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jcaj\Documents\PeerJ_Submission\"/>
    </mc:Choice>
  </mc:AlternateContent>
  <bookViews>
    <workbookView xWindow="240" yWindow="135" windowWidth="16275" windowHeight="7935" activeTab="3"/>
  </bookViews>
  <sheets>
    <sheet name="EV" sheetId="2" r:id="rId1"/>
    <sheet name="EV_measurements" sheetId="4" r:id="rId2"/>
    <sheet name="GFP" sheetId="3" r:id="rId3"/>
    <sheet name="GFP_measurements" sheetId="5" r:id="rId4"/>
  </sheets>
  <externalReferences>
    <externalReference r:id="rId5"/>
  </externalReferences>
  <calcPr calcId="162913"/>
</workbook>
</file>

<file path=xl/calcChain.xml><?xml version="1.0" encoding="utf-8"?>
<calcChain xmlns="http://schemas.openxmlformats.org/spreadsheetml/2006/main">
  <c r="G8" i="2" l="1"/>
  <c r="F8" i="2"/>
  <c r="E8" i="2"/>
  <c r="D8" i="2"/>
  <c r="C8" i="2"/>
  <c r="B8" i="2"/>
  <c r="C15" i="3" l="1"/>
  <c r="D15" i="3"/>
  <c r="E15" i="3"/>
  <c r="F15" i="3"/>
  <c r="G15" i="3"/>
  <c r="B15" i="3"/>
  <c r="C10" i="3"/>
  <c r="D10" i="3"/>
  <c r="C9" i="3"/>
  <c r="D9" i="3"/>
  <c r="E9" i="3"/>
  <c r="E10" i="3" s="1"/>
  <c r="F9" i="3"/>
  <c r="F10" i="3" s="1"/>
  <c r="G9" i="3"/>
  <c r="G10" i="3" s="1"/>
  <c r="B9" i="3"/>
  <c r="B10" i="3" s="1"/>
  <c r="C6" i="3" l="1"/>
  <c r="D6" i="3"/>
  <c r="E6" i="3"/>
  <c r="F6" i="3"/>
  <c r="G6" i="3"/>
  <c r="B6" i="3"/>
  <c r="C5" i="3"/>
  <c r="C7" i="3" s="1"/>
  <c r="D5" i="3"/>
  <c r="D7" i="3" s="1"/>
  <c r="E5" i="3"/>
  <c r="E7" i="3" s="1"/>
  <c r="F5" i="3"/>
  <c r="G5" i="3"/>
  <c r="B5" i="3"/>
  <c r="B6" i="2"/>
  <c r="C6" i="2"/>
  <c r="D6" i="2"/>
  <c r="E6" i="2"/>
  <c r="F6" i="2"/>
  <c r="G6" i="2"/>
  <c r="C5" i="2"/>
  <c r="D5" i="2"/>
  <c r="E5" i="2"/>
  <c r="F5" i="2"/>
  <c r="G5" i="2"/>
  <c r="B5" i="2"/>
  <c r="B12" i="3" l="1"/>
  <c r="B13" i="3" s="1"/>
  <c r="B16" i="3"/>
  <c r="B17" i="3" s="1"/>
  <c r="F12" i="3"/>
  <c r="F13" i="3" s="1"/>
  <c r="F16" i="3"/>
  <c r="F17" i="3" s="1"/>
  <c r="E16" i="3"/>
  <c r="E17" i="3" s="1"/>
  <c r="E12" i="3"/>
  <c r="E13" i="3" s="1"/>
  <c r="D12" i="3"/>
  <c r="D13" i="3" s="1"/>
  <c r="D16" i="3"/>
  <c r="D17" i="3" s="1"/>
  <c r="B7" i="3"/>
  <c r="G12" i="3"/>
  <c r="G13" i="3" s="1"/>
  <c r="G16" i="3"/>
  <c r="G17" i="3" s="1"/>
  <c r="C12" i="3"/>
  <c r="C13" i="3" s="1"/>
  <c r="C16" i="3"/>
  <c r="C17" i="3" s="1"/>
  <c r="F7" i="3"/>
  <c r="G7" i="3"/>
  <c r="E9" i="2"/>
  <c r="E7" i="2"/>
  <c r="B7" i="2"/>
  <c r="B9" i="2"/>
  <c r="D7" i="2"/>
  <c r="D9" i="2"/>
  <c r="G9" i="2"/>
  <c r="G7" i="2"/>
  <c r="C9" i="2"/>
  <c r="C7" i="2"/>
  <c r="F9" i="2"/>
  <c r="F7" i="2"/>
</calcChain>
</file>

<file path=xl/connections.xml><?xml version="1.0" encoding="utf-8"?>
<connections xmlns="http://schemas.openxmlformats.org/spreadsheetml/2006/main">
  <connection id="1" name="20180622.mojcagfplizat#02" type="6" refreshedVersion="4" background="1">
    <textPr codePage="852" firstRow="55" sourceFile="C:\Users\AVR\Downloads\fluriu\20180622.mojcagfplizat#02.txt" thousands=" ">
      <textFields count="2">
        <textField type="skip"/>
        <textField/>
      </textFields>
    </textPr>
  </connection>
</connections>
</file>

<file path=xl/sharedStrings.xml><?xml version="1.0" encoding="utf-8"?>
<sst xmlns="http://schemas.openxmlformats.org/spreadsheetml/2006/main" count="35" uniqueCount="21">
  <si>
    <t>Abs600</t>
  </si>
  <si>
    <t>F</t>
  </si>
  <si>
    <t>3 technical replicates</t>
  </si>
  <si>
    <t>AVERAGE</t>
  </si>
  <si>
    <t>STDEV</t>
  </si>
  <si>
    <t>AVERAGE-F(when Abs600=0, calculated from linear equation)</t>
  </si>
  <si>
    <t>F/Abs600</t>
  </si>
  <si>
    <r>
      <t xml:space="preserve">This are the results of F and F/Abs600 values for three technical replicates of dilutions of one </t>
    </r>
    <r>
      <rPr>
        <i/>
        <sz val="11"/>
        <color theme="1"/>
        <rFont val="Calibri"/>
        <family val="2"/>
        <charset val="238"/>
        <scheme val="minor"/>
      </rPr>
      <t>E. coli</t>
    </r>
    <r>
      <rPr>
        <sz val="11"/>
        <color theme="1"/>
        <rFont val="Calibri"/>
        <family val="2"/>
        <charset val="238"/>
        <scheme val="minor"/>
      </rPr>
      <t xml:space="preserve"> XL1-Blue culture transformed with pMJc01_EV</t>
    </r>
  </si>
  <si>
    <t>Same attempt as with EV</t>
  </si>
  <si>
    <t>F(EV) at Abs600</t>
  </si>
  <si>
    <t>In this calculations we subtracted calculated fluorescence value of cultures with EV at the same Abs600 values as were used with GFP cultures. The calculated fluorescence per cell values (row 17) had quite constant values in comparison to other two calculations (rows 10 and 13).</t>
  </si>
  <si>
    <t>Fcalc</t>
  </si>
  <si>
    <t>This was an attempt to use equations for F(Abs600) for calculations of theoretical values, to see whether we achieve more constant values over a range of Abs600 values. Linear equations for EV and GFP were subtracted and thse result used for calculations.</t>
  </si>
  <si>
    <t>This calculations were ment to account for background absorbance when y=0 and gave more constant values of F/Abs600 (fluorescence per cell) than when this was not taken into consideration, BUT values are very low, even at lower Abs600 values. This approach is probably not correct, as the equation is calculated from fluorescence values that are lower than expected and therefore the calculated F at Abs600=0 is higher than the ''real'' background (if only the LBK media would be measured).</t>
  </si>
  <si>
    <t>lambda [nm]</t>
  </si>
  <si>
    <t>Abs1</t>
  </si>
  <si>
    <t>Abs2</t>
  </si>
  <si>
    <t>Abs3</t>
  </si>
  <si>
    <t>Abs4</t>
  </si>
  <si>
    <t>Abs5</t>
  </si>
  <si>
    <t>Abs6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</si>
</sst>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0.00000000"/>
    <numFmt numFmtId="166" formatCode="#,##0.00000"/>
  </numFmts>
  <fonts count="3" x14ac:knownFonts="1">
    <font>
      <sz val="11"/>
      <color theme="1"/>
      <name val="Calibri"/>
      <family val="2"/>
      <charset val="238"/>
      <scheme val="minor"/>
    </font>
    <font>
      <i/>
      <sz val="11"/>
      <color theme="1"/>
      <name val="Calibri"/>
      <family val="2"/>
      <charset val="238"/>
      <scheme val="minor"/>
    </font>
    <font>
      <b/>
      <sz val="11"/>
      <color theme="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0" fillId="2" borderId="1" xfId="0" applyFill="1" applyBorder="1"/>
    <xf numFmtId="0" fontId="0" fillId="5" borderId="1" xfId="0" applyFill="1" applyBorder="1"/>
    <xf numFmtId="0" fontId="0" fillId="3" borderId="1" xfId="0" applyFill="1" applyBorder="1"/>
    <xf numFmtId="164" fontId="0" fillId="3" borderId="1" xfId="0" applyNumberFormat="1" applyFill="1" applyBorder="1"/>
    <xf numFmtId="0" fontId="0" fillId="0" borderId="1" xfId="0" applyBorder="1"/>
    <xf numFmtId="165" fontId="0" fillId="3" borderId="1" xfId="0" applyNumberFormat="1" applyFill="1" applyBorder="1"/>
    <xf numFmtId="0" fontId="0" fillId="6" borderId="1" xfId="0" applyFill="1" applyBorder="1"/>
    <xf numFmtId="0" fontId="0" fillId="4" borderId="1" xfId="0" applyFill="1" applyBorder="1"/>
    <xf numFmtId="0" fontId="0" fillId="0" borderId="0" xfId="0" applyAlignment="1">
      <alignment vertical="center"/>
    </xf>
    <xf numFmtId="0" fontId="0" fillId="8" borderId="1" xfId="0" applyFill="1" applyBorder="1"/>
    <xf numFmtId="0" fontId="0" fillId="9" borderId="1" xfId="0" applyFill="1" applyBorder="1"/>
    <xf numFmtId="0" fontId="0" fillId="0" borderId="0" xfId="0" applyFill="1" applyAlignment="1">
      <alignment vertical="center" wrapText="1"/>
    </xf>
    <xf numFmtId="0" fontId="0" fillId="8" borderId="1" xfId="0" quotePrefix="1" applyFill="1" applyBorder="1"/>
    <xf numFmtId="164" fontId="0" fillId="8" borderId="1" xfId="0" applyNumberFormat="1" applyFill="1" applyBorder="1"/>
    <xf numFmtId="166" fontId="0" fillId="8" borderId="1" xfId="0" applyNumberFormat="1" applyFont="1" applyFill="1" applyBorder="1" applyAlignment="1">
      <alignment vertical="center"/>
    </xf>
    <xf numFmtId="0" fontId="0" fillId="0" borderId="0" xfId="0" applyFill="1" applyBorder="1" applyAlignment="1">
      <alignment wrapText="1"/>
    </xf>
    <xf numFmtId="0" fontId="0" fillId="0" borderId="0" xfId="0" applyFill="1" applyBorder="1" applyAlignment="1">
      <alignment vertical="top" wrapText="1"/>
    </xf>
    <xf numFmtId="0" fontId="0" fillId="10" borderId="1" xfId="0" applyFill="1" applyBorder="1"/>
    <xf numFmtId="0" fontId="0" fillId="0" borderId="1" xfId="0" applyFill="1" applyBorder="1"/>
    <xf numFmtId="0" fontId="0" fillId="0" borderId="0" xfId="0" applyAlignment="1"/>
    <xf numFmtId="0" fontId="0" fillId="7" borderId="0" xfId="0" applyFill="1"/>
    <xf numFmtId="0" fontId="0" fillId="0" borderId="0" xfId="0" applyFill="1"/>
    <xf numFmtId="0" fontId="2" fillId="0" borderId="2"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0" fontId="0" fillId="0" borderId="2" xfId="0" applyBorder="1"/>
    <xf numFmtId="0" fontId="0" fillId="0" borderId="0" xfId="0" applyBorder="1"/>
    <xf numFmtId="0" fontId="0" fillId="0" borderId="6" xfId="0" applyBorder="1"/>
    <xf numFmtId="0" fontId="0" fillId="7" borderId="2" xfId="0" applyFill="1" applyBorder="1"/>
    <xf numFmtId="0" fontId="0" fillId="7" borderId="0" xfId="0" applyFill="1" applyBorder="1"/>
    <xf numFmtId="0" fontId="0" fillId="7" borderId="6" xfId="0" applyFill="1" applyBorder="1"/>
    <xf numFmtId="0" fontId="0" fillId="0" borderId="7" xfId="0" applyBorder="1"/>
    <xf numFmtId="0" fontId="0" fillId="0" borderId="8" xfId="0" applyBorder="1"/>
    <xf numFmtId="0" fontId="0" fillId="0" borderId="9" xfId="0" applyBorder="1"/>
    <xf numFmtId="0" fontId="0" fillId="0" borderId="2" xfId="0" applyFill="1" applyBorder="1"/>
    <xf numFmtId="0" fontId="0" fillId="0" borderId="6" xfId="0" applyFill="1" applyBorder="1"/>
    <xf numFmtId="0" fontId="0" fillId="0" borderId="0" xfId="0" applyFill="1" applyBorder="1"/>
    <xf numFmtId="0" fontId="0" fillId="0" borderId="0" xfId="0" applyAlignment="1">
      <alignment horizontal="center" vertical="center" wrapText="1"/>
    </xf>
    <xf numFmtId="0" fontId="0" fillId="7" borderId="0" xfId="0" applyFill="1" applyAlignment="1">
      <alignment horizontal="center" vertical="center" wrapText="1"/>
    </xf>
    <xf numFmtId="0" fontId="0" fillId="8" borderId="0" xfId="0" applyFill="1" applyBorder="1" applyAlignment="1">
      <alignment horizontal="center" vertical="top"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2" xfId="0" applyBorder="1" applyAlignment="1">
      <alignment horizontal="center" vertical="center" wrapText="1"/>
    </xf>
    <xf numFmtId="0" fontId="0" fillId="10" borderId="2" xfId="0" applyFill="1" applyBorder="1" applyAlignment="1">
      <alignment horizontal="center" vertical="center" wrapText="1"/>
    </xf>
    <xf numFmtId="0" fontId="0" fillId="10" borderId="0" xfId="0" applyFill="1" applyBorder="1" applyAlignment="1">
      <alignment horizontal="center" vertical="center" wrapText="1"/>
    </xf>
    <xf numFmtId="0" fontId="0" fillId="8" borderId="2" xfId="0" applyFill="1" applyBorder="1" applyAlignment="1">
      <alignment horizontal="center" vertical="center"/>
    </xf>
    <xf numFmtId="0" fontId="0" fillId="8" borderId="0" xfId="0"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1"/>
          <c:tx>
            <c:v>F</c:v>
          </c:tx>
          <c:spPr>
            <a:ln w="28575">
              <a:noFill/>
            </a:ln>
          </c:spPr>
          <c:marker>
            <c:spPr>
              <a:solidFill>
                <a:schemeClr val="tx1"/>
              </a:solidFill>
              <a:ln>
                <a:noFill/>
              </a:ln>
            </c:spPr>
          </c:marker>
          <c:trendline>
            <c:trendlineType val="linear"/>
            <c:dispRSqr val="0"/>
            <c:dispEq val="1"/>
            <c:trendlineLbl>
              <c:layout>
                <c:manualLayout>
                  <c:x val="-0.10161726371234313"/>
                  <c:y val="-4.0438510403590852E-2"/>
                </c:manualLayout>
              </c:layout>
              <c:numFmt formatCode="General" sourceLinked="0"/>
            </c:trendlineLbl>
          </c:trendline>
          <c:errBars>
            <c:errDir val="y"/>
            <c:errBarType val="both"/>
            <c:errValType val="cust"/>
            <c:noEndCap val="0"/>
            <c:plus>
              <c:numRef>
                <c:f>EV!#REF!</c:f>
                <c:numCache>
                  <c:formatCode>General</c:formatCode>
                  <c:ptCount val="1"/>
                  <c:pt idx="0">
                    <c:v>1</c:v>
                  </c:pt>
                </c:numCache>
              </c:numRef>
            </c:plus>
            <c:minus>
              <c:numRef>
                <c:f>EV!#REF!</c:f>
                <c:numCache>
                  <c:formatCode>General</c:formatCode>
                  <c:ptCount val="1"/>
                  <c:pt idx="0">
                    <c:v>1</c:v>
                  </c:pt>
                </c:numCache>
              </c:numRef>
            </c:minus>
          </c:errBars>
          <c:xVal>
            <c:numRef>
              <c:f>EV!$B$1:$G$1</c:f>
              <c:numCache>
                <c:formatCode>General</c:formatCode>
                <c:ptCount val="6"/>
                <c:pt idx="0">
                  <c:v>0.69499999999999995</c:v>
                </c:pt>
                <c:pt idx="1">
                  <c:v>0.61</c:v>
                </c:pt>
                <c:pt idx="2">
                  <c:v>0.40400000000000003</c:v>
                </c:pt>
                <c:pt idx="3">
                  <c:v>0.28100000000000003</c:v>
                </c:pt>
                <c:pt idx="4">
                  <c:v>0.13700000000000001</c:v>
                </c:pt>
                <c:pt idx="5">
                  <c:v>7.1999999999999995E-2</c:v>
                </c:pt>
              </c:numCache>
            </c:numRef>
          </c:xVal>
          <c:yVal>
            <c:numRef>
              <c:f>EV!$B$5:$G$5</c:f>
              <c:numCache>
                <c:formatCode>#,##0.000000</c:formatCode>
                <c:ptCount val="6"/>
                <c:pt idx="0">
                  <c:v>161.63721866666666</c:v>
                </c:pt>
                <c:pt idx="1">
                  <c:v>148.77051099999997</c:v>
                </c:pt>
                <c:pt idx="2">
                  <c:v>120.49001233333333</c:v>
                </c:pt>
                <c:pt idx="3">
                  <c:v>107.14628966666668</c:v>
                </c:pt>
                <c:pt idx="4">
                  <c:v>92.161225999999999</c:v>
                </c:pt>
                <c:pt idx="5">
                  <c:v>84.707177666666666</c:v>
                </c:pt>
              </c:numCache>
            </c:numRef>
          </c:yVal>
          <c:smooth val="0"/>
          <c:extLst>
            <c:ext xmlns:c16="http://schemas.microsoft.com/office/drawing/2014/chart" uri="{C3380CC4-5D6E-409C-BE32-E72D297353CC}">
              <c16:uniqueId val="{00000000-A131-4BA3-9D24-61245A091E69}"/>
            </c:ext>
          </c:extLst>
        </c:ser>
        <c:dLbls>
          <c:showLegendKey val="0"/>
          <c:showVal val="0"/>
          <c:showCatName val="0"/>
          <c:showSerName val="0"/>
          <c:showPercent val="0"/>
          <c:showBubbleSize val="0"/>
        </c:dLbls>
        <c:axId val="213580544"/>
        <c:axId val="213581120"/>
      </c:scatterChart>
      <c:scatterChart>
        <c:scatterStyle val="lineMarker"/>
        <c:varyColors val="0"/>
        <c:ser>
          <c:idx val="1"/>
          <c:order val="0"/>
          <c:tx>
            <c:v>F/Abs600</c:v>
          </c:tx>
          <c:spPr>
            <a:ln w="28575">
              <a:noFill/>
            </a:ln>
          </c:spPr>
          <c:marker>
            <c:spPr>
              <a:solidFill>
                <a:schemeClr val="tx1"/>
              </a:solidFill>
              <a:ln>
                <a:noFill/>
              </a:ln>
            </c:spPr>
          </c:marker>
          <c:xVal>
            <c:numRef>
              <c:f>EV!$B$1:$G$1</c:f>
              <c:numCache>
                <c:formatCode>General</c:formatCode>
                <c:ptCount val="6"/>
                <c:pt idx="0">
                  <c:v>0.69499999999999995</c:v>
                </c:pt>
                <c:pt idx="1">
                  <c:v>0.61</c:v>
                </c:pt>
                <c:pt idx="2">
                  <c:v>0.40400000000000003</c:v>
                </c:pt>
                <c:pt idx="3">
                  <c:v>0.28100000000000003</c:v>
                </c:pt>
                <c:pt idx="4">
                  <c:v>0.13700000000000001</c:v>
                </c:pt>
                <c:pt idx="5">
                  <c:v>7.1999999999999995E-2</c:v>
                </c:pt>
              </c:numCache>
            </c:numRef>
          </c:xVal>
          <c:yVal>
            <c:numRef>
              <c:f>EV!$B$7:$G$7</c:f>
              <c:numCache>
                <c:formatCode>General</c:formatCode>
                <c:ptCount val="6"/>
                <c:pt idx="0">
                  <c:v>232.5715376498801</c:v>
                </c:pt>
                <c:pt idx="1">
                  <c:v>243.88608360655732</c:v>
                </c:pt>
                <c:pt idx="2">
                  <c:v>298.24260478547853</c:v>
                </c:pt>
                <c:pt idx="3">
                  <c:v>381.30352194543298</c:v>
                </c:pt>
                <c:pt idx="4">
                  <c:v>672.70967883211677</c:v>
                </c:pt>
                <c:pt idx="5">
                  <c:v>1176.4885787037038</c:v>
                </c:pt>
              </c:numCache>
            </c:numRef>
          </c:yVal>
          <c:smooth val="0"/>
          <c:extLst>
            <c:ext xmlns:c16="http://schemas.microsoft.com/office/drawing/2014/chart" uri="{C3380CC4-5D6E-409C-BE32-E72D297353CC}">
              <c16:uniqueId val="{00000001-A131-4BA3-9D24-61245A091E69}"/>
            </c:ext>
          </c:extLst>
        </c:ser>
        <c:dLbls>
          <c:showLegendKey val="0"/>
          <c:showVal val="0"/>
          <c:showCatName val="0"/>
          <c:showSerName val="0"/>
          <c:showPercent val="0"/>
          <c:showBubbleSize val="0"/>
        </c:dLbls>
        <c:axId val="76808768"/>
        <c:axId val="76808192"/>
      </c:scatterChart>
      <c:valAx>
        <c:axId val="213580544"/>
        <c:scaling>
          <c:orientation val="minMax"/>
        </c:scaling>
        <c:delete val="0"/>
        <c:axPos val="b"/>
        <c:title>
          <c:tx>
            <c:rich>
              <a:bodyPr/>
              <a:lstStyle/>
              <a:p>
                <a:pPr>
                  <a:defRPr/>
                </a:pPr>
                <a:r>
                  <a:rPr lang="en-US"/>
                  <a:t>A600 [/]</a:t>
                </a:r>
              </a:p>
            </c:rich>
          </c:tx>
          <c:layout/>
          <c:overlay val="0"/>
        </c:title>
        <c:numFmt formatCode="General" sourceLinked="1"/>
        <c:majorTickMark val="out"/>
        <c:minorTickMark val="none"/>
        <c:tickLblPos val="nextTo"/>
        <c:crossAx val="213581120"/>
        <c:crosses val="autoZero"/>
        <c:crossBetween val="midCat"/>
      </c:valAx>
      <c:valAx>
        <c:axId val="213581120"/>
        <c:scaling>
          <c:orientation val="minMax"/>
        </c:scaling>
        <c:delete val="0"/>
        <c:axPos val="l"/>
        <c:majorGridlines/>
        <c:title>
          <c:tx>
            <c:rich>
              <a:bodyPr rot="-5400000" vert="horz"/>
              <a:lstStyle/>
              <a:p>
                <a:pPr>
                  <a:defRPr/>
                </a:pPr>
                <a:r>
                  <a:rPr lang="en-US"/>
                  <a:t>Fluorescence</a:t>
                </a:r>
                <a:r>
                  <a:rPr lang="en-US" baseline="0"/>
                  <a:t> </a:t>
                </a:r>
                <a:r>
                  <a:rPr lang="sl-SI"/>
                  <a:t>- F [/]</a:t>
                </a:r>
              </a:p>
            </c:rich>
          </c:tx>
          <c:layout/>
          <c:overlay val="0"/>
        </c:title>
        <c:numFmt formatCode="#,##0" sourceLinked="0"/>
        <c:majorTickMark val="out"/>
        <c:minorTickMark val="none"/>
        <c:tickLblPos val="nextTo"/>
        <c:crossAx val="213580544"/>
        <c:crosses val="autoZero"/>
        <c:crossBetween val="midCat"/>
      </c:valAx>
      <c:valAx>
        <c:axId val="76808192"/>
        <c:scaling>
          <c:orientation val="minMax"/>
        </c:scaling>
        <c:delete val="0"/>
        <c:axPos val="r"/>
        <c:title>
          <c:tx>
            <c:rich>
              <a:bodyPr rot="-5400000" vert="horz"/>
              <a:lstStyle/>
              <a:p>
                <a:pPr>
                  <a:defRPr/>
                </a:pPr>
                <a:r>
                  <a:rPr lang="en-US"/>
                  <a:t> Fluorescence</a:t>
                </a:r>
                <a:r>
                  <a:rPr lang="en-US" baseline="0"/>
                  <a:t> </a:t>
                </a:r>
                <a:r>
                  <a:rPr lang="en-US"/>
                  <a:t>/A(600 nm) - F/A600 [/]</a:t>
                </a:r>
              </a:p>
            </c:rich>
          </c:tx>
          <c:layout/>
          <c:overlay val="0"/>
        </c:title>
        <c:numFmt formatCode="General" sourceLinked="1"/>
        <c:majorTickMark val="out"/>
        <c:minorTickMark val="none"/>
        <c:tickLblPos val="nextTo"/>
        <c:crossAx val="76808768"/>
        <c:crosses val="max"/>
        <c:crossBetween val="midCat"/>
      </c:valAx>
      <c:valAx>
        <c:axId val="76808768"/>
        <c:scaling>
          <c:orientation val="minMax"/>
        </c:scaling>
        <c:delete val="1"/>
        <c:axPos val="b"/>
        <c:numFmt formatCode="General" sourceLinked="1"/>
        <c:majorTickMark val="out"/>
        <c:minorTickMark val="none"/>
        <c:tickLblPos val="nextTo"/>
        <c:crossAx val="76808192"/>
        <c:crosses val="autoZero"/>
        <c:crossBetween val="midCat"/>
      </c:valAx>
    </c:plotArea>
    <c:legend>
      <c:legendPos val="b"/>
      <c:layout/>
      <c:overlay val="0"/>
    </c:legend>
    <c:plotVisOnly val="1"/>
    <c:dispBlanksAs val="gap"/>
    <c:showDLblsOverMax val="0"/>
  </c:chart>
  <c:txPr>
    <a:bodyPr/>
    <a:lstStyle/>
    <a:p>
      <a:pPr>
        <a:defRPr sz="1200">
          <a:latin typeface="Times New Roman" panose="02020603050405020304" pitchFamily="18" charset="0"/>
          <a:cs typeface="Times New Roman" panose="02020603050405020304" pitchFamily="18" charset="0"/>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F</c:v>
          </c:tx>
          <c:spPr>
            <a:ln w="28575">
              <a:noFill/>
            </a:ln>
          </c:spPr>
          <c:marker>
            <c:spPr>
              <a:solidFill>
                <a:schemeClr val="tx1"/>
              </a:solidFill>
              <a:ln>
                <a:noFill/>
              </a:ln>
            </c:spPr>
          </c:marker>
          <c:trendline>
            <c:trendlineType val="linear"/>
            <c:dispRSqr val="0"/>
            <c:dispEq val="1"/>
            <c:trendlineLbl>
              <c:layout>
                <c:manualLayout>
                  <c:x val="-4.0631314120560799E-2"/>
                  <c:y val="-3.4893019963574273E-2"/>
                </c:manualLayout>
              </c:layout>
              <c:numFmt formatCode="General" sourceLinked="0"/>
            </c:trendlineLbl>
          </c:trendline>
          <c:xVal>
            <c:numRef>
              <c:f>GFP!$B$1:$G$1</c:f>
              <c:numCache>
                <c:formatCode>General</c:formatCode>
                <c:ptCount val="6"/>
                <c:pt idx="0">
                  <c:v>0.64500000000000002</c:v>
                </c:pt>
                <c:pt idx="1">
                  <c:v>0.54</c:v>
                </c:pt>
                <c:pt idx="2">
                  <c:v>0.34</c:v>
                </c:pt>
                <c:pt idx="3">
                  <c:v>0.23499999999999999</c:v>
                </c:pt>
                <c:pt idx="4">
                  <c:v>0.122</c:v>
                </c:pt>
                <c:pt idx="5">
                  <c:v>5.6000000000000001E-2</c:v>
                </c:pt>
              </c:numCache>
            </c:numRef>
          </c:xVal>
          <c:yVal>
            <c:numRef>
              <c:f>GFP!$B$5:$G$5</c:f>
              <c:numCache>
                <c:formatCode>General</c:formatCode>
                <c:ptCount val="6"/>
                <c:pt idx="0">
                  <c:v>963.65478766666672</c:v>
                </c:pt>
                <c:pt idx="1">
                  <c:v>855.57125899999994</c:v>
                </c:pt>
                <c:pt idx="2">
                  <c:v>625.93865100000005</c:v>
                </c:pt>
                <c:pt idx="3">
                  <c:v>473.92025433333333</c:v>
                </c:pt>
                <c:pt idx="4">
                  <c:v>269.33581666666669</c:v>
                </c:pt>
                <c:pt idx="5">
                  <c:v>162.00139733333333</c:v>
                </c:pt>
              </c:numCache>
            </c:numRef>
          </c:yVal>
          <c:smooth val="0"/>
          <c:extLst>
            <c:ext xmlns:c16="http://schemas.microsoft.com/office/drawing/2014/chart" uri="{C3380CC4-5D6E-409C-BE32-E72D297353CC}">
              <c16:uniqueId val="{00000000-98B1-452F-BDA1-D731DE558242}"/>
            </c:ext>
          </c:extLst>
        </c:ser>
        <c:dLbls>
          <c:showLegendKey val="0"/>
          <c:showVal val="0"/>
          <c:showCatName val="0"/>
          <c:showSerName val="0"/>
          <c:showPercent val="0"/>
          <c:showBubbleSize val="0"/>
        </c:dLbls>
        <c:axId val="76811072"/>
        <c:axId val="76811648"/>
      </c:scatterChart>
      <c:scatterChart>
        <c:scatterStyle val="lineMarker"/>
        <c:varyColors val="0"/>
        <c:ser>
          <c:idx val="1"/>
          <c:order val="1"/>
          <c:tx>
            <c:v>F/Abs600</c:v>
          </c:tx>
          <c:spPr>
            <a:ln w="28575">
              <a:noFill/>
            </a:ln>
          </c:spPr>
          <c:marker>
            <c:symbol val="square"/>
            <c:size val="6"/>
            <c:spPr>
              <a:solidFill>
                <a:schemeClr val="tx1"/>
              </a:solidFill>
              <a:ln>
                <a:noFill/>
              </a:ln>
            </c:spPr>
          </c:marker>
          <c:errBars>
            <c:errDir val="y"/>
            <c:errBarType val="both"/>
            <c:errValType val="cust"/>
            <c:noEndCap val="0"/>
            <c:plus>
              <c:numRef>
                <c:f>GFP!$B$6:$G$6</c:f>
                <c:numCache>
                  <c:formatCode>General</c:formatCode>
                  <c:ptCount val="6"/>
                  <c:pt idx="0">
                    <c:v>8.3937685445178367</c:v>
                  </c:pt>
                  <c:pt idx="1">
                    <c:v>13.188140546835674</c:v>
                  </c:pt>
                  <c:pt idx="2">
                    <c:v>10.37108766630249</c:v>
                  </c:pt>
                  <c:pt idx="3">
                    <c:v>5.5154445736025046</c:v>
                  </c:pt>
                  <c:pt idx="4">
                    <c:v>5.1522548373326096</c:v>
                  </c:pt>
                  <c:pt idx="5">
                    <c:v>1.6282186235000355</c:v>
                  </c:pt>
                </c:numCache>
              </c:numRef>
            </c:plus>
            <c:minus>
              <c:numRef>
                <c:f>GFP!$B$6:$G$6</c:f>
                <c:numCache>
                  <c:formatCode>General</c:formatCode>
                  <c:ptCount val="6"/>
                  <c:pt idx="0">
                    <c:v>8.3937685445178367</c:v>
                  </c:pt>
                  <c:pt idx="1">
                    <c:v>13.188140546835674</c:v>
                  </c:pt>
                  <c:pt idx="2">
                    <c:v>10.37108766630249</c:v>
                  </c:pt>
                  <c:pt idx="3">
                    <c:v>5.5154445736025046</c:v>
                  </c:pt>
                  <c:pt idx="4">
                    <c:v>5.1522548373326096</c:v>
                  </c:pt>
                  <c:pt idx="5">
                    <c:v>1.6282186235000355</c:v>
                  </c:pt>
                </c:numCache>
              </c:numRef>
            </c:minus>
          </c:errBars>
          <c:xVal>
            <c:numRef>
              <c:f>GFP!$B$1:$G$1</c:f>
              <c:numCache>
                <c:formatCode>General</c:formatCode>
                <c:ptCount val="6"/>
                <c:pt idx="0">
                  <c:v>0.64500000000000002</c:v>
                </c:pt>
                <c:pt idx="1">
                  <c:v>0.54</c:v>
                </c:pt>
                <c:pt idx="2">
                  <c:v>0.34</c:v>
                </c:pt>
                <c:pt idx="3">
                  <c:v>0.23499999999999999</c:v>
                </c:pt>
                <c:pt idx="4">
                  <c:v>0.122</c:v>
                </c:pt>
                <c:pt idx="5">
                  <c:v>5.6000000000000001E-2</c:v>
                </c:pt>
              </c:numCache>
            </c:numRef>
          </c:xVal>
          <c:yVal>
            <c:numRef>
              <c:f>GFP!$B$7:$G$7</c:f>
              <c:numCache>
                <c:formatCode>General</c:formatCode>
                <c:ptCount val="6"/>
                <c:pt idx="0">
                  <c:v>1494.0384304909562</c:v>
                </c:pt>
                <c:pt idx="1">
                  <c:v>1584.3912203703701</c:v>
                </c:pt>
                <c:pt idx="2">
                  <c:v>1840.9960323529413</c:v>
                </c:pt>
                <c:pt idx="3">
                  <c:v>2016.6819333333335</c:v>
                </c:pt>
                <c:pt idx="4">
                  <c:v>2207.6706284153006</c:v>
                </c:pt>
                <c:pt idx="5">
                  <c:v>2892.8820952380952</c:v>
                </c:pt>
              </c:numCache>
            </c:numRef>
          </c:yVal>
          <c:smooth val="0"/>
          <c:extLst>
            <c:ext xmlns:c16="http://schemas.microsoft.com/office/drawing/2014/chart" uri="{C3380CC4-5D6E-409C-BE32-E72D297353CC}">
              <c16:uniqueId val="{00000001-98B1-452F-BDA1-D731DE558242}"/>
            </c:ext>
          </c:extLst>
        </c:ser>
        <c:ser>
          <c:idx val="2"/>
          <c:order val="2"/>
          <c:tx>
            <c:v>(F(GFP)-F(EV))/Abs600</c:v>
          </c:tx>
          <c:spPr>
            <a:ln w="28575">
              <a:noFill/>
            </a:ln>
          </c:spPr>
          <c:marker>
            <c:spPr>
              <a:solidFill>
                <a:schemeClr val="tx1"/>
              </a:solidFill>
              <a:ln>
                <a:noFill/>
              </a:ln>
            </c:spPr>
          </c:marker>
          <c:xVal>
            <c:numRef>
              <c:f>GFP!$B$1:$G$1</c:f>
              <c:numCache>
                <c:formatCode>General</c:formatCode>
                <c:ptCount val="6"/>
                <c:pt idx="0">
                  <c:v>0.64500000000000002</c:v>
                </c:pt>
                <c:pt idx="1">
                  <c:v>0.54</c:v>
                </c:pt>
                <c:pt idx="2">
                  <c:v>0.34</c:v>
                </c:pt>
                <c:pt idx="3">
                  <c:v>0.23499999999999999</c:v>
                </c:pt>
                <c:pt idx="4">
                  <c:v>0.122</c:v>
                </c:pt>
                <c:pt idx="5">
                  <c:v>5.6000000000000001E-2</c:v>
                </c:pt>
              </c:numCache>
            </c:numRef>
          </c:xVal>
          <c:yVal>
            <c:numRef>
              <c:f>GFP!$B$17:$G$17</c:f>
              <c:numCache>
                <c:formatCode>General</c:formatCode>
                <c:ptCount val="6"/>
                <c:pt idx="0">
                  <c:v>1257.2354847545221</c:v>
                </c:pt>
                <c:pt idx="1">
                  <c:v>1325.9693685185184</c:v>
                </c:pt>
                <c:pt idx="2">
                  <c:v>1504.4554441176469</c:v>
                </c:pt>
                <c:pt idx="3">
                  <c:v>1585.9002312056739</c:v>
                </c:pt>
                <c:pt idx="4">
                  <c:v>1494.2391530054647</c:v>
                </c:pt>
                <c:pt idx="5">
                  <c:v>1486.6728095238097</c:v>
                </c:pt>
              </c:numCache>
            </c:numRef>
          </c:yVal>
          <c:smooth val="0"/>
          <c:extLst>
            <c:ext xmlns:c16="http://schemas.microsoft.com/office/drawing/2014/chart" uri="{C3380CC4-5D6E-409C-BE32-E72D297353CC}">
              <c16:uniqueId val="{00000002-98B1-452F-BDA1-D731DE558242}"/>
            </c:ext>
          </c:extLst>
        </c:ser>
        <c:dLbls>
          <c:showLegendKey val="0"/>
          <c:showVal val="0"/>
          <c:showCatName val="0"/>
          <c:showSerName val="0"/>
          <c:showPercent val="0"/>
          <c:showBubbleSize val="0"/>
        </c:dLbls>
        <c:axId val="76812800"/>
        <c:axId val="76812224"/>
      </c:scatterChart>
      <c:valAx>
        <c:axId val="76811072"/>
        <c:scaling>
          <c:orientation val="minMax"/>
        </c:scaling>
        <c:delete val="0"/>
        <c:axPos val="b"/>
        <c:title>
          <c:tx>
            <c:rich>
              <a:bodyPr/>
              <a:lstStyle/>
              <a:p>
                <a:pPr>
                  <a:defRPr/>
                </a:pPr>
                <a:r>
                  <a:rPr lang="en-US"/>
                  <a:t>A600 [/]</a:t>
                </a:r>
              </a:p>
            </c:rich>
          </c:tx>
          <c:layout/>
          <c:overlay val="0"/>
        </c:title>
        <c:numFmt formatCode="General" sourceLinked="1"/>
        <c:majorTickMark val="out"/>
        <c:minorTickMark val="none"/>
        <c:tickLblPos val="nextTo"/>
        <c:crossAx val="76811648"/>
        <c:crosses val="autoZero"/>
        <c:crossBetween val="midCat"/>
      </c:valAx>
      <c:valAx>
        <c:axId val="76811648"/>
        <c:scaling>
          <c:orientation val="minMax"/>
        </c:scaling>
        <c:delete val="0"/>
        <c:axPos val="l"/>
        <c:majorGridlines/>
        <c:title>
          <c:tx>
            <c:rich>
              <a:bodyPr rot="-5400000" vert="horz"/>
              <a:lstStyle/>
              <a:p>
                <a:pPr>
                  <a:defRPr/>
                </a:pPr>
                <a:r>
                  <a:rPr lang="en-US"/>
                  <a:t>Fluorescence- F [/]</a:t>
                </a:r>
              </a:p>
            </c:rich>
          </c:tx>
          <c:layout/>
          <c:overlay val="0"/>
        </c:title>
        <c:numFmt formatCode="General" sourceLinked="1"/>
        <c:majorTickMark val="out"/>
        <c:minorTickMark val="none"/>
        <c:tickLblPos val="nextTo"/>
        <c:crossAx val="76811072"/>
        <c:crosses val="autoZero"/>
        <c:crossBetween val="midCat"/>
      </c:valAx>
      <c:valAx>
        <c:axId val="76812224"/>
        <c:scaling>
          <c:orientation val="minMax"/>
        </c:scaling>
        <c:delete val="0"/>
        <c:axPos val="r"/>
        <c:title>
          <c:tx>
            <c:rich>
              <a:bodyPr rot="-5400000" vert="horz"/>
              <a:lstStyle/>
              <a:p>
                <a:pPr>
                  <a:defRPr/>
                </a:pPr>
                <a:r>
                  <a:rPr lang="en-US"/>
                  <a:t>Fluorescence/A600  F/A600 [/]</a:t>
                </a:r>
              </a:p>
            </c:rich>
          </c:tx>
          <c:layout/>
          <c:overlay val="0"/>
        </c:title>
        <c:numFmt formatCode="General" sourceLinked="1"/>
        <c:majorTickMark val="out"/>
        <c:minorTickMark val="none"/>
        <c:tickLblPos val="nextTo"/>
        <c:crossAx val="76812800"/>
        <c:crosses val="max"/>
        <c:crossBetween val="midCat"/>
      </c:valAx>
      <c:valAx>
        <c:axId val="76812800"/>
        <c:scaling>
          <c:orientation val="minMax"/>
        </c:scaling>
        <c:delete val="1"/>
        <c:axPos val="b"/>
        <c:numFmt formatCode="General" sourceLinked="1"/>
        <c:majorTickMark val="out"/>
        <c:minorTickMark val="none"/>
        <c:tickLblPos val="nextTo"/>
        <c:crossAx val="76812224"/>
        <c:crosses val="autoZero"/>
        <c:crossBetween val="midCat"/>
      </c:valAx>
    </c:plotArea>
    <c:legend>
      <c:legendPos val="b"/>
      <c:legendEntry>
        <c:idx val="3"/>
        <c:delete val="1"/>
      </c:legendEntry>
      <c:layout/>
      <c:overlay val="0"/>
    </c:legend>
    <c:plotVisOnly val="1"/>
    <c:dispBlanksAs val="gap"/>
    <c:showDLblsOverMax val="0"/>
  </c:chart>
  <c:txPr>
    <a:bodyPr/>
    <a:lstStyle/>
    <a:p>
      <a:pPr>
        <a:defRPr sz="1200">
          <a:latin typeface="Times New Roman" panose="02020603050405020304" pitchFamily="18" charset="0"/>
          <a:cs typeface="Times New Roman" panose="02020603050405020304" pitchFamily="18" charset="0"/>
        </a:defRPr>
      </a:pPr>
      <a:endParaRPr lang="sl-SI"/>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733425</xdr:colOff>
      <xdr:row>9</xdr:row>
      <xdr:rowOff>142874</xdr:rowOff>
    </xdr:from>
    <xdr:to>
      <xdr:col>6</xdr:col>
      <xdr:colOff>704850</xdr:colOff>
      <xdr:row>26</xdr:row>
      <xdr:rowOff>190499</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866774</xdr:colOff>
      <xdr:row>19</xdr:row>
      <xdr:rowOff>176211</xdr:rowOff>
    </xdr:from>
    <xdr:to>
      <xdr:col>8</xdr:col>
      <xdr:colOff>523874</xdr:colOff>
      <xdr:row>34</xdr:row>
      <xdr:rowOff>180974</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lemental%20Data%20S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LysateFractions"/>
    </sheetNames>
    <sheetDataSet>
      <sheetData sheetId="0">
        <row r="2">
          <cell r="A2">
            <v>505</v>
          </cell>
          <cell r="B2">
            <v>279.733</v>
          </cell>
          <cell r="D2">
            <v>265.76519999999999</v>
          </cell>
          <cell r="F2">
            <v>19.762</v>
          </cell>
        </row>
        <row r="3">
          <cell r="A3">
            <v>505.5</v>
          </cell>
          <cell r="B3">
            <v>290.84646400000003</v>
          </cell>
          <cell r="D3">
            <v>278.213998</v>
          </cell>
          <cell r="F3">
            <v>19.729293999999999</v>
          </cell>
        </row>
        <row r="4">
          <cell r="A4">
            <v>506</v>
          </cell>
          <cell r="B4">
            <v>301.92976499999997</v>
          </cell>
          <cell r="D4">
            <v>290.65573599999999</v>
          </cell>
          <cell r="F4">
            <v>19.731193000000001</v>
          </cell>
        </row>
        <row r="5">
          <cell r="A5">
            <v>506.5</v>
          </cell>
          <cell r="B5">
            <v>312.89913899999999</v>
          </cell>
          <cell r="D5">
            <v>302.761415</v>
          </cell>
          <cell r="F5">
            <v>19.759146000000001</v>
          </cell>
        </row>
        <row r="6">
          <cell r="A6">
            <v>507</v>
          </cell>
          <cell r="B6">
            <v>323.55775</v>
          </cell>
          <cell r="D6">
            <v>314.45469000000003</v>
          </cell>
          <cell r="F6">
            <v>19.784787999999999</v>
          </cell>
        </row>
        <row r="7">
          <cell r="A7">
            <v>507.5</v>
          </cell>
          <cell r="B7">
            <v>334.01064000000002</v>
          </cell>
          <cell r="D7">
            <v>325.83106800000002</v>
          </cell>
          <cell r="F7">
            <v>19.840492000000001</v>
          </cell>
        </row>
        <row r="8">
          <cell r="A8">
            <v>508</v>
          </cell>
          <cell r="B8">
            <v>344.298407</v>
          </cell>
          <cell r="D8">
            <v>336.53332699999999</v>
          </cell>
          <cell r="F8">
            <v>19.950410000000002</v>
          </cell>
        </row>
        <row r="9">
          <cell r="A9">
            <v>508.5</v>
          </cell>
          <cell r="B9">
            <v>354.300252</v>
          </cell>
          <cell r="D9">
            <v>346.659853</v>
          </cell>
          <cell r="F9">
            <v>20.085906999999999</v>
          </cell>
        </row>
        <row r="10">
          <cell r="A10">
            <v>509</v>
          </cell>
          <cell r="B10">
            <v>363.89107000000001</v>
          </cell>
          <cell r="D10">
            <v>356.08144700000003</v>
          </cell>
          <cell r="F10">
            <v>20.295831</v>
          </cell>
        </row>
        <row r="11">
          <cell r="A11">
            <v>509.5</v>
          </cell>
          <cell r="B11">
            <v>372.94957699999998</v>
          </cell>
          <cell r="D11">
            <v>364.65112699999997</v>
          </cell>
          <cell r="F11">
            <v>20.533214000000001</v>
          </cell>
        </row>
        <row r="12">
          <cell r="A12">
            <v>510</v>
          </cell>
          <cell r="B12">
            <v>380.91292600000003</v>
          </cell>
          <cell r="D12">
            <v>372.40226899999999</v>
          </cell>
          <cell r="F12">
            <v>20.685886</v>
          </cell>
        </row>
        <row r="13">
          <cell r="A13">
            <v>510.5</v>
          </cell>
          <cell r="B13">
            <v>388.012383</v>
          </cell>
          <cell r="D13">
            <v>379.39346399999999</v>
          </cell>
          <cell r="F13">
            <v>20.770515</v>
          </cell>
        </row>
        <row r="14">
          <cell r="A14">
            <v>511</v>
          </cell>
          <cell r="B14">
            <v>394.37072599999999</v>
          </cell>
          <cell r="D14">
            <v>385.50269400000002</v>
          </cell>
          <cell r="F14">
            <v>20.827777999999999</v>
          </cell>
        </row>
        <row r="15">
          <cell r="A15">
            <v>511.5</v>
          </cell>
          <cell r="B15">
            <v>400.04125099999999</v>
          </cell>
          <cell r="D15">
            <v>390.96653300000003</v>
          </cell>
          <cell r="F15">
            <v>20.796983000000001</v>
          </cell>
        </row>
        <row r="16">
          <cell r="A16">
            <v>512</v>
          </cell>
          <cell r="B16">
            <v>405.146252</v>
          </cell>
          <cell r="D16">
            <v>395.644364</v>
          </cell>
          <cell r="F16">
            <v>20.799997999999999</v>
          </cell>
        </row>
        <row r="17">
          <cell r="A17">
            <v>512.5</v>
          </cell>
          <cell r="B17">
            <v>409.56086599999998</v>
          </cell>
          <cell r="D17">
            <v>399.28982400000001</v>
          </cell>
          <cell r="F17">
            <v>20.849648999999999</v>
          </cell>
        </row>
        <row r="18">
          <cell r="A18">
            <v>513</v>
          </cell>
          <cell r="B18">
            <v>412.82986599999998</v>
          </cell>
          <cell r="D18">
            <v>402.13299899999998</v>
          </cell>
          <cell r="F18">
            <v>20.855436999999998</v>
          </cell>
        </row>
        <row r="19">
          <cell r="A19">
            <v>513.5</v>
          </cell>
          <cell r="B19">
            <v>414.828078</v>
          </cell>
          <cell r="D19">
            <v>404.062726</v>
          </cell>
          <cell r="F19">
            <v>20.798656999999999</v>
          </cell>
        </row>
        <row r="20">
          <cell r="A20">
            <v>514</v>
          </cell>
          <cell r="B20">
            <v>415.78737899999999</v>
          </cell>
          <cell r="D20">
            <v>404.97386599999999</v>
          </cell>
          <cell r="F20">
            <v>20.739007999999998</v>
          </cell>
        </row>
        <row r="21">
          <cell r="A21">
            <v>514.5</v>
          </cell>
          <cell r="B21">
            <v>415.78240799999998</v>
          </cell>
          <cell r="D21">
            <v>405.12904400000002</v>
          </cell>
          <cell r="F21">
            <v>20.615614999999998</v>
          </cell>
        </row>
        <row r="22">
          <cell r="A22">
            <v>515</v>
          </cell>
          <cell r="B22">
            <v>414.848141</v>
          </cell>
          <cell r="D22">
            <v>404.41780699999998</v>
          </cell>
          <cell r="F22">
            <v>20.513833000000002</v>
          </cell>
        </row>
        <row r="23">
          <cell r="A23">
            <v>515.5</v>
          </cell>
          <cell r="B23">
            <v>413.04480599999999</v>
          </cell>
          <cell r="D23">
            <v>402.56152900000001</v>
          </cell>
          <cell r="F23">
            <v>20.468221</v>
          </cell>
        </row>
        <row r="24">
          <cell r="A24">
            <v>516</v>
          </cell>
          <cell r="B24">
            <v>410.26932499999998</v>
          </cell>
          <cell r="D24">
            <v>399.79890899999998</v>
          </cell>
          <cell r="F24">
            <v>20.414235999999999</v>
          </cell>
        </row>
        <row r="25">
          <cell r="A25">
            <v>516.5</v>
          </cell>
          <cell r="B25">
            <v>406.54729099999997</v>
          </cell>
          <cell r="D25">
            <v>396.33568000000002</v>
          </cell>
          <cell r="F25">
            <v>20.280836999999998</v>
          </cell>
        </row>
        <row r="26">
          <cell r="A26">
            <v>517</v>
          </cell>
          <cell r="B26">
            <v>402.17614300000002</v>
          </cell>
          <cell r="D26">
            <v>392.17464000000001</v>
          </cell>
          <cell r="F26">
            <v>20.082114000000001</v>
          </cell>
        </row>
        <row r="27">
          <cell r="A27">
            <v>517.5</v>
          </cell>
          <cell r="B27">
            <v>397.27192500000001</v>
          </cell>
          <cell r="D27">
            <v>387.55653000000001</v>
          </cell>
          <cell r="F27">
            <v>19.787281</v>
          </cell>
        </row>
        <row r="28">
          <cell r="A28">
            <v>518</v>
          </cell>
          <cell r="B28">
            <v>391.687907</v>
          </cell>
          <cell r="D28">
            <v>382.26558399999999</v>
          </cell>
          <cell r="F28">
            <v>19.486239999999999</v>
          </cell>
        </row>
        <row r="29">
          <cell r="A29">
            <v>518.5</v>
          </cell>
          <cell r="B29">
            <v>385.611424</v>
          </cell>
          <cell r="D29">
            <v>376.09891399999998</v>
          </cell>
          <cell r="F29">
            <v>19.257121000000001</v>
          </cell>
        </row>
        <row r="30">
          <cell r="A30">
            <v>519</v>
          </cell>
          <cell r="B30">
            <v>378.90169900000001</v>
          </cell>
          <cell r="D30">
            <v>368.83995700000003</v>
          </cell>
          <cell r="F30">
            <v>19.096233999999999</v>
          </cell>
        </row>
        <row r="31">
          <cell r="A31">
            <v>519.5</v>
          </cell>
          <cell r="B31">
            <v>371.440181</v>
          </cell>
          <cell r="D31">
            <v>360.86664100000002</v>
          </cell>
          <cell r="F31">
            <v>18.956889</v>
          </cell>
        </row>
        <row r="32">
          <cell r="A32">
            <v>520</v>
          </cell>
          <cell r="B32">
            <v>363.290953</v>
          </cell>
          <cell r="D32">
            <v>352.37861299999997</v>
          </cell>
          <cell r="F32">
            <v>18.731788999999999</v>
          </cell>
        </row>
        <row r="33">
          <cell r="A33">
            <v>520.5</v>
          </cell>
          <cell r="B33">
            <v>354.54943800000001</v>
          </cell>
          <cell r="D33">
            <v>343.970865</v>
          </cell>
          <cell r="F33">
            <v>18.370764999999999</v>
          </cell>
        </row>
        <row r="34">
          <cell r="A34">
            <v>521</v>
          </cell>
          <cell r="B34">
            <v>345.48385500000001</v>
          </cell>
          <cell r="D34">
            <v>335.53750300000002</v>
          </cell>
          <cell r="F34">
            <v>17.962534999999999</v>
          </cell>
        </row>
        <row r="35">
          <cell r="A35">
            <v>521.5</v>
          </cell>
          <cell r="B35">
            <v>336.67154099999999</v>
          </cell>
          <cell r="D35">
            <v>326.99076500000001</v>
          </cell>
          <cell r="F35">
            <v>17.573208000000001</v>
          </cell>
        </row>
        <row r="36">
          <cell r="A36">
            <v>522</v>
          </cell>
          <cell r="B36">
            <v>328.11712499999999</v>
          </cell>
          <cell r="D36">
            <v>318.28455500000001</v>
          </cell>
          <cell r="F36">
            <v>17.251591000000001</v>
          </cell>
        </row>
        <row r="37">
          <cell r="A37">
            <v>522.5</v>
          </cell>
          <cell r="B37">
            <v>319.80194299999999</v>
          </cell>
          <cell r="D37">
            <v>309.35006900000002</v>
          </cell>
          <cell r="F37">
            <v>17.01135</v>
          </cell>
        </row>
        <row r="38">
          <cell r="A38">
            <v>523</v>
          </cell>
          <cell r="B38">
            <v>311.320967</v>
          </cell>
          <cell r="D38">
            <v>300.20131900000001</v>
          </cell>
          <cell r="F38">
            <v>16.764690000000002</v>
          </cell>
        </row>
        <row r="39">
          <cell r="A39">
            <v>523.5</v>
          </cell>
          <cell r="B39">
            <v>302.274947</v>
          </cell>
          <cell r="D39">
            <v>291.28978899999998</v>
          </cell>
          <cell r="F39">
            <v>16.466229999999999</v>
          </cell>
        </row>
        <row r="40">
          <cell r="A40">
            <v>524</v>
          </cell>
          <cell r="B40">
            <v>292.758059</v>
          </cell>
          <cell r="D40">
            <v>282.45448399999998</v>
          </cell>
          <cell r="F40">
            <v>16.129591000000001</v>
          </cell>
        </row>
        <row r="41">
          <cell r="A41">
            <v>524.5</v>
          </cell>
          <cell r="B41">
            <v>283.39403099999998</v>
          </cell>
          <cell r="D41">
            <v>273.69762300000002</v>
          </cell>
          <cell r="F41">
            <v>15.768094</v>
          </cell>
        </row>
        <row r="42">
          <cell r="A42">
            <v>525</v>
          </cell>
          <cell r="B42">
            <v>274.54224799999997</v>
          </cell>
          <cell r="D42">
            <v>265.28357799999998</v>
          </cell>
          <cell r="F42">
            <v>15.466182999999999</v>
          </cell>
        </row>
        <row r="43">
          <cell r="A43">
            <v>525.5</v>
          </cell>
          <cell r="B43">
            <v>266.61612000000002</v>
          </cell>
          <cell r="D43">
            <v>257.229266</v>
          </cell>
          <cell r="F43">
            <v>15.273645999999999</v>
          </cell>
        </row>
        <row r="44">
          <cell r="A44">
            <v>526</v>
          </cell>
          <cell r="B44">
            <v>259.48405400000001</v>
          </cell>
          <cell r="D44">
            <v>249.61666399999999</v>
          </cell>
          <cell r="F44">
            <v>15.100937</v>
          </cell>
        </row>
        <row r="45">
          <cell r="A45">
            <v>526.5</v>
          </cell>
          <cell r="B45">
            <v>252.486322</v>
          </cell>
          <cell r="D45">
            <v>242.60637299999999</v>
          </cell>
          <cell r="F45">
            <v>14.981070000000001</v>
          </cell>
        </row>
        <row r="46">
          <cell r="A46">
            <v>527</v>
          </cell>
          <cell r="B46">
            <v>245.43473800000001</v>
          </cell>
          <cell r="D46">
            <v>235.937859</v>
          </cell>
          <cell r="F46">
            <v>14.897007</v>
          </cell>
        </row>
        <row r="47">
          <cell r="A47">
            <v>527.5</v>
          </cell>
          <cell r="B47">
            <v>238.56151700000001</v>
          </cell>
          <cell r="D47">
            <v>229.466903</v>
          </cell>
          <cell r="F47">
            <v>14.789419000000001</v>
          </cell>
        </row>
        <row r="48">
          <cell r="A48">
            <v>528</v>
          </cell>
          <cell r="B48">
            <v>231.95876699999999</v>
          </cell>
          <cell r="D48">
            <v>223.30588499999999</v>
          </cell>
          <cell r="F48">
            <v>14.709777000000001</v>
          </cell>
        </row>
        <row r="49">
          <cell r="A49">
            <v>528.5</v>
          </cell>
          <cell r="B49">
            <v>225.68320399999999</v>
          </cell>
          <cell r="D49">
            <v>217.34324599999999</v>
          </cell>
          <cell r="F49">
            <v>14.684849</v>
          </cell>
        </row>
        <row r="50">
          <cell r="A50">
            <v>529</v>
          </cell>
          <cell r="B50">
            <v>219.709564</v>
          </cell>
          <cell r="D50">
            <v>211.739711</v>
          </cell>
          <cell r="F50">
            <v>14.627692</v>
          </cell>
        </row>
        <row r="51">
          <cell r="A51">
            <v>529.5</v>
          </cell>
          <cell r="B51">
            <v>213.947124</v>
          </cell>
          <cell r="D51">
            <v>206.581591</v>
          </cell>
          <cell r="F51">
            <v>14.54898</v>
          </cell>
        </row>
        <row r="52">
          <cell r="A52">
            <v>530</v>
          </cell>
          <cell r="B52">
            <v>208.1574</v>
          </cell>
          <cell r="D52">
            <v>201.54159999999999</v>
          </cell>
          <cell r="F52">
            <v>14.5006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M31" sqref="M31"/>
    </sheetView>
  </sheetViews>
  <sheetFormatPr defaultRowHeight="15" x14ac:dyDescent="0.25"/>
  <cols>
    <col min="1" max="1" width="25.5703125" customWidth="1"/>
    <col min="2" max="2" width="13.140625" customWidth="1"/>
    <col min="3" max="3" width="11.5703125" bestFit="1" customWidth="1"/>
    <col min="4" max="5" width="10.5703125" bestFit="1" customWidth="1"/>
    <col min="6" max="7" width="12.7109375" customWidth="1"/>
    <col min="8" max="8" width="14" customWidth="1"/>
    <col min="13" max="13" width="10.42578125" customWidth="1"/>
  </cols>
  <sheetData>
    <row r="1" spans="1:17" x14ac:dyDescent="0.25">
      <c r="A1" s="1" t="s">
        <v>0</v>
      </c>
      <c r="B1" s="1">
        <v>0.69499999999999995</v>
      </c>
      <c r="C1" s="1">
        <v>0.61</v>
      </c>
      <c r="D1" s="1">
        <v>0.40400000000000003</v>
      </c>
      <c r="E1" s="1">
        <v>0.28100000000000003</v>
      </c>
      <c r="F1" s="1">
        <v>0.13700000000000001</v>
      </c>
      <c r="G1" s="1">
        <v>7.1999999999999995E-2</v>
      </c>
      <c r="J1" s="39" t="s">
        <v>7</v>
      </c>
      <c r="K1" s="39"/>
      <c r="L1" s="39"/>
      <c r="M1" s="39"/>
    </row>
    <row r="2" spans="1:17" x14ac:dyDescent="0.25">
      <c r="A2" s="2" t="s">
        <v>1</v>
      </c>
      <c r="B2" s="2">
        <v>161.84285600000001</v>
      </c>
      <c r="C2" s="2">
        <v>148.881922</v>
      </c>
      <c r="D2" s="2">
        <v>119.824369</v>
      </c>
      <c r="E2" s="2">
        <v>107.466247</v>
      </c>
      <c r="F2" s="2">
        <v>92.405885999999995</v>
      </c>
      <c r="G2" s="2">
        <v>84.433291999999994</v>
      </c>
      <c r="H2" s="38" t="s">
        <v>2</v>
      </c>
      <c r="J2" s="39"/>
      <c r="K2" s="39"/>
      <c r="L2" s="39"/>
      <c r="M2" s="39"/>
    </row>
    <row r="3" spans="1:17" x14ac:dyDescent="0.25">
      <c r="A3" s="2"/>
      <c r="B3" s="2">
        <v>160.19039699999999</v>
      </c>
      <c r="C3" s="2">
        <v>147.946753</v>
      </c>
      <c r="D3" s="2">
        <v>119.37392</v>
      </c>
      <c r="E3" s="2">
        <v>106.24083299999999</v>
      </c>
      <c r="F3" s="2">
        <v>91.865617999999998</v>
      </c>
      <c r="G3" s="2">
        <v>84.900219000000007</v>
      </c>
      <c r="H3" s="38"/>
      <c r="J3" s="39"/>
      <c r="K3" s="39"/>
      <c r="L3" s="39"/>
      <c r="M3" s="39"/>
    </row>
    <row r="4" spans="1:17" x14ac:dyDescent="0.25">
      <c r="A4" s="2"/>
      <c r="B4" s="2">
        <v>162.87840299999999</v>
      </c>
      <c r="C4" s="2">
        <v>149.48285799999999</v>
      </c>
      <c r="D4" s="2">
        <v>122.271748</v>
      </c>
      <c r="E4" s="2">
        <v>107.73178900000001</v>
      </c>
      <c r="F4" s="2">
        <v>92.212174000000005</v>
      </c>
      <c r="G4" s="2">
        <v>84.788021999999998</v>
      </c>
      <c r="H4" s="38"/>
      <c r="J4" s="39"/>
      <c r="K4" s="39"/>
      <c r="L4" s="39"/>
      <c r="M4" s="39"/>
    </row>
    <row r="5" spans="1:17" x14ac:dyDescent="0.25">
      <c r="A5" s="3" t="s">
        <v>3</v>
      </c>
      <c r="B5" s="4">
        <f>AVERAGE(B2:B4)</f>
        <v>161.63721866666666</v>
      </c>
      <c r="C5" s="4">
        <f t="shared" ref="C5:G5" si="0">AVERAGE(C2:C4)</f>
        <v>148.77051099999997</v>
      </c>
      <c r="D5" s="4">
        <f t="shared" si="0"/>
        <v>120.49001233333333</v>
      </c>
      <c r="E5" s="4">
        <f t="shared" si="0"/>
        <v>107.14628966666668</v>
      </c>
      <c r="F5" s="4">
        <f t="shared" si="0"/>
        <v>92.161225999999999</v>
      </c>
      <c r="G5" s="4">
        <f t="shared" si="0"/>
        <v>84.707177666666666</v>
      </c>
      <c r="J5" s="39"/>
      <c r="K5" s="39"/>
      <c r="L5" s="39"/>
      <c r="M5" s="39"/>
    </row>
    <row r="6" spans="1:17" x14ac:dyDescent="0.25">
      <c r="A6" s="3" t="s">
        <v>4</v>
      </c>
      <c r="B6" s="6">
        <f>STDEV(B2:B4)</f>
        <v>1.355750382133208</v>
      </c>
      <c r="C6" s="6">
        <f>STDEV(C2:C4)</f>
        <v>0.77408911046919826</v>
      </c>
      <c r="D6" s="6">
        <f t="shared" ref="D6:G6" si="1">STDEV(D2:D4)</f>
        <v>1.5593789035395909</v>
      </c>
      <c r="E6" s="6">
        <f t="shared" si="1"/>
        <v>0.7953093548106549</v>
      </c>
      <c r="F6" s="6">
        <f t="shared" si="1"/>
        <v>0.27371363134487792</v>
      </c>
      <c r="G6" s="6">
        <f t="shared" si="1"/>
        <v>0.24373563651287442</v>
      </c>
      <c r="J6" s="39"/>
      <c r="K6" s="39"/>
      <c r="L6" s="39"/>
      <c r="M6" s="39"/>
    </row>
    <row r="7" spans="1:17" x14ac:dyDescent="0.25">
      <c r="A7" s="7" t="s">
        <v>6</v>
      </c>
      <c r="B7" s="7">
        <f>B5/B1</f>
        <v>232.5715376498801</v>
      </c>
      <c r="C7" s="7">
        <f t="shared" ref="C7:G7" si="2">C5/C1</f>
        <v>243.88608360655732</v>
      </c>
      <c r="D7" s="7">
        <f t="shared" si="2"/>
        <v>298.24260478547853</v>
      </c>
      <c r="E7" s="7">
        <f t="shared" si="2"/>
        <v>381.30352194543298</v>
      </c>
      <c r="F7" s="7">
        <f t="shared" si="2"/>
        <v>672.70967883211677</v>
      </c>
      <c r="G7" s="7">
        <f t="shared" si="2"/>
        <v>1176.4885787037038</v>
      </c>
      <c r="J7" s="39"/>
      <c r="K7" s="39"/>
      <c r="L7" s="39"/>
      <c r="M7" s="39"/>
    </row>
    <row r="8" spans="1:17" ht="15" customHeight="1" x14ac:dyDescent="0.25">
      <c r="A8" s="13" t="s">
        <v>5</v>
      </c>
      <c r="B8" s="14">
        <f t="shared" ref="B8:G8" si="3">B5-74.306</f>
        <v>87.331218666666658</v>
      </c>
      <c r="C8" s="14">
        <f t="shared" si="3"/>
        <v>74.464510999999973</v>
      </c>
      <c r="D8" s="14">
        <f t="shared" si="3"/>
        <v>46.184012333333328</v>
      </c>
      <c r="E8" s="14">
        <f t="shared" si="3"/>
        <v>32.840289666666678</v>
      </c>
      <c r="F8" s="14">
        <f t="shared" si="3"/>
        <v>17.855226000000002</v>
      </c>
      <c r="G8" s="14">
        <f t="shared" si="3"/>
        <v>10.401177666666669</v>
      </c>
      <c r="H8" s="40" t="s">
        <v>13</v>
      </c>
      <c r="I8" s="40"/>
      <c r="J8" s="40"/>
      <c r="K8" s="40"/>
      <c r="L8" s="40"/>
      <c r="M8" s="40"/>
      <c r="N8" s="40"/>
      <c r="O8" s="40"/>
      <c r="P8" s="40"/>
      <c r="Q8" s="16"/>
    </row>
    <row r="9" spans="1:17" x14ac:dyDescent="0.25">
      <c r="A9" s="10"/>
      <c r="B9" s="15">
        <f t="shared" ref="B9:G9" si="4">B8/B1</f>
        <v>125.65642973621102</v>
      </c>
      <c r="C9" s="15">
        <f t="shared" si="4"/>
        <v>122.07296885245897</v>
      </c>
      <c r="D9" s="15">
        <f t="shared" si="4"/>
        <v>114.31686221122111</v>
      </c>
      <c r="E9" s="15">
        <f t="shared" si="4"/>
        <v>116.86935824436539</v>
      </c>
      <c r="F9" s="15">
        <f t="shared" si="4"/>
        <v>130.33011678832116</v>
      </c>
      <c r="G9" s="15">
        <f t="shared" si="4"/>
        <v>144.46080092592598</v>
      </c>
      <c r="H9" s="40"/>
      <c r="I9" s="40"/>
      <c r="J9" s="40"/>
      <c r="K9" s="40"/>
      <c r="L9" s="40"/>
      <c r="M9" s="40"/>
      <c r="N9" s="40"/>
      <c r="O9" s="40"/>
      <c r="P9" s="40"/>
      <c r="Q9" s="16"/>
    </row>
    <row r="10" spans="1:17" x14ac:dyDescent="0.25">
      <c r="H10" s="40"/>
      <c r="I10" s="40"/>
      <c r="J10" s="40"/>
      <c r="K10" s="40"/>
      <c r="L10" s="40"/>
      <c r="M10" s="40"/>
      <c r="N10" s="40"/>
      <c r="O10" s="40"/>
      <c r="P10" s="40"/>
    </row>
    <row r="11" spans="1:17" x14ac:dyDescent="0.25">
      <c r="H11" s="40"/>
      <c r="I11" s="40"/>
      <c r="J11" s="40"/>
      <c r="K11" s="40"/>
      <c r="L11" s="40"/>
      <c r="M11" s="40"/>
      <c r="N11" s="40"/>
      <c r="O11" s="40"/>
      <c r="P11" s="40"/>
    </row>
    <row r="12" spans="1:17" x14ac:dyDescent="0.25">
      <c r="H12" s="40"/>
      <c r="I12" s="40"/>
      <c r="J12" s="40"/>
      <c r="K12" s="40"/>
      <c r="L12" s="40"/>
      <c r="M12" s="40"/>
      <c r="N12" s="40"/>
      <c r="O12" s="40"/>
      <c r="P12" s="40"/>
    </row>
    <row r="13" spans="1:17" x14ac:dyDescent="0.25">
      <c r="H13" s="40"/>
      <c r="I13" s="40"/>
      <c r="J13" s="40"/>
      <c r="K13" s="40"/>
      <c r="L13" s="40"/>
      <c r="M13" s="40"/>
      <c r="N13" s="40"/>
      <c r="O13" s="40"/>
      <c r="P13" s="40"/>
    </row>
    <row r="14" spans="1:17" x14ac:dyDescent="0.25">
      <c r="H14" s="17"/>
      <c r="I14" s="17"/>
      <c r="J14" s="17"/>
      <c r="K14" s="17"/>
      <c r="L14" s="17"/>
      <c r="M14" s="17"/>
      <c r="N14" s="17"/>
      <c r="O14" s="17"/>
      <c r="P14" s="17"/>
    </row>
    <row r="15" spans="1:17" x14ac:dyDescent="0.25">
      <c r="H15" s="17"/>
      <c r="I15" s="17"/>
      <c r="J15" s="17"/>
      <c r="K15" s="17"/>
      <c r="L15" s="17"/>
      <c r="M15" s="17"/>
      <c r="N15" s="17"/>
      <c r="O15" s="17"/>
      <c r="P15" s="17"/>
    </row>
    <row r="16" spans="1:17" x14ac:dyDescent="0.25">
      <c r="H16" s="17"/>
      <c r="I16" s="17"/>
      <c r="J16" s="17"/>
      <c r="K16" s="17"/>
      <c r="L16" s="17"/>
      <c r="M16" s="17"/>
      <c r="N16" s="17"/>
      <c r="O16" s="17"/>
      <c r="P16" s="17"/>
    </row>
    <row r="17" spans="10:13" x14ac:dyDescent="0.25">
      <c r="J17" s="12"/>
      <c r="K17" s="12"/>
      <c r="L17" s="12"/>
      <c r="M17" s="12"/>
    </row>
    <row r="18" spans="10:13" x14ac:dyDescent="0.25">
      <c r="J18" s="12"/>
      <c r="K18" s="12"/>
      <c r="L18" s="12"/>
      <c r="M18" s="12"/>
    </row>
  </sheetData>
  <mergeCells count="3">
    <mergeCell ref="H2:H4"/>
    <mergeCell ref="J1:M7"/>
    <mergeCell ref="H8:P13"/>
  </mergeCells>
  <pageMargins left="0.7" right="0.7" top="0.75" bottom="0.75" header="0.3" footer="0.3"/>
  <ignoredErrors>
    <ignoredError sqref="B5:G6"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opLeftCell="A16" workbookViewId="0">
      <selection activeCell="Q27" sqref="Q27:S27"/>
    </sheetView>
  </sheetViews>
  <sheetFormatPr defaultRowHeight="15" x14ac:dyDescent="0.25"/>
  <cols>
    <col min="1" max="1" width="12.28515625" bestFit="1" customWidth="1"/>
  </cols>
  <sheetData>
    <row r="1" spans="1:19" x14ac:dyDescent="0.25">
      <c r="B1" s="41" t="s">
        <v>15</v>
      </c>
      <c r="C1" s="42"/>
      <c r="D1" s="43"/>
      <c r="E1" s="41" t="s">
        <v>16</v>
      </c>
      <c r="F1" s="42"/>
      <c r="G1" s="43"/>
      <c r="H1" s="41" t="s">
        <v>17</v>
      </c>
      <c r="I1" s="42"/>
      <c r="J1" s="43"/>
      <c r="K1" s="41" t="s">
        <v>18</v>
      </c>
      <c r="L1" s="42"/>
      <c r="M1" s="43"/>
      <c r="N1" s="41" t="s">
        <v>19</v>
      </c>
      <c r="O1" s="42"/>
      <c r="P1" s="43"/>
      <c r="Q1" s="41" t="s">
        <v>20</v>
      </c>
      <c r="R1" s="42"/>
      <c r="S1" s="43"/>
    </row>
    <row r="2" spans="1:19" x14ac:dyDescent="0.25">
      <c r="A2" t="s">
        <v>14</v>
      </c>
      <c r="B2" s="23">
        <v>1</v>
      </c>
      <c r="C2" s="24">
        <v>2</v>
      </c>
      <c r="D2" s="25">
        <v>3</v>
      </c>
      <c r="E2" s="23">
        <v>1</v>
      </c>
      <c r="F2" s="24">
        <v>2</v>
      </c>
      <c r="G2" s="25">
        <v>3</v>
      </c>
      <c r="H2" s="23">
        <v>1</v>
      </c>
      <c r="I2" s="24">
        <v>2</v>
      </c>
      <c r="J2" s="25">
        <v>3</v>
      </c>
      <c r="K2" s="23">
        <v>1</v>
      </c>
      <c r="L2" s="24">
        <v>2</v>
      </c>
      <c r="M2" s="25">
        <v>3</v>
      </c>
      <c r="N2" s="23">
        <v>1</v>
      </c>
      <c r="O2" s="24">
        <v>2</v>
      </c>
      <c r="P2" s="25">
        <v>3</v>
      </c>
      <c r="Q2" s="23">
        <v>1</v>
      </c>
      <c r="R2" s="24">
        <v>2</v>
      </c>
      <c r="S2" s="25">
        <v>3</v>
      </c>
    </row>
    <row r="3" spans="1:19" x14ac:dyDescent="0.25">
      <c r="A3">
        <v>505</v>
      </c>
      <c r="B3" s="26">
        <v>166.46520000000001</v>
      </c>
      <c r="C3" s="27">
        <v>164.4008</v>
      </c>
      <c r="D3" s="28">
        <v>162.9786</v>
      </c>
      <c r="E3" s="26">
        <v>142.96780000000001</v>
      </c>
      <c r="F3" s="27">
        <v>146.3142</v>
      </c>
      <c r="G3" s="28">
        <v>149.25460000000001</v>
      </c>
      <c r="H3" s="26">
        <v>113.2878</v>
      </c>
      <c r="I3" s="27">
        <v>115.92959999999999</v>
      </c>
      <c r="J3" s="28">
        <v>112.8578</v>
      </c>
      <c r="K3" s="26">
        <v>95.708799999999997</v>
      </c>
      <c r="L3" s="27">
        <v>97.504800000000003</v>
      </c>
      <c r="M3" s="28">
        <v>97.854399999999998</v>
      </c>
      <c r="N3" s="26">
        <v>80.631600000000006</v>
      </c>
      <c r="O3" s="27">
        <v>79.737398999999996</v>
      </c>
      <c r="P3" s="28">
        <v>78.368999000000002</v>
      </c>
      <c r="Q3" s="26">
        <v>70.589399999999998</v>
      </c>
      <c r="R3" s="27">
        <v>69.929400000000001</v>
      </c>
      <c r="S3" s="28">
        <v>71.734999999999999</v>
      </c>
    </row>
    <row r="4" spans="1:19" x14ac:dyDescent="0.25">
      <c r="A4">
        <v>505.5</v>
      </c>
      <c r="B4" s="26">
        <v>164.06383700000001</v>
      </c>
      <c r="C4" s="27">
        <v>161.354297</v>
      </c>
      <c r="D4" s="28">
        <v>162.261719</v>
      </c>
      <c r="E4" s="26">
        <v>143.648044</v>
      </c>
      <c r="F4" s="27">
        <v>144.31641200000001</v>
      </c>
      <c r="G4" s="28">
        <v>147.03619</v>
      </c>
      <c r="H4" s="26">
        <v>112.1387</v>
      </c>
      <c r="I4" s="27">
        <v>114.22781000000001</v>
      </c>
      <c r="J4" s="28">
        <v>113.11408400000001</v>
      </c>
      <c r="K4" s="26">
        <v>95.792480999999995</v>
      </c>
      <c r="L4" s="27">
        <v>96.407330999999999</v>
      </c>
      <c r="M4" s="28">
        <v>97.839337</v>
      </c>
      <c r="N4" s="26">
        <v>80.285428999999993</v>
      </c>
      <c r="O4" s="27">
        <v>79.457278000000002</v>
      </c>
      <c r="P4" s="28">
        <v>79.304047999999995</v>
      </c>
      <c r="Q4" s="26">
        <v>70.763547000000003</v>
      </c>
      <c r="R4" s="27">
        <v>71.058918000000006</v>
      </c>
      <c r="S4" s="28">
        <v>71.564978999999994</v>
      </c>
    </row>
    <row r="5" spans="1:19" x14ac:dyDescent="0.25">
      <c r="A5">
        <v>506</v>
      </c>
      <c r="B5" s="26">
        <v>162.220944</v>
      </c>
      <c r="C5" s="27">
        <v>158.963865</v>
      </c>
      <c r="D5" s="28">
        <v>161.53925599999999</v>
      </c>
      <c r="E5" s="26">
        <v>144.01831000000001</v>
      </c>
      <c r="F5" s="27">
        <v>142.93244200000001</v>
      </c>
      <c r="G5" s="28">
        <v>145.44587300000001</v>
      </c>
      <c r="H5" s="26">
        <v>111.31356100000001</v>
      </c>
      <c r="I5" s="27">
        <v>113.076065</v>
      </c>
      <c r="J5" s="28">
        <v>113.42143900000001</v>
      </c>
      <c r="K5" s="26">
        <v>95.975229999999996</v>
      </c>
      <c r="L5" s="27">
        <v>95.773044999999996</v>
      </c>
      <c r="M5" s="28">
        <v>97.869247000000001</v>
      </c>
      <c r="N5" s="26">
        <v>80.204018000000005</v>
      </c>
      <c r="O5" s="27">
        <v>79.484817000000007</v>
      </c>
      <c r="P5" s="28">
        <v>80.144687000000005</v>
      </c>
      <c r="Q5" s="26">
        <v>71.043944999999994</v>
      </c>
      <c r="R5" s="27">
        <v>72.098733999999993</v>
      </c>
      <c r="S5" s="28">
        <v>71.688817999999998</v>
      </c>
    </row>
    <row r="6" spans="1:19" x14ac:dyDescent="0.25">
      <c r="A6">
        <v>506.5</v>
      </c>
      <c r="B6" s="26">
        <v>161.104356</v>
      </c>
      <c r="C6" s="27">
        <v>157.541439</v>
      </c>
      <c r="D6" s="28">
        <v>160.96561700000001</v>
      </c>
      <c r="E6" s="26">
        <v>144.21639300000001</v>
      </c>
      <c r="F6" s="27">
        <v>142.277244</v>
      </c>
      <c r="G6" s="28">
        <v>144.607023</v>
      </c>
      <c r="H6" s="26">
        <v>111.10350800000001</v>
      </c>
      <c r="I6" s="27">
        <v>112.56068500000001</v>
      </c>
      <c r="J6" s="28">
        <v>113.716352</v>
      </c>
      <c r="K6" s="26">
        <v>96.300630999999996</v>
      </c>
      <c r="L6" s="27">
        <v>95.643109999999993</v>
      </c>
      <c r="M6" s="28">
        <v>98.012078000000002</v>
      </c>
      <c r="N6" s="26">
        <v>80.422936000000007</v>
      </c>
      <c r="O6" s="27">
        <v>79.876232000000002</v>
      </c>
      <c r="P6" s="28">
        <v>80.892681999999994</v>
      </c>
      <c r="Q6" s="26">
        <v>71.520613999999995</v>
      </c>
      <c r="R6" s="27">
        <v>72.899124</v>
      </c>
      <c r="S6" s="28">
        <v>72.232213999999999</v>
      </c>
    </row>
    <row r="7" spans="1:19" x14ac:dyDescent="0.25">
      <c r="A7">
        <v>507</v>
      </c>
      <c r="B7" s="26">
        <v>160.43483599999999</v>
      </c>
      <c r="C7" s="27">
        <v>157.03684799999999</v>
      </c>
      <c r="D7" s="28">
        <v>160.537835</v>
      </c>
      <c r="E7" s="26">
        <v>144.21919600000001</v>
      </c>
      <c r="F7" s="27">
        <v>142.230761</v>
      </c>
      <c r="G7" s="28">
        <v>144.31361200000001</v>
      </c>
      <c r="H7" s="26">
        <v>111.392116</v>
      </c>
      <c r="I7" s="27">
        <v>112.61538899999999</v>
      </c>
      <c r="J7" s="28">
        <v>114.06829999999999</v>
      </c>
      <c r="K7" s="26">
        <v>96.657212000000001</v>
      </c>
      <c r="L7" s="27">
        <v>95.982902999999993</v>
      </c>
      <c r="M7" s="28">
        <v>98.334806</v>
      </c>
      <c r="N7" s="26">
        <v>80.937352000000004</v>
      </c>
      <c r="O7" s="27">
        <v>80.599234999999993</v>
      </c>
      <c r="P7" s="28">
        <v>81.596297000000007</v>
      </c>
      <c r="Q7" s="26">
        <v>72.203861000000003</v>
      </c>
      <c r="R7" s="27">
        <v>73.537580000000005</v>
      </c>
      <c r="S7" s="28">
        <v>73.099361999999999</v>
      </c>
    </row>
    <row r="8" spans="1:19" x14ac:dyDescent="0.25">
      <c r="A8">
        <v>507.5</v>
      </c>
      <c r="B8" s="26">
        <v>159.897603</v>
      </c>
      <c r="C8" s="27">
        <v>157.087649</v>
      </c>
      <c r="D8" s="28">
        <v>160.33953600000001</v>
      </c>
      <c r="E8" s="26">
        <v>144.02080799999999</v>
      </c>
      <c r="F8" s="27">
        <v>142.547921</v>
      </c>
      <c r="G8" s="28">
        <v>144.315327</v>
      </c>
      <c r="H8" s="26">
        <v>111.92782699999999</v>
      </c>
      <c r="I8" s="27">
        <v>113.097345</v>
      </c>
      <c r="J8" s="28">
        <v>114.484932</v>
      </c>
      <c r="K8" s="26">
        <v>97.030904000000007</v>
      </c>
      <c r="L8" s="27">
        <v>96.689265000000006</v>
      </c>
      <c r="M8" s="28">
        <v>98.860033000000001</v>
      </c>
      <c r="N8" s="26">
        <v>81.746235999999996</v>
      </c>
      <c r="O8" s="27">
        <v>81.373158000000004</v>
      </c>
      <c r="P8" s="28">
        <v>82.128349999999998</v>
      </c>
      <c r="Q8" s="26">
        <v>73.017232000000007</v>
      </c>
      <c r="R8" s="27">
        <v>74.232731999999999</v>
      </c>
      <c r="S8" s="28">
        <v>74.037985000000006</v>
      </c>
    </row>
    <row r="9" spans="1:19" x14ac:dyDescent="0.25">
      <c r="A9">
        <v>508</v>
      </c>
      <c r="B9" s="26">
        <v>159.632802</v>
      </c>
      <c r="C9" s="27">
        <v>157.219549</v>
      </c>
      <c r="D9" s="28">
        <v>160.427232</v>
      </c>
      <c r="E9" s="26">
        <v>144.029076</v>
      </c>
      <c r="F9" s="27">
        <v>142.80761699999999</v>
      </c>
      <c r="G9" s="28">
        <v>144.29863</v>
      </c>
      <c r="H9" s="26">
        <v>112.410962</v>
      </c>
      <c r="I9" s="27">
        <v>113.498772</v>
      </c>
      <c r="J9" s="28">
        <v>114.960835</v>
      </c>
      <c r="K9" s="26">
        <v>97.411141999999998</v>
      </c>
      <c r="L9" s="27">
        <v>97.382549999999995</v>
      </c>
      <c r="M9" s="28">
        <v>99.512280000000004</v>
      </c>
      <c r="N9" s="26">
        <v>82.648915000000002</v>
      </c>
      <c r="O9" s="27">
        <v>82.029562999999996</v>
      </c>
      <c r="P9" s="28">
        <v>82.692646999999994</v>
      </c>
      <c r="Q9" s="26">
        <v>73.910613999999995</v>
      </c>
      <c r="R9" s="27">
        <v>74.955112999999997</v>
      </c>
      <c r="S9" s="28">
        <v>74.811841000000001</v>
      </c>
    </row>
    <row r="10" spans="1:19" x14ac:dyDescent="0.25">
      <c r="A10">
        <v>508.5</v>
      </c>
      <c r="B10" s="26">
        <v>159.76535699999999</v>
      </c>
      <c r="C10" s="27">
        <v>157.27408500000001</v>
      </c>
      <c r="D10" s="28">
        <v>160.61648099999999</v>
      </c>
      <c r="E10" s="26">
        <v>144.27091799999999</v>
      </c>
      <c r="F10" s="27">
        <v>143.011472</v>
      </c>
      <c r="G10" s="28">
        <v>144.22511700000001</v>
      </c>
      <c r="H10" s="26">
        <v>112.857007</v>
      </c>
      <c r="I10" s="27">
        <v>113.780603</v>
      </c>
      <c r="J10" s="28">
        <v>115.45834000000001</v>
      </c>
      <c r="K10" s="26">
        <v>97.879186000000004</v>
      </c>
      <c r="L10" s="27">
        <v>98.046426999999994</v>
      </c>
      <c r="M10" s="28">
        <v>100.25348200000001</v>
      </c>
      <c r="N10" s="26">
        <v>83.475494999999995</v>
      </c>
      <c r="O10" s="27">
        <v>82.611265000000003</v>
      </c>
      <c r="P10" s="28">
        <v>83.392638000000005</v>
      </c>
      <c r="Q10" s="26">
        <v>74.892932999999999</v>
      </c>
      <c r="R10" s="27">
        <v>75.706672999999995</v>
      </c>
      <c r="S10" s="28">
        <v>75.426152999999999</v>
      </c>
    </row>
    <row r="11" spans="1:19" x14ac:dyDescent="0.25">
      <c r="A11">
        <v>509</v>
      </c>
      <c r="B11" s="26">
        <v>160.06589299999999</v>
      </c>
      <c r="C11" s="27">
        <v>157.14893900000001</v>
      </c>
      <c r="D11" s="28">
        <v>160.840735</v>
      </c>
      <c r="E11" s="26">
        <v>144.61338599999999</v>
      </c>
      <c r="F11" s="27">
        <v>143.25439499999999</v>
      </c>
      <c r="G11" s="28">
        <v>144.30480299999999</v>
      </c>
      <c r="H11" s="26">
        <v>113.122193</v>
      </c>
      <c r="I11" s="27">
        <v>114.068967</v>
      </c>
      <c r="J11" s="28">
        <v>115.906724</v>
      </c>
      <c r="K11" s="26">
        <v>98.603316000000007</v>
      </c>
      <c r="L11" s="27">
        <v>98.759410000000003</v>
      </c>
      <c r="M11" s="28">
        <v>101.00626800000001</v>
      </c>
      <c r="N11" s="26">
        <v>84.253766999999996</v>
      </c>
      <c r="O11" s="27">
        <v>83.149221999999995</v>
      </c>
      <c r="P11" s="28">
        <v>84.094234</v>
      </c>
      <c r="Q11" s="26">
        <v>75.875934999999998</v>
      </c>
      <c r="R11" s="27">
        <v>76.491078999999999</v>
      </c>
      <c r="S11" s="28">
        <v>76.002848</v>
      </c>
    </row>
    <row r="12" spans="1:19" x14ac:dyDescent="0.25">
      <c r="A12">
        <v>509.5</v>
      </c>
      <c r="B12" s="26">
        <v>160.413602</v>
      </c>
      <c r="C12" s="27">
        <v>156.88973899999999</v>
      </c>
      <c r="D12" s="28">
        <v>161.03686099999999</v>
      </c>
      <c r="E12" s="26">
        <v>145.01158100000001</v>
      </c>
      <c r="F12" s="27">
        <v>143.54263499999999</v>
      </c>
      <c r="G12" s="28">
        <v>144.68144000000001</v>
      </c>
      <c r="H12" s="26">
        <v>113.39394299999999</v>
      </c>
      <c r="I12" s="27">
        <v>114.408706</v>
      </c>
      <c r="J12" s="28">
        <v>116.280252</v>
      </c>
      <c r="K12" s="26">
        <v>99.534238999999999</v>
      </c>
      <c r="L12" s="27">
        <v>99.481444999999994</v>
      </c>
      <c r="M12" s="28">
        <v>101.70234000000001</v>
      </c>
      <c r="N12" s="26">
        <v>84.972994999999997</v>
      </c>
      <c r="O12" s="27">
        <v>83.648938000000001</v>
      </c>
      <c r="P12" s="28">
        <v>84.665548999999999</v>
      </c>
      <c r="Q12" s="26">
        <v>76.705966000000004</v>
      </c>
      <c r="R12" s="27">
        <v>77.217740000000006</v>
      </c>
      <c r="S12" s="28">
        <v>76.673184000000006</v>
      </c>
    </row>
    <row r="13" spans="1:19" x14ac:dyDescent="0.25">
      <c r="A13">
        <v>510</v>
      </c>
      <c r="B13" s="26">
        <v>160.578315</v>
      </c>
      <c r="C13" s="27">
        <v>156.73634999999999</v>
      </c>
      <c r="D13" s="28">
        <v>161.21279999999999</v>
      </c>
      <c r="E13" s="26">
        <v>145.523819</v>
      </c>
      <c r="F13" s="27">
        <v>143.941677</v>
      </c>
      <c r="G13" s="28">
        <v>145.16342</v>
      </c>
      <c r="H13" s="26">
        <v>113.69975700000001</v>
      </c>
      <c r="I13" s="27">
        <v>114.852773</v>
      </c>
      <c r="J13" s="28">
        <v>116.623811</v>
      </c>
      <c r="K13" s="26">
        <v>100.47785500000001</v>
      </c>
      <c r="L13" s="27">
        <v>100.101716</v>
      </c>
      <c r="M13" s="28">
        <v>102.322694</v>
      </c>
      <c r="N13" s="26">
        <v>85.512236999999999</v>
      </c>
      <c r="O13" s="27">
        <v>84.292997999999997</v>
      </c>
      <c r="P13" s="28">
        <v>85.240740000000002</v>
      </c>
      <c r="Q13" s="26">
        <v>77.439212999999995</v>
      </c>
      <c r="R13" s="27">
        <v>77.821524999999994</v>
      </c>
      <c r="S13" s="28">
        <v>77.466645999999997</v>
      </c>
    </row>
    <row r="14" spans="1:19" x14ac:dyDescent="0.25">
      <c r="A14">
        <v>510.5</v>
      </c>
      <c r="B14" s="26">
        <v>160.61475899999999</v>
      </c>
      <c r="C14" s="27">
        <v>156.751295</v>
      </c>
      <c r="D14" s="28">
        <v>161.31705099999999</v>
      </c>
      <c r="E14" s="26">
        <v>145.919624</v>
      </c>
      <c r="F14" s="27">
        <v>144.40322399999999</v>
      </c>
      <c r="G14" s="28">
        <v>145.76248200000001</v>
      </c>
      <c r="H14" s="26">
        <v>114.072007</v>
      </c>
      <c r="I14" s="27">
        <v>115.45936500000001</v>
      </c>
      <c r="J14" s="28">
        <v>116.902931</v>
      </c>
      <c r="K14" s="26">
        <v>101.34748500000001</v>
      </c>
      <c r="L14" s="27">
        <v>100.656521</v>
      </c>
      <c r="M14" s="28">
        <v>102.89179300000001</v>
      </c>
      <c r="N14" s="26">
        <v>86.011038999999997</v>
      </c>
      <c r="O14" s="27">
        <v>84.978583999999998</v>
      </c>
      <c r="P14" s="28">
        <v>85.666382999999996</v>
      </c>
      <c r="Q14" s="26">
        <v>78.027773999999994</v>
      </c>
      <c r="R14" s="27">
        <v>78.484066999999996</v>
      </c>
      <c r="S14" s="28">
        <v>78.276336000000001</v>
      </c>
    </row>
    <row r="15" spans="1:19" x14ac:dyDescent="0.25">
      <c r="A15">
        <v>511</v>
      </c>
      <c r="B15" s="26">
        <v>160.92922799999999</v>
      </c>
      <c r="C15" s="27">
        <v>156.955073</v>
      </c>
      <c r="D15" s="28">
        <v>161.52550500000001</v>
      </c>
      <c r="E15" s="26">
        <v>146.197057</v>
      </c>
      <c r="F15" s="27">
        <v>144.77332200000001</v>
      </c>
      <c r="G15" s="28">
        <v>146.393337</v>
      </c>
      <c r="H15" s="26">
        <v>114.439481</v>
      </c>
      <c r="I15" s="27">
        <v>116.06875100000001</v>
      </c>
      <c r="J15" s="28">
        <v>117.233889</v>
      </c>
      <c r="K15" s="26">
        <v>101.984617</v>
      </c>
      <c r="L15" s="27">
        <v>101.088089</v>
      </c>
      <c r="M15" s="28">
        <v>103.36606399999999</v>
      </c>
      <c r="N15" s="26">
        <v>86.565297999999999</v>
      </c>
      <c r="O15" s="27">
        <v>85.641204999999999</v>
      </c>
      <c r="P15" s="28">
        <v>86.045832000000004</v>
      </c>
      <c r="Q15" s="26">
        <v>78.445802999999998</v>
      </c>
      <c r="R15" s="27">
        <v>79.150091000000003</v>
      </c>
      <c r="S15" s="28">
        <v>78.936987999999999</v>
      </c>
    </row>
    <row r="16" spans="1:19" x14ac:dyDescent="0.25">
      <c r="A16">
        <v>511.5</v>
      </c>
      <c r="B16" s="26">
        <v>161.292654</v>
      </c>
      <c r="C16" s="27">
        <v>157.50422699999999</v>
      </c>
      <c r="D16" s="28">
        <v>161.72176999999999</v>
      </c>
      <c r="E16" s="26">
        <v>146.427325</v>
      </c>
      <c r="F16" s="27">
        <v>145.167933</v>
      </c>
      <c r="G16" s="28">
        <v>146.90945400000001</v>
      </c>
      <c r="H16" s="26">
        <v>114.965316</v>
      </c>
      <c r="I16" s="27">
        <v>116.68870699999999</v>
      </c>
      <c r="J16" s="28">
        <v>117.775324</v>
      </c>
      <c r="K16" s="26">
        <v>102.37132</v>
      </c>
      <c r="L16" s="27">
        <v>101.39392700000001</v>
      </c>
      <c r="M16" s="28">
        <v>103.709157</v>
      </c>
      <c r="N16" s="26">
        <v>87.160837999999998</v>
      </c>
      <c r="O16" s="27">
        <v>86.332920000000001</v>
      </c>
      <c r="P16" s="28">
        <v>86.594976000000003</v>
      </c>
      <c r="Q16" s="26">
        <v>78.857399999999998</v>
      </c>
      <c r="R16" s="27">
        <v>79.749555999999998</v>
      </c>
      <c r="S16" s="28">
        <v>79.410008000000005</v>
      </c>
    </row>
    <row r="17" spans="1:19" x14ac:dyDescent="0.25">
      <c r="A17">
        <v>512</v>
      </c>
      <c r="B17" s="26">
        <v>161.729378</v>
      </c>
      <c r="C17" s="27">
        <v>158.09710000000001</v>
      </c>
      <c r="D17" s="28">
        <v>161.93244200000001</v>
      </c>
      <c r="E17" s="26">
        <v>146.67633000000001</v>
      </c>
      <c r="F17" s="27">
        <v>145.59902500000001</v>
      </c>
      <c r="G17" s="28">
        <v>147.28431800000001</v>
      </c>
      <c r="H17" s="26">
        <v>115.49467</v>
      </c>
      <c r="I17" s="27">
        <v>117.322636</v>
      </c>
      <c r="J17" s="28">
        <v>118.33928400000001</v>
      </c>
      <c r="K17" s="26">
        <v>102.755577</v>
      </c>
      <c r="L17" s="27">
        <v>101.67219799999999</v>
      </c>
      <c r="M17" s="28">
        <v>104.004369</v>
      </c>
      <c r="N17" s="26">
        <v>87.802116999999996</v>
      </c>
      <c r="O17" s="27">
        <v>87.068049000000002</v>
      </c>
      <c r="P17" s="28">
        <v>87.304291000000006</v>
      </c>
      <c r="Q17" s="26">
        <v>79.367227999999997</v>
      </c>
      <c r="R17" s="27">
        <v>80.436752999999996</v>
      </c>
      <c r="S17" s="28">
        <v>79.859032999999997</v>
      </c>
    </row>
    <row r="18" spans="1:19" x14ac:dyDescent="0.25">
      <c r="A18">
        <v>512.5</v>
      </c>
      <c r="B18" s="26">
        <v>162.26007799999999</v>
      </c>
      <c r="C18" s="27">
        <v>158.57584199999999</v>
      </c>
      <c r="D18" s="28">
        <v>162.14351199999999</v>
      </c>
      <c r="E18" s="26">
        <v>146.87642700000001</v>
      </c>
      <c r="F18" s="27">
        <v>146.05346499999999</v>
      </c>
      <c r="G18" s="28">
        <v>147.49188799999999</v>
      </c>
      <c r="H18" s="26">
        <v>116.071878</v>
      </c>
      <c r="I18" s="27">
        <v>117.801196</v>
      </c>
      <c r="J18" s="28">
        <v>118.93643299999999</v>
      </c>
      <c r="K18" s="26">
        <v>103.18481800000001</v>
      </c>
      <c r="L18" s="27">
        <v>101.99499</v>
      </c>
      <c r="M18" s="28">
        <v>104.336675</v>
      </c>
      <c r="N18" s="26">
        <v>88.380759999999995</v>
      </c>
      <c r="O18" s="27">
        <v>87.760833000000005</v>
      </c>
      <c r="P18" s="28">
        <v>88.013914</v>
      </c>
      <c r="Q18" s="26">
        <v>79.838119000000006</v>
      </c>
      <c r="R18" s="27">
        <v>81.156154000000001</v>
      </c>
      <c r="S18" s="28">
        <v>80.249399999999994</v>
      </c>
    </row>
    <row r="19" spans="1:19" x14ac:dyDescent="0.25">
      <c r="A19">
        <v>513</v>
      </c>
      <c r="B19" s="26">
        <v>162.59750399999999</v>
      </c>
      <c r="C19" s="27">
        <v>158.95783399999999</v>
      </c>
      <c r="D19" s="28">
        <v>162.45804999999999</v>
      </c>
      <c r="E19" s="26">
        <v>147.12889100000001</v>
      </c>
      <c r="F19" s="27">
        <v>146.47129200000001</v>
      </c>
      <c r="G19" s="28">
        <v>147.52923799999999</v>
      </c>
      <c r="H19" s="26">
        <v>116.62244800000001</v>
      </c>
      <c r="I19" s="27">
        <v>118.24647299999999</v>
      </c>
      <c r="J19" s="28">
        <v>119.488074</v>
      </c>
      <c r="K19" s="26">
        <v>103.63309</v>
      </c>
      <c r="L19" s="27">
        <v>102.35659099999999</v>
      </c>
      <c r="M19" s="28">
        <v>104.73780499999999</v>
      </c>
      <c r="N19" s="26">
        <v>88.87321</v>
      </c>
      <c r="O19" s="27">
        <v>88.454843999999994</v>
      </c>
      <c r="P19" s="28">
        <v>88.787456000000006</v>
      </c>
      <c r="Q19" s="26">
        <v>80.342635999999999</v>
      </c>
      <c r="R19" s="27">
        <v>81.781226000000004</v>
      </c>
      <c r="S19" s="28">
        <v>80.769492999999997</v>
      </c>
    </row>
    <row r="20" spans="1:19" x14ac:dyDescent="0.25">
      <c r="A20">
        <v>513.5</v>
      </c>
      <c r="B20" s="26">
        <v>162.94980899999999</v>
      </c>
      <c r="C20" s="27">
        <v>159.401262</v>
      </c>
      <c r="D20" s="28">
        <v>162.69725199999999</v>
      </c>
      <c r="E20" s="26">
        <v>147.32369399999999</v>
      </c>
      <c r="F20" s="27">
        <v>146.79166499999999</v>
      </c>
      <c r="G20" s="28">
        <v>147.46680599999999</v>
      </c>
      <c r="H20" s="26">
        <v>117.236806</v>
      </c>
      <c r="I20" s="27">
        <v>118.690175</v>
      </c>
      <c r="J20" s="28">
        <v>119.928844</v>
      </c>
      <c r="K20" s="26">
        <v>104.168458</v>
      </c>
      <c r="L20" s="27">
        <v>102.84058400000001</v>
      </c>
      <c r="M20" s="28">
        <v>105.208108</v>
      </c>
      <c r="N20" s="26">
        <v>89.252450999999994</v>
      </c>
      <c r="O20" s="27">
        <v>89.059053000000006</v>
      </c>
      <c r="P20" s="28">
        <v>89.502121000000002</v>
      </c>
      <c r="Q20" s="26">
        <v>80.923975999999996</v>
      </c>
      <c r="R20" s="27">
        <v>82.417012</v>
      </c>
      <c r="S20" s="28">
        <v>81.407673000000003</v>
      </c>
    </row>
    <row r="21" spans="1:19" s="22" customFormat="1" x14ac:dyDescent="0.25">
      <c r="A21" s="22">
        <v>514</v>
      </c>
      <c r="B21" s="35">
        <v>163.001237</v>
      </c>
      <c r="C21" s="37">
        <v>159.754841</v>
      </c>
      <c r="D21" s="36">
        <v>162.87676300000001</v>
      </c>
      <c r="E21" s="35">
        <v>147.313435</v>
      </c>
      <c r="F21" s="37">
        <v>147.00031300000001</v>
      </c>
      <c r="G21" s="36">
        <v>147.487618</v>
      </c>
      <c r="H21" s="35">
        <v>117.815427</v>
      </c>
      <c r="I21" s="37">
        <v>118.924781</v>
      </c>
      <c r="J21" s="36">
        <v>120.233475</v>
      </c>
      <c r="K21" s="35">
        <v>104.65118200000001</v>
      </c>
      <c r="L21" s="37">
        <v>103.41486</v>
      </c>
      <c r="M21" s="36">
        <v>105.79691699999999</v>
      </c>
      <c r="N21" s="35">
        <v>89.533473000000001</v>
      </c>
      <c r="O21" s="37">
        <v>89.496826999999996</v>
      </c>
      <c r="P21" s="36">
        <v>90.043655999999999</v>
      </c>
      <c r="Q21" s="35">
        <v>81.463095999999993</v>
      </c>
      <c r="R21" s="37">
        <v>83.035148000000007</v>
      </c>
      <c r="S21" s="36">
        <v>82.001467000000005</v>
      </c>
    </row>
    <row r="22" spans="1:19" x14ac:dyDescent="0.25">
      <c r="A22">
        <v>514.5</v>
      </c>
      <c r="B22" s="26">
        <v>162.630503</v>
      </c>
      <c r="C22" s="27">
        <v>160.17596499999999</v>
      </c>
      <c r="D22" s="28">
        <v>162.887753</v>
      </c>
      <c r="E22" s="26">
        <v>147.34231199999999</v>
      </c>
      <c r="F22" s="27">
        <v>147.177076</v>
      </c>
      <c r="G22" s="28">
        <v>147.65977000000001</v>
      </c>
      <c r="H22" s="26">
        <v>118.47700500000001</v>
      </c>
      <c r="I22" s="27">
        <v>119.01794700000001</v>
      </c>
      <c r="J22" s="28">
        <v>120.634951</v>
      </c>
      <c r="K22" s="26">
        <v>104.993295</v>
      </c>
      <c r="L22" s="27">
        <v>103.946612</v>
      </c>
      <c r="M22" s="28">
        <v>106.32298299999999</v>
      </c>
      <c r="N22" s="26">
        <v>89.810840999999996</v>
      </c>
      <c r="O22" s="27">
        <v>89.771675999999999</v>
      </c>
      <c r="P22" s="28">
        <v>90.434460999999999</v>
      </c>
      <c r="Q22" s="26">
        <v>82.037963000000005</v>
      </c>
      <c r="R22" s="27">
        <v>83.432233999999994</v>
      </c>
      <c r="S22" s="28">
        <v>82.449957999999995</v>
      </c>
    </row>
    <row r="23" spans="1:19" x14ac:dyDescent="0.25">
      <c r="A23">
        <v>515</v>
      </c>
      <c r="B23" s="26">
        <v>162.26211699999999</v>
      </c>
      <c r="C23" s="27">
        <v>160.54934900000001</v>
      </c>
      <c r="D23" s="28">
        <v>162.787386</v>
      </c>
      <c r="E23" s="26">
        <v>147.440496</v>
      </c>
      <c r="F23" s="27">
        <v>147.34965399999999</v>
      </c>
      <c r="G23" s="28">
        <v>148.064401</v>
      </c>
      <c r="H23" s="26">
        <v>119.071236</v>
      </c>
      <c r="I23" s="27">
        <v>119.086332</v>
      </c>
      <c r="J23" s="28">
        <v>121.009896</v>
      </c>
      <c r="K23" s="26">
        <v>105.404948</v>
      </c>
      <c r="L23" s="27">
        <v>104.453047</v>
      </c>
      <c r="M23" s="28">
        <v>106.69272599999999</v>
      </c>
      <c r="N23" s="26">
        <v>90.256985999999998</v>
      </c>
      <c r="O23" s="27">
        <v>89.977078000000006</v>
      </c>
      <c r="P23" s="28">
        <v>90.699494999999999</v>
      </c>
      <c r="Q23" s="26">
        <v>82.642874000000006</v>
      </c>
      <c r="R23" s="27">
        <v>83.749137000000005</v>
      </c>
      <c r="S23" s="28">
        <v>82.941615999999996</v>
      </c>
    </row>
    <row r="24" spans="1:19" x14ac:dyDescent="0.25">
      <c r="A24">
        <v>515.5</v>
      </c>
      <c r="B24" s="26">
        <v>161.87134800000001</v>
      </c>
      <c r="C24" s="27">
        <v>160.76921300000001</v>
      </c>
      <c r="D24" s="28">
        <v>162.57261600000001</v>
      </c>
      <c r="E24" s="26">
        <v>147.62952300000001</v>
      </c>
      <c r="F24" s="27">
        <v>147.60529199999999</v>
      </c>
      <c r="G24" s="28">
        <v>148.592581</v>
      </c>
      <c r="H24" s="26">
        <v>119.616996</v>
      </c>
      <c r="I24" s="27">
        <v>118.96717700000001</v>
      </c>
      <c r="J24" s="28">
        <v>121.43018000000001</v>
      </c>
      <c r="K24" s="26">
        <v>105.858977</v>
      </c>
      <c r="L24" s="27">
        <v>104.963893</v>
      </c>
      <c r="M24" s="28">
        <v>106.96017399999999</v>
      </c>
      <c r="N24" s="26">
        <v>90.738788</v>
      </c>
      <c r="O24" s="27">
        <v>90.214588000000006</v>
      </c>
      <c r="P24" s="28">
        <v>90.952054000000004</v>
      </c>
      <c r="Q24" s="26">
        <v>83.161349000000001</v>
      </c>
      <c r="R24" s="27">
        <v>84.018153999999996</v>
      </c>
      <c r="S24" s="28">
        <v>83.382853999999995</v>
      </c>
    </row>
    <row r="25" spans="1:19" x14ac:dyDescent="0.25">
      <c r="A25">
        <v>516</v>
      </c>
      <c r="B25" s="26">
        <v>161.691924</v>
      </c>
      <c r="C25" s="27">
        <v>160.75110799999999</v>
      </c>
      <c r="D25" s="28">
        <v>162.56397999999999</v>
      </c>
      <c r="E25" s="26">
        <v>148.019351</v>
      </c>
      <c r="F25" s="27">
        <v>147.782792</v>
      </c>
      <c r="G25" s="28">
        <v>149.036359</v>
      </c>
      <c r="H25" s="26">
        <v>119.873054</v>
      </c>
      <c r="I25" s="27">
        <v>118.90003900000001</v>
      </c>
      <c r="J25" s="28">
        <v>121.803433</v>
      </c>
      <c r="K25" s="26">
        <v>106.359512</v>
      </c>
      <c r="L25" s="27">
        <v>105.366045</v>
      </c>
      <c r="M25" s="28">
        <v>107.202206</v>
      </c>
      <c r="N25" s="26">
        <v>91.268478999999999</v>
      </c>
      <c r="O25" s="27">
        <v>90.620947999999999</v>
      </c>
      <c r="P25" s="28">
        <v>91.249589</v>
      </c>
      <c r="Q25" s="26">
        <v>83.597932999999998</v>
      </c>
      <c r="R25" s="27">
        <v>84.214855999999997</v>
      </c>
      <c r="S25" s="28">
        <v>83.866455000000002</v>
      </c>
    </row>
    <row r="26" spans="1:19" x14ac:dyDescent="0.25">
      <c r="A26">
        <v>516.5</v>
      </c>
      <c r="B26" s="26">
        <v>161.756382</v>
      </c>
      <c r="C26" s="27">
        <v>160.554868</v>
      </c>
      <c r="D26" s="28">
        <v>162.61528799999999</v>
      </c>
      <c r="E26" s="26">
        <v>148.52025599999999</v>
      </c>
      <c r="F26" s="27">
        <v>147.88509999999999</v>
      </c>
      <c r="G26" s="28">
        <v>149.38659999999999</v>
      </c>
      <c r="H26" s="26">
        <v>119.98126000000001</v>
      </c>
      <c r="I26" s="27">
        <v>119.060075</v>
      </c>
      <c r="J26" s="28">
        <v>122.092713</v>
      </c>
      <c r="K26" s="26">
        <v>106.921159</v>
      </c>
      <c r="L26" s="27">
        <v>105.783007</v>
      </c>
      <c r="M26" s="28">
        <v>107.422096</v>
      </c>
      <c r="N26" s="26">
        <v>91.845017999999996</v>
      </c>
      <c r="O26" s="27">
        <v>91.188834999999997</v>
      </c>
      <c r="P26" s="28">
        <v>91.644555999999994</v>
      </c>
      <c r="Q26" s="26">
        <v>84.035753999999997</v>
      </c>
      <c r="R26" s="27">
        <v>84.480074000000002</v>
      </c>
      <c r="S26" s="28">
        <v>84.356733000000006</v>
      </c>
    </row>
    <row r="27" spans="1:19" x14ac:dyDescent="0.25">
      <c r="A27" s="21">
        <v>517</v>
      </c>
      <c r="B27" s="29">
        <v>161.84285600000001</v>
      </c>
      <c r="C27" s="30">
        <v>160.19039699999999</v>
      </c>
      <c r="D27" s="31">
        <v>162.87840299999999</v>
      </c>
      <c r="E27" s="29">
        <v>148.881922</v>
      </c>
      <c r="F27" s="30">
        <v>147.946753</v>
      </c>
      <c r="G27" s="31">
        <v>149.48285799999999</v>
      </c>
      <c r="H27" s="29">
        <v>119.824369</v>
      </c>
      <c r="I27" s="30">
        <v>119.37392</v>
      </c>
      <c r="J27" s="31">
        <v>122.271748</v>
      </c>
      <c r="K27" s="29">
        <v>107.466247</v>
      </c>
      <c r="L27" s="30">
        <v>106.24083299999999</v>
      </c>
      <c r="M27" s="31">
        <v>107.73178900000001</v>
      </c>
      <c r="N27" s="29">
        <v>92.405885999999995</v>
      </c>
      <c r="O27" s="30">
        <v>91.865617999999998</v>
      </c>
      <c r="P27" s="31">
        <v>92.212174000000005</v>
      </c>
      <c r="Q27" s="29">
        <v>84.433291999999994</v>
      </c>
      <c r="R27" s="30">
        <v>84.900219000000007</v>
      </c>
      <c r="S27" s="31">
        <v>84.788021999999998</v>
      </c>
    </row>
    <row r="28" spans="1:19" x14ac:dyDescent="0.25">
      <c r="A28">
        <v>517.5</v>
      </c>
      <c r="B28" s="26">
        <v>162.052322</v>
      </c>
      <c r="C28" s="27">
        <v>159.93732800000001</v>
      </c>
      <c r="D28" s="28">
        <v>163.20484400000001</v>
      </c>
      <c r="E28" s="26">
        <v>149.13390200000001</v>
      </c>
      <c r="F28" s="27">
        <v>147.98623000000001</v>
      </c>
      <c r="G28" s="28">
        <v>149.46373600000001</v>
      </c>
      <c r="H28" s="26">
        <v>119.592758</v>
      </c>
      <c r="I28" s="27">
        <v>119.788709</v>
      </c>
      <c r="J28" s="28">
        <v>122.509742</v>
      </c>
      <c r="K28" s="26">
        <v>107.82004999999999</v>
      </c>
      <c r="L28" s="27">
        <v>106.562449</v>
      </c>
      <c r="M28" s="28">
        <v>108.137989</v>
      </c>
      <c r="N28" s="26">
        <v>92.938888000000006</v>
      </c>
      <c r="O28" s="27">
        <v>92.509652000000003</v>
      </c>
      <c r="P28" s="28">
        <v>92.836357000000007</v>
      </c>
      <c r="Q28" s="26">
        <v>84.864936999999998</v>
      </c>
      <c r="R28" s="27">
        <v>85.267898000000002</v>
      </c>
      <c r="S28" s="28">
        <v>85.115701000000001</v>
      </c>
    </row>
    <row r="29" spans="1:19" x14ac:dyDescent="0.25">
      <c r="A29">
        <v>518</v>
      </c>
      <c r="B29" s="26">
        <v>162.48255</v>
      </c>
      <c r="C29" s="27">
        <v>159.75125299999999</v>
      </c>
      <c r="D29" s="28">
        <v>163.432546</v>
      </c>
      <c r="E29" s="26">
        <v>149.18806599999999</v>
      </c>
      <c r="F29" s="27">
        <v>147.911777</v>
      </c>
      <c r="G29" s="28">
        <v>149.482562</v>
      </c>
      <c r="H29" s="26">
        <v>119.450632</v>
      </c>
      <c r="I29" s="27">
        <v>120.319056</v>
      </c>
      <c r="J29" s="28">
        <v>122.71364699999999</v>
      </c>
      <c r="K29" s="26">
        <v>108.069365</v>
      </c>
      <c r="L29" s="27">
        <v>106.739136</v>
      </c>
      <c r="M29" s="28">
        <v>108.583823</v>
      </c>
      <c r="N29" s="26">
        <v>93.508844999999994</v>
      </c>
      <c r="O29" s="27">
        <v>92.975172999999998</v>
      </c>
      <c r="P29" s="28">
        <v>93.427216000000001</v>
      </c>
      <c r="Q29" s="26">
        <v>85.192690999999996</v>
      </c>
      <c r="R29" s="27">
        <v>85.609677000000005</v>
      </c>
      <c r="S29" s="28">
        <v>85.500924999999995</v>
      </c>
    </row>
    <row r="30" spans="1:19" x14ac:dyDescent="0.25">
      <c r="A30">
        <v>518.5</v>
      </c>
      <c r="B30" s="26">
        <v>162.92335800000001</v>
      </c>
      <c r="C30" s="27">
        <v>159.937928</v>
      </c>
      <c r="D30" s="28">
        <v>163.46857399999999</v>
      </c>
      <c r="E30" s="26">
        <v>149.10245599999999</v>
      </c>
      <c r="F30" s="27">
        <v>148.03604100000001</v>
      </c>
      <c r="G30" s="28">
        <v>149.64369199999999</v>
      </c>
      <c r="H30" s="26">
        <v>119.539456</v>
      </c>
      <c r="I30" s="27">
        <v>120.723958</v>
      </c>
      <c r="J30" s="28">
        <v>122.921618</v>
      </c>
      <c r="K30" s="26">
        <v>108.256001</v>
      </c>
      <c r="L30" s="27">
        <v>106.92440999999999</v>
      </c>
      <c r="M30" s="28">
        <v>109.006108</v>
      </c>
      <c r="N30" s="26">
        <v>93.958560000000006</v>
      </c>
      <c r="O30" s="27">
        <v>93.176045999999999</v>
      </c>
      <c r="P30" s="28">
        <v>93.921034000000006</v>
      </c>
      <c r="Q30" s="26">
        <v>85.363722999999993</v>
      </c>
      <c r="R30" s="27">
        <v>85.943747999999999</v>
      </c>
      <c r="S30" s="28">
        <v>85.908724000000007</v>
      </c>
    </row>
    <row r="31" spans="1:19" x14ac:dyDescent="0.25">
      <c r="A31">
        <v>519</v>
      </c>
      <c r="B31" s="26">
        <v>163.349884</v>
      </c>
      <c r="C31" s="27">
        <v>160.41197700000001</v>
      </c>
      <c r="D31" s="28">
        <v>163.616321</v>
      </c>
      <c r="E31" s="26">
        <v>149.119618</v>
      </c>
      <c r="F31" s="27">
        <v>148.22908799999999</v>
      </c>
      <c r="G31" s="28">
        <v>149.823229</v>
      </c>
      <c r="H31" s="26">
        <v>119.675417</v>
      </c>
      <c r="I31" s="27">
        <v>120.952668</v>
      </c>
      <c r="J31" s="28">
        <v>123.186629</v>
      </c>
      <c r="K31" s="26">
        <v>108.42523</v>
      </c>
      <c r="L31" s="27">
        <v>106.991647</v>
      </c>
      <c r="M31" s="28">
        <v>109.415353</v>
      </c>
      <c r="N31" s="26">
        <v>94.269836999999995</v>
      </c>
      <c r="O31" s="27">
        <v>93.292985000000002</v>
      </c>
      <c r="P31" s="28">
        <v>94.172106999999997</v>
      </c>
      <c r="Q31" s="26">
        <v>85.489632999999998</v>
      </c>
      <c r="R31" s="27">
        <v>86.199164999999994</v>
      </c>
      <c r="S31" s="28">
        <v>86.373228999999995</v>
      </c>
    </row>
    <row r="32" spans="1:19" x14ac:dyDescent="0.25">
      <c r="A32">
        <v>519.5</v>
      </c>
      <c r="B32" s="26">
        <v>163.62477799999999</v>
      </c>
      <c r="C32" s="27">
        <v>161.01983899999999</v>
      </c>
      <c r="D32" s="28">
        <v>163.609431</v>
      </c>
      <c r="E32" s="26">
        <v>149.47612000000001</v>
      </c>
      <c r="F32" s="27">
        <v>148.494394</v>
      </c>
      <c r="G32" s="28">
        <v>150.00708499999999</v>
      </c>
      <c r="H32" s="26">
        <v>120.075948</v>
      </c>
      <c r="I32" s="27">
        <v>121.117232</v>
      </c>
      <c r="J32" s="28">
        <v>123.446054</v>
      </c>
      <c r="K32" s="26">
        <v>108.607789</v>
      </c>
      <c r="L32" s="27">
        <v>107.109807</v>
      </c>
      <c r="M32" s="28">
        <v>109.789878</v>
      </c>
      <c r="N32" s="26">
        <v>94.437691999999998</v>
      </c>
      <c r="O32" s="27">
        <v>93.433401000000003</v>
      </c>
      <c r="P32" s="28">
        <v>94.250488000000004</v>
      </c>
      <c r="Q32" s="26">
        <v>85.582367000000005</v>
      </c>
      <c r="R32" s="27">
        <v>86.401377999999994</v>
      </c>
      <c r="S32" s="28">
        <v>86.894654000000003</v>
      </c>
    </row>
    <row r="33" spans="1:19" x14ac:dyDescent="0.25">
      <c r="A33">
        <v>520</v>
      </c>
      <c r="B33" s="26">
        <v>163.73520500000001</v>
      </c>
      <c r="C33" s="27">
        <v>161.53134600000001</v>
      </c>
      <c r="D33" s="28">
        <v>163.723455</v>
      </c>
      <c r="E33" s="26">
        <v>149.92724000000001</v>
      </c>
      <c r="F33" s="27">
        <v>148.84373400000001</v>
      </c>
      <c r="G33" s="28">
        <v>150.001665</v>
      </c>
      <c r="H33" s="26">
        <v>120.537316</v>
      </c>
      <c r="I33" s="27">
        <v>121.298821</v>
      </c>
      <c r="J33" s="28">
        <v>123.698885</v>
      </c>
      <c r="K33" s="26">
        <v>108.842044</v>
      </c>
      <c r="L33" s="27">
        <v>107.383137</v>
      </c>
      <c r="M33" s="28">
        <v>109.962962</v>
      </c>
      <c r="N33" s="26">
        <v>94.522082999999995</v>
      </c>
      <c r="O33" s="27">
        <v>93.608766000000003</v>
      </c>
      <c r="P33" s="28">
        <v>94.271810000000002</v>
      </c>
      <c r="Q33" s="26">
        <v>85.773653999999993</v>
      </c>
      <c r="R33" s="27">
        <v>86.687415999999999</v>
      </c>
      <c r="S33" s="28">
        <v>87.293557000000007</v>
      </c>
    </row>
    <row r="34" spans="1:19" x14ac:dyDescent="0.25">
      <c r="A34">
        <v>520.5</v>
      </c>
      <c r="B34" s="26">
        <v>163.975583</v>
      </c>
      <c r="C34" s="27">
        <v>161.964088</v>
      </c>
      <c r="D34" s="28">
        <v>164.02349100000001</v>
      </c>
      <c r="E34" s="26">
        <v>150.479848</v>
      </c>
      <c r="F34" s="27">
        <v>149.17934700000001</v>
      </c>
      <c r="G34" s="28">
        <v>149.95115200000001</v>
      </c>
      <c r="H34" s="26">
        <v>121.017172</v>
      </c>
      <c r="I34" s="27">
        <v>121.532353</v>
      </c>
      <c r="J34" s="28">
        <v>124.068341</v>
      </c>
      <c r="K34" s="26">
        <v>109.017044</v>
      </c>
      <c r="L34" s="27">
        <v>107.823553</v>
      </c>
      <c r="M34" s="28">
        <v>110.016728</v>
      </c>
      <c r="N34" s="26">
        <v>94.653769999999994</v>
      </c>
      <c r="O34" s="27">
        <v>93.915750000000003</v>
      </c>
      <c r="P34" s="28">
        <v>94.321100999999999</v>
      </c>
      <c r="Q34" s="26">
        <v>86.212012999999999</v>
      </c>
      <c r="R34" s="27">
        <v>86.993161000000001</v>
      </c>
      <c r="S34" s="28">
        <v>87.596710000000002</v>
      </c>
    </row>
    <row r="35" spans="1:19" x14ac:dyDescent="0.25">
      <c r="A35">
        <v>521</v>
      </c>
      <c r="B35" s="26">
        <v>164.03104099999999</v>
      </c>
      <c r="C35" s="27">
        <v>162.053529</v>
      </c>
      <c r="D35" s="28">
        <v>164.34970799999999</v>
      </c>
      <c r="E35" s="26">
        <v>151.03672499999999</v>
      </c>
      <c r="F35" s="27">
        <v>149.333662</v>
      </c>
      <c r="G35" s="28">
        <v>149.917641</v>
      </c>
      <c r="H35" s="26">
        <v>121.59989400000001</v>
      </c>
      <c r="I35" s="27">
        <v>121.84473199999999</v>
      </c>
      <c r="J35" s="28">
        <v>124.410965</v>
      </c>
      <c r="K35" s="26">
        <v>109.140896</v>
      </c>
      <c r="L35" s="27">
        <v>108.246725</v>
      </c>
      <c r="M35" s="28">
        <v>110.05873099999999</v>
      </c>
      <c r="N35" s="26">
        <v>94.956047999999996</v>
      </c>
      <c r="O35" s="27">
        <v>94.282601999999997</v>
      </c>
      <c r="P35" s="28">
        <v>94.397029000000003</v>
      </c>
      <c r="Q35" s="26">
        <v>86.741923999999997</v>
      </c>
      <c r="R35" s="27">
        <v>87.258899999999997</v>
      </c>
      <c r="S35" s="28">
        <v>87.803900999999996</v>
      </c>
    </row>
    <row r="36" spans="1:19" x14ac:dyDescent="0.25">
      <c r="A36">
        <v>521.5</v>
      </c>
      <c r="B36" s="26">
        <v>164.08488500000001</v>
      </c>
      <c r="C36" s="27">
        <v>161.98970700000001</v>
      </c>
      <c r="D36" s="28">
        <v>164.507902</v>
      </c>
      <c r="E36" s="26">
        <v>151.316485</v>
      </c>
      <c r="F36" s="27">
        <v>149.383106</v>
      </c>
      <c r="G36" s="28">
        <v>150.08369999999999</v>
      </c>
      <c r="H36" s="26">
        <v>122.113906</v>
      </c>
      <c r="I36" s="27">
        <v>122.24409900000001</v>
      </c>
      <c r="J36" s="28">
        <v>124.644362</v>
      </c>
      <c r="K36" s="26">
        <v>109.23008799999999</v>
      </c>
      <c r="L36" s="27">
        <v>108.71281</v>
      </c>
      <c r="M36" s="28">
        <v>110.118932</v>
      </c>
      <c r="N36" s="26">
        <v>95.330207999999999</v>
      </c>
      <c r="O36" s="27">
        <v>94.502863000000005</v>
      </c>
      <c r="P36" s="28">
        <v>94.431370000000001</v>
      </c>
      <c r="Q36" s="26">
        <v>87.116406999999995</v>
      </c>
      <c r="R36" s="27">
        <v>87.551390999999995</v>
      </c>
      <c r="S36" s="28">
        <v>87.937906999999996</v>
      </c>
    </row>
    <row r="37" spans="1:19" x14ac:dyDescent="0.25">
      <c r="A37">
        <v>522</v>
      </c>
      <c r="B37" s="26">
        <v>164.223073</v>
      </c>
      <c r="C37" s="27">
        <v>161.83489</v>
      </c>
      <c r="D37" s="28">
        <v>164.626102</v>
      </c>
      <c r="E37" s="26">
        <v>151.33724100000001</v>
      </c>
      <c r="F37" s="27">
        <v>149.41664900000001</v>
      </c>
      <c r="G37" s="28">
        <v>150.486459</v>
      </c>
      <c r="H37" s="26">
        <v>122.36386400000001</v>
      </c>
      <c r="I37" s="27">
        <v>122.640066</v>
      </c>
      <c r="J37" s="28">
        <v>124.667176</v>
      </c>
      <c r="K37" s="26">
        <v>109.295118</v>
      </c>
      <c r="L37" s="27">
        <v>109.002703</v>
      </c>
      <c r="M37" s="28">
        <v>110.273314</v>
      </c>
      <c r="N37" s="26">
        <v>95.729066000000003</v>
      </c>
      <c r="O37" s="27">
        <v>94.587265000000002</v>
      </c>
      <c r="P37" s="28">
        <v>94.435992999999996</v>
      </c>
      <c r="Q37" s="26">
        <v>87.39658</v>
      </c>
      <c r="R37" s="27">
        <v>87.825224000000006</v>
      </c>
      <c r="S37" s="28">
        <v>88.072220999999999</v>
      </c>
    </row>
    <row r="38" spans="1:19" x14ac:dyDescent="0.25">
      <c r="A38">
        <v>522.5</v>
      </c>
      <c r="B38" s="26">
        <v>164.257229</v>
      </c>
      <c r="C38" s="27">
        <v>161.63620700000001</v>
      </c>
      <c r="D38" s="28">
        <v>164.46059600000001</v>
      </c>
      <c r="E38" s="26">
        <v>151.181263</v>
      </c>
      <c r="F38" s="27">
        <v>149.50822600000001</v>
      </c>
      <c r="G38" s="28">
        <v>150.904482</v>
      </c>
      <c r="H38" s="26">
        <v>122.522058</v>
      </c>
      <c r="I38" s="27">
        <v>122.87391599999999</v>
      </c>
      <c r="J38" s="28">
        <v>124.497469</v>
      </c>
      <c r="K38" s="26">
        <v>109.29405300000001</v>
      </c>
      <c r="L38" s="27">
        <v>109.06419</v>
      </c>
      <c r="M38" s="28">
        <v>110.676254</v>
      </c>
      <c r="N38" s="26">
        <v>95.988979999999998</v>
      </c>
      <c r="O38" s="27">
        <v>94.657501999999994</v>
      </c>
      <c r="P38" s="28">
        <v>94.414528000000004</v>
      </c>
      <c r="Q38" s="26">
        <v>87.474078000000006</v>
      </c>
      <c r="R38" s="27">
        <v>87.950399000000004</v>
      </c>
      <c r="S38" s="28">
        <v>88.223845999999995</v>
      </c>
    </row>
    <row r="39" spans="1:19" x14ac:dyDescent="0.25">
      <c r="A39">
        <v>523</v>
      </c>
      <c r="B39" s="26">
        <v>164.19530499999999</v>
      </c>
      <c r="C39" s="27">
        <v>161.375203</v>
      </c>
      <c r="D39" s="28">
        <v>164.18972600000001</v>
      </c>
      <c r="E39" s="26">
        <v>150.91332</v>
      </c>
      <c r="F39" s="27">
        <v>149.60354599999999</v>
      </c>
      <c r="G39" s="28">
        <v>151.07563300000001</v>
      </c>
      <c r="H39" s="26">
        <v>122.488556</v>
      </c>
      <c r="I39" s="27">
        <v>123.062275</v>
      </c>
      <c r="J39" s="28">
        <v>124.228053</v>
      </c>
      <c r="K39" s="26">
        <v>109.260245</v>
      </c>
      <c r="L39" s="27">
        <v>109.04640000000001</v>
      </c>
      <c r="M39" s="28">
        <v>111.11897999999999</v>
      </c>
      <c r="N39" s="26">
        <v>96.009722999999994</v>
      </c>
      <c r="O39" s="27">
        <v>94.668982999999997</v>
      </c>
      <c r="P39" s="28">
        <v>94.530788000000001</v>
      </c>
      <c r="Q39" s="26">
        <v>87.483216999999996</v>
      </c>
      <c r="R39" s="27">
        <v>88.067886999999999</v>
      </c>
      <c r="S39" s="28">
        <v>88.330996999999996</v>
      </c>
    </row>
    <row r="40" spans="1:19" x14ac:dyDescent="0.25">
      <c r="A40">
        <v>523.5</v>
      </c>
      <c r="B40" s="26">
        <v>163.87572800000001</v>
      </c>
      <c r="C40" s="27">
        <v>161.136641</v>
      </c>
      <c r="D40" s="28">
        <v>163.92568499999999</v>
      </c>
      <c r="E40" s="26">
        <v>150.545627</v>
      </c>
      <c r="F40" s="27">
        <v>149.67891</v>
      </c>
      <c r="G40" s="28">
        <v>150.99542600000001</v>
      </c>
      <c r="H40" s="26">
        <v>122.345895</v>
      </c>
      <c r="I40" s="27">
        <v>123.05455000000001</v>
      </c>
      <c r="J40" s="28">
        <v>124.016487</v>
      </c>
      <c r="K40" s="26">
        <v>109.218053</v>
      </c>
      <c r="L40" s="27">
        <v>109.17797</v>
      </c>
      <c r="M40" s="28">
        <v>111.439772</v>
      </c>
      <c r="N40" s="26">
        <v>95.881428999999997</v>
      </c>
      <c r="O40" s="27">
        <v>94.665512000000007</v>
      </c>
      <c r="P40" s="28">
        <v>94.828637000000001</v>
      </c>
      <c r="Q40" s="26">
        <v>87.549871999999993</v>
      </c>
      <c r="R40" s="27">
        <v>88.278419</v>
      </c>
      <c r="S40" s="28">
        <v>88.526797000000002</v>
      </c>
    </row>
    <row r="41" spans="1:19" x14ac:dyDescent="0.25">
      <c r="A41">
        <v>524</v>
      </c>
      <c r="B41" s="26">
        <v>163.39579000000001</v>
      </c>
      <c r="C41" s="27">
        <v>160.915335</v>
      </c>
      <c r="D41" s="28">
        <v>163.61341400000001</v>
      </c>
      <c r="E41" s="26">
        <v>150.309989</v>
      </c>
      <c r="F41" s="27">
        <v>149.65440799999999</v>
      </c>
      <c r="G41" s="28">
        <v>150.54105799999999</v>
      </c>
      <c r="H41" s="26">
        <v>122.32897800000001</v>
      </c>
      <c r="I41" s="27">
        <v>122.835784</v>
      </c>
      <c r="J41" s="28">
        <v>123.872039</v>
      </c>
      <c r="K41" s="26">
        <v>109.285498</v>
      </c>
      <c r="L41" s="27">
        <v>109.26527299999999</v>
      </c>
      <c r="M41" s="28">
        <v>111.625925</v>
      </c>
      <c r="N41" s="26">
        <v>95.767377999999994</v>
      </c>
      <c r="O41" s="27">
        <v>94.716346000000001</v>
      </c>
      <c r="P41" s="28">
        <v>95.452759999999998</v>
      </c>
      <c r="Q41" s="26">
        <v>87.737763000000001</v>
      </c>
      <c r="R41" s="27">
        <v>88.540113000000005</v>
      </c>
      <c r="S41" s="28">
        <v>88.700766999999999</v>
      </c>
    </row>
    <row r="42" spans="1:19" x14ac:dyDescent="0.25">
      <c r="A42">
        <v>524.5</v>
      </c>
      <c r="B42" s="26">
        <v>163.02194800000001</v>
      </c>
      <c r="C42" s="27">
        <v>160.805012</v>
      </c>
      <c r="D42" s="28">
        <v>163.272052</v>
      </c>
      <c r="E42" s="26">
        <v>150.15779000000001</v>
      </c>
      <c r="F42" s="27">
        <v>149.47464600000001</v>
      </c>
      <c r="G42" s="28">
        <v>149.97476700000001</v>
      </c>
      <c r="H42" s="26">
        <v>122.331603</v>
      </c>
      <c r="I42" s="27">
        <v>122.561644</v>
      </c>
      <c r="J42" s="28">
        <v>123.860968</v>
      </c>
      <c r="K42" s="26">
        <v>109.401889</v>
      </c>
      <c r="L42" s="27">
        <v>109.441959</v>
      </c>
      <c r="M42" s="28">
        <v>111.60169</v>
      </c>
      <c r="N42" s="26">
        <v>95.679534000000004</v>
      </c>
      <c r="O42" s="27">
        <v>94.832600999999997</v>
      </c>
      <c r="P42" s="28">
        <v>96.140877000000003</v>
      </c>
      <c r="Q42" s="26">
        <v>87.914237</v>
      </c>
      <c r="R42" s="27">
        <v>88.845955000000004</v>
      </c>
      <c r="S42" s="28">
        <v>88.823490000000007</v>
      </c>
    </row>
    <row r="43" spans="1:19" x14ac:dyDescent="0.25">
      <c r="A43">
        <v>525</v>
      </c>
      <c r="B43" s="26">
        <v>162.91998599999999</v>
      </c>
      <c r="C43" s="27">
        <v>160.85038599999999</v>
      </c>
      <c r="D43" s="28">
        <v>163.11363499999999</v>
      </c>
      <c r="E43" s="26">
        <v>150.13541499999999</v>
      </c>
      <c r="F43" s="27">
        <v>149.345618</v>
      </c>
      <c r="G43" s="28">
        <v>149.73427699999999</v>
      </c>
      <c r="H43" s="26">
        <v>122.296205</v>
      </c>
      <c r="I43" s="27">
        <v>122.360345</v>
      </c>
      <c r="J43" s="28">
        <v>123.911051</v>
      </c>
      <c r="K43" s="26">
        <v>109.62397300000001</v>
      </c>
      <c r="L43" s="27">
        <v>109.587149</v>
      </c>
      <c r="M43" s="28">
        <v>111.363489</v>
      </c>
      <c r="N43" s="26">
        <v>95.685260999999997</v>
      </c>
      <c r="O43" s="27">
        <v>94.942564000000004</v>
      </c>
      <c r="P43" s="28">
        <v>96.643557000000001</v>
      </c>
      <c r="Q43" s="26">
        <v>88.108214000000004</v>
      </c>
      <c r="R43" s="27">
        <v>89.182295999999994</v>
      </c>
      <c r="S43" s="28">
        <v>88.897093999999996</v>
      </c>
    </row>
    <row r="44" spans="1:19" x14ac:dyDescent="0.25">
      <c r="A44">
        <v>525.5</v>
      </c>
      <c r="B44" s="26">
        <v>163.18636900000001</v>
      </c>
      <c r="C44" s="27">
        <v>161.06787700000001</v>
      </c>
      <c r="D44" s="28">
        <v>163.08478600000001</v>
      </c>
      <c r="E44" s="26">
        <v>150.20114699999999</v>
      </c>
      <c r="F44" s="27">
        <v>149.362008</v>
      </c>
      <c r="G44" s="28">
        <v>149.78845200000001</v>
      </c>
      <c r="H44" s="26">
        <v>122.29875</v>
      </c>
      <c r="I44" s="27">
        <v>122.189018</v>
      </c>
      <c r="J44" s="28">
        <v>124.065833</v>
      </c>
      <c r="K44" s="26">
        <v>109.934763</v>
      </c>
      <c r="L44" s="27">
        <v>109.589821</v>
      </c>
      <c r="M44" s="28">
        <v>111.108519</v>
      </c>
      <c r="N44" s="26">
        <v>95.789142999999996</v>
      </c>
      <c r="O44" s="27">
        <v>95.110163999999997</v>
      </c>
      <c r="P44" s="28">
        <v>96.814554999999999</v>
      </c>
      <c r="Q44" s="26">
        <v>88.197237000000001</v>
      </c>
      <c r="R44" s="27">
        <v>89.318268000000003</v>
      </c>
      <c r="S44" s="28">
        <v>88.875302000000005</v>
      </c>
    </row>
    <row r="45" spans="1:19" x14ac:dyDescent="0.25">
      <c r="A45">
        <v>526</v>
      </c>
      <c r="B45" s="26">
        <v>163.70279099999999</v>
      </c>
      <c r="C45" s="27">
        <v>161.49234999999999</v>
      </c>
      <c r="D45" s="28">
        <v>163.36169100000001</v>
      </c>
      <c r="E45" s="26">
        <v>150.50736800000001</v>
      </c>
      <c r="F45" s="27">
        <v>149.516571</v>
      </c>
      <c r="G45" s="28">
        <v>150.15215799999999</v>
      </c>
      <c r="H45" s="26">
        <v>122.24664199999999</v>
      </c>
      <c r="I45" s="27">
        <v>122.26797000000001</v>
      </c>
      <c r="J45" s="28">
        <v>124.413749</v>
      </c>
      <c r="K45" s="26">
        <v>110.153817</v>
      </c>
      <c r="L45" s="27">
        <v>109.450733</v>
      </c>
      <c r="M45" s="28">
        <v>110.969555</v>
      </c>
      <c r="N45" s="26">
        <v>95.945266000000004</v>
      </c>
      <c r="O45" s="27">
        <v>95.334602000000004</v>
      </c>
      <c r="P45" s="28">
        <v>96.939350000000005</v>
      </c>
      <c r="Q45" s="26">
        <v>88.303124999999994</v>
      </c>
      <c r="R45" s="27">
        <v>89.259872999999999</v>
      </c>
      <c r="S45" s="28">
        <v>88.766242000000005</v>
      </c>
    </row>
    <row r="46" spans="1:19" x14ac:dyDescent="0.25">
      <c r="A46">
        <v>526.5</v>
      </c>
      <c r="B46" s="32">
        <v>164.363056</v>
      </c>
      <c r="C46" s="33">
        <v>162.050096</v>
      </c>
      <c r="D46" s="34">
        <v>164.02547999999999</v>
      </c>
      <c r="E46" s="32">
        <v>150.97207399999999</v>
      </c>
      <c r="F46" s="33">
        <v>149.79522700000001</v>
      </c>
      <c r="G46" s="34">
        <v>150.860276</v>
      </c>
      <c r="H46" s="32">
        <v>122.235659</v>
      </c>
      <c r="I46" s="33">
        <v>122.53685400000001</v>
      </c>
      <c r="J46" s="34">
        <v>124.904374</v>
      </c>
      <c r="K46" s="32">
        <v>110.233881</v>
      </c>
      <c r="L46" s="33">
        <v>109.477536</v>
      </c>
      <c r="M46" s="34">
        <v>111.018704</v>
      </c>
      <c r="N46" s="32"/>
      <c r="O46" s="33">
        <v>95.523107999999993</v>
      </c>
      <c r="P46" s="34">
        <v>96.929158000000001</v>
      </c>
      <c r="Q46" s="32">
        <v>88.351764000000003</v>
      </c>
      <c r="R46" s="33">
        <v>89.208410000000001</v>
      </c>
      <c r="S46" s="34">
        <v>88.761235999999997</v>
      </c>
    </row>
  </sheetData>
  <mergeCells count="6">
    <mergeCell ref="Q1:S1"/>
    <mergeCell ref="B1:D1"/>
    <mergeCell ref="E1:G1"/>
    <mergeCell ref="H1:J1"/>
    <mergeCell ref="K1:M1"/>
    <mergeCell ref="N1:P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activeCell="K33" sqref="K33"/>
    </sheetView>
  </sheetViews>
  <sheetFormatPr defaultRowHeight="15" x14ac:dyDescent="0.25"/>
  <cols>
    <col min="1" max="1" width="25.140625" customWidth="1"/>
    <col min="8" max="8" width="11.28515625" style="9" customWidth="1"/>
    <col min="9" max="9" width="18.28515625" customWidth="1"/>
  </cols>
  <sheetData>
    <row r="1" spans="1:17" x14ac:dyDescent="0.25">
      <c r="A1" s="1" t="s">
        <v>0</v>
      </c>
      <c r="B1" s="1">
        <v>0.64500000000000002</v>
      </c>
      <c r="C1" s="1">
        <v>0.54</v>
      </c>
      <c r="D1" s="1">
        <v>0.34</v>
      </c>
      <c r="E1" s="1">
        <v>0.23499999999999999</v>
      </c>
      <c r="F1" s="1">
        <v>0.122</v>
      </c>
      <c r="G1" s="1">
        <v>5.6000000000000001E-2</v>
      </c>
    </row>
    <row r="2" spans="1:17" x14ac:dyDescent="0.25">
      <c r="A2" s="8" t="s">
        <v>1</v>
      </c>
      <c r="B2" s="8">
        <v>964.69571900000005</v>
      </c>
      <c r="C2" s="8">
        <v>855.77587500000004</v>
      </c>
      <c r="D2" s="8">
        <v>614.16753900000003</v>
      </c>
      <c r="E2" s="8">
        <v>467.559325</v>
      </c>
      <c r="F2" s="8">
        <v>268.75492200000002</v>
      </c>
      <c r="G2" s="8">
        <v>162.745587</v>
      </c>
      <c r="H2" s="44" t="s">
        <v>2</v>
      </c>
    </row>
    <row r="3" spans="1:17" x14ac:dyDescent="0.25">
      <c r="A3" s="8"/>
      <c r="B3" s="8">
        <v>954.78910199999996</v>
      </c>
      <c r="C3" s="8">
        <v>842.28200100000004</v>
      </c>
      <c r="D3" s="8">
        <v>633.732125</v>
      </c>
      <c r="E3" s="8">
        <v>477.372863</v>
      </c>
      <c r="F3" s="8">
        <v>274.75389999999999</v>
      </c>
      <c r="G3" s="8">
        <v>160.13406599999999</v>
      </c>
      <c r="H3" s="44"/>
    </row>
    <row r="4" spans="1:17" x14ac:dyDescent="0.25">
      <c r="A4" s="8"/>
      <c r="B4" s="8">
        <v>971.47954200000004</v>
      </c>
      <c r="C4" s="8">
        <v>868.65590099999997</v>
      </c>
      <c r="D4" s="8">
        <v>629.91628900000001</v>
      </c>
      <c r="E4" s="8">
        <v>476.828575</v>
      </c>
      <c r="F4" s="8">
        <v>264.498628</v>
      </c>
      <c r="G4" s="8">
        <v>163.124539</v>
      </c>
      <c r="H4" s="44"/>
    </row>
    <row r="5" spans="1:17" x14ac:dyDescent="0.25">
      <c r="A5" s="3" t="s">
        <v>3</v>
      </c>
      <c r="B5" s="3">
        <f>AVERAGE(B2:B4)</f>
        <v>963.65478766666672</v>
      </c>
      <c r="C5" s="3">
        <f t="shared" ref="C5:G5" si="0">AVERAGE(C2:C4)</f>
        <v>855.57125899999994</v>
      </c>
      <c r="D5" s="3">
        <f t="shared" si="0"/>
        <v>625.93865100000005</v>
      </c>
      <c r="E5" s="3">
        <f t="shared" si="0"/>
        <v>473.92025433333333</v>
      </c>
      <c r="F5" s="3">
        <f t="shared" si="0"/>
        <v>269.33581666666669</v>
      </c>
      <c r="G5" s="3">
        <f t="shared" si="0"/>
        <v>162.00139733333333</v>
      </c>
    </row>
    <row r="6" spans="1:17" x14ac:dyDescent="0.25">
      <c r="A6" s="3" t="s">
        <v>4</v>
      </c>
      <c r="B6" s="3">
        <f>STDEV(B2:B4)</f>
        <v>8.3937685445178367</v>
      </c>
      <c r="C6" s="3">
        <f t="shared" ref="C6:G6" si="1">STDEV(C2:C4)</f>
        <v>13.188140546835674</v>
      </c>
      <c r="D6" s="3">
        <f t="shared" si="1"/>
        <v>10.37108766630249</v>
      </c>
      <c r="E6" s="3">
        <f t="shared" si="1"/>
        <v>5.5154445736025046</v>
      </c>
      <c r="F6" s="3">
        <f t="shared" si="1"/>
        <v>5.1522548373326096</v>
      </c>
      <c r="G6" s="3">
        <f t="shared" si="1"/>
        <v>1.6282186235000355</v>
      </c>
    </row>
    <row r="7" spans="1:17" x14ac:dyDescent="0.25">
      <c r="A7" s="7" t="s">
        <v>6</v>
      </c>
      <c r="B7" s="7">
        <f>B5/B1</f>
        <v>1494.0384304909562</v>
      </c>
      <c r="C7" s="7">
        <f t="shared" ref="C7:F7" si="2">C5/C1</f>
        <v>1584.3912203703701</v>
      </c>
      <c r="D7" s="7">
        <f t="shared" si="2"/>
        <v>1840.9960323529413</v>
      </c>
      <c r="E7" s="7">
        <f t="shared" si="2"/>
        <v>2016.6819333333335</v>
      </c>
      <c r="F7" s="7">
        <f t="shared" si="2"/>
        <v>2207.6706284153006</v>
      </c>
      <c r="G7" s="7">
        <f>G5/G1</f>
        <v>2892.8820952380952</v>
      </c>
    </row>
    <row r="8" spans="1:17" x14ac:dyDescent="0.25">
      <c r="A8" s="5"/>
      <c r="B8" s="5"/>
      <c r="C8" s="5"/>
      <c r="D8" s="5"/>
      <c r="E8" s="5"/>
      <c r="F8" s="5"/>
      <c r="G8" s="5"/>
    </row>
    <row r="9" spans="1:17" ht="15" customHeight="1" x14ac:dyDescent="0.25">
      <c r="A9" s="18" t="s">
        <v>11</v>
      </c>
      <c r="B9" s="18">
        <f>1232.98*B1+47.857</f>
        <v>843.12909999999999</v>
      </c>
      <c r="C9" s="18">
        <f t="shared" ref="C9:G9" si="3">1232.98*C1+47.857</f>
        <v>713.6662</v>
      </c>
      <c r="D9" s="18">
        <f t="shared" si="3"/>
        <v>467.0702</v>
      </c>
      <c r="E9" s="18">
        <f t="shared" si="3"/>
        <v>337.60730000000001</v>
      </c>
      <c r="F9" s="18">
        <f t="shared" si="3"/>
        <v>198.28056000000001</v>
      </c>
      <c r="G9" s="18">
        <f t="shared" si="3"/>
        <v>116.90388</v>
      </c>
      <c r="H9" s="45" t="s">
        <v>12</v>
      </c>
      <c r="I9" s="46"/>
      <c r="J9" s="46"/>
      <c r="K9" s="46"/>
      <c r="L9" s="46"/>
      <c r="M9" s="46"/>
      <c r="N9" s="46"/>
      <c r="O9" s="46"/>
      <c r="P9" s="46"/>
      <c r="Q9" s="46"/>
    </row>
    <row r="10" spans="1:17" x14ac:dyDescent="0.25">
      <c r="A10" s="18"/>
      <c r="B10" s="18">
        <f>B9/B1</f>
        <v>1307.1768992248062</v>
      </c>
      <c r="C10" s="18">
        <f t="shared" ref="C10:G10" si="4">C9/C1</f>
        <v>1321.6040740740741</v>
      </c>
      <c r="D10" s="18">
        <f t="shared" si="4"/>
        <v>1373.7358823529412</v>
      </c>
      <c r="E10" s="18">
        <f t="shared" si="4"/>
        <v>1436.6268085106385</v>
      </c>
      <c r="F10" s="18">
        <f t="shared" si="4"/>
        <v>1625.2504918032787</v>
      </c>
      <c r="G10" s="18">
        <f t="shared" si="4"/>
        <v>2087.5692857142858</v>
      </c>
      <c r="H10" s="45"/>
      <c r="I10" s="46"/>
      <c r="J10" s="46"/>
      <c r="K10" s="46"/>
      <c r="L10" s="46"/>
      <c r="M10" s="46"/>
      <c r="N10" s="46"/>
      <c r="O10" s="46"/>
      <c r="P10" s="46"/>
      <c r="Q10" s="46"/>
    </row>
    <row r="11" spans="1:17" x14ac:dyDescent="0.25">
      <c r="A11" s="19"/>
      <c r="B11" s="19"/>
      <c r="C11" s="19"/>
      <c r="D11" s="19"/>
      <c r="E11" s="19"/>
      <c r="F11" s="19"/>
      <c r="G11" s="19"/>
      <c r="H11" s="45"/>
      <c r="I11" s="46"/>
      <c r="J11" s="46"/>
      <c r="K11" s="46"/>
      <c r="L11" s="46"/>
      <c r="M11" s="46"/>
      <c r="N11" s="46"/>
      <c r="O11" s="46"/>
      <c r="P11" s="46"/>
      <c r="Q11" s="46"/>
    </row>
    <row r="12" spans="1:17" x14ac:dyDescent="0.25">
      <c r="A12" s="10" t="s">
        <v>5</v>
      </c>
      <c r="B12" s="10">
        <f>B5-119.57</f>
        <v>844.08478766666667</v>
      </c>
      <c r="C12" s="10">
        <f t="shared" ref="C12:G12" si="5">C5-119.57</f>
        <v>736.00125899999989</v>
      </c>
      <c r="D12" s="10">
        <f t="shared" si="5"/>
        <v>506.36865100000006</v>
      </c>
      <c r="E12" s="10">
        <f t="shared" si="5"/>
        <v>354.35025433333334</v>
      </c>
      <c r="F12" s="10">
        <f t="shared" si="5"/>
        <v>149.76581666666669</v>
      </c>
      <c r="G12" s="10">
        <f t="shared" si="5"/>
        <v>42.431397333333337</v>
      </c>
      <c r="H12" s="47" t="s">
        <v>8</v>
      </c>
      <c r="I12" s="48"/>
      <c r="J12" s="48"/>
    </row>
    <row r="13" spans="1:17" x14ac:dyDescent="0.25">
      <c r="A13" s="10"/>
      <c r="B13" s="10">
        <f>B12/B1</f>
        <v>1308.6585855297158</v>
      </c>
      <c r="C13" s="10">
        <f t="shared" ref="C13:G13" si="6">C12/C1</f>
        <v>1362.9652944444442</v>
      </c>
      <c r="D13" s="10">
        <f t="shared" si="6"/>
        <v>1489.3195617647059</v>
      </c>
      <c r="E13" s="10">
        <f t="shared" si="6"/>
        <v>1507.8734226950355</v>
      </c>
      <c r="F13" s="10">
        <f t="shared" si="6"/>
        <v>1227.5886612021861</v>
      </c>
      <c r="G13" s="10">
        <f t="shared" si="6"/>
        <v>757.70352380952386</v>
      </c>
      <c r="H13" s="47"/>
      <c r="I13" s="48"/>
      <c r="J13" s="48"/>
    </row>
    <row r="14" spans="1:17" x14ac:dyDescent="0.25">
      <c r="A14" s="5"/>
      <c r="B14" s="5"/>
      <c r="C14" s="5"/>
      <c r="D14" s="5"/>
      <c r="E14" s="5"/>
      <c r="F14" s="5"/>
      <c r="G14" s="5"/>
    </row>
    <row r="15" spans="1:17" x14ac:dyDescent="0.25">
      <c r="A15" s="11" t="s">
        <v>9</v>
      </c>
      <c r="B15" s="11">
        <f>125.62*B1+71.713</f>
        <v>152.7379</v>
      </c>
      <c r="C15" s="11">
        <f t="shared" ref="C15:G15" si="7">125.62*C1+71.713</f>
        <v>139.5478</v>
      </c>
      <c r="D15" s="11">
        <f t="shared" si="7"/>
        <v>114.4238</v>
      </c>
      <c r="E15" s="11">
        <f t="shared" si="7"/>
        <v>101.2337</v>
      </c>
      <c r="F15" s="11">
        <f t="shared" si="7"/>
        <v>87.038639999999987</v>
      </c>
      <c r="G15" s="11">
        <f t="shared" si="7"/>
        <v>78.747719999999987</v>
      </c>
      <c r="H15" s="44" t="s">
        <v>10</v>
      </c>
      <c r="I15" s="38"/>
      <c r="J15" s="38"/>
      <c r="K15" s="38"/>
      <c r="L15" s="38"/>
      <c r="M15" s="38"/>
      <c r="N15" s="38"/>
      <c r="O15" s="38"/>
      <c r="P15" s="38"/>
      <c r="Q15" s="38"/>
    </row>
    <row r="16" spans="1:17" x14ac:dyDescent="0.25">
      <c r="A16" s="11"/>
      <c r="B16" s="11">
        <f>B5-B15</f>
        <v>810.91688766666675</v>
      </c>
      <c r="C16" s="11">
        <f t="shared" ref="C16:G16" si="8">C5-C15</f>
        <v>716.023459</v>
      </c>
      <c r="D16" s="11">
        <f t="shared" si="8"/>
        <v>511.51485100000002</v>
      </c>
      <c r="E16" s="11">
        <f t="shared" si="8"/>
        <v>372.68655433333333</v>
      </c>
      <c r="F16" s="11">
        <f t="shared" si="8"/>
        <v>182.2971766666667</v>
      </c>
      <c r="G16" s="11">
        <f t="shared" si="8"/>
        <v>83.253677333333343</v>
      </c>
      <c r="H16" s="44"/>
      <c r="I16" s="38"/>
      <c r="J16" s="38"/>
      <c r="K16" s="38"/>
      <c r="L16" s="38"/>
      <c r="M16" s="38"/>
      <c r="N16" s="38"/>
      <c r="O16" s="38"/>
      <c r="P16" s="38"/>
      <c r="Q16" s="38"/>
    </row>
    <row r="17" spans="1:17" x14ac:dyDescent="0.25">
      <c r="A17" s="11"/>
      <c r="B17" s="11">
        <f>B16/B1</f>
        <v>1257.2354847545221</v>
      </c>
      <c r="C17" s="11">
        <f t="shared" ref="C17:G17" si="9">C16/C1</f>
        <v>1325.9693685185184</v>
      </c>
      <c r="D17" s="11">
        <f t="shared" si="9"/>
        <v>1504.4554441176469</v>
      </c>
      <c r="E17" s="11">
        <f t="shared" si="9"/>
        <v>1585.9002312056739</v>
      </c>
      <c r="F17" s="11">
        <f t="shared" si="9"/>
        <v>1494.2391530054647</v>
      </c>
      <c r="G17" s="11">
        <f t="shared" si="9"/>
        <v>1486.6728095238097</v>
      </c>
      <c r="H17" s="44"/>
      <c r="I17" s="38"/>
      <c r="J17" s="38"/>
      <c r="K17" s="38"/>
      <c r="L17" s="38"/>
      <c r="M17" s="38"/>
      <c r="N17" s="38"/>
      <c r="O17" s="38"/>
      <c r="P17" s="38"/>
      <c r="Q17" s="38"/>
    </row>
    <row r="20" spans="1:17" x14ac:dyDescent="0.25">
      <c r="A20" s="20"/>
      <c r="B20" s="20"/>
      <c r="C20" s="20"/>
      <c r="D20" s="20"/>
      <c r="E20" s="20"/>
      <c r="F20" s="20"/>
      <c r="G20" s="20"/>
    </row>
    <row r="21" spans="1:17" x14ac:dyDescent="0.25">
      <c r="A21" s="20"/>
      <c r="B21" s="20"/>
      <c r="C21" s="20"/>
      <c r="D21" s="20"/>
      <c r="E21" s="20"/>
      <c r="F21" s="20"/>
      <c r="G21" s="20"/>
    </row>
    <row r="22" spans="1:17" x14ac:dyDescent="0.25">
      <c r="A22" s="20"/>
      <c r="B22" s="20"/>
      <c r="C22" s="20"/>
      <c r="D22" s="20"/>
      <c r="E22" s="20"/>
      <c r="F22" s="20"/>
      <c r="G22" s="20"/>
    </row>
    <row r="23" spans="1:17" x14ac:dyDescent="0.25">
      <c r="A23" s="20"/>
      <c r="B23" s="20"/>
      <c r="C23" s="20"/>
      <c r="D23" s="20"/>
      <c r="E23" s="20"/>
      <c r="F23" s="20"/>
      <c r="G23" s="20"/>
    </row>
    <row r="24" spans="1:17" x14ac:dyDescent="0.25">
      <c r="A24" s="20"/>
      <c r="B24" s="20"/>
      <c r="C24" s="20"/>
      <c r="D24" s="20"/>
      <c r="E24" s="20"/>
      <c r="F24" s="20"/>
      <c r="G24" s="20"/>
    </row>
    <row r="25" spans="1:17" x14ac:dyDescent="0.25">
      <c r="A25" s="20"/>
      <c r="B25" s="20"/>
      <c r="C25" s="20"/>
      <c r="D25" s="20"/>
      <c r="E25" s="20"/>
      <c r="F25" s="20"/>
      <c r="G25" s="20"/>
    </row>
    <row r="26" spans="1:17" x14ac:dyDescent="0.25">
      <c r="A26" s="20"/>
      <c r="B26" s="20"/>
      <c r="C26" s="20"/>
      <c r="D26" s="20"/>
      <c r="E26" s="20"/>
      <c r="F26" s="20"/>
      <c r="G26" s="20"/>
    </row>
    <row r="27" spans="1:17" x14ac:dyDescent="0.25">
      <c r="A27" s="20"/>
      <c r="B27" s="20"/>
      <c r="C27" s="20"/>
      <c r="D27" s="20"/>
      <c r="E27" s="20"/>
      <c r="F27" s="20"/>
      <c r="G27" s="20"/>
    </row>
    <row r="28" spans="1:17" x14ac:dyDescent="0.25">
      <c r="A28" s="20"/>
      <c r="B28" s="20"/>
      <c r="C28" s="20"/>
      <c r="D28" s="20"/>
      <c r="E28" s="20"/>
      <c r="F28" s="20"/>
      <c r="G28" s="20"/>
    </row>
    <row r="29" spans="1:17" x14ac:dyDescent="0.25">
      <c r="A29" s="20"/>
      <c r="B29" s="20"/>
      <c r="C29" s="20"/>
      <c r="D29" s="20"/>
      <c r="E29" s="20"/>
      <c r="F29" s="20"/>
      <c r="G29" s="20"/>
    </row>
    <row r="30" spans="1:17" x14ac:dyDescent="0.25">
      <c r="A30" s="20"/>
      <c r="B30" s="20"/>
      <c r="C30" s="20"/>
      <c r="D30" s="20"/>
      <c r="E30" s="20"/>
      <c r="F30" s="20"/>
      <c r="G30" s="20"/>
    </row>
    <row r="31" spans="1:17" x14ac:dyDescent="0.25">
      <c r="A31" s="20"/>
      <c r="B31" s="20"/>
      <c r="C31" s="20"/>
      <c r="D31" s="20"/>
      <c r="E31" s="20"/>
      <c r="F31" s="20"/>
      <c r="G31" s="20"/>
    </row>
    <row r="32" spans="1:17" x14ac:dyDescent="0.25">
      <c r="A32" s="20"/>
      <c r="B32" s="20"/>
      <c r="C32" s="20"/>
      <c r="D32" s="20"/>
      <c r="E32" s="20"/>
      <c r="F32" s="20"/>
      <c r="G32" s="20"/>
    </row>
    <row r="33" spans="1:7" x14ac:dyDescent="0.25">
      <c r="A33" s="20"/>
      <c r="B33" s="20"/>
      <c r="C33" s="20"/>
      <c r="D33" s="20"/>
      <c r="E33" s="20"/>
      <c r="F33" s="20"/>
      <c r="G33" s="20"/>
    </row>
    <row r="34" spans="1:7" x14ac:dyDescent="0.25">
      <c r="A34" s="20"/>
      <c r="B34" s="20"/>
      <c r="C34" s="20"/>
      <c r="D34" s="20"/>
      <c r="E34" s="20"/>
      <c r="F34" s="20"/>
      <c r="G34" s="20"/>
    </row>
    <row r="35" spans="1:7" x14ac:dyDescent="0.25">
      <c r="A35" s="20"/>
      <c r="B35" s="20"/>
      <c r="C35" s="20"/>
      <c r="D35" s="20"/>
      <c r="E35" s="20"/>
      <c r="F35" s="20"/>
      <c r="G35" s="20"/>
    </row>
    <row r="36" spans="1:7" x14ac:dyDescent="0.25">
      <c r="A36" s="20"/>
      <c r="B36" s="20"/>
      <c r="C36" s="20"/>
      <c r="D36" s="20"/>
      <c r="E36" s="20"/>
      <c r="F36" s="20"/>
      <c r="G36" s="20"/>
    </row>
    <row r="37" spans="1:7" x14ac:dyDescent="0.25">
      <c r="A37" s="20"/>
      <c r="B37" s="20"/>
      <c r="C37" s="20"/>
      <c r="D37" s="20"/>
      <c r="E37" s="20"/>
      <c r="F37" s="20"/>
      <c r="G37" s="20"/>
    </row>
    <row r="38" spans="1:7" x14ac:dyDescent="0.25">
      <c r="A38" s="20"/>
      <c r="B38" s="20"/>
      <c r="C38" s="20"/>
      <c r="D38" s="20"/>
      <c r="E38" s="20"/>
      <c r="F38" s="20"/>
      <c r="G38" s="20"/>
    </row>
  </sheetData>
  <mergeCells count="4">
    <mergeCell ref="H15:Q17"/>
    <mergeCell ref="H9:Q11"/>
    <mergeCell ref="H2:H4"/>
    <mergeCell ref="H12:J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abSelected="1" workbookViewId="0">
      <selection activeCell="X53" sqref="X53"/>
    </sheetView>
  </sheetViews>
  <sheetFormatPr defaultRowHeight="15" x14ac:dyDescent="0.25"/>
  <cols>
    <col min="1" max="1" width="12.28515625" bestFit="1" customWidth="1"/>
  </cols>
  <sheetData>
    <row r="1" spans="1:19" x14ac:dyDescent="0.25">
      <c r="A1" s="27"/>
      <c r="B1" s="41" t="s">
        <v>15</v>
      </c>
      <c r="C1" s="42"/>
      <c r="D1" s="43"/>
      <c r="E1" s="41" t="s">
        <v>16</v>
      </c>
      <c r="F1" s="42"/>
      <c r="G1" s="43"/>
      <c r="H1" s="41" t="s">
        <v>17</v>
      </c>
      <c r="I1" s="42"/>
      <c r="J1" s="43"/>
      <c r="K1" s="41" t="s">
        <v>18</v>
      </c>
      <c r="L1" s="42"/>
      <c r="M1" s="43"/>
      <c r="N1" s="41" t="s">
        <v>19</v>
      </c>
      <c r="O1" s="42"/>
      <c r="P1" s="43"/>
      <c r="Q1" s="41" t="s">
        <v>20</v>
      </c>
      <c r="R1" s="42"/>
      <c r="S1" s="43"/>
    </row>
    <row r="2" spans="1:19" x14ac:dyDescent="0.25">
      <c r="A2" s="27" t="s">
        <v>14</v>
      </c>
      <c r="B2" s="23">
        <v>1</v>
      </c>
      <c r="C2" s="24">
        <v>2</v>
      </c>
      <c r="D2" s="25">
        <v>3</v>
      </c>
      <c r="E2" s="23">
        <v>1</v>
      </c>
      <c r="F2" s="24">
        <v>2</v>
      </c>
      <c r="G2" s="25">
        <v>3</v>
      </c>
      <c r="H2" s="23">
        <v>1</v>
      </c>
      <c r="I2" s="24">
        <v>2</v>
      </c>
      <c r="J2" s="25">
        <v>3</v>
      </c>
      <c r="K2" s="23">
        <v>1</v>
      </c>
      <c r="L2" s="24">
        <v>2</v>
      </c>
      <c r="M2" s="25">
        <v>3</v>
      </c>
      <c r="N2" s="23">
        <v>1</v>
      </c>
      <c r="O2" s="24">
        <v>2</v>
      </c>
      <c r="P2" s="25">
        <v>3</v>
      </c>
      <c r="Q2" s="23">
        <v>1</v>
      </c>
      <c r="R2" s="24">
        <v>2</v>
      </c>
      <c r="S2" s="25">
        <v>3</v>
      </c>
    </row>
    <row r="3" spans="1:19" x14ac:dyDescent="0.25">
      <c r="A3" s="27">
        <v>505</v>
      </c>
      <c r="B3" s="26">
        <v>373.84120000000001</v>
      </c>
      <c r="C3" s="27">
        <v>359.63049999999998</v>
      </c>
      <c r="D3" s="28">
        <v>376.86099899999999</v>
      </c>
      <c r="E3" s="26">
        <v>331.02760000000001</v>
      </c>
      <c r="F3" s="27">
        <v>323.94760000000002</v>
      </c>
      <c r="G3" s="28">
        <v>337.2448</v>
      </c>
      <c r="H3" s="26">
        <v>233.70679999999999</v>
      </c>
      <c r="I3" s="27">
        <v>242.506</v>
      </c>
      <c r="J3" s="28">
        <v>245.6318</v>
      </c>
      <c r="K3" s="26">
        <v>189.50579999999999</v>
      </c>
      <c r="L3" s="27">
        <v>186.54580000000001</v>
      </c>
      <c r="M3" s="28">
        <v>183.2492</v>
      </c>
      <c r="N3" s="26">
        <v>106.2302</v>
      </c>
      <c r="O3" s="27">
        <v>108.97499999999999</v>
      </c>
      <c r="P3" s="28">
        <v>111.1015</v>
      </c>
      <c r="Q3" s="26">
        <v>72.902799999999999</v>
      </c>
      <c r="R3" s="27">
        <v>72.959800000000001</v>
      </c>
      <c r="S3" s="28">
        <v>70.435000000000002</v>
      </c>
    </row>
    <row r="4" spans="1:19" x14ac:dyDescent="0.25">
      <c r="A4" s="27">
        <v>505.5</v>
      </c>
      <c r="B4" s="26">
        <v>404.46663999999998</v>
      </c>
      <c r="C4" s="27">
        <v>397.00704899999999</v>
      </c>
      <c r="D4" s="28">
        <v>406.15405399999997</v>
      </c>
      <c r="E4" s="26">
        <v>357.91609799999998</v>
      </c>
      <c r="F4" s="27">
        <v>353.32897100000002</v>
      </c>
      <c r="G4" s="28">
        <v>361.96448700000002</v>
      </c>
      <c r="H4" s="26">
        <v>255.11980700000001</v>
      </c>
      <c r="I4" s="27">
        <v>261.12934799999999</v>
      </c>
      <c r="J4" s="28">
        <v>261.19755099999998</v>
      </c>
      <c r="K4" s="26">
        <v>196.76533699999999</v>
      </c>
      <c r="L4" s="27">
        <v>198.90329800000001</v>
      </c>
      <c r="M4" s="28">
        <v>198.70757499999999</v>
      </c>
      <c r="N4" s="26">
        <v>115.786524</v>
      </c>
      <c r="O4" s="27">
        <v>118.65881299999999</v>
      </c>
      <c r="P4" s="28">
        <v>116.939142</v>
      </c>
      <c r="Q4" s="26">
        <v>77.648641999999995</v>
      </c>
      <c r="R4" s="27">
        <v>76.750788999999997</v>
      </c>
      <c r="S4" s="28">
        <v>75.698359999999994</v>
      </c>
    </row>
    <row r="5" spans="1:19" x14ac:dyDescent="0.25">
      <c r="A5" s="27">
        <v>506</v>
      </c>
      <c r="B5" s="26">
        <v>434.76209299999999</v>
      </c>
      <c r="C5" s="27">
        <v>430.19631399999997</v>
      </c>
      <c r="D5" s="28">
        <v>435.73781200000002</v>
      </c>
      <c r="E5" s="26">
        <v>384.66934300000003</v>
      </c>
      <c r="F5" s="27">
        <v>380.17811</v>
      </c>
      <c r="G5" s="28">
        <v>387.13895000000002</v>
      </c>
      <c r="H5" s="26">
        <v>274.941283</v>
      </c>
      <c r="I5" s="27">
        <v>280.383939</v>
      </c>
      <c r="J5" s="28">
        <v>278.87157500000001</v>
      </c>
      <c r="K5" s="26">
        <v>208.01201900000001</v>
      </c>
      <c r="L5" s="27">
        <v>211.529112</v>
      </c>
      <c r="M5" s="28">
        <v>213.55470299999999</v>
      </c>
      <c r="N5" s="26">
        <v>124.74362499999999</v>
      </c>
      <c r="O5" s="27">
        <v>126.85194799999999</v>
      </c>
      <c r="P5" s="28">
        <v>123.605964</v>
      </c>
      <c r="Q5" s="26">
        <v>81.931855999999996</v>
      </c>
      <c r="R5" s="27">
        <v>80.663150999999999</v>
      </c>
      <c r="S5" s="28">
        <v>80.524565999999993</v>
      </c>
    </row>
    <row r="6" spans="1:19" x14ac:dyDescent="0.25">
      <c r="A6" s="27">
        <v>506.5</v>
      </c>
      <c r="B6" s="26">
        <v>465.05607400000002</v>
      </c>
      <c r="C6" s="27">
        <v>459.24797699999999</v>
      </c>
      <c r="D6" s="28">
        <v>466.39818700000001</v>
      </c>
      <c r="E6" s="26">
        <v>411.092828</v>
      </c>
      <c r="F6" s="27">
        <v>405.066869</v>
      </c>
      <c r="G6" s="28">
        <v>413.96553299999999</v>
      </c>
      <c r="H6" s="26">
        <v>293.09318300000001</v>
      </c>
      <c r="I6" s="27">
        <v>299.81982900000003</v>
      </c>
      <c r="J6" s="28">
        <v>299.08594499999998</v>
      </c>
      <c r="K6" s="26">
        <v>222.640972</v>
      </c>
      <c r="L6" s="27">
        <v>225.28194999999999</v>
      </c>
      <c r="M6" s="28">
        <v>227.98504500000001</v>
      </c>
      <c r="N6" s="26">
        <v>132.90033700000001</v>
      </c>
      <c r="O6" s="27">
        <v>134.35621800000001</v>
      </c>
      <c r="P6" s="28">
        <v>131.01513600000001</v>
      </c>
      <c r="Q6" s="26">
        <v>86.024054000000007</v>
      </c>
      <c r="R6" s="27">
        <v>84.9696</v>
      </c>
      <c r="S6" s="28">
        <v>85.221862999999999</v>
      </c>
    </row>
    <row r="7" spans="1:19" x14ac:dyDescent="0.25">
      <c r="A7" s="27">
        <v>507</v>
      </c>
      <c r="B7" s="26">
        <v>495.79008599999997</v>
      </c>
      <c r="C7" s="27">
        <v>488.22267399999998</v>
      </c>
      <c r="D7" s="28">
        <v>498.47780699999998</v>
      </c>
      <c r="E7" s="26">
        <v>437.77346</v>
      </c>
      <c r="F7" s="27">
        <v>430.63018599999998</v>
      </c>
      <c r="G7" s="28">
        <v>442.62958099999997</v>
      </c>
      <c r="H7" s="26">
        <v>310.891165</v>
      </c>
      <c r="I7" s="27">
        <v>319.59922699999998</v>
      </c>
      <c r="J7" s="28">
        <v>319.67154199999999</v>
      </c>
      <c r="K7" s="26">
        <v>237.244696</v>
      </c>
      <c r="L7" s="27">
        <v>240.76679799999999</v>
      </c>
      <c r="M7" s="28">
        <v>242.69588999999999</v>
      </c>
      <c r="N7" s="26">
        <v>140.51916800000001</v>
      </c>
      <c r="O7" s="27">
        <v>142.56253599999999</v>
      </c>
      <c r="P7" s="28">
        <v>138.82148799999999</v>
      </c>
      <c r="Q7" s="26">
        <v>90.286934000000002</v>
      </c>
      <c r="R7" s="27">
        <v>89.451851000000005</v>
      </c>
      <c r="S7" s="28">
        <v>90.017612</v>
      </c>
    </row>
    <row r="8" spans="1:19" x14ac:dyDescent="0.25">
      <c r="A8" s="27">
        <v>507.5</v>
      </c>
      <c r="B8" s="26">
        <v>527.79718400000002</v>
      </c>
      <c r="C8" s="27">
        <v>520.38303699999994</v>
      </c>
      <c r="D8" s="28">
        <v>531.99243000000001</v>
      </c>
      <c r="E8" s="26">
        <v>466.89862499999998</v>
      </c>
      <c r="F8" s="27">
        <v>458.437971</v>
      </c>
      <c r="G8" s="28">
        <v>472.18625600000001</v>
      </c>
      <c r="H8" s="26">
        <v>329.24577699999998</v>
      </c>
      <c r="I8" s="27">
        <v>341.25944600000003</v>
      </c>
      <c r="J8" s="28">
        <v>340.55070999999998</v>
      </c>
      <c r="K8" s="26">
        <v>251.71125699999999</v>
      </c>
      <c r="L8" s="27">
        <v>257.73998699999999</v>
      </c>
      <c r="M8" s="28">
        <v>258.63898399999999</v>
      </c>
      <c r="N8" s="26">
        <v>148.057748</v>
      </c>
      <c r="O8" s="27">
        <v>151.69090700000001</v>
      </c>
      <c r="P8" s="28">
        <v>146.86738199999999</v>
      </c>
      <c r="Q8" s="26">
        <v>95.134367999999995</v>
      </c>
      <c r="R8" s="27">
        <v>94.035692999999995</v>
      </c>
      <c r="S8" s="28">
        <v>94.520525000000006</v>
      </c>
    </row>
    <row r="9" spans="1:19" x14ac:dyDescent="0.25">
      <c r="A9" s="27">
        <v>508</v>
      </c>
      <c r="B9" s="26">
        <v>560.93836499999998</v>
      </c>
      <c r="C9" s="27">
        <v>554.21320000000003</v>
      </c>
      <c r="D9" s="28">
        <v>565.564257</v>
      </c>
      <c r="E9" s="26">
        <v>497.43919499999998</v>
      </c>
      <c r="F9" s="27">
        <v>488.14740699999999</v>
      </c>
      <c r="G9" s="28">
        <v>502.13446800000003</v>
      </c>
      <c r="H9" s="26">
        <v>349.57027399999998</v>
      </c>
      <c r="I9" s="27">
        <v>364.15249999999997</v>
      </c>
      <c r="J9" s="28">
        <v>361.16747400000003</v>
      </c>
      <c r="K9" s="26">
        <v>267.55000100000001</v>
      </c>
      <c r="L9" s="27">
        <v>274.71582799999999</v>
      </c>
      <c r="M9" s="28">
        <v>275.78762799999998</v>
      </c>
      <c r="N9" s="26">
        <v>156.07737700000001</v>
      </c>
      <c r="O9" s="27">
        <v>160.77728400000001</v>
      </c>
      <c r="P9" s="28">
        <v>155.224321</v>
      </c>
      <c r="Q9" s="26">
        <v>100.110281</v>
      </c>
      <c r="R9" s="27">
        <v>98.690770999999998</v>
      </c>
      <c r="S9" s="28">
        <v>98.686936000000003</v>
      </c>
    </row>
    <row r="10" spans="1:19" x14ac:dyDescent="0.25">
      <c r="A10" s="27">
        <v>508.5</v>
      </c>
      <c r="B10" s="26">
        <v>594.97267499999998</v>
      </c>
      <c r="C10" s="27">
        <v>587.16898100000003</v>
      </c>
      <c r="D10" s="28">
        <v>599.69312100000002</v>
      </c>
      <c r="E10" s="26">
        <v>528.06766900000002</v>
      </c>
      <c r="F10" s="27">
        <v>519.25746600000002</v>
      </c>
      <c r="G10" s="28">
        <v>533.31626300000005</v>
      </c>
      <c r="H10" s="26">
        <v>371.422121</v>
      </c>
      <c r="I10" s="27">
        <v>387.07762100000002</v>
      </c>
      <c r="J10" s="28">
        <v>383.35667799999999</v>
      </c>
      <c r="K10" s="26">
        <v>285.08064200000001</v>
      </c>
      <c r="L10" s="27">
        <v>291.02786300000002</v>
      </c>
      <c r="M10" s="28">
        <v>293.55487399999998</v>
      </c>
      <c r="N10" s="26">
        <v>165.261033</v>
      </c>
      <c r="O10" s="27">
        <v>169.956796</v>
      </c>
      <c r="P10" s="28">
        <v>163.89238800000001</v>
      </c>
      <c r="Q10" s="26">
        <v>105.176592</v>
      </c>
      <c r="R10" s="27">
        <v>103.60916899999999</v>
      </c>
      <c r="S10" s="28">
        <v>103.30739199999999</v>
      </c>
    </row>
    <row r="11" spans="1:19" x14ac:dyDescent="0.25">
      <c r="A11" s="27">
        <v>509</v>
      </c>
      <c r="B11" s="26">
        <v>628.95293300000003</v>
      </c>
      <c r="C11" s="27">
        <v>619.99764000000005</v>
      </c>
      <c r="D11" s="28">
        <v>633.49839599999996</v>
      </c>
      <c r="E11" s="26">
        <v>557.70590300000003</v>
      </c>
      <c r="F11" s="27">
        <v>550.58779300000003</v>
      </c>
      <c r="G11" s="28">
        <v>564.59845099999995</v>
      </c>
      <c r="H11" s="26">
        <v>394.05911300000002</v>
      </c>
      <c r="I11" s="27">
        <v>408.69260600000001</v>
      </c>
      <c r="J11" s="28">
        <v>406.048565</v>
      </c>
      <c r="K11" s="26">
        <v>302.66916199999997</v>
      </c>
      <c r="L11" s="27">
        <v>307.04082199999999</v>
      </c>
      <c r="M11" s="28">
        <v>309.98205899999999</v>
      </c>
      <c r="N11" s="26">
        <v>174.76754</v>
      </c>
      <c r="O11" s="27">
        <v>179.05938399999999</v>
      </c>
      <c r="P11" s="28">
        <v>173.05716799999999</v>
      </c>
      <c r="Q11" s="26">
        <v>110.126457</v>
      </c>
      <c r="R11" s="27">
        <v>108.879243</v>
      </c>
      <c r="S11" s="28">
        <v>108.874377</v>
      </c>
    </row>
    <row r="12" spans="1:19" x14ac:dyDescent="0.25">
      <c r="A12" s="27">
        <v>509.5</v>
      </c>
      <c r="B12" s="26">
        <v>662.15824799999996</v>
      </c>
      <c r="C12" s="27">
        <v>653.74785599999996</v>
      </c>
      <c r="D12" s="28">
        <v>667.058536</v>
      </c>
      <c r="E12" s="26">
        <v>588.70431599999995</v>
      </c>
      <c r="F12" s="27">
        <v>582.115003</v>
      </c>
      <c r="G12" s="28">
        <v>595.51261899999997</v>
      </c>
      <c r="H12" s="26">
        <v>416.36161600000003</v>
      </c>
      <c r="I12" s="27">
        <v>431.64790900000003</v>
      </c>
      <c r="J12" s="28">
        <v>429.07188400000001</v>
      </c>
      <c r="K12" s="26">
        <v>319.35447699999997</v>
      </c>
      <c r="L12" s="27">
        <v>323.961184</v>
      </c>
      <c r="M12" s="28">
        <v>325.39360399999998</v>
      </c>
      <c r="N12" s="26">
        <v>183.855424</v>
      </c>
      <c r="O12" s="27">
        <v>188.01062400000001</v>
      </c>
      <c r="P12" s="28">
        <v>182.55544499999999</v>
      </c>
      <c r="Q12" s="26">
        <v>115.25408400000001</v>
      </c>
      <c r="R12" s="27">
        <v>114.48526200000001</v>
      </c>
      <c r="S12" s="28">
        <v>115.00336799999999</v>
      </c>
    </row>
    <row r="13" spans="1:19" x14ac:dyDescent="0.25">
      <c r="A13" s="27">
        <v>510</v>
      </c>
      <c r="B13" s="26">
        <v>694.33275100000003</v>
      </c>
      <c r="C13" s="27">
        <v>687.80721200000005</v>
      </c>
      <c r="D13" s="28">
        <v>698.97706000000005</v>
      </c>
      <c r="E13" s="26">
        <v>620.24682700000005</v>
      </c>
      <c r="F13" s="27">
        <v>613.09942699999999</v>
      </c>
      <c r="G13" s="28">
        <v>625.82235100000003</v>
      </c>
      <c r="H13" s="26">
        <v>439.04807699999998</v>
      </c>
      <c r="I13" s="27">
        <v>456.31616600000001</v>
      </c>
      <c r="J13" s="28">
        <v>450.882698</v>
      </c>
      <c r="K13" s="26">
        <v>335.10597200000001</v>
      </c>
      <c r="L13" s="27">
        <v>341.363246</v>
      </c>
      <c r="M13" s="28">
        <v>341.53492499999999</v>
      </c>
      <c r="N13" s="26">
        <v>192.71374299999999</v>
      </c>
      <c r="O13" s="27">
        <v>197.028325</v>
      </c>
      <c r="P13" s="28">
        <v>191.942024</v>
      </c>
      <c r="Q13" s="26">
        <v>120.38468</v>
      </c>
      <c r="R13" s="27">
        <v>119.69106499999999</v>
      </c>
      <c r="S13" s="28">
        <v>120.782642</v>
      </c>
    </row>
    <row r="14" spans="1:19" x14ac:dyDescent="0.25">
      <c r="A14" s="27">
        <v>510.5</v>
      </c>
      <c r="B14" s="26">
        <v>725.34369900000002</v>
      </c>
      <c r="C14" s="27">
        <v>719.11324999999999</v>
      </c>
      <c r="D14" s="28">
        <v>730.72962399999994</v>
      </c>
      <c r="E14" s="26">
        <v>651.61189200000001</v>
      </c>
      <c r="F14" s="27">
        <v>641.95610299999998</v>
      </c>
      <c r="G14" s="28">
        <v>656.37568299999998</v>
      </c>
      <c r="H14" s="26">
        <v>460.84726799999999</v>
      </c>
      <c r="I14" s="27">
        <v>478.83862499999998</v>
      </c>
      <c r="J14" s="28">
        <v>472.33808099999999</v>
      </c>
      <c r="K14" s="26">
        <v>350.21277700000002</v>
      </c>
      <c r="L14" s="27">
        <v>358.37132700000001</v>
      </c>
      <c r="M14" s="28">
        <v>358.90367400000002</v>
      </c>
      <c r="N14" s="26">
        <v>201.864204</v>
      </c>
      <c r="O14" s="27">
        <v>206.05941799999999</v>
      </c>
      <c r="P14" s="28">
        <v>200.799522</v>
      </c>
      <c r="Q14" s="26">
        <v>125.638125</v>
      </c>
      <c r="R14" s="27">
        <v>124.281324</v>
      </c>
      <c r="S14" s="28">
        <v>125.981459</v>
      </c>
    </row>
    <row r="15" spans="1:19" x14ac:dyDescent="0.25">
      <c r="A15" s="27">
        <v>511</v>
      </c>
      <c r="B15" s="26">
        <v>756.47913700000004</v>
      </c>
      <c r="C15" s="27">
        <v>748.69390899999996</v>
      </c>
      <c r="D15" s="28">
        <v>762.36923300000001</v>
      </c>
      <c r="E15" s="26">
        <v>679.99661900000001</v>
      </c>
      <c r="F15" s="27">
        <v>667.33273299999996</v>
      </c>
      <c r="G15" s="28">
        <v>685.32592399999999</v>
      </c>
      <c r="H15" s="26">
        <v>480.42111599999998</v>
      </c>
      <c r="I15" s="27">
        <v>496.73416600000002</v>
      </c>
      <c r="J15" s="28">
        <v>493.25612999999998</v>
      </c>
      <c r="K15" s="26">
        <v>365.28557999999998</v>
      </c>
      <c r="L15" s="27">
        <v>373.28747499999997</v>
      </c>
      <c r="M15" s="28">
        <v>375.58167200000003</v>
      </c>
      <c r="N15" s="26">
        <v>210.74619000000001</v>
      </c>
      <c r="O15" s="27">
        <v>214.345448</v>
      </c>
      <c r="P15" s="28">
        <v>209.62988999999999</v>
      </c>
      <c r="Q15" s="26">
        <v>130.43251900000001</v>
      </c>
      <c r="R15" s="27">
        <v>128.64287100000001</v>
      </c>
      <c r="S15" s="28">
        <v>130.64457400000001</v>
      </c>
    </row>
    <row r="16" spans="1:19" x14ac:dyDescent="0.25">
      <c r="A16" s="27">
        <v>511.5</v>
      </c>
      <c r="B16" s="26">
        <v>786.92193999999995</v>
      </c>
      <c r="C16" s="27">
        <v>778.5607</v>
      </c>
      <c r="D16" s="28">
        <v>793.736221</v>
      </c>
      <c r="E16" s="26">
        <v>706.41926899999999</v>
      </c>
      <c r="F16" s="27">
        <v>690.53129999999999</v>
      </c>
      <c r="G16" s="28">
        <v>711.424577</v>
      </c>
      <c r="H16" s="26">
        <v>497.83118899999999</v>
      </c>
      <c r="I16" s="27">
        <v>513.722443</v>
      </c>
      <c r="J16" s="28">
        <v>513.64002800000003</v>
      </c>
      <c r="K16" s="26">
        <v>379.549509</v>
      </c>
      <c r="L16" s="27">
        <v>387.01494200000002</v>
      </c>
      <c r="M16" s="28">
        <v>390.35844800000001</v>
      </c>
      <c r="N16" s="26">
        <v>218.617087</v>
      </c>
      <c r="O16" s="27">
        <v>221.8374</v>
      </c>
      <c r="P16" s="28">
        <v>217.66950700000001</v>
      </c>
      <c r="Q16" s="26">
        <v>134.99165600000001</v>
      </c>
      <c r="R16" s="27">
        <v>133.549215</v>
      </c>
      <c r="S16" s="28">
        <v>135.29401300000001</v>
      </c>
    </row>
    <row r="17" spans="1:19" x14ac:dyDescent="0.25">
      <c r="A17" s="27">
        <v>512</v>
      </c>
      <c r="B17" s="26">
        <v>816.64168700000005</v>
      </c>
      <c r="C17" s="27">
        <v>810.080602</v>
      </c>
      <c r="D17" s="28">
        <v>824.18299200000001</v>
      </c>
      <c r="E17" s="26">
        <v>730.20215099999996</v>
      </c>
      <c r="F17" s="27">
        <v>713.42798600000003</v>
      </c>
      <c r="G17" s="28">
        <v>734.33574599999997</v>
      </c>
      <c r="H17" s="26">
        <v>515.17103899999995</v>
      </c>
      <c r="I17" s="27">
        <v>532.65642400000002</v>
      </c>
      <c r="J17" s="28">
        <v>532.86466900000005</v>
      </c>
      <c r="K17" s="26">
        <v>393.33013</v>
      </c>
      <c r="L17" s="27">
        <v>400.234039</v>
      </c>
      <c r="M17" s="28">
        <v>404.25776300000001</v>
      </c>
      <c r="N17" s="26">
        <v>225.79044500000001</v>
      </c>
      <c r="O17" s="27">
        <v>229.49502200000001</v>
      </c>
      <c r="P17" s="28">
        <v>224.66883899999999</v>
      </c>
      <c r="Q17" s="26">
        <v>139.25811300000001</v>
      </c>
      <c r="R17" s="27">
        <v>138.52187499999999</v>
      </c>
      <c r="S17" s="28">
        <v>139.74020899999999</v>
      </c>
    </row>
    <row r="18" spans="1:19" x14ac:dyDescent="0.25">
      <c r="A18" s="27">
        <v>512.5</v>
      </c>
      <c r="B18" s="26">
        <v>844.27834900000005</v>
      </c>
      <c r="C18" s="27">
        <v>839.86594600000001</v>
      </c>
      <c r="D18" s="28">
        <v>853.854286</v>
      </c>
      <c r="E18" s="26">
        <v>752.926559</v>
      </c>
      <c r="F18" s="27">
        <v>737.537916</v>
      </c>
      <c r="G18" s="28">
        <v>757.70653100000004</v>
      </c>
      <c r="H18" s="26">
        <v>533.42259200000001</v>
      </c>
      <c r="I18" s="27">
        <v>553.20053399999995</v>
      </c>
      <c r="J18" s="28">
        <v>550.78401799999995</v>
      </c>
      <c r="K18" s="26">
        <v>406.95979599999998</v>
      </c>
      <c r="L18" s="27">
        <v>414.42138</v>
      </c>
      <c r="M18" s="28">
        <v>417.94809800000002</v>
      </c>
      <c r="N18" s="26">
        <v>233.22238100000001</v>
      </c>
      <c r="O18" s="27">
        <v>237.835624</v>
      </c>
      <c r="P18" s="28">
        <v>230.73137600000001</v>
      </c>
      <c r="Q18" s="26">
        <v>143.47458399999999</v>
      </c>
      <c r="R18" s="27">
        <v>142.95150699999999</v>
      </c>
      <c r="S18" s="28">
        <v>144.215765</v>
      </c>
    </row>
    <row r="19" spans="1:19" x14ac:dyDescent="0.25">
      <c r="A19" s="27">
        <v>513</v>
      </c>
      <c r="B19" s="26">
        <v>871.21168999999998</v>
      </c>
      <c r="C19" s="27">
        <v>865.75622699999997</v>
      </c>
      <c r="D19" s="28">
        <v>881.93075099999999</v>
      </c>
      <c r="E19" s="26">
        <v>774.66870400000005</v>
      </c>
      <c r="F19" s="27">
        <v>761.39695300000005</v>
      </c>
      <c r="G19" s="28">
        <v>781.48857799999996</v>
      </c>
      <c r="H19" s="26">
        <v>550.965598</v>
      </c>
      <c r="I19" s="27">
        <v>570.88196900000003</v>
      </c>
      <c r="J19" s="28">
        <v>567.93189299999995</v>
      </c>
      <c r="K19" s="26">
        <v>420.09666199999998</v>
      </c>
      <c r="L19" s="27">
        <v>428.453754</v>
      </c>
      <c r="M19" s="28">
        <v>430.58319</v>
      </c>
      <c r="N19" s="26">
        <v>240.52432200000001</v>
      </c>
      <c r="O19" s="27">
        <v>246.03527399999999</v>
      </c>
      <c r="P19" s="28">
        <v>237.54414</v>
      </c>
      <c r="Q19" s="26">
        <v>147.54862499999999</v>
      </c>
      <c r="R19" s="27">
        <v>146.224187</v>
      </c>
      <c r="S19" s="28">
        <v>148.21672799999999</v>
      </c>
    </row>
    <row r="20" spans="1:19" x14ac:dyDescent="0.25">
      <c r="A20" s="27">
        <v>513.5</v>
      </c>
      <c r="B20" s="26">
        <v>894.47071500000004</v>
      </c>
      <c r="C20" s="27">
        <v>887.268011</v>
      </c>
      <c r="D20" s="28">
        <v>905.96010899999999</v>
      </c>
      <c r="E20" s="26">
        <v>796.21969300000001</v>
      </c>
      <c r="F20" s="27">
        <v>782.78680299999996</v>
      </c>
      <c r="G20" s="28">
        <v>804.81866300000002</v>
      </c>
      <c r="H20" s="26">
        <v>566.78721900000005</v>
      </c>
      <c r="I20" s="27">
        <v>585.41270399999996</v>
      </c>
      <c r="J20" s="28">
        <v>583.601403</v>
      </c>
      <c r="K20" s="26">
        <v>431.97524299999998</v>
      </c>
      <c r="L20" s="27">
        <v>441.40937500000001</v>
      </c>
      <c r="M20" s="28">
        <v>441.26057100000003</v>
      </c>
      <c r="N20" s="26">
        <v>246.851606</v>
      </c>
      <c r="O20" s="27">
        <v>252.96641199999999</v>
      </c>
      <c r="P20" s="28">
        <v>244.33155600000001</v>
      </c>
      <c r="Q20" s="26">
        <v>151.19677799999999</v>
      </c>
      <c r="R20" s="27">
        <v>148.973457</v>
      </c>
      <c r="S20" s="28">
        <v>151.78890699999999</v>
      </c>
    </row>
    <row r="21" spans="1:19" x14ac:dyDescent="0.25">
      <c r="A21" s="37">
        <v>514</v>
      </c>
      <c r="B21" s="35">
        <v>913.44383300000004</v>
      </c>
      <c r="C21" s="37">
        <v>905.13926100000003</v>
      </c>
      <c r="D21" s="36">
        <v>925.75826600000005</v>
      </c>
      <c r="E21" s="35">
        <v>815.27112399999999</v>
      </c>
      <c r="F21" s="37">
        <v>799.74871299999995</v>
      </c>
      <c r="G21" s="36">
        <v>824.29253600000004</v>
      </c>
      <c r="H21" s="35">
        <v>580.34505300000001</v>
      </c>
      <c r="I21" s="37">
        <v>597.27871900000002</v>
      </c>
      <c r="J21" s="36">
        <v>597.640581</v>
      </c>
      <c r="K21" s="35">
        <v>441.53249299999999</v>
      </c>
      <c r="L21" s="37">
        <v>451.93998299999998</v>
      </c>
      <c r="M21" s="36">
        <v>451.427098</v>
      </c>
      <c r="N21" s="35">
        <v>252.11025699999999</v>
      </c>
      <c r="O21" s="37">
        <v>258.40280899999999</v>
      </c>
      <c r="P21" s="36">
        <v>250.31050300000001</v>
      </c>
      <c r="Q21" s="35">
        <v>153.919445</v>
      </c>
      <c r="R21" s="37">
        <v>151.769262</v>
      </c>
      <c r="S21" s="36">
        <v>154.27313899999999</v>
      </c>
    </row>
    <row r="22" spans="1:19" x14ac:dyDescent="0.25">
      <c r="A22" s="27">
        <v>514.5</v>
      </c>
      <c r="B22" s="26">
        <v>928.60763699999995</v>
      </c>
      <c r="C22" s="27">
        <v>920.44054500000004</v>
      </c>
      <c r="D22" s="28">
        <v>941.02419299999997</v>
      </c>
      <c r="E22" s="26">
        <v>830.78910099999996</v>
      </c>
      <c r="F22" s="27">
        <v>812.83769199999995</v>
      </c>
      <c r="G22" s="28">
        <v>839.36755300000004</v>
      </c>
      <c r="H22" s="26">
        <v>592.45110399999999</v>
      </c>
      <c r="I22" s="27">
        <v>608.77233699999999</v>
      </c>
      <c r="J22" s="28">
        <v>608.70693900000003</v>
      </c>
      <c r="K22" s="26">
        <v>449.63659000000001</v>
      </c>
      <c r="L22" s="27">
        <v>460.43287099999998</v>
      </c>
      <c r="M22" s="28">
        <v>460.84808700000002</v>
      </c>
      <c r="N22" s="26">
        <v>256.77978300000001</v>
      </c>
      <c r="O22" s="27">
        <v>262.86881</v>
      </c>
      <c r="P22" s="28">
        <v>254.39712299999999</v>
      </c>
      <c r="Q22" s="26">
        <v>156.05229</v>
      </c>
      <c r="R22" s="27">
        <v>154.97274200000001</v>
      </c>
      <c r="S22" s="28">
        <v>156.274169</v>
      </c>
    </row>
    <row r="23" spans="1:19" x14ac:dyDescent="0.25">
      <c r="A23" s="27">
        <v>515</v>
      </c>
      <c r="B23" s="26">
        <v>942.21702500000004</v>
      </c>
      <c r="C23" s="27">
        <v>933.42080999999996</v>
      </c>
      <c r="D23" s="28">
        <v>952.70730900000001</v>
      </c>
      <c r="E23" s="26">
        <v>842.97408299999995</v>
      </c>
      <c r="F23" s="27">
        <v>823.15642400000002</v>
      </c>
      <c r="G23" s="28">
        <v>850.13438299999996</v>
      </c>
      <c r="H23" s="26">
        <v>601.62169600000004</v>
      </c>
      <c r="I23" s="27">
        <v>619.26743499999998</v>
      </c>
      <c r="J23" s="28">
        <v>616.571415</v>
      </c>
      <c r="K23" s="26">
        <v>456.38225899999998</v>
      </c>
      <c r="L23" s="27">
        <v>466.79707500000001</v>
      </c>
      <c r="M23" s="28">
        <v>468.64789500000001</v>
      </c>
      <c r="N23" s="26">
        <v>260.69485100000003</v>
      </c>
      <c r="O23" s="27">
        <v>266.95256799999999</v>
      </c>
      <c r="P23" s="28">
        <v>257.80960399999998</v>
      </c>
      <c r="Q23" s="26">
        <v>158.26131799999999</v>
      </c>
      <c r="R23" s="27">
        <v>158.00946200000001</v>
      </c>
      <c r="S23" s="28">
        <v>157.961422</v>
      </c>
    </row>
    <row r="24" spans="1:19" x14ac:dyDescent="0.25">
      <c r="A24" s="27">
        <v>515.5</v>
      </c>
      <c r="B24" s="26">
        <v>953.00411199999996</v>
      </c>
      <c r="C24" s="27">
        <v>944.36623099999997</v>
      </c>
      <c r="D24" s="28">
        <v>961.23303099999998</v>
      </c>
      <c r="E24" s="26">
        <v>852.38033600000006</v>
      </c>
      <c r="F24" s="27">
        <v>831.77428999999995</v>
      </c>
      <c r="G24" s="28">
        <v>858.54557499999999</v>
      </c>
      <c r="H24" s="26">
        <v>608.35951799999998</v>
      </c>
      <c r="I24" s="27">
        <v>628.25265100000001</v>
      </c>
      <c r="J24" s="28">
        <v>622.16452200000003</v>
      </c>
      <c r="K24" s="26">
        <v>461.36472500000002</v>
      </c>
      <c r="L24" s="27">
        <v>471.43884000000003</v>
      </c>
      <c r="M24" s="28">
        <v>473.41638599999999</v>
      </c>
      <c r="N24" s="26">
        <v>263.825536</v>
      </c>
      <c r="O24" s="27">
        <v>270.30131799999998</v>
      </c>
      <c r="P24" s="28">
        <v>260.92535400000003</v>
      </c>
      <c r="Q24" s="26">
        <v>160.36112199999999</v>
      </c>
      <c r="R24" s="27">
        <v>160.000246</v>
      </c>
      <c r="S24" s="28">
        <v>159.95433399999999</v>
      </c>
    </row>
    <row r="25" spans="1:19" x14ac:dyDescent="0.25">
      <c r="A25" s="27">
        <v>516</v>
      </c>
      <c r="B25" s="26">
        <v>960.37607700000001</v>
      </c>
      <c r="C25" s="27">
        <v>951.61868900000002</v>
      </c>
      <c r="D25" s="28">
        <v>967.28836200000001</v>
      </c>
      <c r="E25" s="26">
        <v>857.40130999999997</v>
      </c>
      <c r="F25" s="27">
        <v>838.15069800000003</v>
      </c>
      <c r="G25" s="28">
        <v>864.70320900000002</v>
      </c>
      <c r="H25" s="26">
        <v>611.67831000000001</v>
      </c>
      <c r="I25" s="27">
        <v>632.64347699999996</v>
      </c>
      <c r="J25" s="28">
        <v>626.48606199999995</v>
      </c>
      <c r="K25" s="26">
        <v>464.353048</v>
      </c>
      <c r="L25" s="27">
        <v>474.77583900000002</v>
      </c>
      <c r="M25" s="28">
        <v>475.99967500000002</v>
      </c>
      <c r="N25" s="26">
        <v>266.09651000000002</v>
      </c>
      <c r="O25" s="27">
        <v>272.996442</v>
      </c>
      <c r="P25" s="28">
        <v>263.30544800000001</v>
      </c>
      <c r="Q25" s="26">
        <v>161.76427699999999</v>
      </c>
      <c r="R25" s="27">
        <v>160.62702200000001</v>
      </c>
      <c r="S25" s="28">
        <v>161.428821</v>
      </c>
    </row>
    <row r="26" spans="1:19" x14ac:dyDescent="0.25">
      <c r="A26" s="27">
        <v>516.5</v>
      </c>
      <c r="B26" s="26">
        <v>964.326593</v>
      </c>
      <c r="C26" s="27">
        <v>954.52424599999995</v>
      </c>
      <c r="D26" s="28">
        <v>970.83369200000004</v>
      </c>
      <c r="E26" s="26">
        <v>857.70591200000001</v>
      </c>
      <c r="F26" s="27">
        <v>841.92180900000005</v>
      </c>
      <c r="G26" s="28">
        <v>868.31320900000003</v>
      </c>
      <c r="H26" s="26">
        <v>613.72723099999996</v>
      </c>
      <c r="I26" s="27">
        <v>634.52907500000003</v>
      </c>
      <c r="J26" s="28">
        <v>629.83542399999999</v>
      </c>
      <c r="K26" s="26">
        <v>466.60111599999999</v>
      </c>
      <c r="L26" s="27">
        <v>476.83332999999999</v>
      </c>
      <c r="M26" s="28">
        <v>477.06921799999998</v>
      </c>
      <c r="N26" s="26">
        <v>267.926354</v>
      </c>
      <c r="O26" s="27">
        <v>274.36948100000001</v>
      </c>
      <c r="P26" s="28">
        <v>264.60000300000002</v>
      </c>
      <c r="Q26" s="26">
        <v>162.44094200000001</v>
      </c>
      <c r="R26" s="27">
        <v>160.37098700000001</v>
      </c>
      <c r="S26" s="28">
        <v>162.602566</v>
      </c>
    </row>
    <row r="27" spans="1:19" x14ac:dyDescent="0.25">
      <c r="A27" s="30">
        <v>517</v>
      </c>
      <c r="B27" s="29">
        <v>964.69571900000005</v>
      </c>
      <c r="C27" s="30">
        <v>954.78910199999996</v>
      </c>
      <c r="D27" s="31">
        <v>971.47954200000004</v>
      </c>
      <c r="E27" s="29">
        <v>855.77587500000004</v>
      </c>
      <c r="F27" s="30">
        <v>842.28200100000004</v>
      </c>
      <c r="G27" s="31">
        <v>868.65590099999997</v>
      </c>
      <c r="H27" s="29">
        <v>614.16753900000003</v>
      </c>
      <c r="I27" s="30">
        <v>633.732125</v>
      </c>
      <c r="J27" s="31">
        <v>629.91628900000001</v>
      </c>
      <c r="K27" s="29">
        <v>467.559325</v>
      </c>
      <c r="L27" s="30">
        <v>477.372863</v>
      </c>
      <c r="M27" s="31">
        <v>476.828575</v>
      </c>
      <c r="N27" s="29">
        <v>268.75492200000002</v>
      </c>
      <c r="O27" s="30">
        <v>274.75389999999999</v>
      </c>
      <c r="P27" s="31">
        <v>264.498628</v>
      </c>
      <c r="Q27" s="29">
        <v>162.745587</v>
      </c>
      <c r="R27" s="30">
        <v>160.13406599999999</v>
      </c>
      <c r="S27" s="31">
        <v>163.124539</v>
      </c>
    </row>
    <row r="28" spans="1:19" x14ac:dyDescent="0.25">
      <c r="A28" s="27">
        <v>517.5</v>
      </c>
      <c r="B28" s="26">
        <v>962.00932499999999</v>
      </c>
      <c r="C28" s="27">
        <v>952.36868900000002</v>
      </c>
      <c r="D28" s="28">
        <v>969.99720400000001</v>
      </c>
      <c r="E28" s="26">
        <v>854.10708699999998</v>
      </c>
      <c r="F28" s="27">
        <v>838.88208699999996</v>
      </c>
      <c r="G28" s="28">
        <v>865.77615900000001</v>
      </c>
      <c r="H28" s="26">
        <v>612.44715299999996</v>
      </c>
      <c r="I28" s="27">
        <v>631.70835899999997</v>
      </c>
      <c r="J28" s="28">
        <v>627.40520600000002</v>
      </c>
      <c r="K28" s="26">
        <v>466.23057799999998</v>
      </c>
      <c r="L28" s="27">
        <v>475.61462699999998</v>
      </c>
      <c r="M28" s="28">
        <v>474.52693699999998</v>
      </c>
      <c r="N28" s="26">
        <v>268.197001</v>
      </c>
      <c r="O28" s="27">
        <v>273.903301</v>
      </c>
      <c r="P28" s="28">
        <v>263.919712</v>
      </c>
      <c r="Q28" s="26">
        <v>162.688062</v>
      </c>
      <c r="R28" s="27">
        <v>159.876453</v>
      </c>
      <c r="S28" s="28">
        <v>163.06260399999999</v>
      </c>
    </row>
    <row r="29" spans="1:19" x14ac:dyDescent="0.25">
      <c r="A29" s="27">
        <v>518</v>
      </c>
      <c r="B29" s="26">
        <v>956.35502399999996</v>
      </c>
      <c r="C29" s="27">
        <v>945.15490899999998</v>
      </c>
      <c r="D29" s="28">
        <v>965.88600599999995</v>
      </c>
      <c r="E29" s="26">
        <v>850.06769199999997</v>
      </c>
      <c r="F29" s="27">
        <v>832.31791199999998</v>
      </c>
      <c r="G29" s="28">
        <v>859.93751799999995</v>
      </c>
      <c r="H29" s="26">
        <v>607.18888000000004</v>
      </c>
      <c r="I29" s="27">
        <v>627.02633300000002</v>
      </c>
      <c r="J29" s="28">
        <v>622.37621000000001</v>
      </c>
      <c r="K29" s="26">
        <v>462.664107</v>
      </c>
      <c r="L29" s="27">
        <v>471.89055400000001</v>
      </c>
      <c r="M29" s="28">
        <v>470.709946</v>
      </c>
      <c r="N29" s="26">
        <v>265.777874</v>
      </c>
      <c r="O29" s="27">
        <v>272.53196300000002</v>
      </c>
      <c r="P29" s="28">
        <v>263.09942599999999</v>
      </c>
      <c r="Q29" s="26">
        <v>161.62405999999999</v>
      </c>
      <c r="R29" s="27">
        <v>159.66053400000001</v>
      </c>
      <c r="S29" s="28">
        <v>162.02948599999999</v>
      </c>
    </row>
    <row r="30" spans="1:19" x14ac:dyDescent="0.25">
      <c r="A30" s="27">
        <v>518.5</v>
      </c>
      <c r="B30" s="26">
        <v>948.24901</v>
      </c>
      <c r="C30" s="27">
        <v>933.40006000000005</v>
      </c>
      <c r="D30" s="28">
        <v>958.48594500000002</v>
      </c>
      <c r="E30" s="26">
        <v>841.60531900000001</v>
      </c>
      <c r="F30" s="27">
        <v>823.98012500000004</v>
      </c>
      <c r="G30" s="28">
        <v>851.77647100000002</v>
      </c>
      <c r="H30" s="26">
        <v>600.24094500000001</v>
      </c>
      <c r="I30" s="27">
        <v>622.24112500000001</v>
      </c>
      <c r="J30" s="28">
        <v>616.69113400000003</v>
      </c>
      <c r="K30" s="26">
        <v>457.55413600000003</v>
      </c>
      <c r="L30" s="27">
        <v>466.67185000000001</v>
      </c>
      <c r="M30" s="28">
        <v>466.28698900000001</v>
      </c>
      <c r="N30" s="26">
        <v>262.39997699999998</v>
      </c>
      <c r="O30" s="27">
        <v>270.16976</v>
      </c>
      <c r="P30" s="28">
        <v>262.26565900000003</v>
      </c>
      <c r="Q30" s="26">
        <v>159.683739</v>
      </c>
      <c r="R30" s="27">
        <v>159.108293</v>
      </c>
      <c r="S30" s="28">
        <v>160.472139</v>
      </c>
    </row>
    <row r="31" spans="1:19" x14ac:dyDescent="0.25">
      <c r="A31" s="27">
        <v>519</v>
      </c>
      <c r="B31" s="26">
        <v>935.10127799999998</v>
      </c>
      <c r="C31" s="27">
        <v>921.54106000000002</v>
      </c>
      <c r="D31" s="28">
        <v>945.98363300000005</v>
      </c>
      <c r="E31" s="26">
        <v>828.64340600000003</v>
      </c>
      <c r="F31" s="27">
        <v>813.35495400000002</v>
      </c>
      <c r="G31" s="28">
        <v>841.50607400000001</v>
      </c>
      <c r="H31" s="26">
        <v>592.59234000000004</v>
      </c>
      <c r="I31" s="27">
        <v>616.34516199999996</v>
      </c>
      <c r="J31" s="28">
        <v>608.391121</v>
      </c>
      <c r="K31" s="26">
        <v>451.95351499999998</v>
      </c>
      <c r="L31" s="27">
        <v>460.33500299999997</v>
      </c>
      <c r="M31" s="28">
        <v>461.67813699999999</v>
      </c>
      <c r="N31" s="26">
        <v>258.52807999999999</v>
      </c>
      <c r="O31" s="27">
        <v>267.09971200000001</v>
      </c>
      <c r="P31" s="28">
        <v>259.90779099999997</v>
      </c>
      <c r="Q31" s="26">
        <v>157.55376899999999</v>
      </c>
      <c r="R31" s="27">
        <v>158.14245</v>
      </c>
      <c r="S31" s="28">
        <v>158.44019299999999</v>
      </c>
    </row>
    <row r="32" spans="1:19" x14ac:dyDescent="0.25">
      <c r="A32" s="27">
        <v>519.5</v>
      </c>
      <c r="B32" s="26">
        <v>917.52510900000004</v>
      </c>
      <c r="C32" s="27">
        <v>909.80135199999995</v>
      </c>
      <c r="D32" s="28">
        <v>929.220234</v>
      </c>
      <c r="E32" s="26">
        <v>814.55910600000004</v>
      </c>
      <c r="F32" s="27">
        <v>800.34207100000003</v>
      </c>
      <c r="G32" s="28">
        <v>829.53226600000005</v>
      </c>
      <c r="H32" s="26">
        <v>584.56535099999996</v>
      </c>
      <c r="I32" s="27">
        <v>607.63864000000001</v>
      </c>
      <c r="J32" s="28">
        <v>598.16966300000001</v>
      </c>
      <c r="K32" s="26">
        <v>445.61423300000001</v>
      </c>
      <c r="L32" s="27">
        <v>453.41456799999997</v>
      </c>
      <c r="M32" s="28">
        <v>456.34952700000002</v>
      </c>
      <c r="N32" s="26">
        <v>254.18645100000001</v>
      </c>
      <c r="O32" s="27">
        <v>262.45934299999999</v>
      </c>
      <c r="P32" s="28">
        <v>255.801153</v>
      </c>
      <c r="Q32" s="26">
        <v>155.55717100000001</v>
      </c>
      <c r="R32" s="27">
        <v>156.47088299999999</v>
      </c>
      <c r="S32" s="28">
        <v>155.99085700000001</v>
      </c>
    </row>
    <row r="33" spans="1:19" x14ac:dyDescent="0.25">
      <c r="A33" s="27">
        <v>520</v>
      </c>
      <c r="B33" s="26">
        <v>898.48390300000005</v>
      </c>
      <c r="C33" s="27">
        <v>895.142022</v>
      </c>
      <c r="D33" s="28">
        <v>909.597171</v>
      </c>
      <c r="E33" s="26">
        <v>799.15678400000002</v>
      </c>
      <c r="F33" s="27">
        <v>785.51275599999997</v>
      </c>
      <c r="G33" s="28">
        <v>815.225053</v>
      </c>
      <c r="H33" s="26">
        <v>574.94332499999996</v>
      </c>
      <c r="I33" s="27">
        <v>594.39584400000001</v>
      </c>
      <c r="J33" s="28">
        <v>587.16541199999995</v>
      </c>
      <c r="K33" s="26">
        <v>438.58252199999998</v>
      </c>
      <c r="L33" s="27">
        <v>445.47597100000002</v>
      </c>
      <c r="M33" s="28">
        <v>448.70987200000002</v>
      </c>
      <c r="N33" s="26">
        <v>249.38203999999999</v>
      </c>
      <c r="O33" s="27">
        <v>257.08158600000002</v>
      </c>
      <c r="P33" s="28">
        <v>250.768246</v>
      </c>
      <c r="Q33" s="26">
        <v>153.48681500000001</v>
      </c>
      <c r="R33" s="27">
        <v>153.788971</v>
      </c>
      <c r="S33" s="28">
        <v>153.59175999999999</v>
      </c>
    </row>
    <row r="34" spans="1:19" x14ac:dyDescent="0.25">
      <c r="A34" s="27">
        <v>520.5</v>
      </c>
      <c r="B34" s="26">
        <v>880.29244800000004</v>
      </c>
      <c r="C34" s="27">
        <v>875.77328</v>
      </c>
      <c r="D34" s="28">
        <v>890.32861800000001</v>
      </c>
      <c r="E34" s="26">
        <v>783.49922100000003</v>
      </c>
      <c r="F34" s="27">
        <v>770.19888300000002</v>
      </c>
      <c r="G34" s="28">
        <v>799.22808999999995</v>
      </c>
      <c r="H34" s="26">
        <v>563.22565299999997</v>
      </c>
      <c r="I34" s="27">
        <v>580.02023799999995</v>
      </c>
      <c r="J34" s="28">
        <v>576.43631200000004</v>
      </c>
      <c r="K34" s="26">
        <v>429.97895</v>
      </c>
      <c r="L34" s="27">
        <v>436.57567499999999</v>
      </c>
      <c r="M34" s="28">
        <v>438.88133299999998</v>
      </c>
      <c r="N34" s="26">
        <v>244.71946500000001</v>
      </c>
      <c r="O34" s="27">
        <v>252.02623299999999</v>
      </c>
      <c r="P34" s="28">
        <v>246.04248100000001</v>
      </c>
      <c r="Q34" s="26">
        <v>151.04898900000001</v>
      </c>
      <c r="R34" s="27">
        <v>150.197418</v>
      </c>
      <c r="S34" s="28">
        <v>151.24518</v>
      </c>
    </row>
    <row r="35" spans="1:19" x14ac:dyDescent="0.25">
      <c r="A35" s="27">
        <v>521</v>
      </c>
      <c r="B35" s="26">
        <v>861.79995299999996</v>
      </c>
      <c r="C35" s="27">
        <v>854.67997700000001</v>
      </c>
      <c r="D35" s="28">
        <v>871.18824300000006</v>
      </c>
      <c r="E35" s="26">
        <v>766.61240899999996</v>
      </c>
      <c r="F35" s="27">
        <v>754.14176299999997</v>
      </c>
      <c r="G35" s="28">
        <v>781.82780600000001</v>
      </c>
      <c r="H35" s="26">
        <v>549.84444800000006</v>
      </c>
      <c r="I35" s="27">
        <v>567.35525700000005</v>
      </c>
      <c r="J35" s="28">
        <v>564.96353399999998</v>
      </c>
      <c r="K35" s="26">
        <v>420.15169900000001</v>
      </c>
      <c r="L35" s="27">
        <v>426.491534</v>
      </c>
      <c r="M35" s="28">
        <v>428.42653300000001</v>
      </c>
      <c r="N35" s="26">
        <v>240.37797499999999</v>
      </c>
      <c r="O35" s="27">
        <v>247.453228</v>
      </c>
      <c r="P35" s="28">
        <v>241.607079</v>
      </c>
      <c r="Q35" s="26">
        <v>148.50758300000001</v>
      </c>
      <c r="R35" s="27">
        <v>146.68759499999999</v>
      </c>
      <c r="S35" s="28">
        <v>149.03904299999999</v>
      </c>
    </row>
    <row r="36" spans="1:19" x14ac:dyDescent="0.25">
      <c r="A36" s="27">
        <v>521.5</v>
      </c>
      <c r="B36" s="26">
        <v>842.02465299999994</v>
      </c>
      <c r="C36" s="27">
        <v>831.18883300000005</v>
      </c>
      <c r="D36" s="28">
        <v>851.58762400000001</v>
      </c>
      <c r="E36" s="26">
        <v>748.70143700000006</v>
      </c>
      <c r="F36" s="27">
        <v>736.72557500000005</v>
      </c>
      <c r="G36" s="28">
        <v>763.93489</v>
      </c>
      <c r="H36" s="26">
        <v>534.80472399999996</v>
      </c>
      <c r="I36" s="27">
        <v>555.77958699999999</v>
      </c>
      <c r="J36" s="28">
        <v>551.46421799999996</v>
      </c>
      <c r="K36" s="26">
        <v>409.10371300000003</v>
      </c>
      <c r="L36" s="27">
        <v>415.82269300000002</v>
      </c>
      <c r="M36" s="28">
        <v>418.91768999999999</v>
      </c>
      <c r="N36" s="26">
        <v>236.02921900000001</v>
      </c>
      <c r="O36" s="27">
        <v>242.448577</v>
      </c>
      <c r="P36" s="28">
        <v>236.44544500000001</v>
      </c>
      <c r="Q36" s="26">
        <v>145.983959</v>
      </c>
      <c r="R36" s="27">
        <v>143.76449199999999</v>
      </c>
      <c r="S36" s="28">
        <v>146.172954</v>
      </c>
    </row>
    <row r="37" spans="1:19" x14ac:dyDescent="0.25">
      <c r="A37" s="27">
        <v>522</v>
      </c>
      <c r="B37" s="26">
        <v>820.82120099999997</v>
      </c>
      <c r="C37" s="27">
        <v>806.67385200000001</v>
      </c>
      <c r="D37" s="28">
        <v>829.49248399999999</v>
      </c>
      <c r="E37" s="26">
        <v>729.48195899999996</v>
      </c>
      <c r="F37" s="27">
        <v>718.51433699999995</v>
      </c>
      <c r="G37" s="28">
        <v>744.61269300000004</v>
      </c>
      <c r="H37" s="26">
        <v>519.30944</v>
      </c>
      <c r="I37" s="27">
        <v>542.27776500000004</v>
      </c>
      <c r="J37" s="28">
        <v>536.84442999999999</v>
      </c>
      <c r="K37" s="26">
        <v>397.78856000000002</v>
      </c>
      <c r="L37" s="27">
        <v>404.97464600000001</v>
      </c>
      <c r="M37" s="28">
        <v>409.49391300000002</v>
      </c>
      <c r="N37" s="26">
        <v>230.919962</v>
      </c>
      <c r="O37" s="27">
        <v>236.246509</v>
      </c>
      <c r="P37" s="28">
        <v>231.154022</v>
      </c>
      <c r="Q37" s="26">
        <v>143.640692</v>
      </c>
      <c r="R37" s="27">
        <v>141.130583</v>
      </c>
      <c r="S37" s="28">
        <v>143.13197199999999</v>
      </c>
    </row>
    <row r="38" spans="1:19" x14ac:dyDescent="0.25">
      <c r="A38" s="27">
        <v>522.5</v>
      </c>
      <c r="B38" s="26">
        <v>797.67610300000001</v>
      </c>
      <c r="C38" s="27">
        <v>783.55439000000001</v>
      </c>
      <c r="D38" s="28">
        <v>807.07177100000001</v>
      </c>
      <c r="E38" s="26">
        <v>710.63652400000001</v>
      </c>
      <c r="F38" s="27">
        <v>700.13199199999997</v>
      </c>
      <c r="G38" s="28">
        <v>724.16325700000004</v>
      </c>
      <c r="H38" s="26">
        <v>504.50540999999998</v>
      </c>
      <c r="I38" s="27">
        <v>526.49057100000005</v>
      </c>
      <c r="J38" s="28">
        <v>521.17431299999998</v>
      </c>
      <c r="K38" s="26">
        <v>386.40389800000003</v>
      </c>
      <c r="L38" s="27">
        <v>394.52357999999998</v>
      </c>
      <c r="M38" s="28">
        <v>398.95440300000001</v>
      </c>
      <c r="N38" s="26">
        <v>225.14599000000001</v>
      </c>
      <c r="O38" s="27">
        <v>230.03419</v>
      </c>
      <c r="P38" s="28">
        <v>225.549859</v>
      </c>
      <c r="Q38" s="26">
        <v>140.97217699999999</v>
      </c>
      <c r="R38" s="27">
        <v>138.49280099999999</v>
      </c>
      <c r="S38" s="28">
        <v>139.992301</v>
      </c>
    </row>
    <row r="39" spans="1:19" x14ac:dyDescent="0.25">
      <c r="A39" s="27">
        <v>523</v>
      </c>
      <c r="B39" s="26">
        <v>774.51525700000002</v>
      </c>
      <c r="C39" s="27">
        <v>764.22540500000002</v>
      </c>
      <c r="D39" s="28">
        <v>784.84765600000003</v>
      </c>
      <c r="E39" s="26">
        <v>692.69467999999995</v>
      </c>
      <c r="F39" s="27">
        <v>681.539986</v>
      </c>
      <c r="G39" s="28">
        <v>703.41831500000001</v>
      </c>
      <c r="H39" s="26">
        <v>491.25047699999999</v>
      </c>
      <c r="I39" s="27">
        <v>510.43527999999998</v>
      </c>
      <c r="J39" s="28">
        <v>505.66874000000001</v>
      </c>
      <c r="K39" s="26">
        <v>375.95105599999999</v>
      </c>
      <c r="L39" s="27">
        <v>384.23601500000001</v>
      </c>
      <c r="M39" s="28">
        <v>387.63313299999999</v>
      </c>
      <c r="N39" s="26">
        <v>219.11865900000001</v>
      </c>
      <c r="O39" s="27">
        <v>223.854131</v>
      </c>
      <c r="P39" s="28">
        <v>219.841723</v>
      </c>
      <c r="Q39" s="26">
        <v>137.82755599999999</v>
      </c>
      <c r="R39" s="27">
        <v>135.83073099999999</v>
      </c>
      <c r="S39" s="28">
        <v>137.18613300000001</v>
      </c>
    </row>
    <row r="40" spans="1:19" x14ac:dyDescent="0.25">
      <c r="A40" s="27">
        <v>523.5</v>
      </c>
      <c r="B40" s="26">
        <v>752.65391499999998</v>
      </c>
      <c r="C40" s="27">
        <v>746.20054500000003</v>
      </c>
      <c r="D40" s="28">
        <v>763.68499499999996</v>
      </c>
      <c r="E40" s="26">
        <v>674.64741900000001</v>
      </c>
      <c r="F40" s="27">
        <v>662.34709999999995</v>
      </c>
      <c r="G40" s="28">
        <v>683.02049799999998</v>
      </c>
      <c r="H40" s="26">
        <v>478.24924800000002</v>
      </c>
      <c r="I40" s="27">
        <v>495.76562799999999</v>
      </c>
      <c r="J40" s="28">
        <v>490.90145000000001</v>
      </c>
      <c r="K40" s="26">
        <v>366.47264000000001</v>
      </c>
      <c r="L40" s="27">
        <v>374.15642700000001</v>
      </c>
      <c r="M40" s="28">
        <v>376.22968600000002</v>
      </c>
      <c r="N40" s="26">
        <v>213.437162</v>
      </c>
      <c r="O40" s="27">
        <v>218.23038600000001</v>
      </c>
      <c r="P40" s="28">
        <v>213.52956399999999</v>
      </c>
      <c r="Q40" s="26">
        <v>134.50098600000001</v>
      </c>
      <c r="R40" s="27">
        <v>133.25379599999999</v>
      </c>
      <c r="S40" s="28">
        <v>134.38312099999999</v>
      </c>
    </row>
    <row r="41" spans="1:19" x14ac:dyDescent="0.25">
      <c r="A41" s="27">
        <v>524</v>
      </c>
      <c r="B41" s="26">
        <v>733.11519999999996</v>
      </c>
      <c r="C41" s="27">
        <v>726.16767400000003</v>
      </c>
      <c r="D41" s="28">
        <v>741.79974900000002</v>
      </c>
      <c r="E41" s="26">
        <v>656.07027700000003</v>
      </c>
      <c r="F41" s="27">
        <v>643.24325299999998</v>
      </c>
      <c r="G41" s="28">
        <v>662.48242500000003</v>
      </c>
      <c r="H41" s="26">
        <v>464.70121799999998</v>
      </c>
      <c r="I41" s="27">
        <v>482.15108700000002</v>
      </c>
      <c r="J41" s="28">
        <v>477.75892499999998</v>
      </c>
      <c r="K41" s="26">
        <v>357.11605700000001</v>
      </c>
      <c r="L41" s="27">
        <v>363.47185100000002</v>
      </c>
      <c r="M41" s="28">
        <v>364.90209599999997</v>
      </c>
      <c r="N41" s="26">
        <v>207.75025299999999</v>
      </c>
      <c r="O41" s="27">
        <v>212.264771</v>
      </c>
      <c r="P41" s="28">
        <v>207.306994</v>
      </c>
      <c r="Q41" s="26">
        <v>131.113022</v>
      </c>
      <c r="R41" s="27">
        <v>130.44625300000001</v>
      </c>
      <c r="S41" s="28">
        <v>131.378151</v>
      </c>
    </row>
    <row r="42" spans="1:19" x14ac:dyDescent="0.25">
      <c r="A42" s="27">
        <v>524.5</v>
      </c>
      <c r="B42" s="26">
        <v>713.94950400000005</v>
      </c>
      <c r="C42" s="27">
        <v>704.56740100000002</v>
      </c>
      <c r="D42" s="28">
        <v>720.11073399999998</v>
      </c>
      <c r="E42" s="26">
        <v>636.48417199999994</v>
      </c>
      <c r="F42" s="27">
        <v>624.04321500000003</v>
      </c>
      <c r="G42" s="28">
        <v>642.533007</v>
      </c>
      <c r="H42" s="26">
        <v>449.84211800000003</v>
      </c>
      <c r="I42" s="27">
        <v>468.85886299999999</v>
      </c>
      <c r="J42" s="28">
        <v>464.74370399999998</v>
      </c>
      <c r="K42" s="26">
        <v>346.82935300000003</v>
      </c>
      <c r="L42" s="27">
        <v>352.42123600000002</v>
      </c>
      <c r="M42" s="28">
        <v>353.75024300000001</v>
      </c>
      <c r="N42" s="26">
        <v>202.25309799999999</v>
      </c>
      <c r="O42" s="27">
        <v>206.74100100000001</v>
      </c>
      <c r="P42" s="28">
        <v>201.59303</v>
      </c>
      <c r="Q42" s="26">
        <v>127.942177</v>
      </c>
      <c r="R42" s="27">
        <v>127.07481799999999</v>
      </c>
      <c r="S42" s="28">
        <v>127.753336</v>
      </c>
    </row>
    <row r="43" spans="1:19" x14ac:dyDescent="0.25">
      <c r="A43" s="27">
        <v>525</v>
      </c>
      <c r="B43" s="26">
        <v>693.70982100000003</v>
      </c>
      <c r="C43" s="27">
        <v>683.81418900000006</v>
      </c>
      <c r="D43" s="28">
        <v>698.32494499999996</v>
      </c>
      <c r="E43" s="26">
        <v>616.22201500000006</v>
      </c>
      <c r="F43" s="27">
        <v>604.99726499999997</v>
      </c>
      <c r="G43" s="28">
        <v>624.18655899999999</v>
      </c>
      <c r="H43" s="26">
        <v>435.48496499999999</v>
      </c>
      <c r="I43" s="27">
        <v>455.309776</v>
      </c>
      <c r="J43" s="28">
        <v>450.56584600000002</v>
      </c>
      <c r="K43" s="26">
        <v>336.13320399999998</v>
      </c>
      <c r="L43" s="27">
        <v>341.33492200000001</v>
      </c>
      <c r="M43" s="28">
        <v>343.54645900000003</v>
      </c>
      <c r="N43" s="26">
        <v>196.70428100000001</v>
      </c>
      <c r="O43" s="27">
        <v>200.91616200000001</v>
      </c>
      <c r="P43" s="28">
        <v>195.83807100000001</v>
      </c>
      <c r="Q43" s="26">
        <v>124.91972800000001</v>
      </c>
      <c r="R43" s="27">
        <v>123.325475</v>
      </c>
      <c r="S43" s="28">
        <v>124.0402</v>
      </c>
    </row>
    <row r="44" spans="1:19" x14ac:dyDescent="0.25">
      <c r="A44" s="27">
        <v>525.5</v>
      </c>
      <c r="B44" s="26">
        <v>672.35370899999998</v>
      </c>
      <c r="C44" s="27">
        <v>665.66335200000003</v>
      </c>
      <c r="D44" s="28">
        <v>678.09324800000002</v>
      </c>
      <c r="E44" s="26">
        <v>595.87417800000003</v>
      </c>
      <c r="F44" s="27">
        <v>586.20981900000004</v>
      </c>
      <c r="G44" s="28">
        <v>606.93901900000003</v>
      </c>
      <c r="H44" s="26">
        <v>422.38966599999998</v>
      </c>
      <c r="I44" s="27">
        <v>441.11182100000002</v>
      </c>
      <c r="J44" s="28">
        <v>436.184056</v>
      </c>
      <c r="K44" s="26">
        <v>326.44671899999997</v>
      </c>
      <c r="L44" s="27">
        <v>331.02376500000003</v>
      </c>
      <c r="M44" s="28">
        <v>334.19617399999998</v>
      </c>
      <c r="N44" s="26">
        <v>191.13048599999999</v>
      </c>
      <c r="O44" s="27">
        <v>195.36290700000001</v>
      </c>
      <c r="P44" s="28">
        <v>190.51326700000001</v>
      </c>
      <c r="Q44" s="26">
        <v>122.202113</v>
      </c>
      <c r="R44" s="27">
        <v>119.518136</v>
      </c>
      <c r="S44" s="28">
        <v>121.03273</v>
      </c>
    </row>
    <row r="45" spans="1:19" x14ac:dyDescent="0.25">
      <c r="A45" s="27">
        <v>526</v>
      </c>
      <c r="B45" s="26">
        <v>651.83381599999996</v>
      </c>
      <c r="C45" s="27">
        <v>648.25651100000005</v>
      </c>
      <c r="D45" s="28">
        <v>658.75536499999998</v>
      </c>
      <c r="E45" s="26">
        <v>577.64511800000002</v>
      </c>
      <c r="F45" s="27">
        <v>568.59438599999999</v>
      </c>
      <c r="G45" s="28">
        <v>590.12055899999996</v>
      </c>
      <c r="H45" s="26">
        <v>410.84606500000001</v>
      </c>
      <c r="I45" s="27">
        <v>427.50210900000002</v>
      </c>
      <c r="J45" s="28">
        <v>423.34777100000002</v>
      </c>
      <c r="K45" s="26">
        <v>317.29510299999998</v>
      </c>
      <c r="L45" s="27">
        <v>321.10052400000001</v>
      </c>
      <c r="M45" s="28">
        <v>324.57216199999999</v>
      </c>
      <c r="N45" s="26">
        <v>185.79804999999999</v>
      </c>
      <c r="O45" s="27">
        <v>190.23756800000001</v>
      </c>
      <c r="P45" s="28">
        <v>185.373852</v>
      </c>
      <c r="Q45" s="26">
        <v>119.30234</v>
      </c>
      <c r="R45" s="27">
        <v>116.284092</v>
      </c>
      <c r="S45" s="28">
        <v>118.73665</v>
      </c>
    </row>
    <row r="46" spans="1:19" x14ac:dyDescent="0.25">
      <c r="A46" s="27">
        <v>526.5</v>
      </c>
      <c r="B46" s="26">
        <v>633.47773400000005</v>
      </c>
      <c r="C46" s="27">
        <v>630.53251799999998</v>
      </c>
      <c r="D46" s="28">
        <v>640.54500099999996</v>
      </c>
      <c r="E46" s="26">
        <v>561.66641500000003</v>
      </c>
      <c r="F46" s="27">
        <v>552.63313600000004</v>
      </c>
      <c r="G46" s="28">
        <v>573.12364600000001</v>
      </c>
      <c r="H46" s="26">
        <v>399.26927999999998</v>
      </c>
      <c r="I46" s="27">
        <v>414.67579499999999</v>
      </c>
      <c r="J46" s="28">
        <v>411.74728399999998</v>
      </c>
      <c r="K46" s="26">
        <v>308.15798899999999</v>
      </c>
      <c r="L46" s="27">
        <v>311.89700299999998</v>
      </c>
      <c r="M46" s="28">
        <v>315.27094199999999</v>
      </c>
      <c r="N46" s="26">
        <v>180.963222</v>
      </c>
      <c r="O46" s="27">
        <v>185.633274</v>
      </c>
      <c r="P46" s="28">
        <v>181.20565500000001</v>
      </c>
      <c r="Q46" s="26">
        <v>116.429131</v>
      </c>
      <c r="R46" s="27">
        <v>113.91132500000001</v>
      </c>
      <c r="S46" s="28">
        <v>116.638395</v>
      </c>
    </row>
    <row r="47" spans="1:19" x14ac:dyDescent="0.25">
      <c r="A47" s="27">
        <v>527</v>
      </c>
      <c r="B47" s="26">
        <v>616.03805299999999</v>
      </c>
      <c r="C47" s="27">
        <v>609.28556800000001</v>
      </c>
      <c r="D47" s="28">
        <v>621.68830400000002</v>
      </c>
      <c r="E47" s="26">
        <v>545.39597100000003</v>
      </c>
      <c r="F47" s="27">
        <v>537.07504900000004</v>
      </c>
      <c r="G47" s="28">
        <v>556.08283600000004</v>
      </c>
      <c r="H47" s="26">
        <v>387.43766199999999</v>
      </c>
      <c r="I47" s="27">
        <v>402.95726100000002</v>
      </c>
      <c r="J47" s="28">
        <v>399.39036800000002</v>
      </c>
      <c r="K47" s="26">
        <v>299.29440899999997</v>
      </c>
      <c r="L47" s="27">
        <v>303.04449799999998</v>
      </c>
      <c r="M47" s="28">
        <v>306.93624499999999</v>
      </c>
      <c r="N47" s="26">
        <v>176.88224199999999</v>
      </c>
      <c r="O47" s="27">
        <v>180.93605099999999</v>
      </c>
      <c r="P47" s="28">
        <v>176.58026699999999</v>
      </c>
      <c r="Q47" s="26">
        <v>113.626051</v>
      </c>
      <c r="R47" s="27">
        <v>112.173378</v>
      </c>
      <c r="S47" s="28">
        <v>114.289277</v>
      </c>
    </row>
    <row r="48" spans="1:19" x14ac:dyDescent="0.25">
      <c r="A48" s="27">
        <v>527.5</v>
      </c>
      <c r="B48" s="32">
        <v>598.35779500000001</v>
      </c>
      <c r="C48" s="33">
        <v>587.71767</v>
      </c>
      <c r="D48" s="34">
        <v>602.79294000000004</v>
      </c>
      <c r="E48" s="32">
        <v>527.97469999999998</v>
      </c>
      <c r="F48" s="33">
        <v>521.34095600000001</v>
      </c>
      <c r="G48" s="34">
        <v>538.53153599999996</v>
      </c>
      <c r="H48" s="32">
        <v>375.78477500000002</v>
      </c>
      <c r="I48" s="33">
        <v>390.62214</v>
      </c>
      <c r="J48" s="34">
        <v>386.424983</v>
      </c>
      <c r="K48" s="32">
        <v>290.938042</v>
      </c>
      <c r="L48" s="33">
        <v>295.364869</v>
      </c>
      <c r="M48" s="34">
        <v>299.24048399999998</v>
      </c>
      <c r="N48" s="32">
        <v>172.609737</v>
      </c>
      <c r="O48" s="33">
        <v>175.41424799999999</v>
      </c>
      <c r="P48" s="34">
        <v>171.926714</v>
      </c>
      <c r="Q48" s="32">
        <v>111.102234</v>
      </c>
      <c r="R48" s="33">
        <v>110.389636</v>
      </c>
      <c r="S48" s="34">
        <v>111.621528</v>
      </c>
    </row>
  </sheetData>
  <mergeCells count="6">
    <mergeCell ref="Q1:S1"/>
    <mergeCell ref="B1:D1"/>
    <mergeCell ref="E1:G1"/>
    <mergeCell ref="H1:J1"/>
    <mergeCell ref="K1:M1"/>
    <mergeCell ref="N1:P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EV</vt:lpstr>
      <vt:lpstr>EV_measurements</vt:lpstr>
      <vt:lpstr>GFP</vt:lpstr>
      <vt:lpstr>GFP_measurements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AVR</dc:creator>
  <cp:lastModifiedBy>Mojca Juteršek</cp:lastModifiedBy>
  <dcterms:created xsi:type="dcterms:W3CDTF">2018-06-24T15:18:49Z</dcterms:created>
  <dcterms:modified xsi:type="dcterms:W3CDTF">2021-06-24T19:35:58Z</dcterms:modified>
</cp:coreProperties>
</file>