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bari-my.sharepoint.com/personal/roberta_trani_uniba_it/Documents/5.PARALEUCILLA MAGNA/1.Articolo antifouling/Review - deadline 13 settembre/STATISTICA PEERJ/"/>
    </mc:Choice>
  </mc:AlternateContent>
  <xr:revisionPtr revIDLastSave="666" documentId="6_{5C5310CA-9C44-4A19-9636-A07C32183F11}" xr6:coauthVersionLast="47" xr6:coauthVersionMax="47" xr10:uidLastSave="{C3AD5B96-8970-4551-90A7-87297C7A601F}"/>
  <bookViews>
    <workbookView xWindow="-108" yWindow="-108" windowWidth="23256" windowHeight="12576" activeTab="2" xr2:uid="{B0603740-62DD-4FDD-937D-62BFB4F2A972}"/>
  </bookViews>
  <sheets>
    <sheet name="mussels" sheetId="2" r:id="rId1"/>
    <sheet name="artemia" sheetId="3" r:id="rId2"/>
    <sheet name="microalgae" sheetId="1" r:id="rId3"/>
    <sheet name="NAUPLII" sheetId="4" r:id="rId4"/>
    <sheet name="NANNO" sheetId="5" r:id="rId5"/>
    <sheet name="TETRA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2" i="3" l="1"/>
  <c r="S21" i="3"/>
  <c r="S20" i="3"/>
  <c r="S11" i="3"/>
  <c r="S10" i="3"/>
  <c r="S9" i="3"/>
  <c r="L22" i="2"/>
  <c r="L23" i="3"/>
  <c r="L22" i="3"/>
  <c r="L21" i="3"/>
  <c r="K22" i="3"/>
  <c r="K23" i="3"/>
  <c r="K21" i="3"/>
  <c r="L20" i="3"/>
  <c r="K20" i="3"/>
  <c r="K11" i="3"/>
  <c r="K12" i="3"/>
  <c r="L12" i="3"/>
  <c r="L9" i="3"/>
  <c r="L10" i="3"/>
  <c r="K9" i="3"/>
  <c r="K10" i="3"/>
  <c r="L11" i="3"/>
  <c r="L8" i="3"/>
  <c r="K8" i="3"/>
  <c r="L7" i="3"/>
  <c r="K7" i="3"/>
  <c r="G7" i="3"/>
  <c r="H7" i="3"/>
  <c r="G8" i="3"/>
  <c r="H8" i="3"/>
  <c r="G9" i="3"/>
  <c r="H9" i="3"/>
  <c r="G10" i="3"/>
  <c r="H10" i="3"/>
  <c r="G11" i="3"/>
  <c r="H11" i="3"/>
  <c r="G12" i="3"/>
  <c r="H12" i="3"/>
  <c r="G13" i="3"/>
  <c r="H13" i="3"/>
  <c r="G14" i="3"/>
  <c r="H14" i="3"/>
  <c r="G15" i="3"/>
  <c r="H15" i="3"/>
  <c r="G16" i="3"/>
  <c r="H16" i="3"/>
  <c r="G17" i="3"/>
  <c r="H17" i="3"/>
  <c r="G18" i="3"/>
  <c r="H18" i="3"/>
  <c r="G19" i="3"/>
  <c r="H19" i="3"/>
  <c r="G20" i="3"/>
  <c r="H20" i="3"/>
  <c r="G21" i="3"/>
  <c r="H21" i="3"/>
  <c r="G22" i="3"/>
  <c r="H22" i="3"/>
  <c r="G23" i="3"/>
  <c r="H23" i="3"/>
  <c r="G24" i="3"/>
  <c r="H24" i="3"/>
  <c r="G25" i="3"/>
  <c r="H25" i="3"/>
  <c r="G26" i="3"/>
  <c r="H26" i="3"/>
  <c r="G27" i="3"/>
  <c r="H27" i="3"/>
  <c r="G28" i="3"/>
  <c r="H28" i="3"/>
  <c r="G29" i="3"/>
  <c r="H29" i="3"/>
  <c r="G30" i="3"/>
  <c r="H30" i="3"/>
  <c r="G31" i="3"/>
  <c r="H31" i="3"/>
  <c r="G32" i="3"/>
  <c r="H32" i="3"/>
  <c r="G33" i="3"/>
  <c r="H33" i="3"/>
  <c r="G34" i="3"/>
  <c r="H34" i="3"/>
  <c r="G35" i="3"/>
  <c r="H35" i="3"/>
  <c r="H6" i="3"/>
  <c r="G6" i="3"/>
  <c r="L7" i="2" l="1"/>
  <c r="M23" i="2"/>
  <c r="N23" i="2"/>
  <c r="L23" i="2"/>
  <c r="M22" i="2"/>
  <c r="N22" i="2"/>
  <c r="M21" i="2"/>
  <c r="N21" i="2"/>
  <c r="L21" i="2"/>
  <c r="M12" i="2"/>
  <c r="N12" i="2"/>
  <c r="L12" i="2"/>
  <c r="M11" i="2"/>
  <c r="N11" i="2"/>
  <c r="L11" i="2"/>
  <c r="M10" i="2"/>
  <c r="N10" i="2"/>
  <c r="L10" i="2"/>
  <c r="M9" i="2"/>
  <c r="N9" i="2"/>
  <c r="L9" i="2"/>
  <c r="M8" i="2"/>
  <c r="N8" i="2"/>
  <c r="L8" i="2"/>
  <c r="M7" i="2"/>
  <c r="N7" i="2"/>
  <c r="N26" i="1" l="1"/>
  <c r="M26" i="1"/>
  <c r="L26" i="1"/>
  <c r="N25" i="1"/>
  <c r="M25" i="1"/>
  <c r="L25" i="1"/>
  <c r="N23" i="1"/>
  <c r="M23" i="1"/>
  <c r="L23" i="1"/>
  <c r="K23" i="1"/>
  <c r="N22" i="1"/>
  <c r="M22" i="1"/>
  <c r="L22" i="1"/>
  <c r="K22" i="1"/>
  <c r="F26" i="1"/>
  <c r="F25" i="1"/>
  <c r="G25" i="1"/>
  <c r="H25" i="1"/>
  <c r="H26" i="1"/>
  <c r="G26" i="1"/>
  <c r="E22" i="1"/>
  <c r="F22" i="1"/>
  <c r="G22" i="1"/>
  <c r="H22" i="1"/>
  <c r="E23" i="1"/>
  <c r="F23" i="1"/>
  <c r="G23" i="1"/>
  <c r="H23" i="1"/>
  <c r="I13" i="1"/>
  <c r="K12" i="1" s="1"/>
  <c r="L12" i="1" s="1"/>
  <c r="I12" i="1"/>
  <c r="J12" i="1" s="1"/>
  <c r="N19" i="1" s="1"/>
  <c r="I5" i="1"/>
  <c r="I4" i="1"/>
  <c r="K4" i="1" s="1"/>
  <c r="L4" i="1" s="1"/>
  <c r="I15" i="1"/>
  <c r="I14" i="1"/>
  <c r="J14" i="1" s="1"/>
  <c r="N20" i="1" s="1"/>
  <c r="I11" i="1"/>
  <c r="I10" i="1"/>
  <c r="K10" i="1" s="1"/>
  <c r="L10" i="1" s="1"/>
  <c r="I9" i="1"/>
  <c r="K8" i="1" s="1"/>
  <c r="L8" i="1" s="1"/>
  <c r="I8" i="1"/>
  <c r="I7" i="1"/>
  <c r="I6" i="1"/>
  <c r="K6" i="1" s="1"/>
  <c r="L6" i="1" s="1"/>
  <c r="C13" i="1"/>
  <c r="C12" i="1"/>
  <c r="C9" i="1"/>
  <c r="C8" i="1"/>
  <c r="E8" i="1" s="1"/>
  <c r="F8" i="1" s="1"/>
  <c r="C7" i="1"/>
  <c r="C10" i="1"/>
  <c r="D10" i="1" s="1"/>
  <c r="G20" i="1" s="1"/>
  <c r="C11" i="1"/>
  <c r="C14" i="1"/>
  <c r="C15" i="1"/>
  <c r="C6" i="1"/>
  <c r="E4" i="1"/>
  <c r="F4" i="1" s="1"/>
  <c r="D4" i="1"/>
  <c r="F19" i="1" s="1"/>
  <c r="E6" i="1" l="1"/>
  <c r="F6" i="1" s="1"/>
  <c r="E10" i="1"/>
  <c r="F10" i="1" s="1"/>
  <c r="J8" i="1"/>
  <c r="M19" i="1" s="1"/>
  <c r="J4" i="1"/>
  <c r="L19" i="1" s="1"/>
  <c r="E12" i="1"/>
  <c r="F12" i="1" s="1"/>
  <c r="J6" i="1"/>
  <c r="L20" i="1" s="1"/>
  <c r="D8" i="1"/>
  <c r="G19" i="1" s="1"/>
  <c r="K14" i="1"/>
  <c r="L14" i="1" s="1"/>
  <c r="D12" i="1"/>
  <c r="H19" i="1" s="1"/>
  <c r="D6" i="1"/>
  <c r="F20" i="1" s="1"/>
  <c r="E14" i="1"/>
  <c r="F14" i="1" s="1"/>
  <c r="J10" i="1"/>
  <c r="M20" i="1" s="1"/>
  <c r="D14" i="1"/>
  <c r="H20" i="1" s="1"/>
</calcChain>
</file>

<file path=xl/sharedStrings.xml><?xml version="1.0" encoding="utf-8"?>
<sst xmlns="http://schemas.openxmlformats.org/spreadsheetml/2006/main" count="260" uniqueCount="127">
  <si>
    <t>media</t>
  </si>
  <si>
    <t>es</t>
  </si>
  <si>
    <t>ds</t>
  </si>
  <si>
    <t>C</t>
  </si>
  <si>
    <t>T</t>
  </si>
  <si>
    <t>NANNOCHLOROPSIS</t>
  </si>
  <si>
    <t>TETRASELMIS</t>
  </si>
  <si>
    <t>test1</t>
  </si>
  <si>
    <t>test2</t>
  </si>
  <si>
    <t>24 h</t>
  </si>
  <si>
    <t>48 h</t>
  </si>
  <si>
    <t>72 h</t>
  </si>
  <si>
    <t>10^5</t>
  </si>
  <si>
    <t>1_C_C0_T0</t>
  </si>
  <si>
    <t>1_C_C0_T1</t>
  </si>
  <si>
    <t>1_C_C0_T2</t>
  </si>
  <si>
    <t>2_C_C0_T0</t>
  </si>
  <si>
    <t>2_C_C0_T1</t>
  </si>
  <si>
    <t>2_C_C0_T2</t>
  </si>
  <si>
    <t>3_C_C0_T0</t>
  </si>
  <si>
    <t>3_C_C0_T1</t>
  </si>
  <si>
    <t>3_C_C0_T2</t>
  </si>
  <si>
    <t>1_C_C0.1_T0</t>
  </si>
  <si>
    <t>1_C_C0.1_T1</t>
  </si>
  <si>
    <t>1_C_C0.1_T2</t>
  </si>
  <si>
    <t>2_C_C0.1_T0</t>
  </si>
  <si>
    <t>2_C_C0.1_T1</t>
  </si>
  <si>
    <t>2_C_C0.1_T2</t>
  </si>
  <si>
    <t>3_C_C0.1_T0</t>
  </si>
  <si>
    <t>3_C_C0.1_T1</t>
  </si>
  <si>
    <t>3_C_C0.1_T2</t>
  </si>
  <si>
    <t>1_C_C1_T0</t>
  </si>
  <si>
    <t>1_C_C1_T1</t>
  </si>
  <si>
    <t>1_C_C1_T2</t>
  </si>
  <si>
    <t>2_C_C1_T0</t>
  </si>
  <si>
    <t>2_C_C1_T1</t>
  </si>
  <si>
    <t>2_C_C1_T2</t>
  </si>
  <si>
    <t>3_C_C1_T0</t>
  </si>
  <si>
    <t>3_C_C1_T1</t>
  </si>
  <si>
    <t>3_C_C1_T2</t>
  </si>
  <si>
    <t>1_C_C50_T0</t>
  </si>
  <si>
    <t>1_C_C50_T1</t>
  </si>
  <si>
    <t>1_C_C50_T2</t>
  </si>
  <si>
    <t>2_C_C50_T0</t>
  </si>
  <si>
    <t>2_C_C50_T1</t>
  </si>
  <si>
    <t>2_C_C50_T2</t>
  </si>
  <si>
    <t>3_C_C50_T0</t>
  </si>
  <si>
    <t>3_C_C50_T1</t>
  </si>
  <si>
    <t>3_C_C50_T2</t>
  </si>
  <si>
    <t>1_C_C100_T0</t>
  </si>
  <si>
    <t>1_C_C100_T1</t>
  </si>
  <si>
    <t>1_C_C100_T2</t>
  </si>
  <si>
    <t>2_C_C100_T0</t>
  </si>
  <si>
    <t>2_C_C100_T1</t>
  </si>
  <si>
    <t>2_C_C100_T2</t>
  </si>
  <si>
    <t>3_C_C100_T0</t>
  </si>
  <si>
    <t>3_C_C100_T1</t>
  </si>
  <si>
    <t>3_C_C100_T2</t>
  </si>
  <si>
    <t>1_C_C300_T1</t>
  </si>
  <si>
    <t>1_C_C300_T2</t>
  </si>
  <si>
    <t>1_C_C300_T0</t>
  </si>
  <si>
    <t>2_C_C300_T0</t>
  </si>
  <si>
    <t>2_C_C300_T1</t>
  </si>
  <si>
    <t>2_C_C300_T2</t>
  </si>
  <si>
    <t>3_C_C300_T0</t>
  </si>
  <si>
    <t>3_C_C300_T1</t>
  </si>
  <si>
    <t>3_C_C300_T2</t>
  </si>
  <si>
    <t>4_C_C300_T0</t>
  </si>
  <si>
    <t>4_C_C300_T1</t>
  </si>
  <si>
    <t>4_C_C300_T2</t>
  </si>
  <si>
    <t>5_C_C300_T0</t>
  </si>
  <si>
    <t>5_C_C300_T1</t>
  </si>
  <si>
    <t>5_C_C300_T2</t>
  </si>
  <si>
    <t>6_C_C300_T0</t>
  </si>
  <si>
    <t>6_C_C300_T1</t>
  </si>
  <si>
    <t>6_C_C300_T2</t>
  </si>
  <si>
    <t>1_C_C400_T0</t>
  </si>
  <si>
    <t>1_C_C400_T1</t>
  </si>
  <si>
    <t>1_C_C400_T2</t>
  </si>
  <si>
    <t>2_C_C400_T0</t>
  </si>
  <si>
    <t>2_C_C400_T1</t>
  </si>
  <si>
    <t>2_C_C400_T2</t>
  </si>
  <si>
    <t>3_C_C400_T0</t>
  </si>
  <si>
    <t>3_C_C400_T1</t>
  </si>
  <si>
    <t>3_C_C400_T2</t>
  </si>
  <si>
    <t>1_C_C500_T0</t>
  </si>
  <si>
    <t>1_C_C500_T1</t>
  </si>
  <si>
    <t>1_C_C500_T2</t>
  </si>
  <si>
    <t>2_C_C500_T0</t>
  </si>
  <si>
    <t>2_C_C500_T1</t>
  </si>
  <si>
    <t>2_C_C500_T2</t>
  </si>
  <si>
    <t>3_C_C500_T0</t>
  </si>
  <si>
    <t>3_C_C500_T1</t>
  </si>
  <si>
    <t>3_C_C500_T2</t>
  </si>
  <si>
    <t>1_N_C0_T0</t>
  </si>
  <si>
    <t>1_N_C0_T1</t>
  </si>
  <si>
    <t>1_N_C0_T2</t>
  </si>
  <si>
    <t>1_N_C0_T3</t>
  </si>
  <si>
    <t>2_N_C0_T0</t>
  </si>
  <si>
    <t>2_N_C0_T1</t>
  </si>
  <si>
    <t>2_N_C0_T2</t>
  </si>
  <si>
    <t>2_N_C0_T3</t>
  </si>
  <si>
    <t>1_N_C300_T0</t>
  </si>
  <si>
    <t>1_N_C300_T1</t>
  </si>
  <si>
    <t>1_N_C300_T2</t>
  </si>
  <si>
    <t>1_N_C300_T3</t>
  </si>
  <si>
    <t>2_N_C300_T0</t>
  </si>
  <si>
    <t>2_N_C300_T1</t>
  </si>
  <si>
    <t>2_N_C300_T2</t>
  </si>
  <si>
    <t>2_N_C300_T3</t>
  </si>
  <si>
    <t>Nanno</t>
  </si>
  <si>
    <t>cell</t>
  </si>
  <si>
    <t>T. suecica</t>
  </si>
  <si>
    <t>CELL</t>
  </si>
  <si>
    <t>cod</t>
  </si>
  <si>
    <t>percentage</t>
  </si>
  <si>
    <t>sampling time</t>
  </si>
  <si>
    <t>Mytilus galloprovincialis</t>
  </si>
  <si>
    <t>% adhered mussels</t>
  </si>
  <si>
    <t># sample</t>
  </si>
  <si>
    <t>extract concentrations (µg/mL)</t>
  </si>
  <si>
    <t>% live nauplii</t>
  </si>
  <si>
    <t>4</t>
  </si>
  <si>
    <t># live nauplii</t>
  </si>
  <si>
    <t>3</t>
  </si>
  <si>
    <t>2</t>
  </si>
  <si>
    <t>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</si>
</sst>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i/>
      <sz val="18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4"/>
      <color rgb="FFFF0000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1" fontId="0" fillId="0" borderId="0" xfId="0" applyNumberFormat="1"/>
    <xf numFmtId="164" fontId="0" fillId="0" borderId="0" xfId="0" applyNumberFormat="1"/>
    <xf numFmtId="11" fontId="0" fillId="0" borderId="0" xfId="0" applyNumberFormat="1"/>
    <xf numFmtId="2" fontId="0" fillId="0" borderId="0" xfId="0" applyNumberFormat="1"/>
    <xf numFmtId="0" fontId="0" fillId="0" borderId="0" xfId="0" applyAlignment="1"/>
    <xf numFmtId="11" fontId="1" fillId="2" borderId="0" xfId="0" applyNumberFormat="1" applyFont="1" applyFill="1"/>
    <xf numFmtId="0" fontId="1" fillId="2" borderId="0" xfId="0" applyFont="1" applyFill="1"/>
    <xf numFmtId="1" fontId="1" fillId="2" borderId="0" xfId="0" applyNumberFormat="1" applyFont="1" applyFill="1"/>
    <xf numFmtId="0" fontId="0" fillId="2" borderId="0" xfId="0" applyFill="1"/>
    <xf numFmtId="1" fontId="0" fillId="2" borderId="0" xfId="0" applyNumberFormat="1" applyFill="1"/>
    <xf numFmtId="0" fontId="0" fillId="0" borderId="0" xfId="0" applyAlignment="1">
      <alignment horizontal="center"/>
    </xf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0" fontId="5" fillId="0" borderId="0" xfId="0" applyFont="1"/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5" xfId="0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9" fillId="3" borderId="0" xfId="0" applyFont="1" applyFill="1" applyAlignment="1">
      <alignment horizontal="center" vertical="center" readingOrder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right" vertical="center" wrapText="1"/>
    </xf>
    <xf numFmtId="0" fontId="0" fillId="0" borderId="0" xfId="0" applyFill="1" applyBorder="1"/>
    <xf numFmtId="0" fontId="0" fillId="0" borderId="1" xfId="0" applyBorder="1"/>
    <xf numFmtId="0" fontId="9" fillId="3" borderId="0" xfId="0" applyFont="1" applyFill="1" applyAlignment="1">
      <alignment vertical="center" readingOrder="1"/>
    </xf>
    <xf numFmtId="1" fontId="0" fillId="0" borderId="1" xfId="0" applyNumberFormat="1" applyBorder="1"/>
    <xf numFmtId="1" fontId="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13" fillId="0" borderId="0" xfId="0" quotePrefix="1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1" xfId="0" quotePrefix="1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" fontId="13" fillId="0" borderId="6" xfId="0" quotePrefix="1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8" xfId="0" quotePrefix="1" applyNumberFormat="1" applyFont="1" applyBorder="1" applyAlignment="1">
      <alignment horizontal="center" vertical="center"/>
    </xf>
    <xf numFmtId="0" fontId="7" fillId="0" borderId="0" xfId="0" applyFont="1"/>
    <xf numFmtId="0" fontId="9" fillId="3" borderId="1" xfId="0" applyFont="1" applyFill="1" applyBorder="1" applyAlignment="1">
      <alignment horizontal="center" vertical="center" readingOrder="1"/>
    </xf>
    <xf numFmtId="0" fontId="9" fillId="3" borderId="0" xfId="0" applyFont="1" applyFill="1" applyBorder="1" applyAlignment="1">
      <alignment horizontal="center" vertical="center" readingOrder="1"/>
    </xf>
    <xf numFmtId="1" fontId="1" fillId="0" borderId="8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01159230096238"/>
          <c:y val="0.14294036162146398"/>
          <c:w val="0.84843285214348207"/>
          <c:h val="0.70799358413531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mussels!$L$6</c:f>
              <c:strCache>
                <c:ptCount val="1"/>
                <c:pt idx="0">
                  <c:v>24 h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mussels!$K$7:$K$12</c:f>
              <c:numCache>
                <c:formatCode>General</c:formatCode>
                <c:ptCount val="6"/>
                <c:pt idx="0">
                  <c:v>0</c:v>
                </c:pt>
                <c:pt idx="1">
                  <c:v>0.1</c:v>
                </c:pt>
                <c:pt idx="2">
                  <c:v>1</c:v>
                </c:pt>
                <c:pt idx="3">
                  <c:v>50</c:v>
                </c:pt>
                <c:pt idx="4">
                  <c:v>100</c:v>
                </c:pt>
                <c:pt idx="5">
                  <c:v>300</c:v>
                </c:pt>
              </c:numCache>
            </c:numRef>
          </c:cat>
          <c:val>
            <c:numRef>
              <c:f>mussels!$L$7:$L$12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 formatCode="0.0">
                  <c:v>66.666666666666671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F-40E4-858F-DF660D988775}"/>
            </c:ext>
          </c:extLst>
        </c:ser>
        <c:ser>
          <c:idx val="1"/>
          <c:order val="1"/>
          <c:tx>
            <c:strRef>
              <c:f>mussels!$M$6</c:f>
              <c:strCache>
                <c:ptCount val="1"/>
                <c:pt idx="0">
                  <c:v>48 h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mussels!$K$7:$K$12</c:f>
              <c:numCache>
                <c:formatCode>General</c:formatCode>
                <c:ptCount val="6"/>
                <c:pt idx="0">
                  <c:v>0</c:v>
                </c:pt>
                <c:pt idx="1">
                  <c:v>0.1</c:v>
                </c:pt>
                <c:pt idx="2">
                  <c:v>1</c:v>
                </c:pt>
                <c:pt idx="3">
                  <c:v>50</c:v>
                </c:pt>
                <c:pt idx="4">
                  <c:v>100</c:v>
                </c:pt>
                <c:pt idx="5">
                  <c:v>300</c:v>
                </c:pt>
              </c:numCache>
            </c:numRef>
          </c:cat>
          <c:val>
            <c:numRef>
              <c:f>mussels!$M$7:$M$12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 formatCode="0.0">
                  <c:v>66.666666666666671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F-40E4-858F-DF660D988775}"/>
            </c:ext>
          </c:extLst>
        </c:ser>
        <c:ser>
          <c:idx val="2"/>
          <c:order val="2"/>
          <c:tx>
            <c:strRef>
              <c:f>mussels!$N$6</c:f>
              <c:strCache>
                <c:ptCount val="1"/>
                <c:pt idx="0">
                  <c:v>72 h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mussels!$K$7:$K$12</c:f>
              <c:numCache>
                <c:formatCode>General</c:formatCode>
                <c:ptCount val="6"/>
                <c:pt idx="0">
                  <c:v>0</c:v>
                </c:pt>
                <c:pt idx="1">
                  <c:v>0.1</c:v>
                </c:pt>
                <c:pt idx="2">
                  <c:v>1</c:v>
                </c:pt>
                <c:pt idx="3">
                  <c:v>50</c:v>
                </c:pt>
                <c:pt idx="4">
                  <c:v>100</c:v>
                </c:pt>
                <c:pt idx="5">
                  <c:v>300</c:v>
                </c:pt>
              </c:numCache>
            </c:numRef>
          </c:cat>
          <c:val>
            <c:numRef>
              <c:f>mussels!$N$7:$N$12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 formatCode="0.0">
                  <c:v>66.666666666666671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8F-40E4-858F-DF660D988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3065743"/>
        <c:axId val="1503064495"/>
      </c:barChart>
      <c:catAx>
        <c:axId val="150306574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it-IT"/>
                  <a:t>Extract concentrations (µg/mL)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1503064495"/>
        <c:crosses val="autoZero"/>
        <c:auto val="1"/>
        <c:lblAlgn val="ctr"/>
        <c:lblOffset val="100"/>
        <c:noMultiLvlLbl val="0"/>
      </c:catAx>
      <c:valAx>
        <c:axId val="1503064495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it-IT"/>
                  <a:t>% adhered mussels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it-IT"/>
            </a:p>
          </c:txPr>
        </c:title>
        <c:numFmt formatCode="0_ ;\-0\ 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1503065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mussels!$L$19</c:f>
              <c:strCache>
                <c:ptCount val="1"/>
                <c:pt idx="0">
                  <c:v>24 h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mussels!$K$21:$K$23</c:f>
              <c:numCache>
                <c:formatCode>General</c:formatCode>
                <c:ptCount val="3"/>
                <c:pt idx="0">
                  <c:v>200</c:v>
                </c:pt>
                <c:pt idx="1">
                  <c:v>300</c:v>
                </c:pt>
                <c:pt idx="2">
                  <c:v>400</c:v>
                </c:pt>
              </c:numCache>
            </c:numRef>
          </c:cat>
          <c:val>
            <c:numRef>
              <c:f>mussels!$L$21:$L$23</c:f>
              <c:numCache>
                <c:formatCode>0.0</c:formatCode>
                <c:ptCount val="3"/>
                <c:pt idx="0" formatCode="General">
                  <c:v>100</c:v>
                </c:pt>
                <c:pt idx="1">
                  <c:v>66.666666666666671</c:v>
                </c:pt>
                <c:pt idx="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C9-49FC-8575-A2E16DF9684F}"/>
            </c:ext>
          </c:extLst>
        </c:ser>
        <c:ser>
          <c:idx val="1"/>
          <c:order val="1"/>
          <c:tx>
            <c:strRef>
              <c:f>mussels!$M$19</c:f>
              <c:strCache>
                <c:ptCount val="1"/>
                <c:pt idx="0">
                  <c:v>48 h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mussels!$K$21:$K$23</c:f>
              <c:numCache>
                <c:formatCode>General</c:formatCode>
                <c:ptCount val="3"/>
                <c:pt idx="0">
                  <c:v>200</c:v>
                </c:pt>
                <c:pt idx="1">
                  <c:v>300</c:v>
                </c:pt>
                <c:pt idx="2">
                  <c:v>400</c:v>
                </c:pt>
              </c:numCache>
            </c:numRef>
          </c:cat>
          <c:val>
            <c:numRef>
              <c:f>mussels!$M$21:$M$23</c:f>
              <c:numCache>
                <c:formatCode>0.0</c:formatCode>
                <c:ptCount val="3"/>
                <c:pt idx="0" formatCode="General">
                  <c:v>100</c:v>
                </c:pt>
                <c:pt idx="1">
                  <c:v>66.666666666666671</c:v>
                </c:pt>
                <c:pt idx="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C9-49FC-8575-A2E16DF9684F}"/>
            </c:ext>
          </c:extLst>
        </c:ser>
        <c:ser>
          <c:idx val="2"/>
          <c:order val="2"/>
          <c:tx>
            <c:strRef>
              <c:f>mussels!$N$19</c:f>
              <c:strCache>
                <c:ptCount val="1"/>
                <c:pt idx="0">
                  <c:v>72 h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mussels!$K$21:$K$23</c:f>
              <c:numCache>
                <c:formatCode>General</c:formatCode>
                <c:ptCount val="3"/>
                <c:pt idx="0">
                  <c:v>200</c:v>
                </c:pt>
                <c:pt idx="1">
                  <c:v>300</c:v>
                </c:pt>
                <c:pt idx="2">
                  <c:v>400</c:v>
                </c:pt>
              </c:numCache>
            </c:numRef>
          </c:cat>
          <c:val>
            <c:numRef>
              <c:f>mussels!$N$21:$N$23</c:f>
              <c:numCache>
                <c:formatCode>0.0</c:formatCode>
                <c:ptCount val="3"/>
                <c:pt idx="0" formatCode="General">
                  <c:v>100</c:v>
                </c:pt>
                <c:pt idx="1">
                  <c:v>66.666666666666671</c:v>
                </c:pt>
                <c:pt idx="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C9-49FC-8575-A2E16DF96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2416912"/>
        <c:axId val="392413584"/>
      </c:barChart>
      <c:catAx>
        <c:axId val="392416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it-IT"/>
                  <a:t>Extract concentrations</a:t>
                </a:r>
                <a:r>
                  <a:rPr lang="it-IT" baseline="0"/>
                  <a:t> (µg/mL)</a:t>
                </a:r>
                <a:endParaRPr lang="it-I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392413584"/>
        <c:crosses val="autoZero"/>
        <c:auto val="1"/>
        <c:lblAlgn val="ctr"/>
        <c:lblOffset val="100"/>
        <c:noMultiLvlLbl val="0"/>
      </c:catAx>
      <c:valAx>
        <c:axId val="39241358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it-IT"/>
                  <a:t>% adhered mussels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392416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01159230096238"/>
          <c:y val="0.14294036162146398"/>
          <c:w val="0.84843285214348207"/>
          <c:h val="0.70799358413531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artemia!$P$5</c:f>
              <c:strCache>
                <c:ptCount val="1"/>
                <c:pt idx="0">
                  <c:v>24 h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artemia!$Q$6:$Q$11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artemia!$O$6:$O$11</c:f>
              <c:numCache>
                <c:formatCode>General</c:formatCode>
                <c:ptCount val="6"/>
                <c:pt idx="0">
                  <c:v>0</c:v>
                </c:pt>
                <c:pt idx="1">
                  <c:v>0.1</c:v>
                </c:pt>
                <c:pt idx="2">
                  <c:v>1</c:v>
                </c:pt>
                <c:pt idx="3">
                  <c:v>50</c:v>
                </c:pt>
                <c:pt idx="4">
                  <c:v>100</c:v>
                </c:pt>
                <c:pt idx="5">
                  <c:v>300</c:v>
                </c:pt>
              </c:numCache>
            </c:numRef>
          </c:cat>
          <c:val>
            <c:numRef>
              <c:f>artemia!$P$6:$P$11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20-44B3-BB90-D8292E556529}"/>
            </c:ext>
          </c:extLst>
        </c:ser>
        <c:ser>
          <c:idx val="1"/>
          <c:order val="1"/>
          <c:tx>
            <c:strRef>
              <c:f>artemia!$R$5</c:f>
              <c:strCache>
                <c:ptCount val="1"/>
                <c:pt idx="0">
                  <c:v>48 h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artemia!$S$6:$S$11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8.3333333333333464</c:v>
                  </c:pt>
                  <c:pt idx="4">
                    <c:v>8.3333333333333464</c:v>
                  </c:pt>
                  <c:pt idx="5">
                    <c:v>0</c:v>
                  </c:pt>
                </c:numCache>
              </c:numRef>
            </c:plus>
            <c:minus>
              <c:numRef>
                <c:f>artemia!$S$6:$S$11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8.3333333333333464</c:v>
                  </c:pt>
                  <c:pt idx="4">
                    <c:v>8.3333333333333464</c:v>
                  </c:pt>
                  <c:pt idx="5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artemia!$O$6:$O$11</c:f>
              <c:numCache>
                <c:formatCode>General</c:formatCode>
                <c:ptCount val="6"/>
                <c:pt idx="0">
                  <c:v>0</c:v>
                </c:pt>
                <c:pt idx="1">
                  <c:v>0.1</c:v>
                </c:pt>
                <c:pt idx="2">
                  <c:v>1</c:v>
                </c:pt>
                <c:pt idx="3">
                  <c:v>50</c:v>
                </c:pt>
                <c:pt idx="4">
                  <c:v>100</c:v>
                </c:pt>
                <c:pt idx="5">
                  <c:v>300</c:v>
                </c:pt>
              </c:numCache>
            </c:numRef>
          </c:cat>
          <c:val>
            <c:numRef>
              <c:f>artemia!$R$6:$R$11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92</c:v>
                </c:pt>
                <c:pt idx="4">
                  <c:v>92</c:v>
                </c:pt>
                <c:pt idx="5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20-44B3-BB90-D8292E556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3065743"/>
        <c:axId val="1503064495"/>
      </c:barChart>
      <c:catAx>
        <c:axId val="150306574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it-IT"/>
                  <a:t>Extract concentrations (µg/mL)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1503064495"/>
        <c:crosses val="autoZero"/>
        <c:auto val="1"/>
        <c:lblAlgn val="ctr"/>
        <c:lblOffset val="100"/>
        <c:noMultiLvlLbl val="0"/>
      </c:catAx>
      <c:valAx>
        <c:axId val="1503064495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it-IT"/>
                  <a:t>% live nauplii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it-IT"/>
            </a:p>
          </c:txPr>
        </c:title>
        <c:numFmt formatCode="0_ ;\-0\ 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1503065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015506092464699"/>
          <c:y val="0.14294036162146398"/>
          <c:w val="0.76928950571122745"/>
          <c:h val="0.70799358413531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artemia!$P$19</c:f>
              <c:strCache>
                <c:ptCount val="1"/>
                <c:pt idx="0">
                  <c:v>24 h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artemia!$Q$20:$Q$22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</c:numCache>
              </c:numRef>
            </c:plus>
            <c:minus>
              <c:numRef>
                <c:f>artemia!$Q$20:$Q$22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artemia!$O$20:$O$22</c:f>
              <c:numCache>
                <c:formatCode>General</c:formatCode>
                <c:ptCount val="3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</c:numCache>
            </c:numRef>
          </c:cat>
          <c:val>
            <c:numRef>
              <c:f>artemia!$P$20:$P$22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6D-4483-8591-75CF2B7E89E8}"/>
            </c:ext>
          </c:extLst>
        </c:ser>
        <c:ser>
          <c:idx val="1"/>
          <c:order val="1"/>
          <c:tx>
            <c:strRef>
              <c:f>artemia!$R$19</c:f>
              <c:strCache>
                <c:ptCount val="1"/>
                <c:pt idx="0">
                  <c:v>48 h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artemia!$S$20:$S$22</c:f>
                <c:numCache>
                  <c:formatCode>General</c:formatCode>
                  <c:ptCount val="3"/>
                  <c:pt idx="0">
                    <c:v>8.3333333333333268</c:v>
                  </c:pt>
                  <c:pt idx="1">
                    <c:v>8.3333333333333268</c:v>
                  </c:pt>
                  <c:pt idx="2">
                    <c:v>14.433756729740645</c:v>
                  </c:pt>
                </c:numCache>
              </c:numRef>
            </c:plus>
            <c:minus>
              <c:numRef>
                <c:f>artemia!$S$20:$S$22</c:f>
                <c:numCache>
                  <c:formatCode>General</c:formatCode>
                  <c:ptCount val="3"/>
                  <c:pt idx="0">
                    <c:v>8.3333333333333268</c:v>
                  </c:pt>
                  <c:pt idx="1">
                    <c:v>8.3333333333333268</c:v>
                  </c:pt>
                  <c:pt idx="2">
                    <c:v>14.433756729740645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artemia!$O$20:$O$22</c:f>
              <c:numCache>
                <c:formatCode>General</c:formatCode>
                <c:ptCount val="3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</c:numCache>
            </c:numRef>
          </c:cat>
          <c:val>
            <c:numRef>
              <c:f>artemia!$R$20:$R$22</c:f>
              <c:numCache>
                <c:formatCode>General</c:formatCode>
                <c:ptCount val="3"/>
                <c:pt idx="0">
                  <c:v>58</c:v>
                </c:pt>
                <c:pt idx="1">
                  <c:v>58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6D-4483-8591-75CF2B7E8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3065743"/>
        <c:axId val="1503064495"/>
      </c:barChart>
      <c:catAx>
        <c:axId val="150306574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it-IT"/>
                  <a:t>Extract concentrations (µg/mL)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1503064495"/>
        <c:crosses val="autoZero"/>
        <c:auto val="1"/>
        <c:lblAlgn val="ctr"/>
        <c:lblOffset val="100"/>
        <c:noMultiLvlLbl val="0"/>
      </c:catAx>
      <c:valAx>
        <c:axId val="1503064495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it-IT"/>
                  <a:t>% live nauplii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it-IT"/>
            </a:p>
          </c:txPr>
        </c:title>
        <c:numFmt formatCode="0_ ;\-0\ 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1503065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microalgae!$D$22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microalgae!$E$25:$H$25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0.19999999999999996</c:v>
                  </c:pt>
                  <c:pt idx="2">
                    <c:v>1.4999999999999998</c:v>
                  </c:pt>
                  <c:pt idx="3">
                    <c:v>1.4999999999999998</c:v>
                  </c:pt>
                </c:numCache>
              </c:numRef>
            </c:plus>
            <c:minus>
              <c:numRef>
                <c:f>microalgae!$E$25:$H$25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0.19999999999999996</c:v>
                  </c:pt>
                  <c:pt idx="2">
                    <c:v>1.4999999999999998</c:v>
                  </c:pt>
                  <c:pt idx="3">
                    <c:v>1.4999999999999998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microalgae!$E$21:$H$21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96</c:v>
                </c:pt>
                <c:pt idx="3">
                  <c:v>120</c:v>
                </c:pt>
              </c:numCache>
            </c:numRef>
          </c:cat>
          <c:val>
            <c:numRef>
              <c:f>microalgae!$E$22:$H$22</c:f>
              <c:numCache>
                <c:formatCode>0</c:formatCode>
                <c:ptCount val="4"/>
                <c:pt idx="0">
                  <c:v>50</c:v>
                </c:pt>
                <c:pt idx="1">
                  <c:v>63</c:v>
                </c:pt>
                <c:pt idx="2">
                  <c:v>135</c:v>
                </c:pt>
                <c:pt idx="3">
                  <c:v>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40-4BF6-9185-6B988F11108F}"/>
            </c:ext>
          </c:extLst>
        </c:ser>
        <c:ser>
          <c:idx val="1"/>
          <c:order val="1"/>
          <c:tx>
            <c:strRef>
              <c:f>microalgae!$D$23</c:f>
              <c:strCache>
                <c:ptCount val="1"/>
                <c:pt idx="0">
                  <c:v>T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microalgae!$E$26:$H$26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0.19999999999999996</c:v>
                  </c:pt>
                  <c:pt idx="2">
                    <c:v>0</c:v>
                  </c:pt>
                  <c:pt idx="3">
                    <c:v>0.8999999999999998</c:v>
                  </c:pt>
                </c:numCache>
              </c:numRef>
            </c:plus>
            <c:minus>
              <c:numRef>
                <c:f>microalgae!$E$26:$H$26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0.19999999999999996</c:v>
                  </c:pt>
                  <c:pt idx="2">
                    <c:v>0</c:v>
                  </c:pt>
                  <c:pt idx="3">
                    <c:v>0.8999999999999998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microalgae!$E$21:$H$21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96</c:v>
                </c:pt>
                <c:pt idx="3">
                  <c:v>120</c:v>
                </c:pt>
              </c:numCache>
            </c:numRef>
          </c:cat>
          <c:val>
            <c:numRef>
              <c:f>microalgae!$E$23:$H$23</c:f>
              <c:numCache>
                <c:formatCode>0</c:formatCode>
                <c:ptCount val="4"/>
                <c:pt idx="0">
                  <c:v>50</c:v>
                </c:pt>
                <c:pt idx="1">
                  <c:v>45</c:v>
                </c:pt>
                <c:pt idx="2">
                  <c:v>45</c:v>
                </c:pt>
                <c:pt idx="3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40-4BF6-9185-6B988F111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039871"/>
        <c:axId val="101224127"/>
      </c:barChart>
      <c:catAx>
        <c:axId val="1600398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it-IT"/>
                  <a:t>Time (hours)</a:t>
                </a:r>
              </a:p>
            </c:rich>
          </c:tx>
          <c:layout>
            <c:manualLayout>
              <c:xMode val="edge"/>
              <c:yMode val="edge"/>
              <c:x val="0.47660542432195968"/>
              <c:y val="0.897198891805190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it-IT"/>
            </a:p>
          </c:txPr>
        </c:title>
        <c:numFmt formatCode="@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101224127"/>
        <c:crosses val="autoZero"/>
        <c:auto val="1"/>
        <c:lblAlgn val="ctr"/>
        <c:lblOffset val="100"/>
        <c:noMultiLvlLbl val="0"/>
      </c:catAx>
      <c:valAx>
        <c:axId val="101224127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it-IT"/>
                  <a:t>10</a:t>
                </a:r>
                <a:r>
                  <a:rPr lang="it-IT" baseline="30000"/>
                  <a:t>5</a:t>
                </a:r>
                <a:r>
                  <a:rPr lang="it-IT"/>
                  <a:t> cells/mL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360460046660834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it-IT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160039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microalgae!$J$22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microalgae!$K$25:$N$25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0.15</c:v>
                  </c:pt>
                  <c:pt idx="2">
                    <c:v>0.5</c:v>
                  </c:pt>
                  <c:pt idx="3">
                    <c:v>0.60000000000000053</c:v>
                  </c:pt>
                </c:numCache>
              </c:numRef>
            </c:plus>
            <c:minus>
              <c:numRef>
                <c:f>microalgae!$K$25:$N$25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0.15</c:v>
                  </c:pt>
                  <c:pt idx="2">
                    <c:v>0.5</c:v>
                  </c:pt>
                  <c:pt idx="3">
                    <c:v>0.60000000000000053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microalgae!$K$21:$N$21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96</c:v>
                </c:pt>
                <c:pt idx="3">
                  <c:v>120</c:v>
                </c:pt>
              </c:numCache>
            </c:numRef>
          </c:cat>
          <c:val>
            <c:numRef>
              <c:f>microalgae!$K$22:$N$22</c:f>
              <c:numCache>
                <c:formatCode>0</c:formatCode>
                <c:ptCount val="4"/>
                <c:pt idx="0">
                  <c:v>50</c:v>
                </c:pt>
                <c:pt idx="1">
                  <c:v>37.5</c:v>
                </c:pt>
                <c:pt idx="2">
                  <c:v>105</c:v>
                </c:pt>
                <c:pt idx="3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1C-4759-8DD5-6D542E742A51}"/>
            </c:ext>
          </c:extLst>
        </c:ser>
        <c:ser>
          <c:idx val="1"/>
          <c:order val="1"/>
          <c:tx>
            <c:strRef>
              <c:f>microalgae!$J$23</c:f>
              <c:strCache>
                <c:ptCount val="1"/>
                <c:pt idx="0">
                  <c:v>T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microalgae!$K$26:$N$26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0.6</c:v>
                  </c:pt>
                  <c:pt idx="2">
                    <c:v>0.6</c:v>
                  </c:pt>
                  <c:pt idx="3">
                    <c:v>0.3</c:v>
                  </c:pt>
                </c:numCache>
              </c:numRef>
            </c:plus>
            <c:minus>
              <c:numRef>
                <c:f>microalgae!$K$26:$N$26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0.6</c:v>
                  </c:pt>
                  <c:pt idx="2">
                    <c:v>0.6</c:v>
                  </c:pt>
                  <c:pt idx="3">
                    <c:v>0.3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microalgae!$K$21:$N$21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96</c:v>
                </c:pt>
                <c:pt idx="3">
                  <c:v>120</c:v>
                </c:pt>
              </c:numCache>
            </c:numRef>
          </c:cat>
          <c:val>
            <c:numRef>
              <c:f>microalgae!$K$23:$N$23</c:f>
              <c:numCache>
                <c:formatCode>0</c:formatCode>
                <c:ptCount val="4"/>
                <c:pt idx="0">
                  <c:v>50</c:v>
                </c:pt>
                <c:pt idx="1">
                  <c:v>44</c:v>
                </c:pt>
                <c:pt idx="2">
                  <c:v>36</c:v>
                </c:pt>
                <c:pt idx="3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1C-4759-8DD5-6D542E742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039871"/>
        <c:axId val="101224127"/>
      </c:barChart>
      <c:catAx>
        <c:axId val="1600398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Time (hours)</a:t>
                </a:r>
              </a:p>
            </c:rich>
          </c:tx>
          <c:layout>
            <c:manualLayout>
              <c:xMode val="edge"/>
              <c:yMode val="edge"/>
              <c:x val="0.47660542432195968"/>
              <c:y val="0.897198891805190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101224127"/>
        <c:crosses val="autoZero"/>
        <c:auto val="1"/>
        <c:lblAlgn val="ctr"/>
        <c:lblOffset val="100"/>
        <c:noMultiLvlLbl val="0"/>
      </c:catAx>
      <c:valAx>
        <c:axId val="101224127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it-IT"/>
                  <a:t>10</a:t>
                </a:r>
                <a:r>
                  <a:rPr lang="it-IT" baseline="30000"/>
                  <a:t>5</a:t>
                </a:r>
                <a:r>
                  <a:rPr lang="it-IT"/>
                  <a:t> cells/mL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360460046660834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it-IT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160039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457200</xdr:colOff>
      <xdr:row>1</xdr:row>
      <xdr:rowOff>156210</xdr:rowOff>
    </xdr:from>
    <xdr:to>
      <xdr:col>23</xdr:col>
      <xdr:colOff>152400</xdr:colOff>
      <xdr:row>16</xdr:row>
      <xdr:rowOff>45720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427FB4A-1AC3-4951-89F8-8649A25318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15</xdr:col>
      <xdr:colOff>400050</xdr:colOff>
      <xdr:row>17</xdr:row>
      <xdr:rowOff>179070</xdr:rowOff>
    </xdr:from>
    <xdr:to>
      <xdr:col>19</xdr:col>
      <xdr:colOff>560070</xdr:colOff>
      <xdr:row>32</xdr:row>
      <xdr:rowOff>11430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758AA0C-47E7-4595-9227-BDE817FF7A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99060</xdr:colOff>
      <xdr:row>2</xdr:row>
      <xdr:rowOff>68580</xdr:rowOff>
    </xdr:from>
    <xdr:to>
      <xdr:col>28</xdr:col>
      <xdr:colOff>403860</xdr:colOff>
      <xdr:row>17</xdr:row>
      <xdr:rowOff>68580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D0BDC0E-483A-44E6-AF41-6D8598DFEE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21</xdr:col>
      <xdr:colOff>129540</xdr:colOff>
      <xdr:row>19</xdr:row>
      <xdr:rowOff>91440</xdr:rowOff>
    </xdr:from>
    <xdr:to>
      <xdr:col>25</xdr:col>
      <xdr:colOff>335280</xdr:colOff>
      <xdr:row>34</xdr:row>
      <xdr:rowOff>91440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38599A7-3B8E-473C-A502-BD094EB89B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114300</xdr:colOff>
      <xdr:row>3</xdr:row>
      <xdr:rowOff>152400</xdr:rowOff>
    </xdr:from>
    <xdr:to>
      <xdr:col>23</xdr:col>
      <xdr:colOff>419100</xdr:colOff>
      <xdr:row>19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790E2D0-91D3-4C23-A46C-3BDDCACA06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123825</xdr:colOff>
      <xdr:row>19</xdr:row>
      <xdr:rowOff>133350</xdr:rowOff>
    </xdr:from>
    <xdr:to>
      <xdr:col>23</xdr:col>
      <xdr:colOff>428625</xdr:colOff>
      <xdr:row>34</xdr:row>
      <xdr:rowOff>161925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FDBD0F18-D710-40F4-83D8-39E490C91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E2994-2F14-43EA-BE51-337F243CDB41}">
  <dimension ref="A2:O36"/>
  <sheetViews>
    <sheetView zoomScale="80" zoomScaleNormal="80" workbookViewId="0">
      <selection activeCell="L28" sqref="L28"/>
    </sheetView>
  </sheetViews>
  <sheetFormatPr defaultRowHeight="14.4" x14ac:dyDescent="0.3"/>
  <cols>
    <col min="1" max="1" width="7.44140625" customWidth="1"/>
    <col min="2" max="2" width="13.44140625" customWidth="1"/>
    <col min="3" max="3" width="7.88671875" customWidth="1"/>
    <col min="10" max="10" width="5.109375" customWidth="1"/>
    <col min="11" max="11" width="12.77734375" customWidth="1"/>
  </cols>
  <sheetData>
    <row r="2" spans="1:15" ht="18" x14ac:dyDescent="0.35">
      <c r="B2" s="24" t="s">
        <v>117</v>
      </c>
      <c r="E2" s="18">
        <v>0</v>
      </c>
      <c r="F2" s="18">
        <v>100</v>
      </c>
    </row>
    <row r="3" spans="1:15" ht="18" customHeight="1" x14ac:dyDescent="0.35">
      <c r="C3" s="24"/>
      <c r="D3" s="22"/>
      <c r="H3" s="22"/>
    </row>
    <row r="4" spans="1:15" ht="17.399999999999999" x14ac:dyDescent="0.3">
      <c r="B4" s="50" t="s">
        <v>118</v>
      </c>
      <c r="C4" s="50"/>
      <c r="D4" s="50"/>
      <c r="E4" s="50"/>
      <c r="F4" s="50"/>
      <c r="G4" s="50"/>
      <c r="K4" s="46" t="s">
        <v>7</v>
      </c>
    </row>
    <row r="5" spans="1:15" ht="15" customHeight="1" x14ac:dyDescent="0.3">
      <c r="B5" s="25"/>
      <c r="C5" s="25"/>
      <c r="D5" s="49" t="s">
        <v>116</v>
      </c>
      <c r="E5" s="49"/>
      <c r="F5" s="49"/>
      <c r="G5" s="49"/>
      <c r="L5" s="47" t="s">
        <v>116</v>
      </c>
      <c r="M5" s="47"/>
      <c r="N5" s="47"/>
      <c r="O5" s="5"/>
    </row>
    <row r="6" spans="1:15" ht="41.4" customHeight="1" x14ac:dyDescent="0.3">
      <c r="B6" s="38" t="s">
        <v>120</v>
      </c>
      <c r="C6" s="39" t="s">
        <v>119</v>
      </c>
      <c r="D6" s="40">
        <v>0</v>
      </c>
      <c r="E6" s="41">
        <v>24</v>
      </c>
      <c r="F6" s="41">
        <v>48</v>
      </c>
      <c r="G6" s="41">
        <v>72</v>
      </c>
      <c r="K6" s="38" t="s">
        <v>120</v>
      </c>
      <c r="L6" s="19" t="s">
        <v>9</v>
      </c>
      <c r="M6" s="19" t="s">
        <v>10</v>
      </c>
      <c r="N6" s="19" t="s">
        <v>11</v>
      </c>
    </row>
    <row r="7" spans="1:15" ht="15.6" x14ac:dyDescent="0.3">
      <c r="B7" s="23">
        <v>0</v>
      </c>
      <c r="C7" s="30">
        <v>1</v>
      </c>
      <c r="D7" s="32">
        <v>0</v>
      </c>
      <c r="E7" s="35">
        <v>100</v>
      </c>
      <c r="F7" s="35">
        <v>100</v>
      </c>
      <c r="G7" s="35">
        <v>100</v>
      </c>
      <c r="K7" s="20">
        <v>0</v>
      </c>
      <c r="L7">
        <f>AVERAGE(E7:E12)</f>
        <v>100</v>
      </c>
      <c r="M7">
        <f t="shared" ref="M7:N7" si="0">AVERAGE(F7:F12)</f>
        <v>100</v>
      </c>
      <c r="N7">
        <f t="shared" si="0"/>
        <v>100</v>
      </c>
    </row>
    <row r="8" spans="1:15" ht="15.6" x14ac:dyDescent="0.3">
      <c r="B8" s="23">
        <v>0</v>
      </c>
      <c r="C8" s="30">
        <v>2</v>
      </c>
      <c r="D8" s="32">
        <v>0</v>
      </c>
      <c r="E8" s="35">
        <v>100</v>
      </c>
      <c r="F8" s="35">
        <v>100</v>
      </c>
      <c r="G8" s="35">
        <v>100</v>
      </c>
      <c r="K8" s="20">
        <v>0.1</v>
      </c>
      <c r="L8">
        <f>AVERAGE(E13:E15)</f>
        <v>100</v>
      </c>
      <c r="M8">
        <f t="shared" ref="M8:N8" si="1">AVERAGE(F13:F15)</f>
        <v>100</v>
      </c>
      <c r="N8">
        <f t="shared" si="1"/>
        <v>100</v>
      </c>
    </row>
    <row r="9" spans="1:15" ht="15.6" x14ac:dyDescent="0.3">
      <c r="B9" s="23">
        <v>0</v>
      </c>
      <c r="C9" s="30">
        <v>3</v>
      </c>
      <c r="D9" s="32">
        <v>0</v>
      </c>
      <c r="E9" s="35">
        <v>100</v>
      </c>
      <c r="F9" s="35">
        <v>100</v>
      </c>
      <c r="G9" s="35">
        <v>100</v>
      </c>
      <c r="K9" s="20">
        <v>1</v>
      </c>
      <c r="L9">
        <f>AVERAGE(E16:E18)</f>
        <v>100</v>
      </c>
      <c r="M9">
        <f t="shared" ref="M9:N9" si="2">AVERAGE(F16:F18)</f>
        <v>100</v>
      </c>
      <c r="N9">
        <f t="shared" si="2"/>
        <v>100</v>
      </c>
    </row>
    <row r="10" spans="1:15" ht="15.6" x14ac:dyDescent="0.3">
      <c r="B10" s="23">
        <v>0</v>
      </c>
      <c r="C10" s="30">
        <v>4</v>
      </c>
      <c r="D10" s="32">
        <v>0</v>
      </c>
      <c r="E10" s="35">
        <v>100</v>
      </c>
      <c r="F10" s="35">
        <v>100</v>
      </c>
      <c r="G10" s="35">
        <v>100</v>
      </c>
      <c r="K10" s="20">
        <v>50</v>
      </c>
      <c r="L10">
        <f>AVERAGE(E19:E21)</f>
        <v>100</v>
      </c>
      <c r="M10">
        <f t="shared" ref="M10:N10" si="3">AVERAGE(F19:F21)</f>
        <v>100</v>
      </c>
      <c r="N10">
        <f t="shared" si="3"/>
        <v>100</v>
      </c>
    </row>
    <row r="11" spans="1:15" ht="15.6" x14ac:dyDescent="0.3">
      <c r="B11" s="23">
        <v>0</v>
      </c>
      <c r="C11" s="30">
        <v>5</v>
      </c>
      <c r="D11" s="32">
        <v>0</v>
      </c>
      <c r="E11" s="35">
        <v>100</v>
      </c>
      <c r="F11" s="35">
        <v>100</v>
      </c>
      <c r="G11" s="35">
        <v>100</v>
      </c>
      <c r="K11" s="20">
        <v>100</v>
      </c>
      <c r="L11">
        <f>AVERAGE(E22:E24)</f>
        <v>100</v>
      </c>
      <c r="M11">
        <f t="shared" ref="M11:N11" si="4">AVERAGE(F22:F24)</f>
        <v>100</v>
      </c>
      <c r="N11">
        <f t="shared" si="4"/>
        <v>100</v>
      </c>
    </row>
    <row r="12" spans="1:15" ht="15.6" x14ac:dyDescent="0.3">
      <c r="B12" s="23">
        <v>0</v>
      </c>
      <c r="C12" s="31">
        <v>6</v>
      </c>
      <c r="D12" s="33">
        <v>0</v>
      </c>
      <c r="E12" s="36">
        <v>100</v>
      </c>
      <c r="F12" s="36">
        <v>100</v>
      </c>
      <c r="G12" s="36">
        <v>100</v>
      </c>
      <c r="K12" s="20">
        <v>300</v>
      </c>
      <c r="L12" s="2">
        <f>AVERAGE(E28:E30)</f>
        <v>66.666666666666671</v>
      </c>
      <c r="M12" s="2">
        <f t="shared" ref="M12:N12" si="5">AVERAGE(F28:F30)</f>
        <v>66.666666666666671</v>
      </c>
      <c r="N12" s="2">
        <f t="shared" si="5"/>
        <v>66.666666666666671</v>
      </c>
    </row>
    <row r="13" spans="1:15" ht="15.6" x14ac:dyDescent="0.3">
      <c r="B13" s="42">
        <v>0.1</v>
      </c>
      <c r="C13" s="28">
        <v>1</v>
      </c>
      <c r="D13" s="32">
        <v>0</v>
      </c>
      <c r="E13" s="35">
        <v>100</v>
      </c>
      <c r="F13" s="35">
        <v>100</v>
      </c>
      <c r="G13" s="35">
        <v>100</v>
      </c>
    </row>
    <row r="14" spans="1:15" ht="15.6" x14ac:dyDescent="0.3">
      <c r="B14" s="43">
        <v>0.1</v>
      </c>
      <c r="C14" s="26">
        <v>2</v>
      </c>
      <c r="D14" s="32">
        <v>0</v>
      </c>
      <c r="E14" s="35">
        <v>100</v>
      </c>
      <c r="F14" s="35">
        <v>100</v>
      </c>
      <c r="G14" s="35">
        <v>100</v>
      </c>
    </row>
    <row r="15" spans="1:15" ht="15.6" x14ac:dyDescent="0.3">
      <c r="B15" s="44">
        <v>0.1</v>
      </c>
      <c r="C15" s="19">
        <v>3</v>
      </c>
      <c r="D15" s="33">
        <v>0</v>
      </c>
      <c r="E15" s="36">
        <v>100</v>
      </c>
      <c r="F15" s="36">
        <v>100</v>
      </c>
      <c r="G15" s="36">
        <v>100</v>
      </c>
    </row>
    <row r="16" spans="1:15" ht="15.6" x14ac:dyDescent="0.3">
      <c r="A16" s="18"/>
      <c r="B16" s="42">
        <v>1</v>
      </c>
      <c r="C16" s="26">
        <v>1</v>
      </c>
      <c r="D16" s="32">
        <v>0</v>
      </c>
      <c r="E16" s="35">
        <v>100</v>
      </c>
      <c r="F16" s="35">
        <v>100</v>
      </c>
      <c r="G16" s="35">
        <v>100</v>
      </c>
    </row>
    <row r="17" spans="2:14" ht="15.6" x14ac:dyDescent="0.3">
      <c r="B17" s="43">
        <v>1</v>
      </c>
      <c r="C17" s="26">
        <v>2</v>
      </c>
      <c r="D17" s="32">
        <v>0</v>
      </c>
      <c r="E17" s="35">
        <v>100</v>
      </c>
      <c r="F17" s="35">
        <v>100</v>
      </c>
      <c r="G17" s="35">
        <v>100</v>
      </c>
    </row>
    <row r="18" spans="2:14" ht="15.6" x14ac:dyDescent="0.3">
      <c r="B18" s="43">
        <v>1</v>
      </c>
      <c r="C18" s="26">
        <v>3</v>
      </c>
      <c r="D18" s="32">
        <v>0</v>
      </c>
      <c r="E18" s="35">
        <v>100</v>
      </c>
      <c r="F18" s="35">
        <v>100</v>
      </c>
      <c r="G18" s="35">
        <v>100</v>
      </c>
      <c r="K18" s="46" t="s">
        <v>8</v>
      </c>
      <c r="L18" s="48" t="s">
        <v>116</v>
      </c>
      <c r="M18" s="48"/>
      <c r="N18" s="48"/>
    </row>
    <row r="19" spans="2:14" ht="41.4" x14ac:dyDescent="0.3">
      <c r="B19" s="42">
        <v>50</v>
      </c>
      <c r="C19" s="27">
        <v>1</v>
      </c>
      <c r="D19" s="34">
        <v>0</v>
      </c>
      <c r="E19" s="37">
        <v>100</v>
      </c>
      <c r="F19" s="37">
        <v>100</v>
      </c>
      <c r="G19" s="37">
        <v>100</v>
      </c>
      <c r="K19" s="38" t="s">
        <v>120</v>
      </c>
      <c r="L19" s="21" t="s">
        <v>9</v>
      </c>
      <c r="M19" s="19" t="s">
        <v>10</v>
      </c>
      <c r="N19" s="19" t="s">
        <v>11</v>
      </c>
    </row>
    <row r="20" spans="2:14" ht="15.6" x14ac:dyDescent="0.3">
      <c r="B20" s="43">
        <v>50</v>
      </c>
      <c r="C20" s="26">
        <v>2</v>
      </c>
      <c r="D20" s="32">
        <v>0</v>
      </c>
      <c r="E20" s="35">
        <v>100</v>
      </c>
      <c r="F20" s="35">
        <v>100</v>
      </c>
      <c r="G20" s="35">
        <v>100</v>
      </c>
      <c r="K20" s="52">
        <v>0</v>
      </c>
      <c r="L20" s="29">
        <v>100</v>
      </c>
      <c r="M20" s="29">
        <v>100</v>
      </c>
      <c r="N20" s="29">
        <v>100</v>
      </c>
    </row>
    <row r="21" spans="2:14" ht="15.6" x14ac:dyDescent="0.3">
      <c r="B21" s="44">
        <v>50</v>
      </c>
      <c r="C21" s="19">
        <v>3</v>
      </c>
      <c r="D21" s="33">
        <v>0</v>
      </c>
      <c r="E21" s="36">
        <v>100</v>
      </c>
      <c r="F21" s="36">
        <v>100</v>
      </c>
      <c r="G21" s="36">
        <v>100</v>
      </c>
      <c r="K21" s="20">
        <v>200</v>
      </c>
      <c r="L21">
        <f>AVERAGE(E25:E27)</f>
        <v>100</v>
      </c>
      <c r="M21">
        <f t="shared" ref="M21:N21" si="6">AVERAGE(F25:F27)</f>
        <v>100</v>
      </c>
      <c r="N21">
        <f t="shared" si="6"/>
        <v>100</v>
      </c>
    </row>
    <row r="22" spans="2:14" ht="15.6" x14ac:dyDescent="0.3">
      <c r="B22" s="43">
        <v>100</v>
      </c>
      <c r="C22" s="26">
        <v>1</v>
      </c>
      <c r="D22" s="32">
        <v>0</v>
      </c>
      <c r="E22" s="35">
        <v>100</v>
      </c>
      <c r="F22" s="35">
        <v>100</v>
      </c>
      <c r="G22" s="35">
        <v>100</v>
      </c>
      <c r="K22" s="20">
        <v>300</v>
      </c>
      <c r="L22" s="2">
        <f>AVERAGE(E31:E33)</f>
        <v>66.666666666666671</v>
      </c>
      <c r="M22" s="2">
        <f t="shared" ref="M22:N22" si="7">AVERAGE(F31:F33)</f>
        <v>66.666666666666671</v>
      </c>
      <c r="N22" s="2">
        <f t="shared" si="7"/>
        <v>66.666666666666671</v>
      </c>
    </row>
    <row r="23" spans="2:14" ht="15.6" x14ac:dyDescent="0.3">
      <c r="B23" s="43">
        <v>100</v>
      </c>
      <c r="C23" s="26">
        <v>2</v>
      </c>
      <c r="D23" s="32">
        <v>0</v>
      </c>
      <c r="E23" s="35">
        <v>100</v>
      </c>
      <c r="F23" s="35">
        <v>100</v>
      </c>
      <c r="G23" s="35">
        <v>100</v>
      </c>
      <c r="K23" s="20">
        <v>400</v>
      </c>
      <c r="L23">
        <f>AVERAGE(E34:E36)</f>
        <v>0</v>
      </c>
      <c r="M23">
        <f t="shared" ref="M23:N23" si="8">AVERAGE(F34:F36)</f>
        <v>0</v>
      </c>
      <c r="N23">
        <f t="shared" si="8"/>
        <v>0</v>
      </c>
    </row>
    <row r="24" spans="2:14" ht="15.6" x14ac:dyDescent="0.3">
      <c r="B24" s="44">
        <v>100</v>
      </c>
      <c r="C24" s="19">
        <v>3</v>
      </c>
      <c r="D24" s="33">
        <v>0</v>
      </c>
      <c r="E24" s="36">
        <v>100</v>
      </c>
      <c r="F24" s="36">
        <v>100</v>
      </c>
      <c r="G24" s="36">
        <v>100</v>
      </c>
    </row>
    <row r="25" spans="2:14" ht="15.6" x14ac:dyDescent="0.3">
      <c r="B25" s="43">
        <v>200</v>
      </c>
      <c r="C25" s="26">
        <v>1</v>
      </c>
      <c r="D25" s="32">
        <v>0</v>
      </c>
      <c r="E25" s="35">
        <v>100</v>
      </c>
      <c r="F25" s="35">
        <v>100</v>
      </c>
      <c r="G25" s="35">
        <v>100</v>
      </c>
    </row>
    <row r="26" spans="2:14" ht="15.6" x14ac:dyDescent="0.3">
      <c r="B26" s="43">
        <v>200</v>
      </c>
      <c r="C26" s="26">
        <v>2</v>
      </c>
      <c r="D26" s="32">
        <v>0</v>
      </c>
      <c r="E26" s="35">
        <v>100</v>
      </c>
      <c r="F26" s="35">
        <v>100</v>
      </c>
      <c r="G26" s="35">
        <v>100</v>
      </c>
    </row>
    <row r="27" spans="2:14" ht="15.6" x14ac:dyDescent="0.3">
      <c r="B27" s="44">
        <v>200</v>
      </c>
      <c r="C27" s="19">
        <v>3</v>
      </c>
      <c r="D27" s="33">
        <v>0</v>
      </c>
      <c r="E27" s="36">
        <v>100</v>
      </c>
      <c r="F27" s="36">
        <v>100</v>
      </c>
      <c r="G27" s="36">
        <v>100</v>
      </c>
    </row>
    <row r="28" spans="2:14" ht="15.6" x14ac:dyDescent="0.3">
      <c r="B28" s="43">
        <v>300</v>
      </c>
      <c r="C28" s="26">
        <v>1</v>
      </c>
      <c r="D28" s="32">
        <v>0</v>
      </c>
      <c r="E28" s="35">
        <v>0</v>
      </c>
      <c r="F28" s="35">
        <v>0</v>
      </c>
      <c r="G28" s="35">
        <v>0</v>
      </c>
    </row>
    <row r="29" spans="2:14" ht="15.6" x14ac:dyDescent="0.3">
      <c r="B29" s="43">
        <v>300</v>
      </c>
      <c r="C29" s="26">
        <v>2</v>
      </c>
      <c r="D29" s="32">
        <v>0</v>
      </c>
      <c r="E29" s="35">
        <v>100</v>
      </c>
      <c r="F29" s="35">
        <v>100</v>
      </c>
      <c r="G29" s="35">
        <v>100</v>
      </c>
    </row>
    <row r="30" spans="2:14" ht="15.6" x14ac:dyDescent="0.3">
      <c r="B30" s="45">
        <v>300</v>
      </c>
      <c r="C30" s="30">
        <v>3</v>
      </c>
      <c r="D30" s="35">
        <v>0</v>
      </c>
      <c r="E30" s="35">
        <v>100</v>
      </c>
      <c r="F30" s="35">
        <v>100</v>
      </c>
      <c r="G30" s="35">
        <v>100</v>
      </c>
    </row>
    <row r="31" spans="2:14" ht="15.6" x14ac:dyDescent="0.3">
      <c r="B31" s="45">
        <v>300</v>
      </c>
      <c r="C31" s="30">
        <v>4</v>
      </c>
      <c r="D31" s="35">
        <v>0</v>
      </c>
      <c r="E31" s="35">
        <v>0</v>
      </c>
      <c r="F31" s="35">
        <v>0</v>
      </c>
      <c r="G31" s="35">
        <v>0</v>
      </c>
    </row>
    <row r="32" spans="2:14" ht="15.6" x14ac:dyDescent="0.3">
      <c r="B32" s="45">
        <v>300</v>
      </c>
      <c r="C32" s="30">
        <v>5</v>
      </c>
      <c r="D32" s="35">
        <v>0</v>
      </c>
      <c r="E32" s="35">
        <v>100</v>
      </c>
      <c r="F32" s="35">
        <v>100</v>
      </c>
      <c r="G32" s="35">
        <v>100</v>
      </c>
    </row>
    <row r="33" spans="2:7" ht="15.6" x14ac:dyDescent="0.3">
      <c r="B33" s="45">
        <v>300</v>
      </c>
      <c r="C33" s="31">
        <v>6</v>
      </c>
      <c r="D33" s="35">
        <v>0</v>
      </c>
      <c r="E33" s="35">
        <v>100</v>
      </c>
      <c r="F33" s="35">
        <v>100</v>
      </c>
      <c r="G33" s="35">
        <v>100</v>
      </c>
    </row>
    <row r="34" spans="2:7" ht="15.6" x14ac:dyDescent="0.3">
      <c r="B34" s="42">
        <v>400</v>
      </c>
      <c r="C34" s="27">
        <v>1</v>
      </c>
      <c r="D34" s="34">
        <v>0</v>
      </c>
      <c r="E34" s="37">
        <v>0</v>
      </c>
      <c r="F34" s="37">
        <v>0</v>
      </c>
      <c r="G34" s="37">
        <v>0</v>
      </c>
    </row>
    <row r="35" spans="2:7" ht="15.6" x14ac:dyDescent="0.3">
      <c r="B35" s="43">
        <v>400</v>
      </c>
      <c r="C35" s="26">
        <v>2</v>
      </c>
      <c r="D35" s="32">
        <v>0</v>
      </c>
      <c r="E35" s="35">
        <v>0</v>
      </c>
      <c r="F35" s="35">
        <v>0</v>
      </c>
      <c r="G35" s="35">
        <v>0</v>
      </c>
    </row>
    <row r="36" spans="2:7" ht="15.6" x14ac:dyDescent="0.3">
      <c r="B36" s="43">
        <v>400</v>
      </c>
      <c r="C36" s="26">
        <v>3</v>
      </c>
      <c r="D36" s="32">
        <v>0</v>
      </c>
      <c r="E36" s="35">
        <v>0</v>
      </c>
      <c r="F36" s="35">
        <v>0</v>
      </c>
      <c r="G36" s="35">
        <v>0</v>
      </c>
    </row>
  </sheetData>
  <sortState xmlns:xlrd2="http://schemas.microsoft.com/office/spreadsheetml/2017/richdata2" ref="B7:G36">
    <sortCondition ref="B7:B36"/>
  </sortState>
  <mergeCells count="4">
    <mergeCell ref="L5:N5"/>
    <mergeCell ref="L18:N18"/>
    <mergeCell ref="D5:G5"/>
    <mergeCell ref="B4:G4"/>
  </mergeCells>
  <phoneticPr fontId="2" type="noConversion"/>
  <pageMargins left="0.7" right="0.7" top="0.75" bottom="0.75" header="0.3" footer="0.3"/>
  <pageSetup paperSize="9" orientation="portrait" verticalDpi="0" r:id="rId1"/>
  <ignoredErrors>
    <ignoredError sqref="L7:O13 L21:N21 L23:N23 M22:N2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BA810-F2EE-4D33-AE5A-383031F01D49}">
  <dimension ref="A1:S48"/>
  <sheetViews>
    <sheetView topLeftCell="A5" zoomScale="70" zoomScaleNormal="70" workbookViewId="0">
      <selection activeCell="Q31" sqref="Q31"/>
    </sheetView>
  </sheetViews>
  <sheetFormatPr defaultRowHeight="14.4" x14ac:dyDescent="0.3"/>
  <cols>
    <col min="10" max="10" width="17" customWidth="1"/>
  </cols>
  <sheetData>
    <row r="1" spans="1:19" ht="18" x14ac:dyDescent="0.35">
      <c r="B1" s="24" t="s">
        <v>117</v>
      </c>
      <c r="E1" s="18">
        <v>0</v>
      </c>
      <c r="F1" s="18">
        <v>100</v>
      </c>
    </row>
    <row r="2" spans="1:19" ht="18" x14ac:dyDescent="0.35">
      <c r="C2" s="24"/>
      <c r="D2" s="22"/>
      <c r="G2" s="22"/>
    </row>
    <row r="3" spans="1:19" ht="17.399999999999999" x14ac:dyDescent="0.3">
      <c r="B3" s="50" t="s">
        <v>123</v>
      </c>
      <c r="C3" s="50"/>
      <c r="D3" s="50"/>
      <c r="E3" s="50"/>
      <c r="F3" s="50"/>
      <c r="G3" s="73" t="s">
        <v>121</v>
      </c>
      <c r="H3" s="74"/>
      <c r="I3" s="74"/>
      <c r="K3" s="55"/>
      <c r="L3" s="55"/>
      <c r="M3" s="55"/>
      <c r="N3" s="55"/>
      <c r="O3" s="22" t="s">
        <v>7</v>
      </c>
    </row>
    <row r="4" spans="1:19" x14ac:dyDescent="0.3">
      <c r="B4" s="25"/>
      <c r="C4" s="25"/>
      <c r="D4" s="49" t="s">
        <v>116</v>
      </c>
      <c r="E4" s="49"/>
      <c r="F4" s="49"/>
      <c r="G4" s="54"/>
      <c r="H4" s="25"/>
      <c r="I4" s="25"/>
      <c r="J4" s="46" t="s">
        <v>7</v>
      </c>
      <c r="P4" s="5"/>
      <c r="Q4" s="5"/>
      <c r="R4" s="5"/>
    </row>
    <row r="5" spans="1:19" ht="55.2" x14ac:dyDescent="0.3">
      <c r="B5" s="51" t="s">
        <v>120</v>
      </c>
      <c r="C5" s="65" t="s">
        <v>119</v>
      </c>
      <c r="D5" s="66">
        <v>0</v>
      </c>
      <c r="E5" s="67">
        <v>24</v>
      </c>
      <c r="F5" s="67">
        <v>48</v>
      </c>
      <c r="G5" s="66">
        <v>24</v>
      </c>
      <c r="H5" s="67">
        <v>48</v>
      </c>
      <c r="I5" s="25"/>
      <c r="K5" s="47" t="s">
        <v>116</v>
      </c>
      <c r="L5" s="47"/>
      <c r="P5" s="72" t="s">
        <v>9</v>
      </c>
      <c r="Q5" s="12" t="s">
        <v>126</v>
      </c>
      <c r="R5" s="72" t="s">
        <v>10</v>
      </c>
      <c r="S5" s="12" t="s">
        <v>126</v>
      </c>
    </row>
    <row r="6" spans="1:19" ht="41.4" x14ac:dyDescent="0.3">
      <c r="B6" s="68">
        <v>0</v>
      </c>
      <c r="C6" s="28">
        <v>1</v>
      </c>
      <c r="D6" s="71" t="s">
        <v>122</v>
      </c>
      <c r="E6" s="69" t="s">
        <v>122</v>
      </c>
      <c r="F6" s="69" t="s">
        <v>122</v>
      </c>
      <c r="G6" s="75">
        <f>(E6/4)*100</f>
        <v>100</v>
      </c>
      <c r="H6" s="70">
        <f>(F6/4)*100</f>
        <v>100</v>
      </c>
      <c r="I6" s="25"/>
      <c r="J6" s="38" t="s">
        <v>120</v>
      </c>
      <c r="K6" s="19" t="s">
        <v>9</v>
      </c>
      <c r="L6" s="19" t="s">
        <v>10</v>
      </c>
      <c r="O6">
        <v>0</v>
      </c>
      <c r="P6">
        <v>100</v>
      </c>
      <c r="Q6" s="12">
        <v>0</v>
      </c>
      <c r="R6">
        <v>100</v>
      </c>
      <c r="S6" s="12">
        <v>0</v>
      </c>
    </row>
    <row r="7" spans="1:19" x14ac:dyDescent="0.3">
      <c r="B7" s="45">
        <v>0</v>
      </c>
      <c r="C7" s="61">
        <v>2</v>
      </c>
      <c r="D7" s="64" t="s">
        <v>122</v>
      </c>
      <c r="E7" s="62" t="s">
        <v>122</v>
      </c>
      <c r="F7" s="62" t="s">
        <v>122</v>
      </c>
      <c r="G7" s="57">
        <f t="shared" ref="G7:G35" si="0">(E7/4)*100</f>
        <v>100</v>
      </c>
      <c r="H7" s="63">
        <f t="shared" ref="H7:H35" si="1">(F7/4)*100</f>
        <v>100</v>
      </c>
      <c r="I7" s="25"/>
      <c r="J7" s="20">
        <v>0</v>
      </c>
      <c r="K7" s="1">
        <f>AVERAGE(G6:G11)</f>
        <v>100</v>
      </c>
      <c r="L7" s="1">
        <f>AVERAGE(H6:H11)</f>
        <v>100</v>
      </c>
      <c r="O7">
        <v>0.1</v>
      </c>
      <c r="P7">
        <v>100</v>
      </c>
      <c r="Q7" s="12">
        <v>0</v>
      </c>
      <c r="R7">
        <v>100</v>
      </c>
      <c r="S7" s="12">
        <v>0</v>
      </c>
    </row>
    <row r="8" spans="1:19" x14ac:dyDescent="0.3">
      <c r="B8" s="45">
        <v>0</v>
      </c>
      <c r="C8" s="61">
        <v>3</v>
      </c>
      <c r="D8" s="64" t="s">
        <v>122</v>
      </c>
      <c r="E8" s="62" t="s">
        <v>122</v>
      </c>
      <c r="F8" s="62" t="s">
        <v>122</v>
      </c>
      <c r="G8" s="57">
        <f t="shared" si="0"/>
        <v>100</v>
      </c>
      <c r="H8" s="63">
        <f t="shared" si="1"/>
        <v>100</v>
      </c>
      <c r="I8" s="25"/>
      <c r="J8" s="20">
        <v>0.1</v>
      </c>
      <c r="K8" s="1">
        <f>AVERAGE(G12:G14)</f>
        <v>100</v>
      </c>
      <c r="L8" s="1">
        <f>AVERAGE(H12:H14)</f>
        <v>100</v>
      </c>
      <c r="O8">
        <v>1</v>
      </c>
      <c r="P8">
        <v>100</v>
      </c>
      <c r="Q8" s="12">
        <v>0</v>
      </c>
      <c r="R8">
        <v>100</v>
      </c>
      <c r="S8" s="12">
        <v>0</v>
      </c>
    </row>
    <row r="9" spans="1:19" x14ac:dyDescent="0.3">
      <c r="B9" s="45">
        <v>0</v>
      </c>
      <c r="C9" s="61">
        <v>4</v>
      </c>
      <c r="D9" s="64" t="s">
        <v>122</v>
      </c>
      <c r="E9" s="62" t="s">
        <v>122</v>
      </c>
      <c r="F9" s="62" t="s">
        <v>122</v>
      </c>
      <c r="G9" s="57">
        <f t="shared" si="0"/>
        <v>100</v>
      </c>
      <c r="H9" s="63">
        <f t="shared" si="1"/>
        <v>100</v>
      </c>
      <c r="I9" s="25"/>
      <c r="J9" s="20">
        <v>1</v>
      </c>
      <c r="K9" s="1">
        <f>AVERAGE(G15:G17)</f>
        <v>100</v>
      </c>
      <c r="L9" s="1">
        <f>AVERAGE(H15:H17)</f>
        <v>100</v>
      </c>
      <c r="O9">
        <v>50</v>
      </c>
      <c r="P9">
        <v>100</v>
      </c>
      <c r="Q9" s="12">
        <v>0</v>
      </c>
      <c r="R9">
        <v>92</v>
      </c>
      <c r="S9" s="13">
        <f>STDEV(H18:H20)/SQRT(3)</f>
        <v>8.3333333333333464</v>
      </c>
    </row>
    <row r="10" spans="1:19" x14ac:dyDescent="0.3">
      <c r="B10" s="45">
        <v>0</v>
      </c>
      <c r="C10" s="61">
        <v>5</v>
      </c>
      <c r="D10" s="64" t="s">
        <v>122</v>
      </c>
      <c r="E10" s="62" t="s">
        <v>122</v>
      </c>
      <c r="F10" s="62" t="s">
        <v>122</v>
      </c>
      <c r="G10" s="57">
        <f t="shared" si="0"/>
        <v>100</v>
      </c>
      <c r="H10" s="63">
        <f t="shared" si="1"/>
        <v>100</v>
      </c>
      <c r="I10" s="25"/>
      <c r="J10" s="20">
        <v>50</v>
      </c>
      <c r="K10" s="1">
        <f>AVERAGE(G18:G20)</f>
        <v>100</v>
      </c>
      <c r="L10" s="1">
        <f>AVERAGE(H18:H20)</f>
        <v>91.666666666666671</v>
      </c>
      <c r="O10">
        <v>100</v>
      </c>
      <c r="P10">
        <v>100</v>
      </c>
      <c r="Q10" s="12">
        <v>0</v>
      </c>
      <c r="R10">
        <v>92</v>
      </c>
      <c r="S10" s="13">
        <f>STDEV(H21:H23)/SQRT(3)</f>
        <v>8.3333333333333464</v>
      </c>
    </row>
    <row r="11" spans="1:19" x14ac:dyDescent="0.3">
      <c r="B11" s="45">
        <v>0</v>
      </c>
      <c r="C11" s="61">
        <v>6</v>
      </c>
      <c r="D11" s="64" t="s">
        <v>122</v>
      </c>
      <c r="E11" s="62" t="s">
        <v>122</v>
      </c>
      <c r="F11" s="62" t="s">
        <v>122</v>
      </c>
      <c r="G11" s="57">
        <f t="shared" si="0"/>
        <v>100</v>
      </c>
      <c r="H11" s="63">
        <f t="shared" si="1"/>
        <v>100</v>
      </c>
      <c r="I11" s="25"/>
      <c r="J11" s="20">
        <v>100</v>
      </c>
      <c r="K11" s="1">
        <f>AVERAGE(G21:G23)</f>
        <v>100</v>
      </c>
      <c r="L11" s="1">
        <f>AVERAGE(H21:H23)</f>
        <v>91.666666666666671</v>
      </c>
      <c r="O11">
        <v>300</v>
      </c>
      <c r="P11">
        <v>100</v>
      </c>
      <c r="Q11" s="12">
        <v>0</v>
      </c>
      <c r="R11">
        <v>75</v>
      </c>
      <c r="S11" s="13">
        <f>STDEV(H24:H26)/SQRT(3)</f>
        <v>0</v>
      </c>
    </row>
    <row r="12" spans="1:19" x14ac:dyDescent="0.3">
      <c r="B12" s="45">
        <v>0.1</v>
      </c>
      <c r="C12" s="61">
        <v>1</v>
      </c>
      <c r="D12" s="64" t="s">
        <v>122</v>
      </c>
      <c r="E12" s="62" t="s">
        <v>122</v>
      </c>
      <c r="F12" s="62" t="s">
        <v>122</v>
      </c>
      <c r="G12" s="57">
        <f t="shared" si="0"/>
        <v>100</v>
      </c>
      <c r="H12" s="63">
        <f t="shared" si="1"/>
        <v>100</v>
      </c>
      <c r="I12" s="25"/>
      <c r="J12" s="20">
        <v>300</v>
      </c>
      <c r="K12" s="1">
        <f>AVERAGE(G24:G26)</f>
        <v>100</v>
      </c>
      <c r="L12" s="1">
        <f>AVERAGE(H24:H26)</f>
        <v>75</v>
      </c>
    </row>
    <row r="13" spans="1:19" x14ac:dyDescent="0.3">
      <c r="B13" s="45">
        <v>0.1</v>
      </c>
      <c r="C13" s="61">
        <v>2</v>
      </c>
      <c r="D13" s="64" t="s">
        <v>122</v>
      </c>
      <c r="E13" s="62" t="s">
        <v>122</v>
      </c>
      <c r="F13" s="62" t="s">
        <v>122</v>
      </c>
      <c r="G13" s="57">
        <f t="shared" si="0"/>
        <v>100</v>
      </c>
      <c r="H13" s="63">
        <f t="shared" si="1"/>
        <v>100</v>
      </c>
      <c r="I13" s="25"/>
    </row>
    <row r="14" spans="1:19" x14ac:dyDescent="0.3">
      <c r="B14" s="45">
        <v>0.1</v>
      </c>
      <c r="C14" s="61">
        <v>3</v>
      </c>
      <c r="D14" s="64" t="s">
        <v>122</v>
      </c>
      <c r="E14" s="62" t="s">
        <v>122</v>
      </c>
      <c r="F14" s="62" t="s">
        <v>122</v>
      </c>
      <c r="G14" s="57">
        <f t="shared" si="0"/>
        <v>100</v>
      </c>
      <c r="H14" s="63">
        <f t="shared" si="1"/>
        <v>100</v>
      </c>
      <c r="I14" s="25"/>
    </row>
    <row r="15" spans="1:19" x14ac:dyDescent="0.3">
      <c r="A15" s="18"/>
      <c r="B15" s="45">
        <v>1</v>
      </c>
      <c r="C15" s="61">
        <v>1</v>
      </c>
      <c r="D15" s="64" t="s">
        <v>122</v>
      </c>
      <c r="E15" s="62" t="s">
        <v>122</v>
      </c>
      <c r="F15" s="62" t="s">
        <v>122</v>
      </c>
      <c r="G15" s="57">
        <f t="shared" si="0"/>
        <v>100</v>
      </c>
      <c r="H15" s="63">
        <f t="shared" si="1"/>
        <v>100</v>
      </c>
      <c r="I15" s="25"/>
    </row>
    <row r="16" spans="1:19" x14ac:dyDescent="0.3">
      <c r="B16" s="45">
        <v>1</v>
      </c>
      <c r="C16" s="61">
        <v>2</v>
      </c>
      <c r="D16" s="64" t="s">
        <v>122</v>
      </c>
      <c r="E16" s="62" t="s">
        <v>122</v>
      </c>
      <c r="F16" s="62" t="s">
        <v>122</v>
      </c>
      <c r="G16" s="57">
        <f t="shared" si="0"/>
        <v>100</v>
      </c>
      <c r="H16" s="63">
        <f t="shared" si="1"/>
        <v>100</v>
      </c>
      <c r="I16" s="25"/>
    </row>
    <row r="17" spans="2:19" x14ac:dyDescent="0.3">
      <c r="B17" s="45">
        <v>1</v>
      </c>
      <c r="C17" s="61">
        <v>3</v>
      </c>
      <c r="D17" s="64" t="s">
        <v>122</v>
      </c>
      <c r="E17" s="62" t="s">
        <v>122</v>
      </c>
      <c r="F17" s="62" t="s">
        <v>122</v>
      </c>
      <c r="G17" s="57">
        <f t="shared" si="0"/>
        <v>100</v>
      </c>
      <c r="H17" s="63">
        <f t="shared" si="1"/>
        <v>100</v>
      </c>
      <c r="I17" s="25"/>
    </row>
    <row r="18" spans="2:19" x14ac:dyDescent="0.3">
      <c r="B18" s="45">
        <v>50</v>
      </c>
      <c r="C18" s="61">
        <v>1</v>
      </c>
      <c r="D18" s="64" t="s">
        <v>122</v>
      </c>
      <c r="E18" s="62" t="s">
        <v>122</v>
      </c>
      <c r="F18" s="62" t="s">
        <v>122</v>
      </c>
      <c r="G18" s="57">
        <f t="shared" si="0"/>
        <v>100</v>
      </c>
      <c r="H18" s="63">
        <f t="shared" si="1"/>
        <v>100</v>
      </c>
      <c r="I18" s="25"/>
      <c r="J18" s="46" t="s">
        <v>8</v>
      </c>
      <c r="K18" s="48" t="s">
        <v>116</v>
      </c>
      <c r="L18" s="48"/>
      <c r="O18" s="22" t="s">
        <v>8</v>
      </c>
    </row>
    <row r="19" spans="2:19" ht="41.4" x14ac:dyDescent="0.3">
      <c r="B19" s="45">
        <v>50</v>
      </c>
      <c r="C19" s="61">
        <v>2</v>
      </c>
      <c r="D19" s="64" t="s">
        <v>122</v>
      </c>
      <c r="E19" s="62" t="s">
        <v>122</v>
      </c>
      <c r="F19" s="62" t="s">
        <v>122</v>
      </c>
      <c r="G19" s="57">
        <f t="shared" si="0"/>
        <v>100</v>
      </c>
      <c r="H19" s="63">
        <f t="shared" si="1"/>
        <v>100</v>
      </c>
      <c r="I19" s="25"/>
      <c r="J19" s="38" t="s">
        <v>120</v>
      </c>
      <c r="K19" s="21" t="s">
        <v>9</v>
      </c>
      <c r="L19" s="19" t="s">
        <v>10</v>
      </c>
      <c r="P19" s="72" t="s">
        <v>9</v>
      </c>
      <c r="Q19" s="12" t="s">
        <v>126</v>
      </c>
      <c r="R19" s="72" t="s">
        <v>10</v>
      </c>
      <c r="S19" s="12" t="s">
        <v>126</v>
      </c>
    </row>
    <row r="20" spans="2:19" x14ac:dyDescent="0.3">
      <c r="B20" s="45">
        <v>50</v>
      </c>
      <c r="C20" s="61">
        <v>3</v>
      </c>
      <c r="D20" s="64" t="s">
        <v>122</v>
      </c>
      <c r="E20" s="62" t="s">
        <v>122</v>
      </c>
      <c r="F20" s="62" t="s">
        <v>124</v>
      </c>
      <c r="G20" s="57">
        <f t="shared" si="0"/>
        <v>100</v>
      </c>
      <c r="H20" s="63">
        <f t="shared" si="1"/>
        <v>75</v>
      </c>
      <c r="I20" s="25"/>
      <c r="J20" s="20">
        <v>0</v>
      </c>
      <c r="K20" s="1">
        <f>AVERAGE(G9:G11)</f>
        <v>100</v>
      </c>
      <c r="L20" s="1">
        <f>AVERAGE(H9:H11)</f>
        <v>100</v>
      </c>
      <c r="O20">
        <v>300</v>
      </c>
      <c r="P20">
        <v>100</v>
      </c>
      <c r="Q20" s="12">
        <v>0</v>
      </c>
      <c r="R20">
        <v>58</v>
      </c>
      <c r="S20" s="13">
        <f>STDEV(H27:H29)/SQRT(3)</f>
        <v>8.3333333333333268</v>
      </c>
    </row>
    <row r="21" spans="2:19" x14ac:dyDescent="0.3">
      <c r="B21" s="45">
        <v>100</v>
      </c>
      <c r="C21" s="61">
        <v>1</v>
      </c>
      <c r="D21" s="64" t="s">
        <v>122</v>
      </c>
      <c r="E21" s="62" t="s">
        <v>122</v>
      </c>
      <c r="F21" s="62" t="s">
        <v>124</v>
      </c>
      <c r="G21" s="57">
        <f t="shared" si="0"/>
        <v>100</v>
      </c>
      <c r="H21" s="63">
        <f t="shared" si="1"/>
        <v>75</v>
      </c>
      <c r="I21" s="25"/>
      <c r="J21" s="20">
        <v>300</v>
      </c>
      <c r="K21" s="1">
        <f>AVERAGE(G27:G29)</f>
        <v>100</v>
      </c>
      <c r="L21" s="1">
        <f>AVERAGE(H27:H29)</f>
        <v>58.333333333333336</v>
      </c>
      <c r="O21">
        <v>400</v>
      </c>
      <c r="P21">
        <v>100</v>
      </c>
      <c r="Q21" s="12">
        <v>0</v>
      </c>
      <c r="R21">
        <v>58</v>
      </c>
      <c r="S21" s="13">
        <f>STDEV(H30:H32)/SQRT(3)</f>
        <v>8.3333333333333268</v>
      </c>
    </row>
    <row r="22" spans="2:19" x14ac:dyDescent="0.3">
      <c r="B22" s="45">
        <v>100</v>
      </c>
      <c r="C22" s="61">
        <v>2</v>
      </c>
      <c r="D22" s="64" t="s">
        <v>122</v>
      </c>
      <c r="E22" s="62" t="s">
        <v>122</v>
      </c>
      <c r="F22" s="62" t="s">
        <v>122</v>
      </c>
      <c r="G22" s="57">
        <f t="shared" si="0"/>
        <v>100</v>
      </c>
      <c r="H22" s="63">
        <f t="shared" si="1"/>
        <v>100</v>
      </c>
      <c r="I22" s="25"/>
      <c r="J22" s="20">
        <v>400</v>
      </c>
      <c r="K22" s="1">
        <f>AVERAGE(G30:G32)</f>
        <v>100</v>
      </c>
      <c r="L22" s="1">
        <f>AVERAGE(H30:H32)</f>
        <v>58.333333333333336</v>
      </c>
      <c r="O22">
        <v>500</v>
      </c>
      <c r="P22">
        <v>50</v>
      </c>
      <c r="Q22" s="12">
        <v>0</v>
      </c>
      <c r="R22">
        <v>25</v>
      </c>
      <c r="S22" s="13">
        <f>STDEV(H33:H35)/SQRT(3)</f>
        <v>14.433756729740645</v>
      </c>
    </row>
    <row r="23" spans="2:19" x14ac:dyDescent="0.3">
      <c r="B23" s="45">
        <v>100</v>
      </c>
      <c r="C23" s="61">
        <v>3</v>
      </c>
      <c r="D23" s="64" t="s">
        <v>122</v>
      </c>
      <c r="E23" s="62" t="s">
        <v>122</v>
      </c>
      <c r="F23" s="62" t="s">
        <v>122</v>
      </c>
      <c r="G23" s="57">
        <f t="shared" si="0"/>
        <v>100</v>
      </c>
      <c r="H23" s="63">
        <f t="shared" si="1"/>
        <v>100</v>
      </c>
      <c r="I23" s="25"/>
      <c r="J23" s="53">
        <v>500</v>
      </c>
      <c r="K23" s="56">
        <f>AVERAGE(G33:G35)</f>
        <v>50</v>
      </c>
      <c r="L23" s="1">
        <f>AVERAGE(H33:H35)</f>
        <v>25</v>
      </c>
    </row>
    <row r="24" spans="2:19" x14ac:dyDescent="0.3">
      <c r="B24" s="45">
        <v>300</v>
      </c>
      <c r="C24" s="61">
        <v>1</v>
      </c>
      <c r="D24" s="64" t="s">
        <v>122</v>
      </c>
      <c r="E24" s="62" t="s">
        <v>122</v>
      </c>
      <c r="F24" s="62">
        <v>3</v>
      </c>
      <c r="G24" s="57">
        <f t="shared" si="0"/>
        <v>100</v>
      </c>
      <c r="H24" s="63">
        <f t="shared" si="1"/>
        <v>75</v>
      </c>
      <c r="I24" s="25"/>
    </row>
    <row r="25" spans="2:19" x14ac:dyDescent="0.3">
      <c r="B25" s="45">
        <v>300</v>
      </c>
      <c r="C25" s="61">
        <v>2</v>
      </c>
      <c r="D25" s="64" t="s">
        <v>122</v>
      </c>
      <c r="E25" s="62" t="s">
        <v>122</v>
      </c>
      <c r="F25" s="62" t="s">
        <v>124</v>
      </c>
      <c r="G25" s="57">
        <f t="shared" si="0"/>
        <v>100</v>
      </c>
      <c r="H25" s="63">
        <f t="shared" si="1"/>
        <v>75</v>
      </c>
      <c r="I25" s="25"/>
    </row>
    <row r="26" spans="2:19" x14ac:dyDescent="0.3">
      <c r="B26" s="45">
        <v>300</v>
      </c>
      <c r="C26" s="61">
        <v>3</v>
      </c>
      <c r="D26" s="64" t="s">
        <v>122</v>
      </c>
      <c r="E26" s="62" t="s">
        <v>122</v>
      </c>
      <c r="F26" s="62">
        <v>3</v>
      </c>
      <c r="G26" s="57">
        <f t="shared" si="0"/>
        <v>100</v>
      </c>
      <c r="H26" s="63">
        <f t="shared" si="1"/>
        <v>75</v>
      </c>
      <c r="I26" s="25"/>
    </row>
    <row r="27" spans="2:19" ht="15.6" x14ac:dyDescent="0.3">
      <c r="B27" s="45">
        <v>300</v>
      </c>
      <c r="C27" s="61">
        <v>4</v>
      </c>
      <c r="D27" s="58" t="s">
        <v>122</v>
      </c>
      <c r="E27" s="59" t="s">
        <v>122</v>
      </c>
      <c r="F27" s="59">
        <v>3</v>
      </c>
      <c r="G27" s="57">
        <f t="shared" si="0"/>
        <v>100</v>
      </c>
      <c r="H27" s="63">
        <f t="shared" si="1"/>
        <v>75</v>
      </c>
      <c r="I27" s="25"/>
    </row>
    <row r="28" spans="2:19" ht="15.6" x14ac:dyDescent="0.3">
      <c r="B28" s="45">
        <v>300</v>
      </c>
      <c r="C28" s="61">
        <v>5</v>
      </c>
      <c r="D28" s="58" t="s">
        <v>122</v>
      </c>
      <c r="E28" s="59" t="s">
        <v>122</v>
      </c>
      <c r="F28" s="59">
        <v>2</v>
      </c>
      <c r="G28" s="57">
        <f t="shared" si="0"/>
        <v>100</v>
      </c>
      <c r="H28" s="63">
        <f t="shared" si="1"/>
        <v>50</v>
      </c>
      <c r="I28" s="25"/>
    </row>
    <row r="29" spans="2:19" ht="15.6" x14ac:dyDescent="0.3">
      <c r="B29" s="45">
        <v>300</v>
      </c>
      <c r="C29" s="61">
        <v>6</v>
      </c>
      <c r="D29" s="58" t="s">
        <v>122</v>
      </c>
      <c r="E29" s="59" t="s">
        <v>122</v>
      </c>
      <c r="F29" s="59" t="s">
        <v>125</v>
      </c>
      <c r="G29" s="57">
        <f t="shared" si="0"/>
        <v>100</v>
      </c>
      <c r="H29" s="63">
        <f t="shared" si="1"/>
        <v>50</v>
      </c>
      <c r="I29" s="25"/>
    </row>
    <row r="30" spans="2:19" ht="15.6" x14ac:dyDescent="0.3">
      <c r="B30" s="45">
        <v>400</v>
      </c>
      <c r="C30" s="61">
        <v>1</v>
      </c>
      <c r="D30" s="58" t="s">
        <v>122</v>
      </c>
      <c r="E30" s="59">
        <v>4</v>
      </c>
      <c r="F30" s="59">
        <v>2</v>
      </c>
      <c r="G30" s="57">
        <f t="shared" si="0"/>
        <v>100</v>
      </c>
      <c r="H30" s="63">
        <f t="shared" si="1"/>
        <v>50</v>
      </c>
      <c r="I30" s="25"/>
    </row>
    <row r="31" spans="2:19" ht="15.6" x14ac:dyDescent="0.3">
      <c r="B31" s="45">
        <v>400</v>
      </c>
      <c r="C31" s="61">
        <v>2</v>
      </c>
      <c r="D31" s="58" t="s">
        <v>122</v>
      </c>
      <c r="E31" s="59">
        <v>4</v>
      </c>
      <c r="F31" s="59">
        <v>3</v>
      </c>
      <c r="G31" s="57">
        <f t="shared" si="0"/>
        <v>100</v>
      </c>
      <c r="H31" s="63">
        <f t="shared" si="1"/>
        <v>75</v>
      </c>
      <c r="I31" s="25"/>
    </row>
    <row r="32" spans="2:19" ht="15.6" x14ac:dyDescent="0.3">
      <c r="B32" s="45">
        <v>400</v>
      </c>
      <c r="C32" s="61">
        <v>3</v>
      </c>
      <c r="D32" s="58" t="s">
        <v>122</v>
      </c>
      <c r="E32" s="59">
        <v>4</v>
      </c>
      <c r="F32" s="59">
        <v>2</v>
      </c>
      <c r="G32" s="57">
        <f t="shared" si="0"/>
        <v>100</v>
      </c>
      <c r="H32" s="63">
        <f t="shared" si="1"/>
        <v>50</v>
      </c>
      <c r="I32" s="25"/>
    </row>
    <row r="33" spans="2:9" ht="15.6" x14ac:dyDescent="0.3">
      <c r="B33" s="45">
        <v>500</v>
      </c>
      <c r="C33" s="61">
        <v>1</v>
      </c>
      <c r="D33" s="58" t="s">
        <v>122</v>
      </c>
      <c r="E33" s="59">
        <v>2</v>
      </c>
      <c r="F33" s="59">
        <v>0</v>
      </c>
      <c r="G33" s="57">
        <f t="shared" si="0"/>
        <v>50</v>
      </c>
      <c r="H33" s="63">
        <f t="shared" si="1"/>
        <v>0</v>
      </c>
      <c r="I33" s="25"/>
    </row>
    <row r="34" spans="2:9" ht="15.6" x14ac:dyDescent="0.3">
      <c r="B34" s="45">
        <v>500</v>
      </c>
      <c r="C34" s="61">
        <v>2</v>
      </c>
      <c r="D34" s="58" t="s">
        <v>122</v>
      </c>
      <c r="E34" s="59">
        <v>2</v>
      </c>
      <c r="F34" s="59">
        <v>2</v>
      </c>
      <c r="G34" s="57">
        <f t="shared" si="0"/>
        <v>50</v>
      </c>
      <c r="H34" s="63">
        <f t="shared" si="1"/>
        <v>50</v>
      </c>
      <c r="I34" s="25"/>
    </row>
    <row r="35" spans="2:9" ht="15.6" x14ac:dyDescent="0.3">
      <c r="B35" s="45">
        <v>500</v>
      </c>
      <c r="C35" s="61">
        <v>3</v>
      </c>
      <c r="D35" s="58" t="s">
        <v>122</v>
      </c>
      <c r="E35" s="59">
        <v>2</v>
      </c>
      <c r="F35" s="59">
        <v>1</v>
      </c>
      <c r="G35" s="57">
        <f t="shared" si="0"/>
        <v>50</v>
      </c>
      <c r="H35" s="63">
        <f t="shared" si="1"/>
        <v>25</v>
      </c>
      <c r="I35" s="25"/>
    </row>
    <row r="36" spans="2:9" x14ac:dyDescent="0.3">
      <c r="C36" s="25"/>
      <c r="D36" s="60"/>
      <c r="E36" s="60"/>
      <c r="F36" s="60"/>
      <c r="G36" s="60"/>
      <c r="H36" s="60"/>
    </row>
    <row r="37" spans="2:9" x14ac:dyDescent="0.3">
      <c r="C37" s="25"/>
      <c r="D37" s="60"/>
      <c r="E37" s="60"/>
      <c r="F37" s="60"/>
      <c r="G37" s="60"/>
      <c r="H37" s="60"/>
    </row>
    <row r="38" spans="2:9" x14ac:dyDescent="0.3">
      <c r="C38" s="25"/>
      <c r="D38" s="60"/>
      <c r="E38" s="60"/>
      <c r="F38" s="60"/>
      <c r="G38" s="60"/>
      <c r="H38" s="60"/>
    </row>
    <row r="39" spans="2:9" x14ac:dyDescent="0.3">
      <c r="D39" s="60"/>
      <c r="E39" s="60"/>
      <c r="F39" s="60"/>
      <c r="G39" s="60"/>
      <c r="H39" s="60"/>
    </row>
    <row r="40" spans="2:9" x14ac:dyDescent="0.3">
      <c r="D40" s="60"/>
      <c r="E40" s="60"/>
      <c r="F40" s="60"/>
      <c r="G40" s="60"/>
      <c r="H40" s="60"/>
    </row>
    <row r="41" spans="2:9" x14ac:dyDescent="0.3">
      <c r="D41" s="60"/>
      <c r="E41" s="60"/>
      <c r="F41" s="60"/>
      <c r="G41" s="60"/>
      <c r="H41" s="60"/>
    </row>
    <row r="42" spans="2:9" x14ac:dyDescent="0.3">
      <c r="D42" s="60"/>
      <c r="E42" s="60"/>
      <c r="F42" s="60"/>
      <c r="G42" s="60"/>
      <c r="H42" s="60"/>
    </row>
    <row r="43" spans="2:9" x14ac:dyDescent="0.3">
      <c r="D43" s="60"/>
      <c r="E43" s="60"/>
      <c r="F43" s="60"/>
      <c r="G43" s="60"/>
      <c r="H43" s="60"/>
    </row>
    <row r="44" spans="2:9" x14ac:dyDescent="0.3">
      <c r="D44" s="60"/>
      <c r="E44" s="60"/>
      <c r="F44" s="60"/>
      <c r="G44" s="60"/>
      <c r="H44" s="60"/>
    </row>
    <row r="45" spans="2:9" x14ac:dyDescent="0.3">
      <c r="D45" s="60"/>
      <c r="E45" s="60"/>
      <c r="F45" s="60"/>
      <c r="G45" s="60"/>
      <c r="H45" s="60"/>
    </row>
    <row r="46" spans="2:9" x14ac:dyDescent="0.3">
      <c r="D46" s="60"/>
      <c r="E46" s="60"/>
      <c r="F46" s="60"/>
      <c r="G46" s="60"/>
      <c r="H46" s="60"/>
    </row>
    <row r="47" spans="2:9" x14ac:dyDescent="0.3">
      <c r="D47" s="60"/>
      <c r="E47" s="60"/>
      <c r="F47" s="60"/>
      <c r="G47" s="60"/>
      <c r="H47" s="60"/>
    </row>
    <row r="48" spans="2:9" x14ac:dyDescent="0.3">
      <c r="D48" s="60"/>
      <c r="E48" s="60"/>
      <c r="F48" s="60"/>
      <c r="G48" s="60"/>
      <c r="H48" s="60"/>
    </row>
  </sheetData>
  <mergeCells count="5">
    <mergeCell ref="B3:F3"/>
    <mergeCell ref="D4:F4"/>
    <mergeCell ref="K5:L5"/>
    <mergeCell ref="K18:L18"/>
    <mergeCell ref="G3:I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7C644-56EA-4C62-A651-16F00A868FA1}">
  <dimension ref="B2:N30"/>
  <sheetViews>
    <sheetView tabSelected="1" zoomScale="80" zoomScaleNormal="80" workbookViewId="0">
      <selection activeCell="O29" sqref="O29"/>
    </sheetView>
  </sheetViews>
  <sheetFormatPr defaultRowHeight="14.4" x14ac:dyDescent="0.3"/>
  <cols>
    <col min="4" max="4" width="9.5546875" bestFit="1" customWidth="1"/>
    <col min="7" max="8" width="9.5546875" bestFit="1" customWidth="1"/>
    <col min="10" max="10" width="8.88671875" style="3"/>
  </cols>
  <sheetData>
    <row r="2" spans="2:12" x14ac:dyDescent="0.3">
      <c r="C2" t="s">
        <v>5</v>
      </c>
      <c r="J2" s="3" t="s">
        <v>6</v>
      </c>
    </row>
    <row r="3" spans="2:12" x14ac:dyDescent="0.3">
      <c r="D3" t="s">
        <v>0</v>
      </c>
      <c r="E3" t="s">
        <v>2</v>
      </c>
      <c r="F3" t="s">
        <v>1</v>
      </c>
      <c r="J3" t="s">
        <v>0</v>
      </c>
      <c r="K3" t="s">
        <v>2</v>
      </c>
      <c r="L3" t="s">
        <v>1</v>
      </c>
    </row>
    <row r="4" spans="2:12" x14ac:dyDescent="0.3">
      <c r="B4">
        <v>6.5</v>
      </c>
      <c r="C4" s="3">
        <v>650000</v>
      </c>
      <c r="D4" s="3">
        <f>AVERAGE(C4:C5)</f>
        <v>630000</v>
      </c>
      <c r="E4" s="2">
        <f>STDEV(C4:C5)</f>
        <v>28284.2712474619</v>
      </c>
      <c r="F4">
        <f>E4/SQRT(2)</f>
        <v>19999.999999999996</v>
      </c>
      <c r="H4">
        <v>3.9</v>
      </c>
      <c r="I4" s="3">
        <f>H4*100000</f>
        <v>390000</v>
      </c>
      <c r="J4" s="3">
        <f>AVERAGE(I4:I5)</f>
        <v>375000</v>
      </c>
      <c r="K4" s="3">
        <f>STDEV(I4:I5)</f>
        <v>21213.203435596424</v>
      </c>
      <c r="L4" s="1">
        <f>K4/SQRT(2)</f>
        <v>14999.999999999998</v>
      </c>
    </row>
    <row r="5" spans="2:12" x14ac:dyDescent="0.3">
      <c r="B5">
        <v>6.1</v>
      </c>
      <c r="C5" s="3">
        <v>610000</v>
      </c>
      <c r="D5" s="3"/>
      <c r="E5" s="2"/>
      <c r="H5">
        <v>3.6</v>
      </c>
      <c r="I5" s="3">
        <f>H5*100000</f>
        <v>360000</v>
      </c>
      <c r="K5" s="3"/>
      <c r="L5" s="1"/>
    </row>
    <row r="6" spans="2:12" x14ac:dyDescent="0.3">
      <c r="B6">
        <v>4.7</v>
      </c>
      <c r="C6" s="3">
        <f>B6*100000</f>
        <v>470000</v>
      </c>
      <c r="D6" s="3">
        <f>AVERAGE(C6:C7)</f>
        <v>450000</v>
      </c>
      <c r="E6" s="2">
        <f>STDEV(C6:C7)</f>
        <v>28284.2712474619</v>
      </c>
      <c r="F6">
        <f>E6/SQRT(2)</f>
        <v>19999.999999999996</v>
      </c>
      <c r="H6">
        <v>5</v>
      </c>
      <c r="I6" s="3">
        <f>H6*100000</f>
        <v>500000</v>
      </c>
      <c r="J6" s="3">
        <f>AVERAGE(I6:I7)</f>
        <v>440000</v>
      </c>
      <c r="K6" s="3">
        <f>STDEV(I6:I7)</f>
        <v>84852.813742385697</v>
      </c>
      <c r="L6" s="1">
        <f>K6/SQRT(2)</f>
        <v>59999.999999999993</v>
      </c>
    </row>
    <row r="7" spans="2:12" x14ac:dyDescent="0.3">
      <c r="B7">
        <v>4.3</v>
      </c>
      <c r="C7" s="3">
        <f t="shared" ref="C7:C15" si="0">B7*100000</f>
        <v>430000</v>
      </c>
      <c r="D7" s="3"/>
      <c r="E7" s="2"/>
      <c r="H7">
        <v>3.8</v>
      </c>
      <c r="I7" s="3">
        <f t="shared" ref="I7:I15" si="1">H7*100000</f>
        <v>380000</v>
      </c>
      <c r="K7" s="3"/>
      <c r="L7" s="1"/>
    </row>
    <row r="8" spans="2:12" x14ac:dyDescent="0.3">
      <c r="B8">
        <v>1.2</v>
      </c>
      <c r="C8" s="3">
        <f>B8*1000000</f>
        <v>1200000</v>
      </c>
      <c r="D8" s="3">
        <f>AVERAGE(C8:C9)</f>
        <v>1350000</v>
      </c>
      <c r="E8" s="2">
        <f>STDEV(C8:C9)</f>
        <v>212132.03435596425</v>
      </c>
      <c r="F8">
        <f>E8/SQRT(2)</f>
        <v>149999.99999999997</v>
      </c>
      <c r="H8">
        <v>1.1000000000000001</v>
      </c>
      <c r="I8" s="3">
        <f>H8*1000000</f>
        <v>1100000</v>
      </c>
      <c r="J8" s="3">
        <f>AVERAGE(I8:I9)</f>
        <v>1050000</v>
      </c>
      <c r="K8" s="3">
        <f>STDEV(I8:I9)</f>
        <v>70710.67811865476</v>
      </c>
      <c r="L8" s="1">
        <f>K8/SQRT(2)</f>
        <v>50000</v>
      </c>
    </row>
    <row r="9" spans="2:12" x14ac:dyDescent="0.3">
      <c r="B9">
        <v>1.5</v>
      </c>
      <c r="C9" s="3">
        <f>B9*1000000</f>
        <v>1500000</v>
      </c>
      <c r="D9" s="3"/>
      <c r="E9" s="2"/>
      <c r="H9">
        <v>1</v>
      </c>
      <c r="I9" s="3">
        <f>H9*1000000</f>
        <v>1000000</v>
      </c>
      <c r="K9" s="3"/>
      <c r="L9" s="1"/>
    </row>
    <row r="10" spans="2:12" x14ac:dyDescent="0.3">
      <c r="B10">
        <v>4.5</v>
      </c>
      <c r="C10" s="3">
        <f t="shared" si="0"/>
        <v>450000</v>
      </c>
      <c r="D10" s="3">
        <f>AVERAGE(C10:C11)</f>
        <v>450000</v>
      </c>
      <c r="E10" s="2">
        <f>STDEV(C10:C11)</f>
        <v>0</v>
      </c>
      <c r="F10">
        <f>E10/SQRT(2)</f>
        <v>0</v>
      </c>
      <c r="H10">
        <v>3</v>
      </c>
      <c r="I10" s="3">
        <f t="shared" si="1"/>
        <v>300000</v>
      </c>
      <c r="J10" s="3">
        <f>AVERAGE(I10:I11)</f>
        <v>360000</v>
      </c>
      <c r="K10" s="3">
        <f>STDEV(I10:I11)</f>
        <v>84852.813742385697</v>
      </c>
      <c r="L10" s="1">
        <f>K10/SQRT(2)</f>
        <v>59999.999999999993</v>
      </c>
    </row>
    <row r="11" spans="2:12" x14ac:dyDescent="0.3">
      <c r="B11">
        <v>4.5</v>
      </c>
      <c r="C11" s="3">
        <f t="shared" si="0"/>
        <v>450000</v>
      </c>
      <c r="D11" s="3"/>
      <c r="E11" s="2"/>
      <c r="H11">
        <v>4.2</v>
      </c>
      <c r="I11" s="3">
        <f t="shared" si="1"/>
        <v>420000</v>
      </c>
      <c r="K11" s="3"/>
      <c r="L11" s="1"/>
    </row>
    <row r="12" spans="2:12" x14ac:dyDescent="0.3">
      <c r="B12">
        <v>1.6</v>
      </c>
      <c r="C12" s="3">
        <f>B12*1000000</f>
        <v>1600000</v>
      </c>
      <c r="D12" s="3">
        <f>AVERAGE(C12:C13)</f>
        <v>1750000</v>
      </c>
      <c r="E12" s="2">
        <f>STDEV(C12:C13)</f>
        <v>212132.03435596425</v>
      </c>
      <c r="F12">
        <f>E12/SQRT(2)</f>
        <v>149999.99999999997</v>
      </c>
      <c r="H12">
        <v>8.8000000000000007</v>
      </c>
      <c r="I12" s="3">
        <f>H12*100000</f>
        <v>880000.00000000012</v>
      </c>
      <c r="J12" s="3">
        <f>AVERAGE(I12:I13)</f>
        <v>820000</v>
      </c>
      <c r="K12" s="3">
        <f>STDEV(I12:I13)</f>
        <v>84852.813742385784</v>
      </c>
      <c r="L12" s="1">
        <f>K12/SQRT(2)</f>
        <v>60000.000000000051</v>
      </c>
    </row>
    <row r="13" spans="2:12" x14ac:dyDescent="0.3">
      <c r="B13">
        <v>1.9</v>
      </c>
      <c r="C13" s="3">
        <f>B13*1000000</f>
        <v>1900000</v>
      </c>
      <c r="D13" s="3"/>
      <c r="E13" s="2"/>
      <c r="H13">
        <v>7.6</v>
      </c>
      <c r="I13" s="3">
        <f>H13*100000</f>
        <v>760000</v>
      </c>
      <c r="K13" s="3"/>
      <c r="L13" s="1"/>
    </row>
    <row r="14" spans="2:12" x14ac:dyDescent="0.3">
      <c r="B14">
        <v>7.5</v>
      </c>
      <c r="C14" s="3">
        <f t="shared" si="0"/>
        <v>750000</v>
      </c>
      <c r="D14" s="3">
        <f>AVERAGE(C14:C15)</f>
        <v>660000</v>
      </c>
      <c r="E14" s="2">
        <f>STDEV(C14:C15)</f>
        <v>127279.22061357855</v>
      </c>
      <c r="F14">
        <f>E14/SQRT(2)</f>
        <v>89999.999999999985</v>
      </c>
      <c r="H14">
        <v>3.3</v>
      </c>
      <c r="I14" s="3">
        <f t="shared" si="1"/>
        <v>330000</v>
      </c>
      <c r="J14" s="3">
        <f>AVERAGE(I14:I15)</f>
        <v>300000</v>
      </c>
      <c r="K14" s="3">
        <f>STDEV(I14:I15)</f>
        <v>42426.406871192848</v>
      </c>
      <c r="L14" s="1">
        <f>K14/SQRT(2)</f>
        <v>29999.999999999996</v>
      </c>
    </row>
    <row r="15" spans="2:12" x14ac:dyDescent="0.3">
      <c r="B15">
        <v>5.7</v>
      </c>
      <c r="C15" s="3">
        <f t="shared" si="0"/>
        <v>570000</v>
      </c>
      <c r="D15" s="3"/>
      <c r="H15">
        <v>2.7</v>
      </c>
      <c r="I15" s="3">
        <f t="shared" si="1"/>
        <v>270000</v>
      </c>
      <c r="K15" s="2"/>
    </row>
    <row r="17" spans="3:14" x14ac:dyDescent="0.3">
      <c r="E17" t="s">
        <v>5</v>
      </c>
      <c r="K17" t="s">
        <v>6</v>
      </c>
    </row>
    <row r="18" spans="3:14" x14ac:dyDescent="0.3">
      <c r="E18">
        <v>0</v>
      </c>
      <c r="F18">
        <v>24</v>
      </c>
      <c r="G18">
        <v>96</v>
      </c>
      <c r="H18">
        <v>120</v>
      </c>
      <c r="J18"/>
      <c r="K18">
        <v>0</v>
      </c>
      <c r="L18">
        <v>24</v>
      </c>
      <c r="M18">
        <v>96</v>
      </c>
      <c r="N18">
        <v>120</v>
      </c>
    </row>
    <row r="19" spans="3:14" x14ac:dyDescent="0.3">
      <c r="D19" t="s">
        <v>3</v>
      </c>
      <c r="E19" s="3">
        <v>500000</v>
      </c>
      <c r="F19" s="3">
        <f>D4</f>
        <v>630000</v>
      </c>
      <c r="G19" s="3">
        <f>D8</f>
        <v>1350000</v>
      </c>
      <c r="H19" s="3">
        <f>D12</f>
        <v>1750000</v>
      </c>
      <c r="J19" t="s">
        <v>3</v>
      </c>
      <c r="K19" s="3">
        <v>500000</v>
      </c>
      <c r="L19" s="3">
        <f>J4</f>
        <v>375000</v>
      </c>
      <c r="M19" s="3">
        <f>J8</f>
        <v>1050000</v>
      </c>
      <c r="N19" s="3">
        <f>J12</f>
        <v>820000</v>
      </c>
    </row>
    <row r="20" spans="3:14" x14ac:dyDescent="0.3">
      <c r="D20" t="s">
        <v>4</v>
      </c>
      <c r="E20" s="3">
        <v>500000</v>
      </c>
      <c r="F20" s="3">
        <f>D6</f>
        <v>450000</v>
      </c>
      <c r="G20" s="3">
        <f>D10</f>
        <v>450000</v>
      </c>
      <c r="H20" s="3">
        <f>D14</f>
        <v>660000</v>
      </c>
      <c r="J20" t="s">
        <v>4</v>
      </c>
      <c r="K20" s="3">
        <v>500000</v>
      </c>
      <c r="L20" s="3">
        <f>J6</f>
        <v>440000</v>
      </c>
      <c r="M20" s="3">
        <f>J10</f>
        <v>360000</v>
      </c>
      <c r="N20" s="3">
        <f>J14</f>
        <v>300000</v>
      </c>
    </row>
    <row r="21" spans="3:14" x14ac:dyDescent="0.3">
      <c r="C21" t="s">
        <v>12</v>
      </c>
      <c r="D21" s="9"/>
      <c r="E21" s="9">
        <v>0</v>
      </c>
      <c r="F21" s="9">
        <v>24</v>
      </c>
      <c r="G21" s="9">
        <v>96</v>
      </c>
      <c r="H21" s="9">
        <v>120</v>
      </c>
      <c r="J21" s="6"/>
      <c r="K21" s="7">
        <v>0</v>
      </c>
      <c r="L21" s="7">
        <v>24</v>
      </c>
      <c r="M21" s="7">
        <v>96</v>
      </c>
      <c r="N21" s="7">
        <v>120</v>
      </c>
    </row>
    <row r="22" spans="3:14" x14ac:dyDescent="0.3">
      <c r="D22" s="9" t="s">
        <v>3</v>
      </c>
      <c r="E22" s="10">
        <f>E19/10000</f>
        <v>50</v>
      </c>
      <c r="F22" s="10">
        <f t="shared" ref="F22:H23" si="2">F19/10000</f>
        <v>63</v>
      </c>
      <c r="G22" s="10">
        <f t="shared" si="2"/>
        <v>135</v>
      </c>
      <c r="H22" s="10">
        <f t="shared" si="2"/>
        <v>175</v>
      </c>
      <c r="J22" s="7" t="s">
        <v>3</v>
      </c>
      <c r="K22" s="8">
        <f>K19/10000</f>
        <v>50</v>
      </c>
      <c r="L22" s="8">
        <f t="shared" ref="L22:N22" si="3">L19/10000</f>
        <v>37.5</v>
      </c>
      <c r="M22" s="8">
        <f t="shared" si="3"/>
        <v>105</v>
      </c>
      <c r="N22" s="8">
        <f t="shared" si="3"/>
        <v>82</v>
      </c>
    </row>
    <row r="23" spans="3:14" x14ac:dyDescent="0.3">
      <c r="D23" s="9" t="s">
        <v>4</v>
      </c>
      <c r="E23" s="10">
        <f>E20/10000</f>
        <v>50</v>
      </c>
      <c r="F23" s="10">
        <f t="shared" si="2"/>
        <v>45</v>
      </c>
      <c r="G23" s="10">
        <f t="shared" si="2"/>
        <v>45</v>
      </c>
      <c r="H23" s="10">
        <f t="shared" si="2"/>
        <v>66</v>
      </c>
      <c r="J23" s="7" t="s">
        <v>4</v>
      </c>
      <c r="K23" s="8">
        <f>K20/10000</f>
        <v>50</v>
      </c>
      <c r="L23" s="8">
        <f t="shared" ref="L23:N23" si="4">L20/10000</f>
        <v>44</v>
      </c>
      <c r="M23" s="8">
        <f t="shared" si="4"/>
        <v>36</v>
      </c>
      <c r="N23" s="8">
        <f t="shared" si="4"/>
        <v>30</v>
      </c>
    </row>
    <row r="24" spans="3:14" x14ac:dyDescent="0.3">
      <c r="J24"/>
    </row>
    <row r="25" spans="3:14" x14ac:dyDescent="0.3">
      <c r="C25" t="s">
        <v>1</v>
      </c>
      <c r="D25" t="s">
        <v>3</v>
      </c>
      <c r="E25">
        <v>0</v>
      </c>
      <c r="F25">
        <f>F4/100000</f>
        <v>0.19999999999999996</v>
      </c>
      <c r="G25">
        <f>F8/100000</f>
        <v>1.4999999999999998</v>
      </c>
      <c r="H25">
        <f>F12/100000</f>
        <v>1.4999999999999998</v>
      </c>
      <c r="J25" t="s">
        <v>3</v>
      </c>
      <c r="K25">
        <v>0</v>
      </c>
      <c r="L25">
        <f>L4/100000</f>
        <v>0.15</v>
      </c>
      <c r="M25">
        <f>L8/100000</f>
        <v>0.5</v>
      </c>
      <c r="N25">
        <f>L12/100000</f>
        <v>0.60000000000000053</v>
      </c>
    </row>
    <row r="26" spans="3:14" x14ac:dyDescent="0.3">
      <c r="D26" t="s">
        <v>4</v>
      </c>
      <c r="E26">
        <v>0</v>
      </c>
      <c r="F26">
        <f>F6/100000</f>
        <v>0.19999999999999996</v>
      </c>
      <c r="G26">
        <f>F10</f>
        <v>0</v>
      </c>
      <c r="H26">
        <f>F14/100000</f>
        <v>0.8999999999999998</v>
      </c>
      <c r="J26" t="s">
        <v>4</v>
      </c>
      <c r="K26">
        <v>0</v>
      </c>
      <c r="L26">
        <f>L6/100000</f>
        <v>0.6</v>
      </c>
      <c r="M26">
        <f>L10/100000</f>
        <v>0.6</v>
      </c>
      <c r="N26">
        <f>L14/100000</f>
        <v>0.3</v>
      </c>
    </row>
    <row r="29" spans="3:14" x14ac:dyDescent="0.3">
      <c r="G29" s="4"/>
      <c r="M29" s="4"/>
    </row>
    <row r="30" spans="3:14" x14ac:dyDescent="0.3">
      <c r="L30" s="4"/>
      <c r="M30" s="4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82655-40D6-4D6C-9B71-BE9CC205347F}">
  <dimension ref="A1:F82"/>
  <sheetViews>
    <sheetView topLeftCell="A54" workbookViewId="0">
      <selection activeCell="B27" sqref="B27"/>
    </sheetView>
  </sheetViews>
  <sheetFormatPr defaultRowHeight="14.4" x14ac:dyDescent="0.3"/>
  <cols>
    <col min="1" max="1" width="12.44140625" customWidth="1"/>
  </cols>
  <sheetData>
    <row r="1" spans="1:6" x14ac:dyDescent="0.3">
      <c r="A1" t="s">
        <v>114</v>
      </c>
      <c r="B1" t="s">
        <v>115</v>
      </c>
    </row>
    <row r="2" spans="1:6" x14ac:dyDescent="0.3">
      <c r="A2" t="s">
        <v>13</v>
      </c>
      <c r="B2">
        <v>100</v>
      </c>
      <c r="F2" s="11"/>
    </row>
    <row r="3" spans="1:6" x14ac:dyDescent="0.3">
      <c r="A3" t="s">
        <v>14</v>
      </c>
      <c r="B3">
        <v>100</v>
      </c>
      <c r="F3" s="11"/>
    </row>
    <row r="4" spans="1:6" x14ac:dyDescent="0.3">
      <c r="A4" t="s">
        <v>15</v>
      </c>
      <c r="B4">
        <v>100</v>
      </c>
      <c r="F4" s="11"/>
    </row>
    <row r="5" spans="1:6" x14ac:dyDescent="0.3">
      <c r="A5" t="s">
        <v>16</v>
      </c>
      <c r="B5">
        <v>100</v>
      </c>
      <c r="F5" s="11"/>
    </row>
    <row r="6" spans="1:6" x14ac:dyDescent="0.3">
      <c r="A6" t="s">
        <v>17</v>
      </c>
      <c r="B6">
        <v>100</v>
      </c>
      <c r="F6" s="11"/>
    </row>
    <row r="7" spans="1:6" x14ac:dyDescent="0.3">
      <c r="A7" t="s">
        <v>18</v>
      </c>
      <c r="B7">
        <v>100</v>
      </c>
      <c r="F7" s="11"/>
    </row>
    <row r="8" spans="1:6" x14ac:dyDescent="0.3">
      <c r="A8" t="s">
        <v>19</v>
      </c>
      <c r="B8">
        <v>100</v>
      </c>
      <c r="F8" s="11"/>
    </row>
    <row r="9" spans="1:6" x14ac:dyDescent="0.3">
      <c r="A9" t="s">
        <v>20</v>
      </c>
      <c r="B9">
        <v>100</v>
      </c>
      <c r="F9" s="11"/>
    </row>
    <row r="10" spans="1:6" x14ac:dyDescent="0.3">
      <c r="A10" t="s">
        <v>21</v>
      </c>
      <c r="B10">
        <v>100</v>
      </c>
    </row>
    <row r="11" spans="1:6" x14ac:dyDescent="0.3">
      <c r="A11" t="s">
        <v>22</v>
      </c>
      <c r="B11">
        <v>100</v>
      </c>
    </row>
    <row r="12" spans="1:6" x14ac:dyDescent="0.3">
      <c r="A12" t="s">
        <v>23</v>
      </c>
      <c r="B12">
        <v>100</v>
      </c>
    </row>
    <row r="13" spans="1:6" x14ac:dyDescent="0.3">
      <c r="A13" t="s">
        <v>24</v>
      </c>
      <c r="B13">
        <v>100</v>
      </c>
    </row>
    <row r="14" spans="1:6" x14ac:dyDescent="0.3">
      <c r="A14" t="s">
        <v>25</v>
      </c>
      <c r="B14">
        <v>100</v>
      </c>
    </row>
    <row r="15" spans="1:6" x14ac:dyDescent="0.3">
      <c r="A15" t="s">
        <v>26</v>
      </c>
      <c r="B15">
        <v>100</v>
      </c>
    </row>
    <row r="16" spans="1:6" x14ac:dyDescent="0.3">
      <c r="A16" t="s">
        <v>27</v>
      </c>
      <c r="B16">
        <v>100</v>
      </c>
    </row>
    <row r="17" spans="1:2" x14ac:dyDescent="0.3">
      <c r="A17" t="s">
        <v>28</v>
      </c>
      <c r="B17">
        <v>100</v>
      </c>
    </row>
    <row r="18" spans="1:2" x14ac:dyDescent="0.3">
      <c r="A18" t="s">
        <v>29</v>
      </c>
      <c r="B18">
        <v>100</v>
      </c>
    </row>
    <row r="19" spans="1:2" x14ac:dyDescent="0.3">
      <c r="A19" t="s">
        <v>30</v>
      </c>
      <c r="B19">
        <v>100</v>
      </c>
    </row>
    <row r="20" spans="1:2" x14ac:dyDescent="0.3">
      <c r="A20" t="s">
        <v>31</v>
      </c>
      <c r="B20">
        <v>100</v>
      </c>
    </row>
    <row r="21" spans="1:2" x14ac:dyDescent="0.3">
      <c r="A21" t="s">
        <v>32</v>
      </c>
      <c r="B21">
        <v>100</v>
      </c>
    </row>
    <row r="22" spans="1:2" x14ac:dyDescent="0.3">
      <c r="A22" t="s">
        <v>33</v>
      </c>
      <c r="B22">
        <v>100</v>
      </c>
    </row>
    <row r="23" spans="1:2" x14ac:dyDescent="0.3">
      <c r="A23" t="s">
        <v>34</v>
      </c>
      <c r="B23">
        <v>100</v>
      </c>
    </row>
    <row r="24" spans="1:2" x14ac:dyDescent="0.3">
      <c r="A24" t="s">
        <v>35</v>
      </c>
      <c r="B24">
        <v>100</v>
      </c>
    </row>
    <row r="25" spans="1:2" x14ac:dyDescent="0.3">
      <c r="A25" t="s">
        <v>36</v>
      </c>
      <c r="B25">
        <v>100</v>
      </c>
    </row>
    <row r="26" spans="1:2" x14ac:dyDescent="0.3">
      <c r="A26" t="s">
        <v>37</v>
      </c>
      <c r="B26">
        <v>100</v>
      </c>
    </row>
    <row r="27" spans="1:2" x14ac:dyDescent="0.3">
      <c r="A27" t="s">
        <v>38</v>
      </c>
      <c r="B27">
        <v>100</v>
      </c>
    </row>
    <row r="28" spans="1:2" x14ac:dyDescent="0.3">
      <c r="A28" t="s">
        <v>39</v>
      </c>
      <c r="B28">
        <v>100</v>
      </c>
    </row>
    <row r="29" spans="1:2" x14ac:dyDescent="0.3">
      <c r="A29" t="s">
        <v>40</v>
      </c>
      <c r="B29">
        <v>100</v>
      </c>
    </row>
    <row r="30" spans="1:2" x14ac:dyDescent="0.3">
      <c r="A30" t="s">
        <v>41</v>
      </c>
      <c r="B30">
        <v>100</v>
      </c>
    </row>
    <row r="31" spans="1:2" x14ac:dyDescent="0.3">
      <c r="A31" t="s">
        <v>42</v>
      </c>
      <c r="B31">
        <v>100</v>
      </c>
    </row>
    <row r="32" spans="1:2" x14ac:dyDescent="0.3">
      <c r="A32" t="s">
        <v>43</v>
      </c>
      <c r="B32">
        <v>100</v>
      </c>
    </row>
    <row r="33" spans="1:2" x14ac:dyDescent="0.3">
      <c r="A33" t="s">
        <v>44</v>
      </c>
      <c r="B33">
        <v>100</v>
      </c>
    </row>
    <row r="34" spans="1:2" x14ac:dyDescent="0.3">
      <c r="A34" t="s">
        <v>45</v>
      </c>
      <c r="B34">
        <v>100</v>
      </c>
    </row>
    <row r="35" spans="1:2" x14ac:dyDescent="0.3">
      <c r="A35" t="s">
        <v>46</v>
      </c>
      <c r="B35">
        <v>100</v>
      </c>
    </row>
    <row r="36" spans="1:2" x14ac:dyDescent="0.3">
      <c r="A36" t="s">
        <v>47</v>
      </c>
      <c r="B36">
        <v>100</v>
      </c>
    </row>
    <row r="37" spans="1:2" x14ac:dyDescent="0.3">
      <c r="A37" t="s">
        <v>48</v>
      </c>
      <c r="B37">
        <v>75</v>
      </c>
    </row>
    <row r="38" spans="1:2" x14ac:dyDescent="0.3">
      <c r="A38" t="s">
        <v>49</v>
      </c>
      <c r="B38">
        <v>100</v>
      </c>
    </row>
    <row r="39" spans="1:2" x14ac:dyDescent="0.3">
      <c r="A39" t="s">
        <v>50</v>
      </c>
      <c r="B39">
        <v>100</v>
      </c>
    </row>
    <row r="40" spans="1:2" x14ac:dyDescent="0.3">
      <c r="A40" t="s">
        <v>51</v>
      </c>
      <c r="B40">
        <v>75</v>
      </c>
    </row>
    <row r="41" spans="1:2" x14ac:dyDescent="0.3">
      <c r="A41" t="s">
        <v>52</v>
      </c>
      <c r="B41">
        <v>100</v>
      </c>
    </row>
    <row r="42" spans="1:2" x14ac:dyDescent="0.3">
      <c r="A42" t="s">
        <v>53</v>
      </c>
      <c r="B42">
        <v>100</v>
      </c>
    </row>
    <row r="43" spans="1:2" x14ac:dyDescent="0.3">
      <c r="A43" t="s">
        <v>54</v>
      </c>
      <c r="B43">
        <v>100</v>
      </c>
    </row>
    <row r="44" spans="1:2" x14ac:dyDescent="0.3">
      <c r="A44" t="s">
        <v>55</v>
      </c>
      <c r="B44">
        <v>100</v>
      </c>
    </row>
    <row r="45" spans="1:2" x14ac:dyDescent="0.3">
      <c r="A45" t="s">
        <v>56</v>
      </c>
      <c r="B45">
        <v>100</v>
      </c>
    </row>
    <row r="46" spans="1:2" x14ac:dyDescent="0.3">
      <c r="A46" t="s">
        <v>57</v>
      </c>
      <c r="B46">
        <v>100</v>
      </c>
    </row>
    <row r="47" spans="1:2" x14ac:dyDescent="0.3">
      <c r="A47" t="s">
        <v>60</v>
      </c>
      <c r="B47">
        <v>100</v>
      </c>
    </row>
    <row r="48" spans="1:2" x14ac:dyDescent="0.3">
      <c r="A48" t="s">
        <v>58</v>
      </c>
      <c r="B48">
        <v>100</v>
      </c>
    </row>
    <row r="49" spans="1:2" x14ac:dyDescent="0.3">
      <c r="A49" t="s">
        <v>59</v>
      </c>
      <c r="B49">
        <v>75</v>
      </c>
    </row>
    <row r="50" spans="1:2" x14ac:dyDescent="0.3">
      <c r="A50" t="s">
        <v>61</v>
      </c>
      <c r="B50">
        <v>100</v>
      </c>
    </row>
    <row r="51" spans="1:2" x14ac:dyDescent="0.3">
      <c r="A51" t="s">
        <v>62</v>
      </c>
      <c r="B51">
        <v>100</v>
      </c>
    </row>
    <row r="52" spans="1:2" x14ac:dyDescent="0.3">
      <c r="A52" t="s">
        <v>63</v>
      </c>
      <c r="B52">
        <v>75</v>
      </c>
    </row>
    <row r="53" spans="1:2" x14ac:dyDescent="0.3">
      <c r="A53" t="s">
        <v>64</v>
      </c>
      <c r="B53">
        <v>100</v>
      </c>
    </row>
    <row r="54" spans="1:2" x14ac:dyDescent="0.3">
      <c r="A54" t="s">
        <v>65</v>
      </c>
      <c r="B54">
        <v>100</v>
      </c>
    </row>
    <row r="55" spans="1:2" x14ac:dyDescent="0.3">
      <c r="A55" t="s">
        <v>66</v>
      </c>
      <c r="B55">
        <v>75</v>
      </c>
    </row>
    <row r="56" spans="1:2" x14ac:dyDescent="0.3">
      <c r="A56" t="s">
        <v>67</v>
      </c>
      <c r="B56">
        <v>100</v>
      </c>
    </row>
    <row r="57" spans="1:2" x14ac:dyDescent="0.3">
      <c r="A57" t="s">
        <v>68</v>
      </c>
      <c r="B57">
        <v>100</v>
      </c>
    </row>
    <row r="58" spans="1:2" x14ac:dyDescent="0.3">
      <c r="A58" t="s">
        <v>69</v>
      </c>
      <c r="B58">
        <v>75</v>
      </c>
    </row>
    <row r="59" spans="1:2" x14ac:dyDescent="0.3">
      <c r="A59" t="s">
        <v>70</v>
      </c>
      <c r="B59">
        <v>100</v>
      </c>
    </row>
    <row r="60" spans="1:2" x14ac:dyDescent="0.3">
      <c r="A60" t="s">
        <v>71</v>
      </c>
      <c r="B60">
        <v>100</v>
      </c>
    </row>
    <row r="61" spans="1:2" x14ac:dyDescent="0.3">
      <c r="A61" t="s">
        <v>72</v>
      </c>
      <c r="B61">
        <v>50</v>
      </c>
    </row>
    <row r="62" spans="1:2" x14ac:dyDescent="0.3">
      <c r="A62" t="s">
        <v>73</v>
      </c>
      <c r="B62">
        <v>100</v>
      </c>
    </row>
    <row r="63" spans="1:2" x14ac:dyDescent="0.3">
      <c r="A63" t="s">
        <v>74</v>
      </c>
      <c r="B63">
        <v>100</v>
      </c>
    </row>
    <row r="64" spans="1:2" x14ac:dyDescent="0.3">
      <c r="A64" t="s">
        <v>75</v>
      </c>
      <c r="B64">
        <v>50</v>
      </c>
    </row>
    <row r="65" spans="1:2" x14ac:dyDescent="0.3">
      <c r="A65" t="s">
        <v>76</v>
      </c>
      <c r="B65">
        <v>100</v>
      </c>
    </row>
    <row r="66" spans="1:2" x14ac:dyDescent="0.3">
      <c r="A66" t="s">
        <v>77</v>
      </c>
      <c r="B66">
        <v>100</v>
      </c>
    </row>
    <row r="67" spans="1:2" x14ac:dyDescent="0.3">
      <c r="A67" t="s">
        <v>78</v>
      </c>
      <c r="B67">
        <v>75</v>
      </c>
    </row>
    <row r="68" spans="1:2" x14ac:dyDescent="0.3">
      <c r="A68" t="s">
        <v>79</v>
      </c>
      <c r="B68">
        <v>100</v>
      </c>
    </row>
    <row r="69" spans="1:2" x14ac:dyDescent="0.3">
      <c r="A69" t="s">
        <v>80</v>
      </c>
      <c r="B69">
        <v>100</v>
      </c>
    </row>
    <row r="70" spans="1:2" x14ac:dyDescent="0.3">
      <c r="A70" t="s">
        <v>81</v>
      </c>
      <c r="B70">
        <v>50</v>
      </c>
    </row>
    <row r="71" spans="1:2" x14ac:dyDescent="0.3">
      <c r="A71" t="s">
        <v>82</v>
      </c>
      <c r="B71">
        <v>100</v>
      </c>
    </row>
    <row r="72" spans="1:2" x14ac:dyDescent="0.3">
      <c r="A72" t="s">
        <v>83</v>
      </c>
      <c r="B72">
        <v>100</v>
      </c>
    </row>
    <row r="73" spans="1:2" x14ac:dyDescent="0.3">
      <c r="A73" t="s">
        <v>84</v>
      </c>
      <c r="B73">
        <v>50</v>
      </c>
    </row>
    <row r="74" spans="1:2" x14ac:dyDescent="0.3">
      <c r="A74" t="s">
        <v>85</v>
      </c>
      <c r="B74">
        <v>100</v>
      </c>
    </row>
    <row r="75" spans="1:2" x14ac:dyDescent="0.3">
      <c r="A75" t="s">
        <v>86</v>
      </c>
      <c r="B75">
        <v>50</v>
      </c>
    </row>
    <row r="76" spans="1:2" x14ac:dyDescent="0.3">
      <c r="A76" t="s">
        <v>87</v>
      </c>
      <c r="B76">
        <v>0</v>
      </c>
    </row>
    <row r="77" spans="1:2" x14ac:dyDescent="0.3">
      <c r="A77" t="s">
        <v>88</v>
      </c>
      <c r="B77">
        <v>100</v>
      </c>
    </row>
    <row r="78" spans="1:2" x14ac:dyDescent="0.3">
      <c r="A78" t="s">
        <v>89</v>
      </c>
      <c r="B78">
        <v>50</v>
      </c>
    </row>
    <row r="79" spans="1:2" x14ac:dyDescent="0.3">
      <c r="A79" t="s">
        <v>90</v>
      </c>
      <c r="B79">
        <v>50</v>
      </c>
    </row>
    <row r="80" spans="1:2" x14ac:dyDescent="0.3">
      <c r="A80" t="s">
        <v>91</v>
      </c>
      <c r="B80">
        <v>100</v>
      </c>
    </row>
    <row r="81" spans="1:2" x14ac:dyDescent="0.3">
      <c r="A81" t="s">
        <v>92</v>
      </c>
      <c r="B81">
        <v>50</v>
      </c>
    </row>
    <row r="82" spans="1:2" x14ac:dyDescent="0.3">
      <c r="A82" t="s">
        <v>93</v>
      </c>
      <c r="B82">
        <v>25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FD805-264B-403C-9484-ABE8F69BD82D}">
  <dimension ref="A1:B17"/>
  <sheetViews>
    <sheetView topLeftCell="A2" workbookViewId="0">
      <selection activeCell="E6" sqref="E6"/>
    </sheetView>
  </sheetViews>
  <sheetFormatPr defaultRowHeight="14.4" x14ac:dyDescent="0.3"/>
  <cols>
    <col min="1" max="1" width="13.44140625" customWidth="1"/>
  </cols>
  <sheetData>
    <row r="1" spans="1:2" ht="23.4" x14ac:dyDescent="0.45">
      <c r="A1" s="14" t="s">
        <v>110</v>
      </c>
      <c r="B1" t="s">
        <v>111</v>
      </c>
    </row>
    <row r="2" spans="1:2" x14ac:dyDescent="0.3">
      <c r="A2" t="s">
        <v>94</v>
      </c>
      <c r="B2" s="16">
        <v>500000</v>
      </c>
    </row>
    <row r="3" spans="1:2" x14ac:dyDescent="0.3">
      <c r="A3" t="s">
        <v>95</v>
      </c>
      <c r="B3" s="17">
        <v>650000</v>
      </c>
    </row>
    <row r="4" spans="1:2" x14ac:dyDescent="0.3">
      <c r="A4" t="s">
        <v>96</v>
      </c>
      <c r="B4" s="17">
        <v>1220000</v>
      </c>
    </row>
    <row r="5" spans="1:2" x14ac:dyDescent="0.3">
      <c r="A5" t="s">
        <v>97</v>
      </c>
      <c r="B5" s="17">
        <v>1610000</v>
      </c>
    </row>
    <row r="6" spans="1:2" x14ac:dyDescent="0.3">
      <c r="A6" t="s">
        <v>98</v>
      </c>
      <c r="B6" s="16">
        <v>500000</v>
      </c>
    </row>
    <row r="7" spans="1:2" x14ac:dyDescent="0.3">
      <c r="A7" t="s">
        <v>99</v>
      </c>
      <c r="B7" s="17">
        <v>610000</v>
      </c>
    </row>
    <row r="8" spans="1:2" x14ac:dyDescent="0.3">
      <c r="A8" t="s">
        <v>100</v>
      </c>
      <c r="B8" s="17">
        <v>1490000</v>
      </c>
    </row>
    <row r="9" spans="1:2" x14ac:dyDescent="0.3">
      <c r="A9" t="s">
        <v>101</v>
      </c>
      <c r="B9" s="17">
        <v>1850000</v>
      </c>
    </row>
    <row r="10" spans="1:2" x14ac:dyDescent="0.3">
      <c r="A10" t="s">
        <v>102</v>
      </c>
      <c r="B10" s="16">
        <v>500000</v>
      </c>
    </row>
    <row r="11" spans="1:2" x14ac:dyDescent="0.3">
      <c r="A11" t="s">
        <v>103</v>
      </c>
      <c r="B11" s="17">
        <v>470000</v>
      </c>
    </row>
    <row r="12" spans="1:2" x14ac:dyDescent="0.3">
      <c r="A12" t="s">
        <v>104</v>
      </c>
      <c r="B12" s="17">
        <v>450000</v>
      </c>
    </row>
    <row r="13" spans="1:2" x14ac:dyDescent="0.3">
      <c r="A13" t="s">
        <v>105</v>
      </c>
      <c r="B13" s="17">
        <v>745000</v>
      </c>
    </row>
    <row r="14" spans="1:2" x14ac:dyDescent="0.3">
      <c r="A14" t="s">
        <v>106</v>
      </c>
      <c r="B14" s="16">
        <v>500000</v>
      </c>
    </row>
    <row r="15" spans="1:2" x14ac:dyDescent="0.3">
      <c r="A15" t="s">
        <v>107</v>
      </c>
      <c r="B15" s="17">
        <v>430000</v>
      </c>
    </row>
    <row r="16" spans="1:2" x14ac:dyDescent="0.3">
      <c r="A16" t="s">
        <v>108</v>
      </c>
      <c r="B16" s="17">
        <v>445000</v>
      </c>
    </row>
    <row r="17" spans="1:2" x14ac:dyDescent="0.3">
      <c r="A17" t="s">
        <v>109</v>
      </c>
      <c r="B17" s="17">
        <v>573000</v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F4FD2-81EB-48CD-9170-5B4E37A99B4B}">
  <dimension ref="A1:B17"/>
  <sheetViews>
    <sheetView workbookViewId="0">
      <selection activeCell="G1" sqref="G1:R19"/>
    </sheetView>
  </sheetViews>
  <sheetFormatPr defaultRowHeight="14.4" x14ac:dyDescent="0.3"/>
  <cols>
    <col min="1" max="1" width="17.33203125" customWidth="1"/>
  </cols>
  <sheetData>
    <row r="1" spans="1:2" ht="23.4" x14ac:dyDescent="0.45">
      <c r="A1" s="15" t="s">
        <v>112</v>
      </c>
      <c r="B1" t="s">
        <v>113</v>
      </c>
    </row>
    <row r="2" spans="1:2" x14ac:dyDescent="0.3">
      <c r="A2" t="s">
        <v>94</v>
      </c>
      <c r="B2" s="16">
        <v>500000</v>
      </c>
    </row>
    <row r="3" spans="1:2" x14ac:dyDescent="0.3">
      <c r="A3" t="s">
        <v>95</v>
      </c>
      <c r="B3" s="17">
        <v>390000</v>
      </c>
    </row>
    <row r="4" spans="1:2" x14ac:dyDescent="0.3">
      <c r="A4" t="s">
        <v>96</v>
      </c>
      <c r="B4" s="17">
        <v>1100000</v>
      </c>
    </row>
    <row r="5" spans="1:2" x14ac:dyDescent="0.3">
      <c r="A5" t="s">
        <v>97</v>
      </c>
      <c r="B5" s="17">
        <v>875000</v>
      </c>
    </row>
    <row r="6" spans="1:2" x14ac:dyDescent="0.3">
      <c r="A6" t="s">
        <v>98</v>
      </c>
      <c r="B6" s="16">
        <v>500000</v>
      </c>
    </row>
    <row r="7" spans="1:2" x14ac:dyDescent="0.3">
      <c r="A7" t="s">
        <v>99</v>
      </c>
      <c r="B7" s="17">
        <v>360000</v>
      </c>
    </row>
    <row r="8" spans="1:2" x14ac:dyDescent="0.3">
      <c r="A8" t="s">
        <v>100</v>
      </c>
      <c r="B8" s="17">
        <v>1000000</v>
      </c>
    </row>
    <row r="9" spans="1:2" x14ac:dyDescent="0.3">
      <c r="A9" t="s">
        <v>101</v>
      </c>
      <c r="B9" s="17">
        <v>760000</v>
      </c>
    </row>
    <row r="10" spans="1:2" x14ac:dyDescent="0.3">
      <c r="A10" t="s">
        <v>102</v>
      </c>
      <c r="B10" s="16">
        <v>500000</v>
      </c>
    </row>
    <row r="11" spans="1:2" x14ac:dyDescent="0.3">
      <c r="A11" t="s">
        <v>103</v>
      </c>
      <c r="B11" s="17">
        <v>500000</v>
      </c>
    </row>
    <row r="12" spans="1:2" x14ac:dyDescent="0.3">
      <c r="A12" t="s">
        <v>104</v>
      </c>
      <c r="B12" s="17">
        <v>300000</v>
      </c>
    </row>
    <row r="13" spans="1:2" x14ac:dyDescent="0.3">
      <c r="A13" t="s">
        <v>105</v>
      </c>
      <c r="B13" s="17">
        <v>330000</v>
      </c>
    </row>
    <row r="14" spans="1:2" x14ac:dyDescent="0.3">
      <c r="A14" t="s">
        <v>106</v>
      </c>
      <c r="B14" s="16">
        <v>500000</v>
      </c>
    </row>
    <row r="15" spans="1:2" x14ac:dyDescent="0.3">
      <c r="A15" t="s">
        <v>107</v>
      </c>
      <c r="B15" s="17">
        <v>380000</v>
      </c>
    </row>
    <row r="16" spans="1:2" x14ac:dyDescent="0.3">
      <c r="A16" t="s">
        <v>108</v>
      </c>
      <c r="B16" s="17">
        <v>420000</v>
      </c>
    </row>
    <row r="17" spans="1:2" x14ac:dyDescent="0.3">
      <c r="A17" t="s">
        <v>109</v>
      </c>
      <c r="B17" s="17">
        <v>270000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E1033B7E8C2B54AAA373E1BA5D337A2" ma:contentTypeVersion="13" ma:contentTypeDescription="Creare un nuovo documento." ma:contentTypeScope="" ma:versionID="05b9d9614ce8bb8e70da35e0f5d7efc6">
  <xsd:schema xmlns:xsd="http://www.w3.org/2001/XMLSchema" xmlns:xs="http://www.w3.org/2001/XMLSchema" xmlns:p="http://schemas.microsoft.com/office/2006/metadata/properties" xmlns:ns3="d28388a4-479d-44d3-b0dd-c0a126bce150" xmlns:ns4="9690cb29-9c33-43cf-96da-95b66915714c" targetNamespace="http://schemas.microsoft.com/office/2006/metadata/properties" ma:root="true" ma:fieldsID="7f154a85a1db78eca9ff28f40529d66a" ns3:_="" ns4:_="">
    <xsd:import namespace="d28388a4-479d-44d3-b0dd-c0a126bce150"/>
    <xsd:import namespace="9690cb29-9c33-43cf-96da-95b66915714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8388a4-479d-44d3-b0dd-c0a126bce1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90cb29-9c33-43cf-96da-95b66915714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320D02-D0DE-48A1-928C-8608155CD85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A23256C-D7BC-4EC5-BBB6-9FC88EA212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8388a4-479d-44d3-b0dd-c0a126bce150"/>
    <ds:schemaRef ds:uri="9690cb29-9c33-43cf-96da-95b6691571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135F93-D1DA-4E4A-8492-109507042F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mussels</vt:lpstr>
      <vt:lpstr>artemia</vt:lpstr>
      <vt:lpstr>microalgae</vt:lpstr>
      <vt:lpstr>NAUPLII</vt:lpstr>
      <vt:lpstr>NANNO</vt:lpstr>
      <vt:lpstr>TETRA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</dc:creator>
  <cp:lastModifiedBy>Roberta Trani</cp:lastModifiedBy>
  <dcterms:created xsi:type="dcterms:W3CDTF">2020-12-28T10:11:44Z</dcterms:created>
  <dcterms:modified xsi:type="dcterms:W3CDTF">2021-10-04T09:03:20Z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0x0101007E1033B7E8C2B54AAA373E1BA5D337A2</vt:lpwstr>
  </property>
</Properties>
</file>