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rsp\Dropbox\허성표 현지연\lunar melatonin\"/>
    </mc:Choice>
  </mc:AlternateContent>
  <xr:revisionPtr revIDLastSave="0" documentId="13_ncr:1_{15B6A8E3-B935-42E1-8379-D5FF4F8551DE}" xr6:coauthVersionLast="47" xr6:coauthVersionMax="47" xr10:uidLastSave="{00000000-0000-0000-0000-000000000000}"/>
  <bookViews>
    <workbookView xWindow="28680" yWindow="-120" windowWidth="29040" windowHeight="15840" activeTab="1" xr2:uid="{6A8FEA40-8C4A-4285-B5C2-98AC32CE71A4}"/>
  </bookViews>
  <sheets>
    <sheet name="Fig. 2" sheetId="5" r:id="rId1"/>
    <sheet name="Fig. 3." sheetId="3" r:id="rId2"/>
    <sheet name="Fig. 4." sheetId="7" r:id="rId3"/>
    <sheet name="Fig. 5." sheetId="2" r:id="rId4"/>
    <sheet name="Fig. 6.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 l="1"/>
  <c r="E60" i="3" s="1"/>
  <c r="E57" i="3"/>
  <c r="G58" i="3"/>
  <c r="G57" i="3"/>
  <c r="G51" i="3"/>
  <c r="G53" i="3" s="1"/>
  <c r="G50" i="3"/>
  <c r="E51" i="3"/>
  <c r="E53" i="3" s="1"/>
  <c r="E50" i="3"/>
  <c r="D51" i="3"/>
  <c r="D53" i="3" s="1"/>
  <c r="D50" i="3"/>
  <c r="G60" i="3"/>
  <c r="F58" i="3"/>
  <c r="F60" i="3" s="1"/>
  <c r="D58" i="3"/>
  <c r="D60" i="3" s="1"/>
  <c r="C58" i="3"/>
  <c r="C60" i="3" s="1"/>
  <c r="B58" i="3"/>
  <c r="B60" i="3" s="1"/>
  <c r="F57" i="3"/>
  <c r="D57" i="3"/>
  <c r="C57" i="3"/>
  <c r="B57" i="3"/>
  <c r="F51" i="3"/>
  <c r="F53" i="3" s="1"/>
  <c r="C51" i="3"/>
  <c r="C53" i="3" s="1"/>
  <c r="B51" i="3"/>
  <c r="B53" i="3" s="1"/>
  <c r="F50" i="3"/>
  <c r="C50" i="3"/>
  <c r="B50" i="3"/>
  <c r="G36" i="3"/>
  <c r="G38" i="3" s="1"/>
  <c r="G35" i="3"/>
  <c r="B36" i="3"/>
  <c r="B38" i="3" s="1"/>
  <c r="B35" i="3"/>
  <c r="F36" i="3"/>
  <c r="F38" i="3" s="1"/>
  <c r="E36" i="3"/>
  <c r="E38" i="3" s="1"/>
  <c r="D36" i="3"/>
  <c r="D38" i="3" s="1"/>
  <c r="C36" i="3"/>
  <c r="C38" i="3" s="1"/>
  <c r="F35" i="3"/>
  <c r="E35" i="3"/>
  <c r="D35" i="3"/>
  <c r="C35" i="3"/>
  <c r="G29" i="3"/>
  <c r="G31" i="3" s="1"/>
  <c r="C29" i="3"/>
  <c r="C31" i="3" s="1"/>
  <c r="D29" i="3"/>
  <c r="D31" i="3" s="1"/>
  <c r="E29" i="3"/>
  <c r="E31" i="3" s="1"/>
  <c r="F29" i="3"/>
  <c r="F31" i="3" s="1"/>
  <c r="B29" i="3"/>
  <c r="B31" i="3" s="1"/>
  <c r="G28" i="3"/>
  <c r="C28" i="3"/>
  <c r="D28" i="3"/>
  <c r="E28" i="3"/>
  <c r="F28" i="3"/>
  <c r="B28" i="3"/>
  <c r="Z43" i="5" l="1"/>
  <c r="Z45" i="5" s="1"/>
  <c r="Y43" i="5"/>
  <c r="Y45" i="5" s="1"/>
  <c r="X43" i="5"/>
  <c r="X45" i="5" s="1"/>
  <c r="W43" i="5"/>
  <c r="W45" i="5" s="1"/>
  <c r="V43" i="5"/>
  <c r="V45" i="5" s="1"/>
  <c r="U43" i="5"/>
  <c r="U45" i="5" s="1"/>
  <c r="T43" i="5"/>
  <c r="T45" i="5" s="1"/>
  <c r="Q43" i="5"/>
  <c r="Q45" i="5" s="1"/>
  <c r="P43" i="5"/>
  <c r="P45" i="5" s="1"/>
  <c r="O43" i="5"/>
  <c r="O45" i="5" s="1"/>
  <c r="N43" i="5"/>
  <c r="N45" i="5" s="1"/>
  <c r="M43" i="5"/>
  <c r="M45" i="5" s="1"/>
  <c r="L43" i="5"/>
  <c r="L45" i="5" s="1"/>
  <c r="K43" i="5"/>
  <c r="K45" i="5" s="1"/>
  <c r="H43" i="5"/>
  <c r="H45" i="5" s="1"/>
  <c r="G43" i="5"/>
  <c r="G45" i="5" s="1"/>
  <c r="F43" i="5"/>
  <c r="F45" i="5" s="1"/>
  <c r="E43" i="5"/>
  <c r="E45" i="5" s="1"/>
  <c r="D43" i="5"/>
  <c r="D45" i="5" s="1"/>
  <c r="C43" i="5"/>
  <c r="C45" i="5" s="1"/>
  <c r="B43" i="5"/>
  <c r="B45" i="5" s="1"/>
  <c r="Z42" i="5"/>
  <c r="Y42" i="5"/>
  <c r="X42" i="5"/>
  <c r="W42" i="5"/>
  <c r="V42" i="5"/>
  <c r="U42" i="5"/>
  <c r="T42" i="5"/>
  <c r="Q42" i="5"/>
  <c r="P42" i="5"/>
  <c r="O42" i="5"/>
  <c r="N42" i="5"/>
  <c r="M42" i="5"/>
  <c r="L42" i="5"/>
  <c r="K42" i="5"/>
  <c r="H42" i="5"/>
  <c r="G42" i="5"/>
  <c r="F42" i="5"/>
  <c r="E42" i="5"/>
  <c r="D42" i="5"/>
  <c r="C42" i="5"/>
  <c r="B42" i="5"/>
  <c r="Z25" i="5"/>
  <c r="Z27" i="5" s="1"/>
  <c r="Y25" i="5"/>
  <c r="Y27" i="5" s="1"/>
  <c r="X25" i="5"/>
  <c r="X27" i="5" s="1"/>
  <c r="W25" i="5"/>
  <c r="W27" i="5" s="1"/>
  <c r="V25" i="5"/>
  <c r="V27" i="5" s="1"/>
  <c r="U25" i="5"/>
  <c r="U27" i="5" s="1"/>
  <c r="T25" i="5"/>
  <c r="T27" i="5" s="1"/>
  <c r="Z24" i="5"/>
  <c r="Y24" i="5"/>
  <c r="X24" i="5"/>
  <c r="W24" i="5"/>
  <c r="V24" i="5"/>
  <c r="U24" i="5"/>
  <c r="T24" i="5"/>
  <c r="Q25" i="5"/>
  <c r="Q27" i="5" s="1"/>
  <c r="P25" i="5"/>
  <c r="P27" i="5" s="1"/>
  <c r="O25" i="5"/>
  <c r="O27" i="5" s="1"/>
  <c r="N25" i="5"/>
  <c r="N27" i="5" s="1"/>
  <c r="M25" i="5"/>
  <c r="M27" i="5" s="1"/>
  <c r="L25" i="5"/>
  <c r="L27" i="5" s="1"/>
  <c r="K25" i="5"/>
  <c r="K27" i="5" s="1"/>
  <c r="Q24" i="5"/>
  <c r="P24" i="5"/>
  <c r="O24" i="5"/>
  <c r="N24" i="5"/>
  <c r="M24" i="5"/>
  <c r="L24" i="5"/>
  <c r="K24" i="5"/>
  <c r="C24" i="5"/>
  <c r="D24" i="5"/>
  <c r="E24" i="5"/>
  <c r="F24" i="5"/>
  <c r="G24" i="5"/>
  <c r="H24" i="5"/>
  <c r="C25" i="5"/>
  <c r="C27" i="5" s="1"/>
  <c r="D25" i="5"/>
  <c r="D27" i="5" s="1"/>
  <c r="E25" i="5"/>
  <c r="E27" i="5" s="1"/>
  <c r="F25" i="5"/>
  <c r="F27" i="5" s="1"/>
  <c r="G25" i="5"/>
  <c r="G27" i="5" s="1"/>
  <c r="H25" i="5"/>
  <c r="H27" i="5" s="1"/>
  <c r="B25" i="5"/>
  <c r="B27" i="5" s="1"/>
  <c r="B24" i="5"/>
  <c r="H6" i="7" l="1"/>
  <c r="H7" i="7"/>
  <c r="H5" i="7"/>
  <c r="P4" i="2"/>
  <c r="P33" i="2" l="1"/>
  <c r="P32" i="2"/>
  <c r="P31" i="2"/>
  <c r="P30" i="2"/>
  <c r="P29" i="2"/>
  <c r="P16" i="2"/>
  <c r="P20" i="2"/>
  <c r="P19" i="2"/>
  <c r="P18" i="2"/>
  <c r="P17" i="2"/>
</calcChain>
</file>

<file path=xl/sharedStrings.xml><?xml version="1.0" encoding="utf-8"?>
<sst xmlns="http://schemas.openxmlformats.org/spreadsheetml/2006/main" count="655" uniqueCount="137">
  <si>
    <t>hCG+</t>
    <phoneticPr fontId="1" type="noConversion"/>
  </si>
  <si>
    <t>hCG-</t>
    <phoneticPr fontId="1" type="noConversion"/>
  </si>
  <si>
    <t>Freshwater</t>
    <phoneticPr fontId="1" type="noConversion"/>
  </si>
  <si>
    <t>Seawater</t>
    <phoneticPr fontId="1" type="noConversion"/>
  </si>
  <si>
    <t>NM</t>
    <phoneticPr fontId="1" type="noConversion"/>
  </si>
  <si>
    <t>FM</t>
    <phoneticPr fontId="1" type="noConversion"/>
  </si>
  <si>
    <t>Initial (Freshwater)</t>
    <phoneticPr fontId="1" type="noConversion"/>
  </si>
  <si>
    <t>BW</t>
  </si>
  <si>
    <t>TL</t>
  </si>
  <si>
    <t>GW</t>
  </si>
  <si>
    <t>GSI</t>
  </si>
  <si>
    <t>Initial (Seawater)</t>
    <phoneticPr fontId="1" type="noConversion"/>
  </si>
  <si>
    <t>EI</t>
    <phoneticPr fontId="1" type="noConversion"/>
  </si>
  <si>
    <t>New moon (hCG+)</t>
    <phoneticPr fontId="1" type="noConversion"/>
  </si>
  <si>
    <t>Full moon (hCG+)</t>
    <phoneticPr fontId="1" type="noConversion"/>
  </si>
  <si>
    <t>New moon (hCG-)</t>
    <phoneticPr fontId="1" type="noConversion"/>
  </si>
  <si>
    <t>Full moon (hCG-)</t>
    <phoneticPr fontId="1" type="noConversion"/>
  </si>
  <si>
    <t xml:space="preserve">Eye size(L) </t>
    <phoneticPr fontId="1" type="noConversion"/>
  </si>
  <si>
    <t xml:space="preserve">Eye size(R) </t>
    <phoneticPr fontId="1" type="noConversion"/>
  </si>
  <si>
    <t>Plasma melatonin levles</t>
    <phoneticPr fontId="1" type="noConversion"/>
  </si>
  <si>
    <t>Long-day (14L10D)</t>
    <phoneticPr fontId="1" type="noConversion"/>
  </si>
  <si>
    <t>Short-day (10L14D)</t>
    <phoneticPr fontId="1" type="noConversion"/>
  </si>
  <si>
    <t>Light-Dark condition (LD, 12L12D)</t>
    <phoneticPr fontId="1" type="noConversion"/>
  </si>
  <si>
    <t>Constant dark condition (DD)</t>
    <phoneticPr fontId="1" type="noConversion"/>
  </si>
  <si>
    <t>Constant light condition (LL)</t>
    <phoneticPr fontId="1" type="noConversion"/>
  </si>
  <si>
    <t xml:space="preserve">Histological observation of testis development </t>
    <phoneticPr fontId="1" type="noConversion"/>
  </si>
  <si>
    <t>Testis developmental stage</t>
    <phoneticPr fontId="1" type="noConversion"/>
  </si>
  <si>
    <t>Spermatozoa</t>
    <phoneticPr fontId="1" type="noConversion"/>
  </si>
  <si>
    <t>GSI</t>
    <phoneticPr fontId="1" type="noConversion"/>
  </si>
  <si>
    <t>FW</t>
  </si>
  <si>
    <t>FW</t>
    <phoneticPr fontId="1" type="noConversion"/>
  </si>
  <si>
    <t>SW</t>
  </si>
  <si>
    <t>SW</t>
    <phoneticPr fontId="1" type="noConversion"/>
  </si>
  <si>
    <t>av</t>
    <phoneticPr fontId="1" type="noConversion"/>
  </si>
  <si>
    <t>stdev</t>
    <phoneticPr fontId="1" type="noConversion"/>
  </si>
  <si>
    <t>count</t>
    <phoneticPr fontId="1" type="noConversion"/>
  </si>
  <si>
    <t>sem</t>
    <phoneticPr fontId="1" type="noConversion"/>
  </si>
  <si>
    <t>Eye melatonin levels</t>
    <phoneticPr fontId="1" type="noConversion"/>
  </si>
  <si>
    <t>ANOVA table</t>
  </si>
  <si>
    <t>SS</t>
  </si>
  <si>
    <t>DF</t>
  </si>
  <si>
    <t>MS</t>
  </si>
  <si>
    <t>F (DFn, DFd)</t>
  </si>
  <si>
    <t>P value</t>
  </si>
  <si>
    <t>Treatment (between columns)</t>
  </si>
  <si>
    <t>F (6, 27) = 12.22</t>
  </si>
  <si>
    <t>P&lt;0.0001</t>
  </si>
  <si>
    <t>Residual (within columns)</t>
  </si>
  <si>
    <t>Total</t>
  </si>
  <si>
    <t>F (6, 27) = 6.410</t>
  </si>
  <si>
    <t>P=0.0003</t>
  </si>
  <si>
    <t>F (6, 27) = 2.456</t>
  </si>
  <si>
    <t>P=0.0503</t>
  </si>
  <si>
    <t>F (6, 24) = 5.345</t>
  </si>
  <si>
    <t>P=0.0013</t>
  </si>
  <si>
    <t>F (6, 25) = 4.583</t>
  </si>
  <si>
    <t>P=0.0029</t>
  </si>
  <si>
    <t>F (6, 26) = 2.702</t>
  </si>
  <si>
    <t>P=0.0357</t>
  </si>
  <si>
    <t>CT9</t>
    <phoneticPr fontId="1" type="noConversion"/>
  </si>
  <si>
    <t>CT13</t>
    <phoneticPr fontId="1" type="noConversion"/>
  </si>
  <si>
    <t>CT17</t>
  </si>
  <si>
    <t>CT21</t>
  </si>
  <si>
    <t>CT1</t>
    <phoneticPr fontId="1" type="noConversion"/>
  </si>
  <si>
    <t>CT5</t>
    <phoneticPr fontId="1" type="noConversion"/>
  </si>
  <si>
    <t>Eye melatonin levles</t>
    <phoneticPr fontId="1" type="noConversion"/>
  </si>
  <si>
    <t>CT8</t>
    <phoneticPr fontId="1" type="noConversion"/>
  </si>
  <si>
    <t>CT12</t>
    <phoneticPr fontId="1" type="noConversion"/>
  </si>
  <si>
    <t>CT16</t>
    <phoneticPr fontId="1" type="noConversion"/>
  </si>
  <si>
    <t>CT20</t>
    <phoneticPr fontId="1" type="noConversion"/>
  </si>
  <si>
    <t>CT24</t>
    <phoneticPr fontId="1" type="noConversion"/>
  </si>
  <si>
    <t>CT4</t>
    <phoneticPr fontId="1" type="noConversion"/>
  </si>
  <si>
    <t>Plasma melatonin levels</t>
    <phoneticPr fontId="1" type="noConversion"/>
  </si>
  <si>
    <t>F (5, 29) = 5.164</t>
  </si>
  <si>
    <t>P=0.0017</t>
  </si>
  <si>
    <t>F (5, 29) = 7.233</t>
  </si>
  <si>
    <t>P=0.0002</t>
  </si>
  <si>
    <t>F (5, 28) = 0.6165</t>
  </si>
  <si>
    <t>P=0.6882</t>
  </si>
  <si>
    <t>F (5, 29) = 2.849</t>
  </si>
  <si>
    <t>P=0.0327</t>
  </si>
  <si>
    <t>t, df</t>
  </si>
  <si>
    <t>t=0.4969, df=9</t>
  </si>
  <si>
    <t>ANOVA summary</t>
  </si>
  <si>
    <t>F</t>
  </si>
  <si>
    <t>&lt;0.0001</t>
  </si>
  <si>
    <t>P value summary</t>
  </si>
  <si>
    <t>****</t>
  </si>
  <si>
    <t>Significant diff. among means (P &lt; 0.05)?</t>
  </si>
  <si>
    <t>Yes</t>
  </si>
  <si>
    <t>R squared</t>
  </si>
  <si>
    <t>***</t>
  </si>
  <si>
    <t>ns</t>
  </si>
  <si>
    <t>No</t>
  </si>
  <si>
    <t>**</t>
  </si>
  <si>
    <t>ANOVA table</t>
    <phoneticPr fontId="1" type="noConversion"/>
  </si>
  <si>
    <t>*</t>
  </si>
  <si>
    <t>Unpaired t test</t>
  </si>
  <si>
    <t>Significantly different (P &lt; 0.05)?</t>
  </si>
  <si>
    <t>One- or two-tailed P value?</t>
  </si>
  <si>
    <t>Two-tailed</t>
  </si>
  <si>
    <t>t=1.492, df=10</t>
  </si>
  <si>
    <t>t=0.09114, df=10</t>
  </si>
  <si>
    <t>t=0.08060, df=10</t>
  </si>
  <si>
    <t>t=2.069, df=10</t>
  </si>
  <si>
    <t>t=0.6616, df=9</t>
  </si>
  <si>
    <t>t=2.522, df=10</t>
  </si>
  <si>
    <t>t=0.09779, df=10</t>
  </si>
  <si>
    <t>t=2.785, df=9</t>
  </si>
  <si>
    <t>t=2.033, df=8</t>
  </si>
  <si>
    <t>t=2.897, df=10</t>
  </si>
  <si>
    <t>t=3.986, df=10</t>
  </si>
  <si>
    <t>HCG-</t>
    <phoneticPr fontId="1" type="noConversion"/>
  </si>
  <si>
    <t>HCG+</t>
    <phoneticPr fontId="1" type="noConversion"/>
  </si>
  <si>
    <t>F (5, 40) = 69.04</t>
  </si>
  <si>
    <t>F (5, 40) = 130.6</t>
  </si>
  <si>
    <t>F (5, 37) = 14.93</t>
  </si>
  <si>
    <t>F (5, 38) = 16.43</t>
  </si>
  <si>
    <t>Fig. 6A</t>
    <phoneticPr fontId="1" type="noConversion"/>
  </si>
  <si>
    <t>Fig. 6B</t>
    <phoneticPr fontId="1" type="noConversion"/>
  </si>
  <si>
    <t>Fig. 5A</t>
    <phoneticPr fontId="1" type="noConversion"/>
  </si>
  <si>
    <t>Fig. 5B</t>
    <phoneticPr fontId="1" type="noConversion"/>
  </si>
  <si>
    <t>Fig. 4a) Freshwater acclimation</t>
    <phoneticPr fontId="1" type="noConversion"/>
  </si>
  <si>
    <t>Fig. 4b) Seawater acclimation</t>
    <phoneticPr fontId="1" type="noConversion"/>
  </si>
  <si>
    <t>Fig. 3A</t>
    <phoneticPr fontId="1" type="noConversion"/>
  </si>
  <si>
    <t>Fig. 3B</t>
    <phoneticPr fontId="1" type="noConversion"/>
  </si>
  <si>
    <t>Fig. 2A</t>
    <phoneticPr fontId="1" type="noConversion"/>
  </si>
  <si>
    <t>Fig. 2B</t>
    <phoneticPr fontId="1" type="noConversion"/>
  </si>
  <si>
    <t>Fig. 2C</t>
    <phoneticPr fontId="1" type="noConversion"/>
  </si>
  <si>
    <t>Fig. 2F</t>
    <phoneticPr fontId="1" type="noConversion"/>
  </si>
  <si>
    <t>Fig. 2E</t>
    <phoneticPr fontId="1" type="noConversion"/>
  </si>
  <si>
    <t>Fig. 2D</t>
    <phoneticPr fontId="1" type="noConversion"/>
  </si>
  <si>
    <t>Fig. 4c) Full moon (FM, hCG-)</t>
    <phoneticPr fontId="1" type="noConversion"/>
  </si>
  <si>
    <t>Fig. 4e) Full moon (FM, hCG+)</t>
    <phoneticPr fontId="1" type="noConversion"/>
  </si>
  <si>
    <t>Fig. 4d) New moon (NM, hCG-)</t>
    <phoneticPr fontId="1" type="noConversion"/>
  </si>
  <si>
    <t>Fig. 4f) New moon (NM, hCG+)</t>
    <phoneticPr fontId="1" type="noConversion"/>
  </si>
  <si>
    <t>Spermatogonia, spermatocyte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</si>
</sst>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;\-###0"/>
    <numFmt numFmtId="177" formatCode="0.0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맑은 고딕"/>
      <family val="2"/>
      <scheme val="minor"/>
    </font>
    <font>
      <b/>
      <sz val="11"/>
      <color theme="1"/>
      <name val="Arial Unicode MS"/>
      <family val="3"/>
      <charset val="129"/>
    </font>
    <font>
      <sz val="11"/>
      <color theme="1"/>
      <name val="Arial"/>
      <family val="2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1"/>
      <name val="맑은 고딕"/>
      <family val="2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2"/>
      <charset val="129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top"/>
      <protection locked="0"/>
    </xf>
    <xf numFmtId="0" fontId="5" fillId="0" borderId="0"/>
  </cellStyleXfs>
  <cellXfs count="58">
    <xf numFmtId="0" fontId="0" fillId="0" borderId="0" xfId="0">
      <alignment vertical="center"/>
    </xf>
    <xf numFmtId="176" fontId="3" fillId="0" borderId="0" xfId="1" applyNumberFormat="1" applyFont="1" applyAlignment="1" applyProtection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7" fillId="0" borderId="0" xfId="0" applyNumberFormat="1" applyFont="1">
      <alignment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2" fontId="7" fillId="0" borderId="0" xfId="0" applyNumberFormat="1" applyFont="1">
      <alignment vertical="center"/>
    </xf>
    <xf numFmtId="2" fontId="7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Alignment="1"/>
    <xf numFmtId="11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8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16" fillId="0" borderId="3" xfId="0" applyFont="1" applyBorder="1">
      <alignment vertical="center"/>
    </xf>
    <xf numFmtId="0" fontId="9" fillId="0" borderId="0" xfId="0" applyFont="1" applyAlignment="1">
      <alignment vertical="center"/>
    </xf>
    <xf numFmtId="0" fontId="2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0" applyFont="1" applyAlignment="1"/>
    <xf numFmtId="0" fontId="7" fillId="0" borderId="1" xfId="0" applyFont="1" applyBorder="1">
      <alignment vertical="center"/>
    </xf>
    <xf numFmtId="0" fontId="19" fillId="0" borderId="0" xfId="0" applyFont="1" applyAlignment="1">
      <alignment horizontal="center"/>
    </xf>
    <xf numFmtId="0" fontId="7" fillId="0" borderId="3" xfId="0" applyFont="1" applyBorder="1">
      <alignment vertical="center"/>
    </xf>
    <xf numFmtId="2" fontId="0" fillId="0" borderId="3" xfId="0" applyNumberFormat="1" applyBorder="1">
      <alignment vertical="center"/>
    </xf>
    <xf numFmtId="0" fontId="6" fillId="0" borderId="3" xfId="0" applyFont="1" applyBorder="1">
      <alignment vertical="center"/>
    </xf>
    <xf numFmtId="2" fontId="18" fillId="0" borderId="0" xfId="0" applyNumberFormat="1" applyFont="1">
      <alignment vertical="center"/>
    </xf>
    <xf numFmtId="0" fontId="9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Normal" xfId="1" xr:uid="{B32CF5D0-6F1D-4962-90E9-6DF9E49AA3C8}"/>
    <cellStyle name="표준" xfId="0" builtinId="0"/>
    <cellStyle name="標準 2" xfId="2" xr:uid="{1BFF9B66-F787-483E-B2CC-3A6D8AE12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D17F-82BD-4F15-851C-DC907FB6C5A3}">
  <dimension ref="A2:Z55"/>
  <sheetViews>
    <sheetView topLeftCell="A2" workbookViewId="0">
      <selection activeCell="B4" sqref="B4"/>
    </sheetView>
  </sheetViews>
  <sheetFormatPr defaultRowHeight="16.5"/>
  <cols>
    <col min="2" max="4" width="9.125" bestFit="1" customWidth="1"/>
    <col min="5" max="5" width="9.125" customWidth="1"/>
    <col min="6" max="8" width="9.125" bestFit="1" customWidth="1"/>
    <col min="10" max="10" width="9" customWidth="1"/>
    <col min="11" max="11" width="10.5" bestFit="1" customWidth="1"/>
    <col min="12" max="12" width="9.125" bestFit="1" customWidth="1"/>
    <col min="13" max="13" width="9.5" bestFit="1" customWidth="1"/>
    <col min="14" max="17" width="9.125" bestFit="1" customWidth="1"/>
    <col min="20" max="26" width="9.125" bestFit="1" customWidth="1"/>
  </cols>
  <sheetData>
    <row r="2" spans="1:26" ht="26.25">
      <c r="B2" s="46" t="s">
        <v>37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>
      <c r="B3" s="48" t="s">
        <v>22</v>
      </c>
      <c r="C3" s="48"/>
      <c r="D3" s="48"/>
      <c r="E3" s="48"/>
      <c r="F3" s="48"/>
      <c r="G3" s="48"/>
      <c r="H3" s="48"/>
      <c r="I3" s="12"/>
      <c r="K3" s="48" t="s">
        <v>23</v>
      </c>
      <c r="L3" s="48"/>
      <c r="M3" s="48"/>
      <c r="N3" s="48"/>
      <c r="O3" s="48"/>
      <c r="P3" s="48"/>
      <c r="Q3" s="48"/>
      <c r="R3" s="12"/>
      <c r="T3" s="48" t="s">
        <v>24</v>
      </c>
      <c r="U3" s="48"/>
      <c r="V3" s="48"/>
      <c r="W3" s="48"/>
      <c r="X3" s="48"/>
      <c r="Y3" s="48"/>
      <c r="Z3" s="48"/>
    </row>
    <row r="4" spans="1:26">
      <c r="B4" s="16" t="s">
        <v>59</v>
      </c>
      <c r="C4" s="16" t="s">
        <v>60</v>
      </c>
      <c r="D4" s="16" t="s">
        <v>61</v>
      </c>
      <c r="E4" s="16" t="s">
        <v>62</v>
      </c>
      <c r="F4" s="16" t="s">
        <v>63</v>
      </c>
      <c r="G4" s="16" t="s">
        <v>64</v>
      </c>
      <c r="H4" s="16" t="s">
        <v>59</v>
      </c>
      <c r="I4" s="16"/>
      <c r="K4" s="16" t="s">
        <v>59</v>
      </c>
      <c r="L4" s="16" t="s">
        <v>60</v>
      </c>
      <c r="M4" s="16" t="s">
        <v>61</v>
      </c>
      <c r="N4" s="16" t="s">
        <v>62</v>
      </c>
      <c r="O4" s="16" t="s">
        <v>63</v>
      </c>
      <c r="P4" s="16" t="s">
        <v>64</v>
      </c>
      <c r="Q4" s="16" t="s">
        <v>59</v>
      </c>
      <c r="R4" s="16"/>
      <c r="T4" s="16" t="s">
        <v>59</v>
      </c>
      <c r="U4" s="16" t="s">
        <v>60</v>
      </c>
      <c r="V4" s="16" t="s">
        <v>61</v>
      </c>
      <c r="W4" s="16" t="s">
        <v>62</v>
      </c>
      <c r="X4" s="16" t="s">
        <v>63</v>
      </c>
      <c r="Y4" s="16" t="s">
        <v>64</v>
      </c>
      <c r="Z4" s="16" t="s">
        <v>59</v>
      </c>
    </row>
    <row r="5" spans="1:26">
      <c r="A5" s="10">
        <v>1</v>
      </c>
      <c r="B5">
        <v>280.39600000000002</v>
      </c>
      <c r="C5">
        <v>275.64800000000002</v>
      </c>
      <c r="D5">
        <v>302.096</v>
      </c>
      <c r="E5">
        <v>195.102</v>
      </c>
      <c r="F5">
        <v>1367.3240000000001</v>
      </c>
      <c r="G5">
        <v>587.11800000000005</v>
      </c>
      <c r="H5">
        <v>660.80799999999999</v>
      </c>
      <c r="K5">
        <v>223.71799999999999</v>
      </c>
      <c r="L5">
        <v>311.59399999999999</v>
      </c>
      <c r="M5">
        <v>606.75400000000002</v>
      </c>
      <c r="N5">
        <v>333.26799999999997</v>
      </c>
      <c r="O5">
        <v>1651.8779999999999</v>
      </c>
      <c r="P5">
        <v>2638.6</v>
      </c>
      <c r="Q5">
        <v>640.50199999999995</v>
      </c>
      <c r="S5" s="10">
        <v>1</v>
      </c>
      <c r="T5">
        <v>423.54399999999998</v>
      </c>
      <c r="U5">
        <v>154.50739999999999</v>
      </c>
      <c r="V5">
        <v>181.6414</v>
      </c>
      <c r="W5">
        <v>208.714</v>
      </c>
      <c r="X5">
        <v>106.739</v>
      </c>
      <c r="Y5">
        <v>214.904</v>
      </c>
      <c r="Z5">
        <v>136.6722</v>
      </c>
    </row>
    <row r="6" spans="1:26">
      <c r="A6" s="10">
        <v>2</v>
      </c>
      <c r="B6">
        <v>226.46799999999999</v>
      </c>
      <c r="C6">
        <v>373.38</v>
      </c>
      <c r="D6">
        <v>325.78800000000001</v>
      </c>
      <c r="E6">
        <v>824.84199999999998</v>
      </c>
      <c r="F6">
        <v>1380.5719999999999</v>
      </c>
      <c r="G6">
        <v>975.25400000000002</v>
      </c>
      <c r="H6">
        <v>275.64800000000002</v>
      </c>
      <c r="K6">
        <v>1034.8620000000001</v>
      </c>
      <c r="L6">
        <v>790.48</v>
      </c>
      <c r="M6">
        <v>526.05399999999997</v>
      </c>
      <c r="N6">
        <v>541.10799999999995</v>
      </c>
      <c r="O6">
        <v>1459.9839999999999</v>
      </c>
      <c r="P6">
        <v>9753.08</v>
      </c>
      <c r="Q6">
        <v>1323.1020000000001</v>
      </c>
      <c r="S6" s="10">
        <v>2</v>
      </c>
      <c r="T6">
        <v>776.7</v>
      </c>
      <c r="U6">
        <v>987.26599999999996</v>
      </c>
      <c r="V6">
        <v>364.81200000000001</v>
      </c>
      <c r="W6">
        <v>144.53460000000001</v>
      </c>
      <c r="X6">
        <v>65.256399999999999</v>
      </c>
      <c r="Y6">
        <v>159.72720000000001</v>
      </c>
      <c r="Z6">
        <v>222.08799999999999</v>
      </c>
    </row>
    <row r="7" spans="1:26">
      <c r="A7" s="10">
        <v>3</v>
      </c>
      <c r="B7">
        <v>244.85599999999999</v>
      </c>
      <c r="C7">
        <v>214.262</v>
      </c>
      <c r="D7">
        <v>595.19799999999998</v>
      </c>
      <c r="E7">
        <v>806.06200000000001</v>
      </c>
      <c r="F7">
        <v>1746.8320000000001</v>
      </c>
      <c r="G7">
        <v>629.04200000000003</v>
      </c>
      <c r="H7">
        <v>203.88</v>
      </c>
      <c r="K7">
        <v>404.392</v>
      </c>
      <c r="L7">
        <v>624.64800000000002</v>
      </c>
      <c r="M7">
        <v>3052.02</v>
      </c>
      <c r="N7">
        <v>491.52600000000001</v>
      </c>
      <c r="O7">
        <v>746.77800000000002</v>
      </c>
      <c r="P7">
        <v>3202.06</v>
      </c>
      <c r="Q7">
        <v>688.18200000000002</v>
      </c>
      <c r="S7" s="10">
        <v>3</v>
      </c>
      <c r="T7">
        <v>468.762</v>
      </c>
      <c r="U7">
        <v>204.19</v>
      </c>
      <c r="V7">
        <v>568.13400000000001</v>
      </c>
      <c r="W7">
        <v>461.452</v>
      </c>
      <c r="X7">
        <v>107.1536</v>
      </c>
      <c r="Y7">
        <v>194.00579999999999</v>
      </c>
      <c r="Z7">
        <v>1111.9480000000001</v>
      </c>
    </row>
    <row r="8" spans="1:26">
      <c r="A8" s="10">
        <v>4</v>
      </c>
      <c r="B8">
        <v>291.84800000000001</v>
      </c>
      <c r="C8">
        <v>404.036</v>
      </c>
      <c r="D8">
        <v>107.6888</v>
      </c>
      <c r="E8">
        <v>620.34400000000005</v>
      </c>
      <c r="F8">
        <v>1407.644</v>
      </c>
      <c r="G8">
        <v>611.80799999999999</v>
      </c>
      <c r="H8">
        <v>274.08600000000001</v>
      </c>
      <c r="K8">
        <v>740.32600000000002</v>
      </c>
      <c r="L8">
        <v>596.80799999999999</v>
      </c>
      <c r="M8">
        <v>499.40199999999999</v>
      </c>
      <c r="N8">
        <v>599.27599999999995</v>
      </c>
      <c r="O8">
        <v>3663.96</v>
      </c>
      <c r="P8">
        <v>13919.54</v>
      </c>
      <c r="Q8">
        <v>1911.452</v>
      </c>
      <c r="S8" s="10">
        <v>4</v>
      </c>
      <c r="T8">
        <v>530.30399999999997</v>
      </c>
      <c r="U8">
        <v>90.450400000000002</v>
      </c>
      <c r="V8">
        <v>252.446</v>
      </c>
      <c r="W8">
        <v>80.712599999999995</v>
      </c>
      <c r="X8">
        <v>121.1474</v>
      </c>
      <c r="Y8">
        <v>211.786</v>
      </c>
      <c r="Z8">
        <v>239.82</v>
      </c>
    </row>
    <row r="9" spans="1:26">
      <c r="A9" s="10">
        <v>5</v>
      </c>
      <c r="B9">
        <v>303.846</v>
      </c>
      <c r="C9">
        <v>362.35399999999998</v>
      </c>
      <c r="D9">
        <v>223.96799999999999</v>
      </c>
      <c r="E9">
        <v>123.7568</v>
      </c>
      <c r="F9">
        <v>758.79600000000005</v>
      </c>
      <c r="G9">
        <v>220.274</v>
      </c>
      <c r="K9">
        <v>577.50400000000002</v>
      </c>
      <c r="L9">
        <v>808.13800000000003</v>
      </c>
      <c r="M9">
        <v>837.43799999999999</v>
      </c>
      <c r="N9">
        <v>904.29399999999998</v>
      </c>
      <c r="O9">
        <v>2074.16</v>
      </c>
      <c r="P9">
        <v>4529.1000000000004</v>
      </c>
      <c r="S9" s="10">
        <v>5</v>
      </c>
      <c r="T9">
        <v>1025.1120000000001</v>
      </c>
      <c r="U9">
        <v>267.73200000000003</v>
      </c>
      <c r="V9">
        <v>495.44600000000003</v>
      </c>
      <c r="W9">
        <v>450.73399999999998</v>
      </c>
      <c r="X9">
        <v>125.8254</v>
      </c>
      <c r="Y9">
        <v>196.1448</v>
      </c>
    </row>
    <row r="11" spans="1:26">
      <c r="A11" s="1"/>
      <c r="B11" s="1"/>
      <c r="C11" s="1"/>
      <c r="D11" s="1"/>
      <c r="E11" s="1"/>
      <c r="F11" s="1"/>
      <c r="G11" s="1"/>
      <c r="H11" s="2"/>
      <c r="I11" s="2"/>
      <c r="J11" s="2"/>
      <c r="K11" s="1"/>
      <c r="L11" s="1"/>
      <c r="M11" s="1"/>
      <c r="N11" s="1"/>
      <c r="O11" s="1"/>
      <c r="P11" s="2"/>
      <c r="Q11" s="2"/>
      <c r="R11" s="2"/>
      <c r="S11" s="1"/>
      <c r="T11" s="1"/>
      <c r="U11" s="1"/>
      <c r="V11" s="1"/>
      <c r="W11" s="1"/>
      <c r="X11" s="2"/>
      <c r="Y11" s="2"/>
      <c r="Z11" s="2"/>
    </row>
    <row r="12" spans="1:26" ht="26.25">
      <c r="B12" s="46" t="s">
        <v>72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>
      <c r="B13" s="48" t="s">
        <v>22</v>
      </c>
      <c r="C13" s="48"/>
      <c r="D13" s="48"/>
      <c r="E13" s="48"/>
      <c r="F13" s="48"/>
      <c r="G13" s="48"/>
      <c r="H13" s="48"/>
      <c r="I13" s="12"/>
      <c r="K13" s="48" t="s">
        <v>23</v>
      </c>
      <c r="L13" s="48"/>
      <c r="M13" s="48"/>
      <c r="N13" s="48"/>
      <c r="O13" s="48"/>
      <c r="P13" s="48"/>
      <c r="Q13" s="48"/>
      <c r="R13" s="12"/>
      <c r="T13" s="48" t="s">
        <v>24</v>
      </c>
      <c r="U13" s="48"/>
      <c r="V13" s="48"/>
      <c r="W13" s="48"/>
      <c r="X13" s="48"/>
      <c r="Y13" s="48"/>
      <c r="Z13" s="48"/>
    </row>
    <row r="14" spans="1:26">
      <c r="B14" s="16" t="s">
        <v>59</v>
      </c>
      <c r="C14" s="16" t="s">
        <v>60</v>
      </c>
      <c r="D14" s="16" t="s">
        <v>61</v>
      </c>
      <c r="E14" s="16" t="s">
        <v>62</v>
      </c>
      <c r="F14" s="16" t="s">
        <v>63</v>
      </c>
      <c r="G14" s="16" t="s">
        <v>64</v>
      </c>
      <c r="H14" s="16" t="s">
        <v>59</v>
      </c>
      <c r="I14" s="16"/>
      <c r="K14" s="16" t="s">
        <v>59</v>
      </c>
      <c r="L14" s="16" t="s">
        <v>60</v>
      </c>
      <c r="M14" s="16" t="s">
        <v>61</v>
      </c>
      <c r="N14" s="16" t="s">
        <v>62</v>
      </c>
      <c r="O14" s="16" t="s">
        <v>63</v>
      </c>
      <c r="P14" s="16" t="s">
        <v>64</v>
      </c>
      <c r="Q14" s="16" t="s">
        <v>59</v>
      </c>
      <c r="R14" s="16"/>
      <c r="T14" s="16" t="s">
        <v>59</v>
      </c>
      <c r="U14" s="16" t="s">
        <v>60</v>
      </c>
      <c r="V14" s="16" t="s">
        <v>61</v>
      </c>
      <c r="W14" s="16" t="s">
        <v>62</v>
      </c>
      <c r="X14" s="16" t="s">
        <v>63</v>
      </c>
      <c r="Y14" s="16" t="s">
        <v>64</v>
      </c>
      <c r="Z14" s="16" t="s">
        <v>59</v>
      </c>
    </row>
    <row r="15" spans="1:26">
      <c r="A15" s="10">
        <v>1</v>
      </c>
      <c r="B15">
        <v>95.960400000000007</v>
      </c>
      <c r="C15">
        <v>64.402600000000007</v>
      </c>
      <c r="D15">
        <v>31.774799999999999</v>
      </c>
      <c r="E15">
        <v>65.173400000000001</v>
      </c>
      <c r="F15">
        <v>240.126</v>
      </c>
      <c r="G15">
        <v>187.49459999999999</v>
      </c>
      <c r="H15">
        <v>90.283199999999994</v>
      </c>
      <c r="J15" s="10">
        <v>1</v>
      </c>
      <c r="K15">
        <v>128.68459999999999</v>
      </c>
      <c r="L15">
        <v>229.12799999999999</v>
      </c>
      <c r="M15">
        <v>124.7726</v>
      </c>
      <c r="N15">
        <v>153.56280000000001</v>
      </c>
      <c r="O15">
        <v>138.48240000000001</v>
      </c>
      <c r="P15">
        <v>264.46800000000002</v>
      </c>
      <c r="Q15">
        <v>91.370199999999997</v>
      </c>
      <c r="S15" s="10">
        <v>1</v>
      </c>
      <c r="T15">
        <v>93.992199999999997</v>
      </c>
      <c r="U15">
        <v>20.965800000000002</v>
      </c>
      <c r="V15">
        <v>83.967200000000005</v>
      </c>
      <c r="W15">
        <v>70.481399999999994</v>
      </c>
      <c r="X15">
        <v>86.195599999999999</v>
      </c>
      <c r="Y15">
        <v>41.925600000000003</v>
      </c>
      <c r="Z15">
        <v>101.9276</v>
      </c>
    </row>
    <row r="16" spans="1:26">
      <c r="A16" s="10">
        <v>2</v>
      </c>
      <c r="B16">
        <v>80.353399999999993</v>
      </c>
      <c r="C16">
        <v>114.0754</v>
      </c>
      <c r="D16">
        <v>114.1866</v>
      </c>
      <c r="E16">
        <v>70.059399999999997</v>
      </c>
      <c r="F16">
        <v>196.61420000000001</v>
      </c>
      <c r="G16">
        <v>100.7092</v>
      </c>
      <c r="H16">
        <v>112.032</v>
      </c>
      <c r="J16" s="10">
        <v>2</v>
      </c>
      <c r="K16">
        <v>220.75800000000001</v>
      </c>
      <c r="L16">
        <v>89.490200000000002</v>
      </c>
      <c r="M16">
        <v>94.211799999999997</v>
      </c>
      <c r="N16">
        <v>82.128600000000006</v>
      </c>
      <c r="O16">
        <v>377.78800000000001</v>
      </c>
      <c r="P16">
        <v>209.52600000000001</v>
      </c>
      <c r="Q16">
        <v>109.2782</v>
      </c>
      <c r="S16" s="10">
        <v>2</v>
      </c>
      <c r="T16">
        <v>85.227599999999995</v>
      </c>
      <c r="U16">
        <v>71.81</v>
      </c>
      <c r="V16">
        <v>78.085599999999999</v>
      </c>
      <c r="W16">
        <v>65.989199999999997</v>
      </c>
      <c r="X16">
        <v>105.8336</v>
      </c>
      <c r="Y16">
        <v>98.736599999999996</v>
      </c>
      <c r="Z16">
        <v>89.154200000000003</v>
      </c>
    </row>
    <row r="17" spans="1:26">
      <c r="A17" s="10">
        <v>3</v>
      </c>
      <c r="B17">
        <v>112.858</v>
      </c>
      <c r="C17">
        <v>93.455399999999997</v>
      </c>
      <c r="D17">
        <v>104.0506</v>
      </c>
      <c r="E17">
        <v>79.963200000000001</v>
      </c>
      <c r="F17">
        <v>867.65800000000002</v>
      </c>
      <c r="G17">
        <v>190.98660000000001</v>
      </c>
      <c r="H17">
        <v>146.2038</v>
      </c>
      <c r="J17" s="10">
        <v>3</v>
      </c>
      <c r="K17">
        <v>116.5504</v>
      </c>
      <c r="L17">
        <v>102.461</v>
      </c>
      <c r="M17">
        <v>90.740799999999993</v>
      </c>
      <c r="N17">
        <v>88.122</v>
      </c>
      <c r="O17">
        <v>717.12199999999996</v>
      </c>
      <c r="P17">
        <v>211.78800000000001</v>
      </c>
      <c r="Q17">
        <v>166.64859999999999</v>
      </c>
      <c r="S17" s="10">
        <v>3</v>
      </c>
      <c r="T17">
        <v>100.78700000000001</v>
      </c>
      <c r="U17">
        <v>83.112799999999993</v>
      </c>
      <c r="V17">
        <v>68.545599999999993</v>
      </c>
      <c r="W17">
        <v>80.555599999999998</v>
      </c>
      <c r="X17">
        <v>125.8964</v>
      </c>
      <c r="Y17">
        <v>109.35299999999999</v>
      </c>
      <c r="Z17">
        <v>129.624</v>
      </c>
    </row>
    <row r="18" spans="1:26">
      <c r="A18" s="10">
        <v>4</v>
      </c>
      <c r="B18">
        <v>157.00479999999999</v>
      </c>
      <c r="C18">
        <v>87.29</v>
      </c>
      <c r="D18">
        <v>110.4198</v>
      </c>
      <c r="E18">
        <v>75.781599999999997</v>
      </c>
      <c r="F18">
        <v>890.2</v>
      </c>
      <c r="G18">
        <v>443.48399999999998</v>
      </c>
      <c r="H18">
        <v>81.655600000000007</v>
      </c>
      <c r="J18" s="10">
        <v>4</v>
      </c>
      <c r="K18">
        <v>102.0176</v>
      </c>
      <c r="L18">
        <v>130.9316</v>
      </c>
      <c r="M18">
        <v>121.792</v>
      </c>
      <c r="N18">
        <v>81.284000000000006</v>
      </c>
      <c r="O18">
        <v>255.142</v>
      </c>
      <c r="P18">
        <v>253.32</v>
      </c>
      <c r="Q18">
        <v>74.858999999999995</v>
      </c>
      <c r="S18" s="10">
        <v>4</v>
      </c>
      <c r="T18">
        <v>83.558400000000006</v>
      </c>
      <c r="U18">
        <v>71.751599999999996</v>
      </c>
      <c r="V18">
        <v>105.46040000000001</v>
      </c>
      <c r="W18">
        <v>69.341800000000006</v>
      </c>
      <c r="X18">
        <v>107.1178</v>
      </c>
      <c r="Y18">
        <v>133.98140000000001</v>
      </c>
    </row>
    <row r="19" spans="1:26">
      <c r="A19" s="10">
        <v>5</v>
      </c>
      <c r="B19">
        <v>150.2474</v>
      </c>
      <c r="D19">
        <v>118.5406</v>
      </c>
      <c r="E19">
        <v>166.25399999999999</v>
      </c>
      <c r="J19" s="10">
        <v>5</v>
      </c>
      <c r="K19">
        <v>109.7548</v>
      </c>
      <c r="L19">
        <v>122.49120000000001</v>
      </c>
      <c r="N19">
        <v>91.446399999999997</v>
      </c>
      <c r="P19">
        <v>186.49600000000001</v>
      </c>
      <c r="S19" s="10">
        <v>5</v>
      </c>
      <c r="T19">
        <v>137.6782</v>
      </c>
      <c r="U19">
        <v>41.798999999999999</v>
      </c>
      <c r="V19">
        <v>156.107</v>
      </c>
      <c r="W19">
        <v>77.250399999999999</v>
      </c>
      <c r="X19">
        <v>128.35339999999999</v>
      </c>
      <c r="Y19">
        <v>67.125600000000006</v>
      </c>
    </row>
    <row r="20" spans="1:26" ht="17.25" thickBot="1"/>
    <row r="21" spans="1:26" s="39" customFormat="1" ht="15.75" thickTop="1">
      <c r="A21" s="49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s="7" customFormat="1" ht="15">
      <c r="A22" s="10"/>
      <c r="B22" s="48" t="s">
        <v>22</v>
      </c>
      <c r="C22" s="48"/>
      <c r="D22" s="48"/>
      <c r="E22" s="48"/>
      <c r="F22" s="48"/>
      <c r="G22" s="48"/>
      <c r="H22" s="48"/>
      <c r="I22" s="24"/>
      <c r="K22" s="48" t="s">
        <v>23</v>
      </c>
      <c r="L22" s="48"/>
      <c r="M22" s="48"/>
      <c r="N22" s="48"/>
      <c r="O22" s="48"/>
      <c r="P22" s="48"/>
      <c r="Q22" s="48"/>
      <c r="R22" s="24"/>
      <c r="T22" s="48" t="s">
        <v>24</v>
      </c>
      <c r="U22" s="48"/>
      <c r="V22" s="48"/>
      <c r="W22" s="48"/>
      <c r="X22" s="48"/>
      <c r="Y22" s="48"/>
      <c r="Z22" s="48"/>
    </row>
    <row r="23" spans="1:26" s="7" customFormat="1" ht="15">
      <c r="A23" s="10" t="s">
        <v>126</v>
      </c>
      <c r="B23" s="16" t="s">
        <v>59</v>
      </c>
      <c r="C23" s="16" t="s">
        <v>60</v>
      </c>
      <c r="D23" s="16" t="s">
        <v>61</v>
      </c>
      <c r="E23" s="16" t="s">
        <v>62</v>
      </c>
      <c r="F23" s="16" t="s">
        <v>63</v>
      </c>
      <c r="G23" s="16" t="s">
        <v>64</v>
      </c>
      <c r="H23" s="16" t="s">
        <v>59</v>
      </c>
      <c r="J23" s="10" t="s">
        <v>127</v>
      </c>
      <c r="K23" s="16" t="s">
        <v>59</v>
      </c>
      <c r="L23" s="16" t="s">
        <v>60</v>
      </c>
      <c r="M23" s="16" t="s">
        <v>61</v>
      </c>
      <c r="N23" s="16" t="s">
        <v>62</v>
      </c>
      <c r="O23" s="16" t="s">
        <v>63</v>
      </c>
      <c r="P23" s="16" t="s">
        <v>64</v>
      </c>
      <c r="Q23" s="16" t="s">
        <v>59</v>
      </c>
      <c r="S23" s="10" t="s">
        <v>128</v>
      </c>
      <c r="T23" s="16" t="s">
        <v>59</v>
      </c>
      <c r="U23" s="16" t="s">
        <v>60</v>
      </c>
      <c r="V23" s="16" t="s">
        <v>61</v>
      </c>
      <c r="W23" s="16" t="s">
        <v>62</v>
      </c>
      <c r="X23" s="16" t="s">
        <v>63</v>
      </c>
      <c r="Y23" s="16" t="s">
        <v>64</v>
      </c>
      <c r="Z23" s="16" t="s">
        <v>59</v>
      </c>
    </row>
    <row r="24" spans="1:26" s="7" customFormat="1" ht="14.25">
      <c r="A24" s="7" t="s">
        <v>33</v>
      </c>
      <c r="B24" s="7">
        <f>AVERAGE(B5:B9)</f>
        <v>269.4828</v>
      </c>
      <c r="C24" s="7">
        <f t="shared" ref="C24:H24" si="0">AVERAGE(C5:C9)</f>
        <v>325.93600000000004</v>
      </c>
      <c r="D24" s="7">
        <f t="shared" si="0"/>
        <v>310.94775999999996</v>
      </c>
      <c r="E24" s="7">
        <f t="shared" si="0"/>
        <v>514.02135999999996</v>
      </c>
      <c r="F24" s="7">
        <f t="shared" si="0"/>
        <v>1332.2336</v>
      </c>
      <c r="G24" s="7">
        <f t="shared" si="0"/>
        <v>604.69920000000002</v>
      </c>
      <c r="H24" s="7">
        <f t="shared" si="0"/>
        <v>353.60550000000001</v>
      </c>
      <c r="K24" s="7">
        <f>AVERAGE(K5:K9)</f>
        <v>596.16039999999998</v>
      </c>
      <c r="L24" s="7">
        <f t="shared" ref="L24:Q24" si="1">AVERAGE(L5:L9)</f>
        <v>626.33360000000005</v>
      </c>
      <c r="M24" s="7">
        <f t="shared" si="1"/>
        <v>1104.3335999999999</v>
      </c>
      <c r="N24" s="7">
        <f t="shared" si="1"/>
        <v>573.89439999999991</v>
      </c>
      <c r="O24" s="7">
        <f t="shared" si="1"/>
        <v>1919.3520000000001</v>
      </c>
      <c r="P24" s="7">
        <f t="shared" si="1"/>
        <v>6808.4759999999997</v>
      </c>
      <c r="Q24" s="7">
        <f t="shared" si="1"/>
        <v>1140.8095000000001</v>
      </c>
      <c r="T24" s="7">
        <f>AVERAGE(T5:T9)</f>
        <v>644.88440000000003</v>
      </c>
      <c r="U24" s="7">
        <f t="shared" ref="U24:Z24" si="2">AVERAGE(U5:U9)</f>
        <v>340.82916</v>
      </c>
      <c r="V24" s="7">
        <f t="shared" si="2"/>
        <v>372.49587999999994</v>
      </c>
      <c r="W24" s="7">
        <f t="shared" si="2"/>
        <v>269.22943999999995</v>
      </c>
      <c r="X24" s="7">
        <f t="shared" si="2"/>
        <v>105.22436</v>
      </c>
      <c r="Y24" s="7">
        <f t="shared" si="2"/>
        <v>195.31356</v>
      </c>
      <c r="Z24" s="7">
        <f t="shared" si="2"/>
        <v>427.63204999999999</v>
      </c>
    </row>
    <row r="25" spans="1:26" s="7" customFormat="1" ht="14.25">
      <c r="A25" s="7" t="s">
        <v>34</v>
      </c>
      <c r="B25" s="7">
        <f>STDEV(B5:B9)</f>
        <v>32.622392297316459</v>
      </c>
      <c r="C25" s="7">
        <f t="shared" ref="C25:H25" si="3">STDEV(C5:C9)</f>
        <v>78.544221748006407</v>
      </c>
      <c r="D25" s="7">
        <f t="shared" si="3"/>
        <v>180.2612470751493</v>
      </c>
      <c r="E25" s="7">
        <f t="shared" si="3"/>
        <v>334.37168481085234</v>
      </c>
      <c r="F25" s="7">
        <f t="shared" si="3"/>
        <v>357.06343270180963</v>
      </c>
      <c r="G25" s="7">
        <f t="shared" si="3"/>
        <v>267.41624845023904</v>
      </c>
      <c r="H25" s="7">
        <f t="shared" si="3"/>
        <v>207.51853254026901</v>
      </c>
      <c r="K25" s="7">
        <f>STDEV(K5:K9)</f>
        <v>311.88112153639554</v>
      </c>
      <c r="L25" s="7">
        <f t="shared" ref="L25:Q25" si="4">STDEV(L5:L9)</f>
        <v>199.95780717641415</v>
      </c>
      <c r="M25" s="7">
        <f t="shared" si="4"/>
        <v>1096.8877072010609</v>
      </c>
      <c r="N25" s="7">
        <f t="shared" si="4"/>
        <v>209.50458647676444</v>
      </c>
      <c r="O25" s="7">
        <f t="shared" si="4"/>
        <v>1086.8663298796221</v>
      </c>
      <c r="P25" s="7">
        <f t="shared" si="4"/>
        <v>4868.9727124599931</v>
      </c>
      <c r="Q25" s="7">
        <f t="shared" si="4"/>
        <v>600.63845660957577</v>
      </c>
      <c r="T25" s="7">
        <f>STDEV(T5:T9)</f>
        <v>252.53104795410806</v>
      </c>
      <c r="U25" s="7">
        <f t="shared" ref="U25:Z25" si="5">STDEV(U5:U9)</f>
        <v>367.18502306854509</v>
      </c>
      <c r="V25" s="7">
        <f t="shared" si="5"/>
        <v>161.46784063791793</v>
      </c>
      <c r="W25" s="7">
        <f t="shared" si="5"/>
        <v>176.52403408484642</v>
      </c>
      <c r="X25" s="7">
        <f t="shared" si="5"/>
        <v>23.882001485386461</v>
      </c>
      <c r="Y25" s="7">
        <f t="shared" si="5"/>
        <v>21.931238184106245</v>
      </c>
      <c r="Z25" s="7">
        <f t="shared" si="5"/>
        <v>458.42763018533623</v>
      </c>
    </row>
    <row r="26" spans="1:26" s="7" customFormat="1" ht="14.25">
      <c r="A26" s="7" t="s">
        <v>35</v>
      </c>
      <c r="B26" s="7">
        <v>5</v>
      </c>
      <c r="C26" s="7">
        <v>5</v>
      </c>
      <c r="D26" s="7">
        <v>5</v>
      </c>
      <c r="E26" s="7">
        <v>5</v>
      </c>
      <c r="F26" s="7">
        <v>5</v>
      </c>
      <c r="G26" s="7">
        <v>5</v>
      </c>
      <c r="H26" s="7">
        <v>4</v>
      </c>
      <c r="K26" s="7">
        <v>5</v>
      </c>
      <c r="L26" s="7">
        <v>5</v>
      </c>
      <c r="M26" s="7">
        <v>5</v>
      </c>
      <c r="N26" s="7">
        <v>5</v>
      </c>
      <c r="O26" s="7">
        <v>5</v>
      </c>
      <c r="P26" s="7">
        <v>5</v>
      </c>
      <c r="Q26" s="7">
        <v>4</v>
      </c>
      <c r="T26" s="7">
        <v>5</v>
      </c>
      <c r="U26" s="7">
        <v>5</v>
      </c>
      <c r="V26" s="7">
        <v>5</v>
      </c>
      <c r="W26" s="7">
        <v>5</v>
      </c>
      <c r="X26" s="7">
        <v>5</v>
      </c>
      <c r="Y26" s="7">
        <v>5</v>
      </c>
      <c r="Z26" s="7">
        <v>4</v>
      </c>
    </row>
    <row r="27" spans="1:26" s="7" customFormat="1" ht="14.25">
      <c r="A27" s="7" t="s">
        <v>36</v>
      </c>
      <c r="B27" s="7">
        <f>B25/(SQRT(B26))</f>
        <v>14.589177353093026</v>
      </c>
      <c r="C27" s="7">
        <f t="shared" ref="C27:H27" si="6">C25/(SQRT(C26))</f>
        <v>35.126043813671934</v>
      </c>
      <c r="D27" s="7">
        <f t="shared" si="6"/>
        <v>80.615280433783795</v>
      </c>
      <c r="E27" s="7">
        <f t="shared" si="6"/>
        <v>149.53556339763995</v>
      </c>
      <c r="F27" s="7">
        <f t="shared" si="6"/>
        <v>159.68362156013353</v>
      </c>
      <c r="G27" s="7">
        <f t="shared" si="6"/>
        <v>119.59218196454145</v>
      </c>
      <c r="H27" s="7">
        <f t="shared" si="6"/>
        <v>103.7592662701345</v>
      </c>
      <c r="K27" s="7">
        <f>K25/(SQRT(K26))</f>
        <v>139.47747773085081</v>
      </c>
      <c r="L27" s="7">
        <f t="shared" ref="L27" si="7">L25/(SQRT(L26))</f>
        <v>89.423849895651458</v>
      </c>
      <c r="M27" s="7">
        <f t="shared" ref="M27" si="8">M25/(SQRT(M26))</f>
        <v>490.54309539709158</v>
      </c>
      <c r="N27" s="7">
        <f t="shared" ref="N27" si="9">N25/(SQRT(N26))</f>
        <v>93.693299392005684</v>
      </c>
      <c r="O27" s="7">
        <f t="shared" ref="O27" si="10">O25/(SQRT(O26))</f>
        <v>486.06139921330913</v>
      </c>
      <c r="P27" s="7">
        <f t="shared" ref="P27" si="11">P25/(SQRT(P26))</f>
        <v>2177.470793130416</v>
      </c>
      <c r="Q27" s="7">
        <f t="shared" ref="Q27" si="12">Q25/(SQRT(Q26))</f>
        <v>300.31922830478788</v>
      </c>
      <c r="T27" s="7">
        <f>T25/(SQRT(T26))</f>
        <v>112.93531793092896</v>
      </c>
      <c r="U27" s="7">
        <f t="shared" ref="U27" si="13">U25/(SQRT(U26))</f>
        <v>164.21013438021905</v>
      </c>
      <c r="V27" s="7">
        <f t="shared" ref="V27" si="14">V25/(SQRT(V26))</f>
        <v>72.210613569297493</v>
      </c>
      <c r="W27" s="7">
        <f t="shared" ref="W27" si="15">W25/(SQRT(W26))</f>
        <v>78.943947975241286</v>
      </c>
      <c r="X27" s="7">
        <f t="shared" ref="X27" si="16">X25/(SQRT(X26))</f>
        <v>10.680355752015014</v>
      </c>
      <c r="Y27" s="7">
        <f t="shared" ref="Y27" si="17">Y25/(SQRT(Y26))</f>
        <v>9.8079478820801214</v>
      </c>
      <c r="Z27" s="7">
        <f t="shared" ref="Z27" si="18">Z25/(SQRT(Z26))</f>
        <v>229.21381509266811</v>
      </c>
    </row>
    <row r="28" spans="1:26" s="7" customFormat="1" ht="15">
      <c r="A28" s="35" t="s">
        <v>83</v>
      </c>
      <c r="B28" s="38"/>
      <c r="C28" s="36"/>
      <c r="D28" s="36"/>
      <c r="J28" s="35" t="s">
        <v>83</v>
      </c>
      <c r="K28" s="38"/>
      <c r="L28" s="36"/>
      <c r="M28" s="36"/>
      <c r="S28" s="35" t="s">
        <v>83</v>
      </c>
      <c r="T28" s="38"/>
      <c r="U28" s="36"/>
      <c r="V28" s="36"/>
    </row>
    <row r="29" spans="1:26" s="7" customFormat="1" ht="14.25">
      <c r="A29" s="37" t="s">
        <v>84</v>
      </c>
      <c r="B29" s="38">
        <v>12.22</v>
      </c>
      <c r="C29" s="38"/>
      <c r="D29" s="38"/>
      <c r="J29" s="37" t="s">
        <v>84</v>
      </c>
      <c r="K29" s="38">
        <v>6.41</v>
      </c>
      <c r="L29" s="38"/>
      <c r="M29" s="38"/>
      <c r="S29" s="37" t="s">
        <v>84</v>
      </c>
      <c r="T29" s="38">
        <v>2.456</v>
      </c>
      <c r="U29" s="38"/>
      <c r="V29" s="38"/>
    </row>
    <row r="30" spans="1:26" s="7" customFormat="1" ht="14.25">
      <c r="A30" s="37" t="s">
        <v>43</v>
      </c>
      <c r="B30" s="38" t="s">
        <v>85</v>
      </c>
      <c r="C30" s="38"/>
      <c r="D30" s="38"/>
      <c r="J30" s="37" t="s">
        <v>43</v>
      </c>
      <c r="K30" s="38">
        <v>2.9999999999999997E-4</v>
      </c>
      <c r="L30" s="38"/>
      <c r="M30" s="38"/>
      <c r="S30" s="37" t="s">
        <v>43</v>
      </c>
      <c r="T30" s="38">
        <v>5.0299999999999997E-2</v>
      </c>
      <c r="U30" s="38"/>
      <c r="V30" s="38"/>
    </row>
    <row r="31" spans="1:26" s="7" customFormat="1" ht="14.25">
      <c r="A31" s="37" t="s">
        <v>86</v>
      </c>
      <c r="B31" s="38" t="s">
        <v>87</v>
      </c>
      <c r="C31" s="38"/>
      <c r="D31" s="38"/>
      <c r="E31" s="38"/>
      <c r="J31" s="37" t="s">
        <v>86</v>
      </c>
      <c r="K31" s="38" t="s">
        <v>91</v>
      </c>
      <c r="L31" s="38"/>
      <c r="M31" s="38"/>
      <c r="N31" s="38"/>
      <c r="S31" s="37" t="s">
        <v>86</v>
      </c>
      <c r="T31" s="38" t="s">
        <v>92</v>
      </c>
    </row>
    <row r="32" spans="1:26" s="7" customFormat="1" ht="14.25">
      <c r="A32" s="37" t="s">
        <v>88</v>
      </c>
      <c r="B32" s="38" t="s">
        <v>89</v>
      </c>
      <c r="C32" s="38"/>
      <c r="D32" s="38"/>
      <c r="E32" s="38"/>
      <c r="J32" s="37" t="s">
        <v>88</v>
      </c>
      <c r="K32" s="38" t="s">
        <v>89</v>
      </c>
      <c r="L32" s="38"/>
      <c r="M32" s="38"/>
      <c r="N32" s="38"/>
      <c r="S32" s="37" t="s">
        <v>88</v>
      </c>
      <c r="T32" s="38" t="s">
        <v>93</v>
      </c>
    </row>
    <row r="33" spans="1:26" s="7" customFormat="1" ht="14.25">
      <c r="A33" s="37" t="s">
        <v>90</v>
      </c>
      <c r="B33" s="38">
        <v>0.73080000000000001</v>
      </c>
      <c r="C33" s="38"/>
      <c r="D33" s="38"/>
      <c r="E33" s="38"/>
      <c r="J33" s="37" t="s">
        <v>90</v>
      </c>
      <c r="K33" s="38">
        <v>0.58750000000000002</v>
      </c>
      <c r="L33" s="38"/>
      <c r="M33" s="38"/>
      <c r="N33" s="38"/>
      <c r="S33" s="37" t="s">
        <v>90</v>
      </c>
      <c r="T33" s="38">
        <v>0.35310000000000002</v>
      </c>
    </row>
    <row r="34" spans="1:26" s="10" customFormat="1" ht="15">
      <c r="A34" s="35" t="s">
        <v>38</v>
      </c>
      <c r="B34" s="36" t="s">
        <v>39</v>
      </c>
      <c r="C34" s="36" t="s">
        <v>40</v>
      </c>
      <c r="D34" s="36" t="s">
        <v>41</v>
      </c>
      <c r="E34" s="36" t="s">
        <v>42</v>
      </c>
      <c r="F34" s="36" t="s">
        <v>43</v>
      </c>
      <c r="J34" s="35" t="s">
        <v>38</v>
      </c>
      <c r="K34" s="36" t="s">
        <v>39</v>
      </c>
      <c r="L34" s="36" t="s">
        <v>40</v>
      </c>
      <c r="M34" s="36" t="s">
        <v>41</v>
      </c>
      <c r="N34" s="36" t="s">
        <v>42</v>
      </c>
      <c r="O34" s="36" t="s">
        <v>43</v>
      </c>
      <c r="S34" s="35" t="s">
        <v>38</v>
      </c>
      <c r="T34" s="36" t="s">
        <v>39</v>
      </c>
      <c r="U34" s="36" t="s">
        <v>40</v>
      </c>
      <c r="V34" s="36" t="s">
        <v>41</v>
      </c>
      <c r="W34" s="36" t="s">
        <v>42</v>
      </c>
      <c r="X34" s="36" t="s">
        <v>43</v>
      </c>
    </row>
    <row r="35" spans="1:26" s="7" customFormat="1" ht="14.25">
      <c r="A35" s="37" t="s">
        <v>44</v>
      </c>
      <c r="B35" s="38">
        <v>4158042</v>
      </c>
      <c r="C35" s="38">
        <v>6</v>
      </c>
      <c r="D35" s="38">
        <v>693007</v>
      </c>
      <c r="E35" s="38" t="s">
        <v>45</v>
      </c>
      <c r="F35" s="38" t="s">
        <v>46</v>
      </c>
      <c r="J35" s="37" t="s">
        <v>44</v>
      </c>
      <c r="K35" s="38">
        <v>151236853</v>
      </c>
      <c r="L35" s="38">
        <v>6</v>
      </c>
      <c r="M35" s="38">
        <v>25206142</v>
      </c>
      <c r="N35" s="38" t="s">
        <v>49</v>
      </c>
      <c r="O35" s="38" t="s">
        <v>50</v>
      </c>
      <c r="S35" s="37" t="s">
        <v>44</v>
      </c>
      <c r="T35" s="38">
        <v>904793</v>
      </c>
      <c r="U35" s="38">
        <v>6</v>
      </c>
      <c r="V35" s="38">
        <v>150799</v>
      </c>
      <c r="W35" s="38" t="s">
        <v>51</v>
      </c>
      <c r="X35" s="38" t="s">
        <v>52</v>
      </c>
    </row>
    <row r="36" spans="1:26" s="7" customFormat="1" ht="14.25">
      <c r="A36" s="37" t="s">
        <v>47</v>
      </c>
      <c r="B36" s="38">
        <v>1531343</v>
      </c>
      <c r="C36" s="38">
        <v>27</v>
      </c>
      <c r="D36" s="38">
        <v>56716</v>
      </c>
      <c r="E36" s="38"/>
      <c r="F36" s="38"/>
      <c r="J36" s="37" t="s">
        <v>47</v>
      </c>
      <c r="K36" s="38">
        <v>106172226</v>
      </c>
      <c r="L36" s="38">
        <v>27</v>
      </c>
      <c r="M36" s="38">
        <v>3932305</v>
      </c>
      <c r="N36" s="38"/>
      <c r="O36" s="38"/>
      <c r="S36" s="37" t="s">
        <v>47</v>
      </c>
      <c r="T36" s="38">
        <v>1657990</v>
      </c>
      <c r="U36" s="38">
        <v>27</v>
      </c>
      <c r="V36" s="38">
        <v>61407</v>
      </c>
      <c r="W36" s="38"/>
      <c r="X36" s="38"/>
    </row>
    <row r="37" spans="1:26" s="7" customFormat="1" ht="14.25">
      <c r="A37" s="37" t="s">
        <v>48</v>
      </c>
      <c r="B37" s="38">
        <v>5689385</v>
      </c>
      <c r="C37" s="38">
        <v>33</v>
      </c>
      <c r="D37" s="38"/>
      <c r="E37" s="38"/>
      <c r="F37" s="38"/>
      <c r="J37" s="37" t="s">
        <v>48</v>
      </c>
      <c r="K37" s="38">
        <v>257409078</v>
      </c>
      <c r="L37" s="38">
        <v>33</v>
      </c>
      <c r="M37" s="38"/>
      <c r="N37" s="38"/>
      <c r="O37" s="38"/>
      <c r="S37" s="37" t="s">
        <v>48</v>
      </c>
      <c r="T37" s="38">
        <v>2562783</v>
      </c>
      <c r="U37" s="38">
        <v>33</v>
      </c>
      <c r="V37" s="38"/>
      <c r="W37" s="38"/>
      <c r="X37" s="38"/>
    </row>
    <row r="38" spans="1:26" s="7" customFormat="1" ht="14.25"/>
    <row r="39" spans="1:26" s="7" customFormat="1" ht="15">
      <c r="A39" s="48" t="s">
        <v>72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7" customFormat="1" ht="15">
      <c r="A40" s="10"/>
      <c r="B40" s="48" t="s">
        <v>22</v>
      </c>
      <c r="C40" s="48"/>
      <c r="D40" s="48"/>
      <c r="E40" s="48"/>
      <c r="F40" s="48"/>
      <c r="G40" s="48"/>
      <c r="H40" s="48"/>
      <c r="I40" s="24"/>
      <c r="K40" s="48" t="s">
        <v>23</v>
      </c>
      <c r="L40" s="48"/>
      <c r="M40" s="48"/>
      <c r="N40" s="48"/>
      <c r="O40" s="48"/>
      <c r="P40" s="48"/>
      <c r="Q40" s="48"/>
      <c r="R40" s="24"/>
      <c r="T40" s="48" t="s">
        <v>24</v>
      </c>
      <c r="U40" s="48"/>
      <c r="V40" s="48"/>
      <c r="W40" s="48"/>
      <c r="X40" s="48"/>
      <c r="Y40" s="48"/>
      <c r="Z40" s="48"/>
    </row>
    <row r="41" spans="1:26" s="7" customFormat="1" ht="15">
      <c r="A41" s="10" t="s">
        <v>131</v>
      </c>
      <c r="B41" s="16" t="s">
        <v>59</v>
      </c>
      <c r="C41" s="16" t="s">
        <v>60</v>
      </c>
      <c r="D41" s="16" t="s">
        <v>61</v>
      </c>
      <c r="E41" s="16" t="s">
        <v>62</v>
      </c>
      <c r="F41" s="16" t="s">
        <v>63</v>
      </c>
      <c r="G41" s="16" t="s">
        <v>64</v>
      </c>
      <c r="H41" s="16" t="s">
        <v>59</v>
      </c>
      <c r="J41" s="10" t="s">
        <v>130</v>
      </c>
      <c r="K41" s="16" t="s">
        <v>59</v>
      </c>
      <c r="L41" s="16" t="s">
        <v>60</v>
      </c>
      <c r="M41" s="16" t="s">
        <v>61</v>
      </c>
      <c r="N41" s="16" t="s">
        <v>62</v>
      </c>
      <c r="O41" s="16" t="s">
        <v>63</v>
      </c>
      <c r="P41" s="16" t="s">
        <v>64</v>
      </c>
      <c r="Q41" s="16" t="s">
        <v>59</v>
      </c>
      <c r="S41" s="10" t="s">
        <v>129</v>
      </c>
      <c r="T41" s="16" t="s">
        <v>59</v>
      </c>
      <c r="U41" s="16" t="s">
        <v>60</v>
      </c>
      <c r="V41" s="16" t="s">
        <v>61</v>
      </c>
      <c r="W41" s="16" t="s">
        <v>62</v>
      </c>
      <c r="X41" s="16" t="s">
        <v>63</v>
      </c>
      <c r="Y41" s="16" t="s">
        <v>64</v>
      </c>
      <c r="Z41" s="16" t="s">
        <v>59</v>
      </c>
    </row>
    <row r="42" spans="1:26" s="7" customFormat="1" ht="14.25">
      <c r="A42" s="7" t="s">
        <v>33</v>
      </c>
      <c r="B42" s="7">
        <f>AVERAGE(B15:B19)</f>
        <v>119.28479999999999</v>
      </c>
      <c r="C42" s="7">
        <f t="shared" ref="C42:H42" si="19">AVERAGE(C15:C19)</f>
        <v>89.805850000000007</v>
      </c>
      <c r="D42" s="7">
        <f t="shared" si="19"/>
        <v>95.794479999999993</v>
      </c>
      <c r="E42" s="7">
        <f t="shared" si="19"/>
        <v>91.446319999999986</v>
      </c>
      <c r="F42" s="7">
        <f t="shared" si="19"/>
        <v>548.64955000000009</v>
      </c>
      <c r="G42" s="7">
        <f t="shared" si="19"/>
        <v>230.6686</v>
      </c>
      <c r="H42" s="7">
        <f t="shared" si="19"/>
        <v>107.54365</v>
      </c>
      <c r="K42" s="7">
        <f>AVERAGE(K15:K19)</f>
        <v>135.55307999999999</v>
      </c>
      <c r="L42" s="7">
        <f t="shared" ref="L42:Q42" si="20">AVERAGE(L15:L19)</f>
        <v>134.90040000000002</v>
      </c>
      <c r="M42" s="7">
        <f t="shared" si="20"/>
        <v>107.8793</v>
      </c>
      <c r="N42" s="7">
        <f t="shared" si="20"/>
        <v>99.308759999999992</v>
      </c>
      <c r="O42" s="7">
        <f t="shared" si="20"/>
        <v>372.1336</v>
      </c>
      <c r="P42" s="7">
        <f t="shared" si="20"/>
        <v>225.11960000000005</v>
      </c>
      <c r="Q42" s="7">
        <f t="shared" si="20"/>
        <v>110.53899999999999</v>
      </c>
      <c r="T42" s="7">
        <f>AVERAGE(T15:T19)</f>
        <v>100.24868000000001</v>
      </c>
      <c r="U42" s="7">
        <f t="shared" ref="U42:Z42" si="21">AVERAGE(U15:U19)</f>
        <v>57.887839999999997</v>
      </c>
      <c r="V42" s="7">
        <f t="shared" si="21"/>
        <v>98.433160000000001</v>
      </c>
      <c r="W42" s="7">
        <f t="shared" si="21"/>
        <v>72.723680000000002</v>
      </c>
      <c r="X42" s="7">
        <f t="shared" si="21"/>
        <v>110.67936</v>
      </c>
      <c r="Y42" s="7">
        <f t="shared" si="21"/>
        <v>90.224440000000001</v>
      </c>
      <c r="Z42" s="7">
        <f t="shared" si="21"/>
        <v>106.90193333333332</v>
      </c>
    </row>
    <row r="43" spans="1:26" s="7" customFormat="1" ht="14.25">
      <c r="A43" s="7" t="s">
        <v>34</v>
      </c>
      <c r="B43" s="7">
        <f>STDEV(B15:B19)</f>
        <v>33.475611638624358</v>
      </c>
      <c r="C43" s="7">
        <f t="shared" ref="C43:H43" si="22">STDEV(C15:C19)</f>
        <v>20.444925076817164</v>
      </c>
      <c r="D43" s="7">
        <f t="shared" si="22"/>
        <v>36.180930692175401</v>
      </c>
      <c r="E43" s="7">
        <f t="shared" si="22"/>
        <v>42.19330858385014</v>
      </c>
      <c r="F43" s="7">
        <f t="shared" si="22"/>
        <v>381.89822798787191</v>
      </c>
      <c r="G43" s="7">
        <f t="shared" si="22"/>
        <v>147.89466468348337</v>
      </c>
      <c r="H43" s="7">
        <f t="shared" si="22"/>
        <v>28.768424535417296</v>
      </c>
      <c r="K43" s="7">
        <f>STDEV(K15:K19)</f>
        <v>48.626988202766576</v>
      </c>
      <c r="L43" s="7">
        <f t="shared" ref="L43:Q43" si="23">STDEV(L15:L19)</f>
        <v>55.142953213080602</v>
      </c>
      <c r="M43" s="7">
        <f t="shared" si="23"/>
        <v>17.883656828512425</v>
      </c>
      <c r="N43" s="7">
        <f t="shared" si="23"/>
        <v>30.620707989333049</v>
      </c>
      <c r="O43" s="7">
        <f t="shared" si="23"/>
        <v>249.88589803209513</v>
      </c>
      <c r="P43" s="7">
        <f t="shared" si="23"/>
        <v>32.61990779876578</v>
      </c>
      <c r="Q43" s="7">
        <f t="shared" si="23"/>
        <v>39.959905414636168</v>
      </c>
      <c r="T43" s="7">
        <f>STDEV(T15:T19)</f>
        <v>22.048812829084437</v>
      </c>
      <c r="U43" s="7">
        <f t="shared" ref="U43:Z43" si="24">STDEV(U15:U19)</f>
        <v>25.711946628522711</v>
      </c>
      <c r="V43" s="7">
        <f t="shared" si="24"/>
        <v>34.972158075360447</v>
      </c>
      <c r="W43" s="7">
        <f t="shared" si="24"/>
        <v>5.9926688054655584</v>
      </c>
      <c r="X43" s="7">
        <f t="shared" si="24"/>
        <v>17.172293088228006</v>
      </c>
      <c r="Y43" s="7">
        <f t="shared" si="24"/>
        <v>36.122584966582863</v>
      </c>
      <c r="Z43" s="7">
        <f t="shared" si="24"/>
        <v>20.688382539322347</v>
      </c>
    </row>
    <row r="44" spans="1:26" s="7" customFormat="1" ht="14.25">
      <c r="A44" s="7" t="s">
        <v>35</v>
      </c>
      <c r="B44" s="7">
        <v>5</v>
      </c>
      <c r="C44" s="7">
        <v>4</v>
      </c>
      <c r="D44" s="7">
        <v>5</v>
      </c>
      <c r="E44" s="7">
        <v>5</v>
      </c>
      <c r="F44" s="7">
        <v>4</v>
      </c>
      <c r="G44" s="7">
        <v>4</v>
      </c>
      <c r="H44" s="7">
        <v>4</v>
      </c>
      <c r="K44" s="7">
        <v>5</v>
      </c>
      <c r="L44" s="7">
        <v>5</v>
      </c>
      <c r="M44" s="7">
        <v>4</v>
      </c>
      <c r="N44" s="7">
        <v>5</v>
      </c>
      <c r="O44" s="7">
        <v>4</v>
      </c>
      <c r="P44" s="7">
        <v>5</v>
      </c>
      <c r="Q44" s="7">
        <v>4</v>
      </c>
      <c r="T44" s="7">
        <v>5</v>
      </c>
      <c r="U44" s="7">
        <v>5</v>
      </c>
      <c r="V44" s="7">
        <v>5</v>
      </c>
      <c r="W44" s="7">
        <v>5</v>
      </c>
      <c r="X44" s="7">
        <v>5</v>
      </c>
      <c r="Y44" s="7">
        <v>5</v>
      </c>
      <c r="Z44" s="7">
        <v>3</v>
      </c>
    </row>
    <row r="45" spans="1:26" s="7" customFormat="1" ht="14.25">
      <c r="A45" s="7" t="s">
        <v>36</v>
      </c>
      <c r="B45" s="7">
        <f>B43/(SQRT(B44))</f>
        <v>14.970748642469436</v>
      </c>
      <c r="C45" s="7">
        <f t="shared" ref="C45" si="25">C43/(SQRT(C44))</f>
        <v>10.222462538408582</v>
      </c>
      <c r="D45" s="7">
        <f t="shared" ref="D45" si="26">D43/(SQRT(D44))</f>
        <v>16.180604103382542</v>
      </c>
      <c r="E45" s="7">
        <f t="shared" ref="E45" si="27">E43/(SQRT(E44))</f>
        <v>18.869421237822859</v>
      </c>
      <c r="F45" s="7">
        <f t="shared" ref="F45" si="28">F43/(SQRT(F44))</f>
        <v>190.94911399393595</v>
      </c>
      <c r="G45" s="7">
        <f t="shared" ref="G45" si="29">G43/(SQRT(G44))</f>
        <v>73.947332341741685</v>
      </c>
      <c r="H45" s="7">
        <f t="shared" ref="H45" si="30">H43/(SQRT(H44))</f>
        <v>14.384212267708648</v>
      </c>
      <c r="K45" s="7">
        <f>K43/(SQRT(K44))</f>
        <v>21.746650232493277</v>
      </c>
      <c r="L45" s="7">
        <f t="shared" ref="L45" si="31">L43/(SQRT(L44))</f>
        <v>24.660678372907732</v>
      </c>
      <c r="M45" s="7">
        <f t="shared" ref="M45" si="32">M43/(SQRT(M44))</f>
        <v>8.9418284142562126</v>
      </c>
      <c r="N45" s="7">
        <f t="shared" ref="N45" si="33">N43/(SQRT(N44))</f>
        <v>13.69399691666392</v>
      </c>
      <c r="O45" s="7">
        <f t="shared" ref="O45" si="34">O43/(SQRT(O44))</f>
        <v>124.94294901604756</v>
      </c>
      <c r="P45" s="7">
        <f t="shared" ref="P45" si="35">P43/(SQRT(P44))</f>
        <v>14.588066251563163</v>
      </c>
      <c r="Q45" s="7">
        <f t="shared" ref="Q45" si="36">Q43/(SQRT(Q44))</f>
        <v>19.979952707318084</v>
      </c>
      <c r="T45" s="7">
        <f>T43/(SQRT(T44))</f>
        <v>9.8605288618004501</v>
      </c>
      <c r="U45" s="7">
        <f t="shared" ref="U45" si="37">U43/(SQRT(U44))</f>
        <v>11.498732099044663</v>
      </c>
      <c r="V45" s="7">
        <f t="shared" ref="V45" si="38">V43/(SQRT(V44))</f>
        <v>15.640024555274834</v>
      </c>
      <c r="W45" s="7">
        <f t="shared" ref="W45" si="39">W43/(SQRT(W44))</f>
        <v>2.68000296313269</v>
      </c>
      <c r="X45" s="7">
        <f t="shared" ref="X45" si="40">X43/(SQRT(X44))</f>
        <v>7.6796829349655225</v>
      </c>
      <c r="Y45" s="7">
        <f t="shared" ref="Y45" si="41">Y43/(SQRT(Y44))</f>
        <v>16.154511101658251</v>
      </c>
      <c r="Z45" s="7">
        <f t="shared" ref="Z45" si="42">Z43/(SQRT(Z44))</f>
        <v>11.944443228175711</v>
      </c>
    </row>
    <row r="46" spans="1:26" s="10" customFormat="1" ht="15">
      <c r="A46" s="35" t="s">
        <v>83</v>
      </c>
      <c r="B46" s="36"/>
      <c r="C46" s="36"/>
      <c r="D46" s="36"/>
      <c r="J46" s="35" t="s">
        <v>83</v>
      </c>
      <c r="K46" s="36"/>
      <c r="L46" s="36"/>
      <c r="M46" s="36"/>
      <c r="S46" s="35" t="s">
        <v>83</v>
      </c>
      <c r="T46" s="36"/>
      <c r="U46" s="36"/>
      <c r="V46" s="36"/>
    </row>
    <row r="47" spans="1:26" s="7" customFormat="1" ht="14.25">
      <c r="A47" s="37" t="s">
        <v>84</v>
      </c>
      <c r="B47" s="38">
        <v>5.3449999999999998</v>
      </c>
      <c r="C47" s="38"/>
      <c r="D47" s="38"/>
      <c r="J47" s="37" t="s">
        <v>84</v>
      </c>
      <c r="K47" s="38">
        <v>4.5830000000000002</v>
      </c>
      <c r="L47" s="38"/>
      <c r="M47" s="38"/>
      <c r="S47" s="37" t="s">
        <v>84</v>
      </c>
      <c r="T47" s="38">
        <v>2.702</v>
      </c>
      <c r="U47" s="38"/>
      <c r="V47" s="38"/>
    </row>
    <row r="48" spans="1:26" s="7" customFormat="1" ht="14.25">
      <c r="A48" s="37" t="s">
        <v>43</v>
      </c>
      <c r="B48" s="38">
        <v>1.2999999999999999E-3</v>
      </c>
      <c r="C48" s="38"/>
      <c r="D48" s="38"/>
      <c r="J48" s="37" t="s">
        <v>43</v>
      </c>
      <c r="K48" s="38">
        <v>2.8999999999999998E-3</v>
      </c>
      <c r="L48" s="38"/>
      <c r="M48" s="38"/>
      <c r="S48" s="37" t="s">
        <v>43</v>
      </c>
      <c r="T48" s="38">
        <v>3.5700000000000003E-2</v>
      </c>
      <c r="U48" s="38"/>
      <c r="V48" s="38"/>
    </row>
    <row r="49" spans="1:24" s="7" customFormat="1" ht="14.25">
      <c r="A49" s="37" t="s">
        <v>86</v>
      </c>
      <c r="B49" s="38" t="s">
        <v>94</v>
      </c>
      <c r="C49" s="38"/>
      <c r="D49" s="38"/>
      <c r="J49" s="37" t="s">
        <v>86</v>
      </c>
      <c r="K49" s="38" t="s">
        <v>94</v>
      </c>
      <c r="L49" s="38"/>
      <c r="M49" s="38"/>
      <c r="S49" s="37" t="s">
        <v>86</v>
      </c>
      <c r="T49" s="38" t="s">
        <v>96</v>
      </c>
      <c r="U49" s="38"/>
      <c r="V49" s="38"/>
    </row>
    <row r="50" spans="1:24" s="7" customFormat="1" ht="14.25">
      <c r="A50" s="37" t="s">
        <v>88</v>
      </c>
      <c r="B50" s="38" t="s">
        <v>89</v>
      </c>
      <c r="C50" s="38"/>
      <c r="D50" s="38"/>
      <c r="J50" s="37" t="s">
        <v>88</v>
      </c>
      <c r="K50" s="38" t="s">
        <v>89</v>
      </c>
      <c r="L50" s="38"/>
      <c r="M50" s="38"/>
      <c r="S50" s="37" t="s">
        <v>88</v>
      </c>
      <c r="T50" s="38" t="s">
        <v>89</v>
      </c>
      <c r="U50" s="38"/>
      <c r="V50" s="38"/>
    </row>
    <row r="51" spans="1:24" s="7" customFormat="1" ht="14.25">
      <c r="A51" s="37" t="s">
        <v>90</v>
      </c>
      <c r="B51" s="38">
        <v>0.57199999999999995</v>
      </c>
      <c r="C51" s="38"/>
      <c r="D51" s="38"/>
      <c r="J51" s="37" t="s">
        <v>90</v>
      </c>
      <c r="K51" s="38">
        <v>0.52380000000000004</v>
      </c>
      <c r="L51" s="38"/>
      <c r="M51" s="38"/>
      <c r="S51" s="37" t="s">
        <v>90</v>
      </c>
      <c r="T51" s="38">
        <v>0.38400000000000001</v>
      </c>
      <c r="U51" s="38"/>
      <c r="V51" s="38"/>
    </row>
    <row r="52" spans="1:24" s="10" customFormat="1" ht="15">
      <c r="A52" s="35" t="s">
        <v>95</v>
      </c>
      <c r="B52" s="36" t="s">
        <v>39</v>
      </c>
      <c r="C52" s="36" t="s">
        <v>40</v>
      </c>
      <c r="D52" s="36" t="s">
        <v>41</v>
      </c>
      <c r="E52" s="36" t="s">
        <v>42</v>
      </c>
      <c r="F52" s="36" t="s">
        <v>43</v>
      </c>
      <c r="J52" s="35" t="s">
        <v>38</v>
      </c>
      <c r="K52" s="36" t="s">
        <v>39</v>
      </c>
      <c r="L52" s="36" t="s">
        <v>40</v>
      </c>
      <c r="M52" s="36" t="s">
        <v>41</v>
      </c>
      <c r="N52" s="36" t="s">
        <v>42</v>
      </c>
      <c r="O52" s="36" t="s">
        <v>43</v>
      </c>
      <c r="S52" s="35" t="s">
        <v>38</v>
      </c>
      <c r="T52" s="36" t="s">
        <v>39</v>
      </c>
      <c r="U52" s="36" t="s">
        <v>40</v>
      </c>
      <c r="V52" s="36" t="s">
        <v>41</v>
      </c>
      <c r="W52" s="36" t="s">
        <v>42</v>
      </c>
      <c r="X52" s="36" t="s">
        <v>43</v>
      </c>
    </row>
    <row r="53" spans="1:24" s="7" customFormat="1" ht="14.25">
      <c r="A53" s="37" t="s">
        <v>44</v>
      </c>
      <c r="B53" s="38">
        <v>699874</v>
      </c>
      <c r="C53" s="38">
        <v>6</v>
      </c>
      <c r="D53" s="38">
        <v>116646</v>
      </c>
      <c r="E53" s="38" t="s">
        <v>53</v>
      </c>
      <c r="F53" s="38" t="s">
        <v>54</v>
      </c>
      <c r="J53" s="37" t="s">
        <v>44</v>
      </c>
      <c r="K53" s="38">
        <v>244946</v>
      </c>
      <c r="L53" s="38">
        <v>6</v>
      </c>
      <c r="M53" s="38">
        <v>40824</v>
      </c>
      <c r="N53" s="38" t="s">
        <v>55</v>
      </c>
      <c r="O53" s="38" t="s">
        <v>56</v>
      </c>
      <c r="S53" s="37" t="s">
        <v>44</v>
      </c>
      <c r="T53" s="38">
        <v>10524</v>
      </c>
      <c r="U53" s="38">
        <v>6</v>
      </c>
      <c r="V53" s="38">
        <v>1754</v>
      </c>
      <c r="W53" s="38" t="s">
        <v>57</v>
      </c>
      <c r="X53" s="38" t="s">
        <v>58</v>
      </c>
    </row>
    <row r="54" spans="1:24" s="7" customFormat="1" ht="14.25">
      <c r="A54" s="37" t="s">
        <v>47</v>
      </c>
      <c r="B54" s="38">
        <v>523734</v>
      </c>
      <c r="C54" s="38">
        <v>24</v>
      </c>
      <c r="D54" s="38">
        <v>21822</v>
      </c>
      <c r="E54" s="38"/>
      <c r="F54" s="38"/>
      <c r="J54" s="37" t="s">
        <v>47</v>
      </c>
      <c r="K54" s="38">
        <v>222707</v>
      </c>
      <c r="L54" s="38">
        <v>25</v>
      </c>
      <c r="M54" s="38">
        <v>8908</v>
      </c>
      <c r="N54" s="38"/>
      <c r="O54" s="38"/>
      <c r="S54" s="37" t="s">
        <v>47</v>
      </c>
      <c r="T54" s="38">
        <v>16880</v>
      </c>
      <c r="U54" s="38">
        <v>26</v>
      </c>
      <c r="V54" s="38">
        <v>649.20000000000005</v>
      </c>
      <c r="W54" s="38"/>
      <c r="X54" s="38"/>
    </row>
    <row r="55" spans="1:24" s="7" customFormat="1" ht="14.25">
      <c r="A55" s="37" t="s">
        <v>48</v>
      </c>
      <c r="B55" s="38">
        <v>1223607</v>
      </c>
      <c r="C55" s="38">
        <v>30</v>
      </c>
      <c r="D55" s="38"/>
      <c r="E55" s="38"/>
      <c r="F55" s="38"/>
      <c r="J55" s="37" t="s">
        <v>48</v>
      </c>
      <c r="K55" s="38">
        <v>467653</v>
      </c>
      <c r="L55" s="38">
        <v>31</v>
      </c>
      <c r="M55" s="38"/>
      <c r="N55" s="38"/>
      <c r="O55" s="38"/>
      <c r="S55" s="37" t="s">
        <v>48</v>
      </c>
      <c r="T55" s="38">
        <v>27404</v>
      </c>
      <c r="U55" s="38">
        <v>32</v>
      </c>
      <c r="V55" s="38"/>
      <c r="W55" s="38"/>
      <c r="X55" s="38"/>
    </row>
  </sheetData>
  <mergeCells count="16">
    <mergeCell ref="B40:H40"/>
    <mergeCell ref="K40:Q40"/>
    <mergeCell ref="T40:Z40"/>
    <mergeCell ref="A21:Z21"/>
    <mergeCell ref="B22:H22"/>
    <mergeCell ref="K22:Q22"/>
    <mergeCell ref="T22:Z22"/>
    <mergeCell ref="A39:Z39"/>
    <mergeCell ref="B2:Z2"/>
    <mergeCell ref="B3:H3"/>
    <mergeCell ref="B13:H13"/>
    <mergeCell ref="K3:Q3"/>
    <mergeCell ref="K13:Q13"/>
    <mergeCell ref="T3:Z3"/>
    <mergeCell ref="T13:Z13"/>
    <mergeCell ref="B12:Z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3545-4822-4AB1-A80A-A0A1306643DA}">
  <dimension ref="A3:O67"/>
  <sheetViews>
    <sheetView tabSelected="1" topLeftCell="A7" workbookViewId="0">
      <selection activeCell="B48" sqref="B48:N48"/>
    </sheetView>
  </sheetViews>
  <sheetFormatPr defaultRowHeight="16.5"/>
  <cols>
    <col min="2" max="2" width="9" style="21" customWidth="1"/>
    <col min="13" max="13" width="9" customWidth="1"/>
  </cols>
  <sheetData>
    <row r="3" spans="1:15" ht="23.25">
      <c r="B3" s="50" t="s">
        <v>65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20.25">
      <c r="B4" s="52" t="s">
        <v>20</v>
      </c>
      <c r="C4" s="52"/>
      <c r="D4" s="52"/>
      <c r="E4" s="52"/>
      <c r="F4" s="52"/>
      <c r="G4" s="52"/>
      <c r="J4" s="52" t="s">
        <v>21</v>
      </c>
      <c r="K4" s="52"/>
      <c r="L4" s="52"/>
      <c r="M4" s="52"/>
      <c r="N4" s="52"/>
      <c r="O4" s="52"/>
    </row>
    <row r="5" spans="1:15">
      <c r="B5" s="29" t="s">
        <v>66</v>
      </c>
      <c r="C5" s="14" t="s">
        <v>67</v>
      </c>
      <c r="D5" s="14" t="s">
        <v>68</v>
      </c>
      <c r="E5" s="14" t="s">
        <v>69</v>
      </c>
      <c r="F5" s="14" t="s">
        <v>70</v>
      </c>
      <c r="G5" s="14" t="s">
        <v>71</v>
      </c>
      <c r="J5" s="14" t="s">
        <v>66</v>
      </c>
      <c r="K5" s="14" t="s">
        <v>67</v>
      </c>
      <c r="L5" s="14" t="s">
        <v>68</v>
      </c>
      <c r="M5" s="14" t="s">
        <v>69</v>
      </c>
      <c r="N5" s="14" t="s">
        <v>70</v>
      </c>
      <c r="O5" s="14" t="s">
        <v>71</v>
      </c>
    </row>
    <row r="6" spans="1:15">
      <c r="A6" s="8">
        <v>1</v>
      </c>
      <c r="B6" s="21">
        <v>768.12</v>
      </c>
      <c r="C6">
        <v>411.71440000000001</v>
      </c>
      <c r="D6">
        <v>824.58399999999995</v>
      </c>
      <c r="E6">
        <v>345.45839999999998</v>
      </c>
      <c r="F6">
        <v>637.71839999999997</v>
      </c>
      <c r="G6">
        <v>2945.2959999999998</v>
      </c>
      <c r="I6" s="8">
        <v>1</v>
      </c>
      <c r="J6">
        <v>905.86400000000003</v>
      </c>
      <c r="K6">
        <v>816.71199999999999</v>
      </c>
      <c r="L6">
        <v>1565.6959999999999</v>
      </c>
      <c r="M6">
        <v>774.14239999999995</v>
      </c>
      <c r="N6">
        <v>1625.2</v>
      </c>
      <c r="O6">
        <v>1513.952</v>
      </c>
    </row>
    <row r="7" spans="1:15">
      <c r="A7" s="8">
        <v>2</v>
      </c>
      <c r="B7" s="21">
        <v>714.07280000000003</v>
      </c>
      <c r="C7">
        <v>478.27120000000002</v>
      </c>
      <c r="D7">
        <v>1087.1199999999999</v>
      </c>
      <c r="E7">
        <v>393.32639999999998</v>
      </c>
      <c r="F7">
        <v>2060.672</v>
      </c>
      <c r="G7">
        <v>1091.4079999999999</v>
      </c>
      <c r="I7" s="8">
        <v>2</v>
      </c>
      <c r="J7">
        <v>500.2928</v>
      </c>
      <c r="K7">
        <v>649.08000000000004</v>
      </c>
      <c r="L7">
        <v>637.16319999999996</v>
      </c>
      <c r="M7">
        <v>1259.6079999999999</v>
      </c>
      <c r="N7">
        <v>1690.144</v>
      </c>
      <c r="O7">
        <v>1592.896</v>
      </c>
    </row>
    <row r="8" spans="1:15">
      <c r="A8" s="8">
        <v>3</v>
      </c>
      <c r="B8" s="21">
        <v>467.27359999999999</v>
      </c>
      <c r="C8">
        <v>498.3064</v>
      </c>
      <c r="D8">
        <v>1822.808</v>
      </c>
      <c r="E8">
        <v>525.23040000000003</v>
      </c>
      <c r="F8">
        <v>759.46879999999999</v>
      </c>
      <c r="G8">
        <v>2138.1280000000002</v>
      </c>
      <c r="I8" s="8">
        <v>3</v>
      </c>
      <c r="J8">
        <v>658.81439999999998</v>
      </c>
      <c r="K8">
        <v>921.93600000000004</v>
      </c>
      <c r="L8">
        <v>477.6112</v>
      </c>
      <c r="M8">
        <v>777.41600000000005</v>
      </c>
      <c r="N8">
        <v>1720.7919999999999</v>
      </c>
      <c r="O8">
        <v>2504.4720000000002</v>
      </c>
    </row>
    <row r="9" spans="1:15">
      <c r="A9" s="8">
        <v>4</v>
      </c>
      <c r="B9" s="21">
        <v>444.5992</v>
      </c>
      <c r="C9">
        <v>1087.3040000000001</v>
      </c>
      <c r="D9">
        <v>1959.384</v>
      </c>
      <c r="E9">
        <v>1692.904</v>
      </c>
      <c r="F9">
        <v>1601.672</v>
      </c>
      <c r="G9">
        <v>1365.056</v>
      </c>
      <c r="I9" s="8">
        <v>4</v>
      </c>
      <c r="J9">
        <v>640.49919999999997</v>
      </c>
      <c r="K9">
        <v>669.92960000000005</v>
      </c>
      <c r="L9">
        <v>1001.056</v>
      </c>
      <c r="M9">
        <v>709.8664</v>
      </c>
      <c r="N9">
        <v>2523.8560000000002</v>
      </c>
      <c r="O9">
        <v>4628.3360000000002</v>
      </c>
    </row>
    <row r="10" spans="1:15">
      <c r="A10" s="8">
        <v>5</v>
      </c>
      <c r="B10" s="21">
        <v>813.01599999999996</v>
      </c>
      <c r="C10">
        <v>491.55200000000002</v>
      </c>
      <c r="D10">
        <v>1273.712</v>
      </c>
      <c r="E10">
        <v>687.79840000000002</v>
      </c>
      <c r="F10">
        <v>1472.88</v>
      </c>
      <c r="G10">
        <v>2765.08</v>
      </c>
      <c r="I10" s="8">
        <v>5</v>
      </c>
      <c r="J10">
        <v>698.2088</v>
      </c>
      <c r="K10">
        <v>669.99360000000001</v>
      </c>
      <c r="L10">
        <v>1103.9760000000001</v>
      </c>
      <c r="M10">
        <v>609.1816</v>
      </c>
      <c r="N10">
        <v>4055.5360000000001</v>
      </c>
      <c r="O10">
        <v>2132.384</v>
      </c>
    </row>
    <row r="11" spans="1:15">
      <c r="A11" s="8">
        <v>6</v>
      </c>
      <c r="B11" s="21">
        <v>603.76160000000004</v>
      </c>
      <c r="C11">
        <v>737.23119999999994</v>
      </c>
      <c r="D11">
        <v>380.62720000000002</v>
      </c>
      <c r="E11">
        <v>1953.1759999999999</v>
      </c>
      <c r="F11">
        <v>1768.7840000000001</v>
      </c>
      <c r="I11" s="8">
        <v>6</v>
      </c>
      <c r="K11">
        <v>1174.1199999999999</v>
      </c>
      <c r="L11">
        <v>2359.1999999999998</v>
      </c>
      <c r="M11">
        <v>1627.328</v>
      </c>
      <c r="N11">
        <v>2196.0479999999998</v>
      </c>
      <c r="O11">
        <v>2419.9760000000001</v>
      </c>
    </row>
    <row r="15" spans="1:15" ht="23.25">
      <c r="B15" s="50" t="s">
        <v>19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ht="20.25">
      <c r="B16" s="52" t="s">
        <v>20</v>
      </c>
      <c r="C16" s="52"/>
      <c r="D16" s="52"/>
      <c r="E16" s="52"/>
      <c r="F16" s="52"/>
      <c r="G16" s="52"/>
      <c r="J16" s="52" t="s">
        <v>21</v>
      </c>
      <c r="K16" s="52"/>
      <c r="L16" s="52"/>
      <c r="M16" s="52"/>
      <c r="N16" s="52"/>
      <c r="O16" s="52"/>
    </row>
    <row r="17" spans="1:15">
      <c r="B17" s="29" t="s">
        <v>66</v>
      </c>
      <c r="C17" s="14" t="s">
        <v>67</v>
      </c>
      <c r="D17" s="14" t="s">
        <v>68</v>
      </c>
      <c r="E17" s="14" t="s">
        <v>69</v>
      </c>
      <c r="F17" s="14" t="s">
        <v>70</v>
      </c>
      <c r="G17" s="14" t="s">
        <v>71</v>
      </c>
      <c r="J17" s="14" t="s">
        <v>66</v>
      </c>
      <c r="K17" s="14" t="s">
        <v>67</v>
      </c>
      <c r="L17" s="14" t="s">
        <v>68</v>
      </c>
      <c r="M17" s="14" t="s">
        <v>69</v>
      </c>
      <c r="N17" s="14" t="s">
        <v>70</v>
      </c>
      <c r="O17" s="14" t="s">
        <v>71</v>
      </c>
    </row>
    <row r="18" spans="1:15">
      <c r="A18" s="8">
        <v>1</v>
      </c>
      <c r="B18" s="21">
        <v>80.085999999999999</v>
      </c>
      <c r="C18">
        <v>158.80000000000001</v>
      </c>
      <c r="D18">
        <v>107.893</v>
      </c>
      <c r="E18">
        <v>106.18699999999998</v>
      </c>
      <c r="F18">
        <v>218.977</v>
      </c>
      <c r="G18">
        <v>106.324</v>
      </c>
      <c r="I18" s="8">
        <v>1</v>
      </c>
      <c r="J18">
        <v>211.30100000000002</v>
      </c>
      <c r="K18">
        <v>275.178</v>
      </c>
      <c r="L18">
        <v>231.084</v>
      </c>
      <c r="M18">
        <v>218.86700000000002</v>
      </c>
      <c r="N18">
        <v>484.09</v>
      </c>
      <c r="O18">
        <v>204.499</v>
      </c>
    </row>
    <row r="19" spans="1:15">
      <c r="A19" s="8">
        <v>2</v>
      </c>
      <c r="B19" s="21">
        <v>202.09200000000001</v>
      </c>
      <c r="C19">
        <v>438.7</v>
      </c>
      <c r="D19">
        <v>110.499</v>
      </c>
      <c r="E19">
        <v>145.41800000000001</v>
      </c>
      <c r="F19">
        <v>148.49600000000001</v>
      </c>
      <c r="G19">
        <v>172.03299999999999</v>
      </c>
      <c r="I19" s="8">
        <v>2</v>
      </c>
      <c r="J19">
        <v>222.39699999999999</v>
      </c>
      <c r="K19">
        <v>230.15600000000001</v>
      </c>
      <c r="L19">
        <v>297.88400000000001</v>
      </c>
      <c r="M19">
        <v>340.048</v>
      </c>
      <c r="N19">
        <v>524.60799999999995</v>
      </c>
      <c r="O19">
        <v>407.28000000000003</v>
      </c>
    </row>
    <row r="20" spans="1:15">
      <c r="A20" s="8">
        <v>3</v>
      </c>
      <c r="B20" s="21">
        <v>135.226</v>
      </c>
      <c r="C20">
        <v>162.93800000000002</v>
      </c>
      <c r="D20">
        <v>129.80199999999999</v>
      </c>
      <c r="E20">
        <v>165.20699999999999</v>
      </c>
      <c r="F20">
        <v>160.709</v>
      </c>
      <c r="G20">
        <v>79.287499999999994</v>
      </c>
      <c r="I20" s="8">
        <v>3</v>
      </c>
      <c r="J20">
        <v>186.239</v>
      </c>
      <c r="K20">
        <v>182.81800000000001</v>
      </c>
      <c r="L20">
        <v>147.14400000000001</v>
      </c>
      <c r="M20">
        <v>275.47199999999998</v>
      </c>
      <c r="N20">
        <v>601.26099999999997</v>
      </c>
      <c r="O20">
        <v>290.91300000000001</v>
      </c>
    </row>
    <row r="21" spans="1:15">
      <c r="A21" s="8">
        <v>4</v>
      </c>
      <c r="B21" s="21">
        <v>150.77699999999999</v>
      </c>
      <c r="C21">
        <v>72.311800000000005</v>
      </c>
      <c r="D21">
        <v>178.34700000000001</v>
      </c>
      <c r="E21">
        <v>275.39999999999998</v>
      </c>
      <c r="F21">
        <v>106.652</v>
      </c>
      <c r="G21">
        <v>143.76600000000002</v>
      </c>
      <c r="I21" s="8">
        <v>4</v>
      </c>
      <c r="J21">
        <v>292.51900000000001</v>
      </c>
      <c r="K21">
        <v>168.70599999999999</v>
      </c>
      <c r="L21">
        <v>322.23200000000003</v>
      </c>
      <c r="M21">
        <v>178.452</v>
      </c>
      <c r="N21">
        <v>315.50200000000001</v>
      </c>
      <c r="O21">
        <v>270.23099999999999</v>
      </c>
    </row>
    <row r="22" spans="1:15">
      <c r="A22" s="8">
        <v>5</v>
      </c>
      <c r="B22" s="21">
        <v>79.212500000000006</v>
      </c>
      <c r="C22">
        <v>163.41199999999998</v>
      </c>
      <c r="D22">
        <v>209.31199999999998</v>
      </c>
      <c r="E22">
        <v>104.776</v>
      </c>
      <c r="F22">
        <v>221.56900000000002</v>
      </c>
      <c r="G22">
        <v>118.81800000000001</v>
      </c>
      <c r="I22" s="8">
        <v>5</v>
      </c>
      <c r="J22">
        <v>211.542</v>
      </c>
      <c r="K22">
        <v>85.078999999999994</v>
      </c>
      <c r="L22">
        <v>319.62700000000001</v>
      </c>
      <c r="M22">
        <v>213.06199999999998</v>
      </c>
      <c r="N22">
        <v>160.9</v>
      </c>
      <c r="O22">
        <v>173.761</v>
      </c>
    </row>
    <row r="23" spans="1:15">
      <c r="A23" s="8">
        <v>6</v>
      </c>
      <c r="B23" s="21">
        <v>117.99100000000001</v>
      </c>
      <c r="C23">
        <v>77.440899999999999</v>
      </c>
      <c r="F23">
        <v>167.601</v>
      </c>
      <c r="G23">
        <v>111.851</v>
      </c>
      <c r="I23" s="8">
        <v>6</v>
      </c>
      <c r="J23">
        <v>108.33800000000001</v>
      </c>
      <c r="K23">
        <v>167.32</v>
      </c>
      <c r="L23">
        <v>499.4</v>
      </c>
      <c r="N23">
        <v>228.17399999999998</v>
      </c>
      <c r="O23">
        <v>414.46199999999999</v>
      </c>
    </row>
    <row r="24" spans="1:15" s="30" customFormat="1" ht="17.25" thickBot="1">
      <c r="B24" s="31"/>
    </row>
    <row r="25" spans="1:15" s="7" customFormat="1" ht="17.25" customHeight="1" thickTop="1">
      <c r="A25" s="49" t="s">
        <v>65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32"/>
    </row>
    <row r="26" spans="1:15" s="7" customFormat="1" ht="15">
      <c r="B26" s="48" t="s">
        <v>20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5" s="7" customFormat="1" ht="15">
      <c r="A27" s="10" t="s">
        <v>124</v>
      </c>
      <c r="B27" s="34" t="s">
        <v>66</v>
      </c>
      <c r="C27" s="16" t="s">
        <v>67</v>
      </c>
      <c r="D27" s="16" t="s">
        <v>68</v>
      </c>
      <c r="E27" s="16" t="s">
        <v>69</v>
      </c>
      <c r="F27" s="16" t="s">
        <v>70</v>
      </c>
      <c r="G27" s="16" t="s">
        <v>71</v>
      </c>
      <c r="I27" s="35" t="s">
        <v>83</v>
      </c>
      <c r="J27" s="38"/>
      <c r="K27" s="35" t="s">
        <v>38</v>
      </c>
      <c r="L27" s="36" t="s">
        <v>40</v>
      </c>
      <c r="M27" s="36" t="s">
        <v>42</v>
      </c>
      <c r="N27" s="36" t="s">
        <v>43</v>
      </c>
    </row>
    <row r="28" spans="1:15" s="7" customFormat="1" ht="14.25">
      <c r="A28" s="7" t="s">
        <v>33</v>
      </c>
      <c r="B28" s="33">
        <f>AVERAGE(B6:B11)</f>
        <v>635.14053333333334</v>
      </c>
      <c r="C28" s="33">
        <f t="shared" ref="C28:F28" si="0">AVERAGE(C6:C11)</f>
        <v>617.39653333333342</v>
      </c>
      <c r="D28" s="33">
        <f t="shared" si="0"/>
        <v>1224.7058666666667</v>
      </c>
      <c r="E28" s="33">
        <f t="shared" si="0"/>
        <v>932.98226666666653</v>
      </c>
      <c r="F28" s="33">
        <f t="shared" si="0"/>
        <v>1383.5325333333333</v>
      </c>
      <c r="G28" s="33">
        <f>AVERAGE(G6:G10)</f>
        <v>2060.9936000000002</v>
      </c>
      <c r="I28" s="37" t="s">
        <v>84</v>
      </c>
      <c r="J28" s="38">
        <v>5.1639999999999997</v>
      </c>
      <c r="K28" s="37" t="s">
        <v>44</v>
      </c>
      <c r="L28" s="38">
        <v>5</v>
      </c>
      <c r="M28" s="38" t="s">
        <v>73</v>
      </c>
      <c r="N28" s="38" t="s">
        <v>74</v>
      </c>
    </row>
    <row r="29" spans="1:15" s="7" customFormat="1" ht="14.25">
      <c r="A29" s="7" t="s">
        <v>34</v>
      </c>
      <c r="B29" s="33">
        <f>STDEV(B6:B11)</f>
        <v>155.57857653950481</v>
      </c>
      <c r="C29" s="33">
        <f t="shared" ref="C29:F29" si="1">STDEV(C6:C11)</f>
        <v>255.67701474285604</v>
      </c>
      <c r="D29" s="33">
        <f t="shared" si="1"/>
        <v>598.56092371843499</v>
      </c>
      <c r="E29" s="33">
        <f t="shared" si="1"/>
        <v>704.42398538088048</v>
      </c>
      <c r="F29" s="33">
        <f t="shared" si="1"/>
        <v>567.13289647938677</v>
      </c>
      <c r="G29" s="33">
        <f>STDEV(G6:G10)</f>
        <v>822.81581897092815</v>
      </c>
      <c r="I29" s="37" t="s">
        <v>43</v>
      </c>
      <c r="J29" s="38">
        <v>1.6999999999999999E-3</v>
      </c>
      <c r="K29" s="37" t="s">
        <v>47</v>
      </c>
      <c r="L29" s="38">
        <v>29</v>
      </c>
    </row>
    <row r="30" spans="1:15" s="7" customFormat="1" ht="14.25">
      <c r="A30" s="7" t="s">
        <v>35</v>
      </c>
      <c r="B30" s="33">
        <v>6</v>
      </c>
      <c r="C30" s="7">
        <v>6</v>
      </c>
      <c r="D30" s="7">
        <v>6</v>
      </c>
      <c r="E30" s="7">
        <v>6</v>
      </c>
      <c r="F30" s="7">
        <v>6</v>
      </c>
      <c r="G30" s="7">
        <v>5</v>
      </c>
      <c r="I30" s="37" t="s">
        <v>86</v>
      </c>
      <c r="J30" s="38" t="s">
        <v>94</v>
      </c>
      <c r="K30" s="37" t="s">
        <v>48</v>
      </c>
      <c r="L30" s="38">
        <v>34</v>
      </c>
    </row>
    <row r="31" spans="1:15" s="7" customFormat="1" ht="14.25">
      <c r="A31" s="7" t="s">
        <v>36</v>
      </c>
      <c r="B31" s="33">
        <f>B29/(SQRT(B30))</f>
        <v>63.51468790505411</v>
      </c>
      <c r="C31" s="33">
        <f t="shared" ref="C31:G31" si="2">C29/(SQRT(C30))</f>
        <v>104.37970417967489</v>
      </c>
      <c r="D31" s="33">
        <f t="shared" si="2"/>
        <v>244.36147384652182</v>
      </c>
      <c r="E31" s="33">
        <f t="shared" si="2"/>
        <v>287.57988779348574</v>
      </c>
      <c r="F31" s="33">
        <f t="shared" si="2"/>
        <v>231.53103545352866</v>
      </c>
      <c r="G31" s="33">
        <f t="shared" si="2"/>
        <v>367.97442083623127</v>
      </c>
      <c r="I31" s="37" t="s">
        <v>88</v>
      </c>
      <c r="J31" s="38" t="s">
        <v>89</v>
      </c>
    </row>
    <row r="32" spans="1:15" s="7" customFormat="1" ht="14.25">
      <c r="B32" s="33"/>
      <c r="C32" s="33"/>
      <c r="D32" s="33"/>
      <c r="E32" s="33"/>
      <c r="F32" s="33"/>
      <c r="G32" s="33"/>
      <c r="I32" s="37" t="s">
        <v>90</v>
      </c>
      <c r="J32" s="38">
        <v>0.47099999999999997</v>
      </c>
    </row>
    <row r="33" spans="1:15" s="7" customFormat="1" ht="15">
      <c r="A33" s="10"/>
      <c r="B33" s="48" t="s">
        <v>21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5" s="7" customFormat="1" ht="15">
      <c r="A34" s="10"/>
      <c r="B34" s="16" t="s">
        <v>66</v>
      </c>
      <c r="C34" s="16" t="s">
        <v>67</v>
      </c>
      <c r="D34" s="16" t="s">
        <v>68</v>
      </c>
      <c r="E34" s="16" t="s">
        <v>69</v>
      </c>
      <c r="F34" s="16" t="s">
        <v>70</v>
      </c>
      <c r="G34" s="16" t="s">
        <v>71</v>
      </c>
      <c r="I34" s="35" t="s">
        <v>83</v>
      </c>
      <c r="J34" s="38"/>
      <c r="K34" s="35" t="s">
        <v>38</v>
      </c>
      <c r="L34" s="36" t="s">
        <v>40</v>
      </c>
      <c r="M34" s="36" t="s">
        <v>42</v>
      </c>
      <c r="N34" s="36" t="s">
        <v>43</v>
      </c>
    </row>
    <row r="35" spans="1:15" s="7" customFormat="1" ht="14.25">
      <c r="A35" s="7" t="s">
        <v>33</v>
      </c>
      <c r="B35" s="33">
        <f>AVERAGE(J6:J10)</f>
        <v>680.73584000000005</v>
      </c>
      <c r="C35" s="33">
        <f>AVERAGE(K6:K11)</f>
        <v>816.96186666666665</v>
      </c>
      <c r="D35" s="33">
        <f>AVERAGE(L6:L11)</f>
        <v>1190.7837333333332</v>
      </c>
      <c r="E35" s="33">
        <f>AVERAGE(M6:M11)</f>
        <v>959.59040000000005</v>
      </c>
      <c r="F35" s="33">
        <f>AVERAGE(N6:N11)</f>
        <v>2301.9293333333335</v>
      </c>
      <c r="G35" s="33">
        <f>AVERAGE(O6:O11)</f>
        <v>2465.3359999999998</v>
      </c>
      <c r="I35" s="37" t="s">
        <v>84</v>
      </c>
      <c r="J35" s="38">
        <v>7.2329999999999997</v>
      </c>
      <c r="K35" s="37" t="s">
        <v>44</v>
      </c>
      <c r="L35" s="38">
        <v>5</v>
      </c>
      <c r="M35" s="38" t="s">
        <v>75</v>
      </c>
      <c r="N35" s="38" t="s">
        <v>76</v>
      </c>
    </row>
    <row r="36" spans="1:15" s="7" customFormat="1" ht="14.25">
      <c r="A36" s="7" t="s">
        <v>34</v>
      </c>
      <c r="B36" s="33">
        <f>STDEV(J6:J10)</f>
        <v>146.32773162558092</v>
      </c>
      <c r="C36" s="33">
        <f>STDEV(K6:K11)</f>
        <v>204.9312291048943</v>
      </c>
      <c r="D36" s="33">
        <f>STDEV(L6:L11)</f>
        <v>687.6625236989513</v>
      </c>
      <c r="E36" s="33">
        <f>STDEV(M6:M11)</f>
        <v>397.14252826317124</v>
      </c>
      <c r="F36" s="33">
        <f>STDEV(N6:N11)</f>
        <v>927.96154320891173</v>
      </c>
      <c r="G36" s="33">
        <f>STDEV(O6:O11)</f>
        <v>1136.6000404237193</v>
      </c>
      <c r="I36" s="37" t="s">
        <v>43</v>
      </c>
      <c r="J36" s="38">
        <v>2.0000000000000001E-4</v>
      </c>
      <c r="K36" s="37" t="s">
        <v>47</v>
      </c>
      <c r="L36" s="38">
        <v>29</v>
      </c>
    </row>
    <row r="37" spans="1:15" s="7" customFormat="1" ht="14.25">
      <c r="A37" s="7" t="s">
        <v>35</v>
      </c>
      <c r="B37" s="7">
        <v>5</v>
      </c>
      <c r="C37" s="7">
        <v>6</v>
      </c>
      <c r="D37" s="7">
        <v>6</v>
      </c>
      <c r="E37" s="7">
        <v>6</v>
      </c>
      <c r="F37" s="7">
        <v>6</v>
      </c>
      <c r="G37" s="7">
        <v>6</v>
      </c>
      <c r="I37" s="37" t="s">
        <v>86</v>
      </c>
      <c r="J37" s="38" t="s">
        <v>91</v>
      </c>
      <c r="K37" s="37" t="s">
        <v>48</v>
      </c>
      <c r="L37" s="38">
        <v>34</v>
      </c>
    </row>
    <row r="38" spans="1:15" s="7" customFormat="1" ht="14.25">
      <c r="A38" s="7" t="s">
        <v>36</v>
      </c>
      <c r="B38" s="33">
        <f t="shared" ref="B38:G38" si="3">B36/(SQRT(B37))</f>
        <v>65.439750981628947</v>
      </c>
      <c r="C38" s="33">
        <f t="shared" si="3"/>
        <v>83.662823944731358</v>
      </c>
      <c r="D38" s="33">
        <f t="shared" si="3"/>
        <v>280.73704971616257</v>
      </c>
      <c r="E38" s="33">
        <f t="shared" si="3"/>
        <v>162.13275823393607</v>
      </c>
      <c r="F38" s="33">
        <f t="shared" si="3"/>
        <v>378.83871363124638</v>
      </c>
      <c r="G38" s="33">
        <f t="shared" si="3"/>
        <v>464.01502344414104</v>
      </c>
      <c r="I38" s="37" t="s">
        <v>88</v>
      </c>
      <c r="J38" s="38" t="s">
        <v>89</v>
      </c>
    </row>
    <row r="39" spans="1:15" s="7" customFormat="1" ht="14.25">
      <c r="I39" s="37" t="s">
        <v>90</v>
      </c>
      <c r="J39" s="38">
        <v>0.55500000000000005</v>
      </c>
    </row>
    <row r="40" spans="1:15" s="7" customFormat="1" ht="15">
      <c r="A40" s="35" t="s">
        <v>97</v>
      </c>
      <c r="B40" s="38"/>
      <c r="I40" s="37"/>
      <c r="J40" s="38"/>
    </row>
    <row r="41" spans="1:15" s="7" customFormat="1" ht="14.25">
      <c r="A41" s="37" t="s">
        <v>43</v>
      </c>
      <c r="B41" s="38">
        <v>0.63119999999999998</v>
      </c>
      <c r="C41" s="38">
        <v>0.1666</v>
      </c>
      <c r="D41" s="38">
        <v>0.92920000000000003</v>
      </c>
      <c r="E41" s="38">
        <v>0.93740000000000001</v>
      </c>
      <c r="F41" s="38">
        <v>6.54E-2</v>
      </c>
      <c r="G41" s="38">
        <v>0.52480000000000004</v>
      </c>
      <c r="I41" s="37"/>
      <c r="J41" s="38"/>
    </row>
    <row r="42" spans="1:15" s="7" customFormat="1" ht="14.25">
      <c r="A42" s="37" t="s">
        <v>86</v>
      </c>
      <c r="B42" s="38" t="s">
        <v>92</v>
      </c>
      <c r="C42" s="38" t="s">
        <v>92</v>
      </c>
      <c r="D42" s="38" t="s">
        <v>92</v>
      </c>
      <c r="E42" s="38" t="s">
        <v>92</v>
      </c>
      <c r="F42" s="38" t="s">
        <v>92</v>
      </c>
      <c r="G42" s="38" t="s">
        <v>92</v>
      </c>
      <c r="I42" s="37"/>
      <c r="J42" s="38"/>
    </row>
    <row r="43" spans="1:15" s="7" customFormat="1" ht="14.25">
      <c r="A43" s="37" t="s">
        <v>98</v>
      </c>
      <c r="B43" s="38" t="s">
        <v>93</v>
      </c>
      <c r="C43" s="38" t="s">
        <v>93</v>
      </c>
      <c r="D43" s="38" t="s">
        <v>93</v>
      </c>
      <c r="E43" s="38" t="s">
        <v>93</v>
      </c>
      <c r="F43" s="38" t="s">
        <v>93</v>
      </c>
      <c r="G43" s="38" t="s">
        <v>93</v>
      </c>
      <c r="I43" s="37"/>
      <c r="J43" s="38"/>
    </row>
    <row r="44" spans="1:15" s="7" customFormat="1" ht="14.25">
      <c r="A44" s="37" t="s">
        <v>99</v>
      </c>
      <c r="B44" s="38" t="s">
        <v>100</v>
      </c>
      <c r="C44" s="38" t="s">
        <v>100</v>
      </c>
      <c r="D44" s="38" t="s">
        <v>100</v>
      </c>
      <c r="E44" s="38" t="s">
        <v>100</v>
      </c>
      <c r="F44" s="38" t="s">
        <v>100</v>
      </c>
      <c r="G44" s="38" t="s">
        <v>100</v>
      </c>
      <c r="I44" s="37"/>
      <c r="J44" s="38"/>
    </row>
    <row r="45" spans="1:15" s="7" customFormat="1" ht="14.25">
      <c r="A45" s="37" t="s">
        <v>81</v>
      </c>
      <c r="B45" s="38" t="s">
        <v>82</v>
      </c>
      <c r="C45" s="38" t="s">
        <v>101</v>
      </c>
      <c r="D45" s="38" t="s">
        <v>102</v>
      </c>
      <c r="E45" s="38" t="s">
        <v>103</v>
      </c>
      <c r="F45" s="38" t="s">
        <v>104</v>
      </c>
      <c r="G45" s="38" t="s">
        <v>105</v>
      </c>
      <c r="I45" s="37"/>
      <c r="J45" s="38"/>
    </row>
    <row r="46" spans="1:15" s="7" customFormat="1" ht="14.25"/>
    <row r="47" spans="1:15" s="7" customFormat="1" ht="15">
      <c r="A47" s="48" t="s">
        <v>72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32"/>
    </row>
    <row r="48" spans="1:15" s="7" customFormat="1" ht="15">
      <c r="B48" s="48" t="s">
        <v>20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14" s="7" customFormat="1" ht="15">
      <c r="A49" s="10" t="s">
        <v>125</v>
      </c>
      <c r="B49" s="34" t="s">
        <v>66</v>
      </c>
      <c r="C49" s="16" t="s">
        <v>67</v>
      </c>
      <c r="D49" s="16" t="s">
        <v>68</v>
      </c>
      <c r="E49" s="16" t="s">
        <v>69</v>
      </c>
      <c r="F49" s="16" t="s">
        <v>70</v>
      </c>
      <c r="G49" s="16" t="s">
        <v>71</v>
      </c>
      <c r="I49" s="35" t="s">
        <v>83</v>
      </c>
      <c r="J49" s="38"/>
      <c r="K49" s="35" t="s">
        <v>38</v>
      </c>
      <c r="L49" s="36" t="s">
        <v>40</v>
      </c>
      <c r="M49" s="36" t="s">
        <v>42</v>
      </c>
      <c r="N49" s="36" t="s">
        <v>43</v>
      </c>
    </row>
    <row r="50" spans="1:14" s="7" customFormat="1" ht="14.25">
      <c r="A50" s="7" t="s">
        <v>33</v>
      </c>
      <c r="B50" s="33">
        <f>AVERAGE(B18:B23)</f>
        <v>127.56408333333333</v>
      </c>
      <c r="C50" s="33">
        <f>AVERAGE(C18:C23)</f>
        <v>178.93378333333337</v>
      </c>
      <c r="D50" s="33">
        <f>AVERAGE(D18:D22)</f>
        <v>147.17059999999998</v>
      </c>
      <c r="E50" s="33">
        <f>AVERAGE(E18:E22)</f>
        <v>159.39759999999998</v>
      </c>
      <c r="F50" s="33">
        <f>AVERAGE(F18:F23)</f>
        <v>170.66733333333332</v>
      </c>
      <c r="G50" s="33">
        <f>AVERAGE(G18:G23)</f>
        <v>122.01325000000001</v>
      </c>
      <c r="I50" s="37" t="s">
        <v>84</v>
      </c>
      <c r="J50" s="38">
        <v>0.61650000000000005</v>
      </c>
      <c r="K50" s="37" t="s">
        <v>44</v>
      </c>
      <c r="L50" s="38">
        <v>5</v>
      </c>
      <c r="M50" s="38" t="s">
        <v>77</v>
      </c>
      <c r="N50" s="38" t="s">
        <v>78</v>
      </c>
    </row>
    <row r="51" spans="1:14" s="7" customFormat="1" ht="14.25">
      <c r="A51" s="7" t="s">
        <v>34</v>
      </c>
      <c r="B51" s="33">
        <f>STDEV(B18:B23)</f>
        <v>46.552427997277128</v>
      </c>
      <c r="C51" s="33">
        <f>STDEV(C18:C23)</f>
        <v>134.20111779874884</v>
      </c>
      <c r="D51" s="33">
        <f>STDEV(D18:D22)</f>
        <v>44.784835282715939</v>
      </c>
      <c r="E51" s="33">
        <f>STDEV(E18:E22)</f>
        <v>69.822314286336919</v>
      </c>
      <c r="F51" s="33">
        <f>STDEV(F18:F23)</f>
        <v>43.870047388470809</v>
      </c>
      <c r="G51" s="33">
        <f>STDEV(G18:G23)</f>
        <v>32.125630729605859</v>
      </c>
      <c r="I51" s="37" t="s">
        <v>43</v>
      </c>
      <c r="J51" s="38">
        <v>0.68820000000000003</v>
      </c>
      <c r="K51" s="37" t="s">
        <v>47</v>
      </c>
      <c r="L51" s="38">
        <v>28</v>
      </c>
    </row>
    <row r="52" spans="1:14" s="7" customFormat="1" ht="14.25">
      <c r="A52" s="7" t="s">
        <v>35</v>
      </c>
      <c r="B52" s="33">
        <v>6</v>
      </c>
      <c r="C52" s="7">
        <v>6</v>
      </c>
      <c r="D52" s="7">
        <v>5</v>
      </c>
      <c r="E52" s="7">
        <v>5</v>
      </c>
      <c r="F52" s="7">
        <v>6</v>
      </c>
      <c r="G52" s="7">
        <v>6</v>
      </c>
      <c r="I52" s="37" t="s">
        <v>86</v>
      </c>
      <c r="J52" s="38" t="s">
        <v>92</v>
      </c>
      <c r="K52" s="37" t="s">
        <v>48</v>
      </c>
      <c r="L52" s="38">
        <v>33</v>
      </c>
    </row>
    <row r="53" spans="1:14" s="7" customFormat="1" ht="14.25">
      <c r="A53" s="7" t="s">
        <v>36</v>
      </c>
      <c r="B53" s="33">
        <f>B51/(SQRT(B52))</f>
        <v>19.004949146830462</v>
      </c>
      <c r="C53" s="33">
        <f t="shared" ref="C53" si="4">C51/(SQRT(C52))</f>
        <v>54.787376919678721</v>
      </c>
      <c r="D53" s="33">
        <f t="shared" ref="D53" si="5">D51/(SQRT(D52))</f>
        <v>20.028387210656771</v>
      </c>
      <c r="E53" s="33">
        <f t="shared" ref="E53" si="6">E51/(SQRT(E52))</f>
        <v>31.225488218120812</v>
      </c>
      <c r="F53" s="33">
        <f t="shared" ref="F53" si="7">F51/(SQRT(F52))</f>
        <v>17.909871848911866</v>
      </c>
      <c r="G53" s="33">
        <f t="shared" ref="G53" si="8">G51/(SQRT(G52))</f>
        <v>13.115233825434938</v>
      </c>
      <c r="I53" s="37" t="s">
        <v>88</v>
      </c>
      <c r="J53" s="38" t="s">
        <v>93</v>
      </c>
    </row>
    <row r="54" spans="1:14" s="7" customFormat="1" ht="14.25">
      <c r="B54" s="33"/>
      <c r="C54" s="33"/>
      <c r="D54" s="33"/>
      <c r="E54" s="33"/>
      <c r="F54" s="33"/>
      <c r="G54" s="33"/>
      <c r="I54" s="37" t="s">
        <v>90</v>
      </c>
      <c r="J54" s="38">
        <v>9.9169999999999994E-2</v>
      </c>
    </row>
    <row r="55" spans="1:14" s="7" customFormat="1" ht="15">
      <c r="A55" s="10"/>
      <c r="B55" s="48" t="s">
        <v>21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s="7" customFormat="1" ht="15">
      <c r="A56" s="10"/>
      <c r="B56" s="16" t="s">
        <v>66</v>
      </c>
      <c r="C56" s="16" t="s">
        <v>67</v>
      </c>
      <c r="D56" s="16" t="s">
        <v>68</v>
      </c>
      <c r="E56" s="16" t="s">
        <v>69</v>
      </c>
      <c r="F56" s="16" t="s">
        <v>70</v>
      </c>
      <c r="G56" s="16" t="s">
        <v>71</v>
      </c>
      <c r="I56" s="35" t="s">
        <v>83</v>
      </c>
      <c r="J56" s="38"/>
      <c r="K56" s="35" t="s">
        <v>38</v>
      </c>
      <c r="L56" s="36" t="s">
        <v>40</v>
      </c>
      <c r="M56" s="36" t="s">
        <v>42</v>
      </c>
      <c r="N56" s="36" t="s">
        <v>43</v>
      </c>
    </row>
    <row r="57" spans="1:14" s="7" customFormat="1" ht="14.25">
      <c r="A57" s="7" t="s">
        <v>33</v>
      </c>
      <c r="B57" s="33">
        <f>AVERAGE(J18:J23)</f>
        <v>205.38933333333333</v>
      </c>
      <c r="C57" s="33">
        <f>AVERAGE(K18:K23)</f>
        <v>184.87616666666668</v>
      </c>
      <c r="D57" s="33">
        <f>AVERAGE(L18:L23)</f>
        <v>302.89516666666668</v>
      </c>
      <c r="E57" s="33">
        <f>AVERAGE(M18:M22)</f>
        <v>245.18019999999996</v>
      </c>
      <c r="F57" s="33">
        <f>AVERAGE(N18:N23)</f>
        <v>385.75583333333333</v>
      </c>
      <c r="G57" s="33">
        <f>AVERAGE(O18:O23)</f>
        <v>293.52433333333335</v>
      </c>
      <c r="I57" s="37" t="s">
        <v>84</v>
      </c>
      <c r="J57" s="38">
        <v>2.8490000000000002</v>
      </c>
      <c r="K57" s="37" t="s">
        <v>44</v>
      </c>
      <c r="L57" s="38">
        <v>5</v>
      </c>
      <c r="M57" s="38" t="s">
        <v>79</v>
      </c>
      <c r="N57" s="38" t="s">
        <v>80</v>
      </c>
    </row>
    <row r="58" spans="1:14" s="7" customFormat="1" ht="14.25">
      <c r="A58" s="7" t="s">
        <v>34</v>
      </c>
      <c r="B58" s="33">
        <f>STDEV(J18:J23)</f>
        <v>59.563981091484017</v>
      </c>
      <c r="C58" s="33">
        <f>STDEV(K18:K23)</f>
        <v>64.402000299421346</v>
      </c>
      <c r="D58" s="33">
        <f>STDEV(L18:L23)</f>
        <v>117.22491054450263</v>
      </c>
      <c r="E58" s="33">
        <f>STDEV(M18:M22)</f>
        <v>63.431278886681994</v>
      </c>
      <c r="F58" s="33">
        <f>STDEV(N18:N23)</f>
        <v>176.47650861280854</v>
      </c>
      <c r="G58" s="33">
        <f>STDEV(O18:O23)</f>
        <v>100.38369921788427</v>
      </c>
      <c r="I58" s="37" t="s">
        <v>43</v>
      </c>
      <c r="J58" s="38">
        <v>3.27E-2</v>
      </c>
      <c r="K58" s="37" t="s">
        <v>47</v>
      </c>
      <c r="L58" s="38">
        <v>29</v>
      </c>
    </row>
    <row r="59" spans="1:14" s="7" customFormat="1" ht="14.25">
      <c r="A59" s="7" t="s">
        <v>35</v>
      </c>
      <c r="B59" s="7">
        <v>6</v>
      </c>
      <c r="C59" s="7">
        <v>6</v>
      </c>
      <c r="D59" s="7">
        <v>6</v>
      </c>
      <c r="E59" s="7">
        <v>5</v>
      </c>
      <c r="F59" s="7">
        <v>6</v>
      </c>
      <c r="G59" s="7">
        <v>6</v>
      </c>
      <c r="I59" s="37" t="s">
        <v>86</v>
      </c>
      <c r="J59" s="38" t="s">
        <v>96</v>
      </c>
      <c r="K59" s="37" t="s">
        <v>48</v>
      </c>
      <c r="L59" s="38">
        <v>34</v>
      </c>
    </row>
    <row r="60" spans="1:14" s="7" customFormat="1" ht="14.25">
      <c r="A60" s="7" t="s">
        <v>36</v>
      </c>
      <c r="B60" s="33">
        <f>B58/(SQRT(B59))</f>
        <v>24.316893453820214</v>
      </c>
      <c r="C60" s="33">
        <f t="shared" ref="C60" si="9">C58/(SQRT(C59))</f>
        <v>26.29200652469196</v>
      </c>
      <c r="D60" s="33">
        <f t="shared" ref="D60" si="10">D58/(SQRT(D59))</f>
        <v>47.856869329572476</v>
      </c>
      <c r="E60" s="33">
        <f t="shared" ref="E60" si="11">E58/(SQRT(E59))</f>
        <v>28.367330298073622</v>
      </c>
      <c r="F60" s="33">
        <f t="shared" ref="F60" si="12">F58/(SQRT(F59))</f>
        <v>72.046232948210289</v>
      </c>
      <c r="G60" s="33">
        <f t="shared" ref="G60" si="13">G58/(SQRT(G59))</f>
        <v>40.981473596139878</v>
      </c>
      <c r="I60" s="37" t="s">
        <v>88</v>
      </c>
      <c r="J60" s="38" t="s">
        <v>89</v>
      </c>
    </row>
    <row r="61" spans="1:14" s="7" customFormat="1" ht="14.25">
      <c r="I61" s="37" t="s">
        <v>90</v>
      </c>
      <c r="J61" s="38">
        <v>0.32940000000000003</v>
      </c>
    </row>
    <row r="62" spans="1:14" s="7" customFormat="1" ht="15">
      <c r="A62" s="35" t="s">
        <v>97</v>
      </c>
      <c r="B62" s="38"/>
    </row>
    <row r="63" spans="1:14" s="7" customFormat="1" ht="14.25">
      <c r="A63" s="37" t="s">
        <v>43</v>
      </c>
      <c r="B63" s="38">
        <v>3.0300000000000001E-2</v>
      </c>
      <c r="C63" s="38">
        <v>0.92400000000000004</v>
      </c>
      <c r="D63" s="38">
        <v>2.12E-2</v>
      </c>
      <c r="E63" s="38">
        <v>7.6499999999999999E-2</v>
      </c>
      <c r="F63" s="38">
        <v>1.5900000000000001E-2</v>
      </c>
      <c r="G63" s="38">
        <v>2.5999999999999999E-3</v>
      </c>
    </row>
    <row r="64" spans="1:14" s="7" customFormat="1" ht="14.25">
      <c r="A64" s="37" t="s">
        <v>86</v>
      </c>
      <c r="B64" s="38" t="s">
        <v>96</v>
      </c>
      <c r="C64" s="38" t="s">
        <v>92</v>
      </c>
      <c r="D64" s="38" t="s">
        <v>96</v>
      </c>
      <c r="E64" s="38" t="s">
        <v>92</v>
      </c>
      <c r="F64" s="38" t="s">
        <v>96</v>
      </c>
      <c r="G64" s="38" t="s">
        <v>94</v>
      </c>
    </row>
    <row r="65" spans="1:7" s="7" customFormat="1" ht="14.25">
      <c r="A65" s="37" t="s">
        <v>98</v>
      </c>
      <c r="B65" s="38" t="s">
        <v>89</v>
      </c>
      <c r="C65" s="38" t="s">
        <v>93</v>
      </c>
      <c r="D65" s="38" t="s">
        <v>89</v>
      </c>
      <c r="E65" s="38" t="s">
        <v>93</v>
      </c>
      <c r="F65" s="38" t="s">
        <v>89</v>
      </c>
      <c r="G65" s="38" t="s">
        <v>89</v>
      </c>
    </row>
    <row r="66" spans="1:7" s="7" customFormat="1" ht="14.25">
      <c r="A66" s="37" t="s">
        <v>99</v>
      </c>
      <c r="B66" s="38" t="s">
        <v>100</v>
      </c>
      <c r="C66" s="38" t="s">
        <v>100</v>
      </c>
      <c r="D66" s="38" t="s">
        <v>100</v>
      </c>
      <c r="E66" s="38" t="s">
        <v>100</v>
      </c>
      <c r="F66" s="38" t="s">
        <v>100</v>
      </c>
      <c r="G66" s="38" t="s">
        <v>100</v>
      </c>
    </row>
    <row r="67" spans="1:7" s="7" customFormat="1" ht="14.25">
      <c r="A67" s="37" t="s">
        <v>81</v>
      </c>
      <c r="B67" s="38" t="s">
        <v>106</v>
      </c>
      <c r="C67" s="38" t="s">
        <v>107</v>
      </c>
      <c r="D67" s="38" t="s">
        <v>108</v>
      </c>
      <c r="E67" s="38" t="s">
        <v>109</v>
      </c>
      <c r="F67" s="38" t="s">
        <v>110</v>
      </c>
      <c r="G67" s="38" t="s">
        <v>111</v>
      </c>
    </row>
  </sheetData>
  <mergeCells count="12">
    <mergeCell ref="A25:N25"/>
    <mergeCell ref="B55:L55"/>
    <mergeCell ref="B33:L33"/>
    <mergeCell ref="B26:N26"/>
    <mergeCell ref="B48:N48"/>
    <mergeCell ref="A47:N47"/>
    <mergeCell ref="B3:O3"/>
    <mergeCell ref="B15:O15"/>
    <mergeCell ref="B16:G16"/>
    <mergeCell ref="J16:O16"/>
    <mergeCell ref="B4:G4"/>
    <mergeCell ref="J4:O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0F6A-1A74-410C-A3A2-CA8F9953524D}">
  <dimension ref="B2:K9"/>
  <sheetViews>
    <sheetView workbookViewId="0">
      <selection activeCell="K9" sqref="K9"/>
    </sheetView>
  </sheetViews>
  <sheetFormatPr defaultRowHeight="16.5"/>
  <cols>
    <col min="4" max="4" width="14" customWidth="1"/>
    <col min="9" max="9" width="27.25" customWidth="1"/>
  </cols>
  <sheetData>
    <row r="2" spans="2:11" ht="27.75">
      <c r="B2" s="19" t="s">
        <v>25</v>
      </c>
    </row>
    <row r="3" spans="2:11">
      <c r="E3" s="16" t="s">
        <v>7</v>
      </c>
      <c r="F3" s="16" t="s">
        <v>8</v>
      </c>
      <c r="G3" s="16" t="s">
        <v>9</v>
      </c>
      <c r="H3" s="16" t="s">
        <v>10</v>
      </c>
      <c r="I3" s="16" t="s">
        <v>26</v>
      </c>
    </row>
    <row r="4" spans="2:11">
      <c r="B4" s="53" t="s">
        <v>122</v>
      </c>
      <c r="C4" s="53"/>
      <c r="D4" s="53"/>
      <c r="E4" s="7">
        <v>191.98</v>
      </c>
      <c r="F4" s="7">
        <v>50.2</v>
      </c>
      <c r="G4" s="7">
        <v>0.42</v>
      </c>
      <c r="H4" s="17">
        <v>0.21877278883217</v>
      </c>
      <c r="I4" s="20" t="s">
        <v>136</v>
      </c>
    </row>
    <row r="5" spans="2:11">
      <c r="B5" s="53" t="s">
        <v>123</v>
      </c>
      <c r="C5" s="53"/>
      <c r="D5" s="53"/>
      <c r="E5" s="7">
        <v>186.1</v>
      </c>
      <c r="F5" s="7">
        <v>47.2</v>
      </c>
      <c r="G5" s="7">
        <v>0.34</v>
      </c>
      <c r="H5" s="17">
        <f>G5/E5*100</f>
        <v>0.18269747447608814</v>
      </c>
      <c r="I5" s="20" t="s">
        <v>136</v>
      </c>
    </row>
    <row r="6" spans="2:11">
      <c r="B6" s="53" t="s">
        <v>132</v>
      </c>
      <c r="C6" s="53"/>
      <c r="D6" s="53"/>
      <c r="E6" s="7">
        <v>286</v>
      </c>
      <c r="F6" s="7">
        <v>54.5</v>
      </c>
      <c r="G6" s="7">
        <v>1.05</v>
      </c>
      <c r="H6" s="17">
        <f>G6/E6*100</f>
        <v>0.36713286713286719</v>
      </c>
      <c r="I6" s="20" t="s">
        <v>136</v>
      </c>
    </row>
    <row r="7" spans="2:11">
      <c r="B7" s="53" t="s">
        <v>134</v>
      </c>
      <c r="C7" s="53"/>
      <c r="D7" s="53"/>
      <c r="E7" s="7">
        <v>210</v>
      </c>
      <c r="F7" s="7">
        <v>51</v>
      </c>
      <c r="G7" s="15">
        <v>1.01</v>
      </c>
      <c r="H7" s="18">
        <f>G7/E7*100</f>
        <v>0.48095238095238096</v>
      </c>
      <c r="I7" s="20" t="s">
        <v>136</v>
      </c>
      <c r="K7" s="17"/>
    </row>
    <row r="8" spans="2:11">
      <c r="B8" s="53" t="s">
        <v>133</v>
      </c>
      <c r="C8" s="53"/>
      <c r="D8" s="53"/>
      <c r="E8" s="7">
        <v>335</v>
      </c>
      <c r="F8" s="7">
        <v>57.6</v>
      </c>
      <c r="G8" s="7">
        <v>86</v>
      </c>
      <c r="H8" s="17">
        <v>25.671641791044774</v>
      </c>
      <c r="I8" s="20" t="s">
        <v>27</v>
      </c>
    </row>
    <row r="9" spans="2:11">
      <c r="B9" s="53" t="s">
        <v>135</v>
      </c>
      <c r="C9" s="53"/>
      <c r="D9" s="53"/>
      <c r="E9" s="7">
        <v>403</v>
      </c>
      <c r="F9" s="7">
        <v>65</v>
      </c>
      <c r="G9" s="7">
        <v>120</v>
      </c>
      <c r="H9" s="17">
        <v>29.776674937965257</v>
      </c>
      <c r="I9" s="20" t="s">
        <v>27</v>
      </c>
    </row>
  </sheetData>
  <mergeCells count="6">
    <mergeCell ref="B9:D9"/>
    <mergeCell ref="B4:D4"/>
    <mergeCell ref="B5:D5"/>
    <mergeCell ref="B6:D6"/>
    <mergeCell ref="B8:D8"/>
    <mergeCell ref="B7:D7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59D8-9861-4F8F-8B11-72172CD7B0B6}">
  <dimension ref="A1:X53"/>
  <sheetViews>
    <sheetView topLeftCell="A34" zoomScaleNormal="100" workbookViewId="0">
      <selection activeCell="B55" sqref="B55"/>
    </sheetView>
  </sheetViews>
  <sheetFormatPr defaultRowHeight="16.5"/>
  <cols>
    <col min="8" max="8" width="10.25" bestFit="1" customWidth="1"/>
    <col min="15" max="15" width="17.25" customWidth="1"/>
  </cols>
  <sheetData>
    <row r="1" spans="1:24">
      <c r="A1" s="7"/>
      <c r="B1" s="48" t="s">
        <v>6</v>
      </c>
      <c r="C1" s="48"/>
      <c r="D1" s="48"/>
      <c r="E1" s="48"/>
      <c r="F1" s="48"/>
      <c r="G1" s="48"/>
      <c r="H1" s="48"/>
      <c r="I1" s="7"/>
      <c r="J1" s="7"/>
      <c r="K1" s="48" t="s">
        <v>11</v>
      </c>
      <c r="L1" s="47"/>
      <c r="M1" s="47"/>
      <c r="N1" s="47"/>
      <c r="O1" s="47"/>
      <c r="P1" s="47"/>
      <c r="Q1" s="47"/>
    </row>
    <row r="2" spans="1:24">
      <c r="A2" s="7"/>
      <c r="B2" s="16" t="s">
        <v>7</v>
      </c>
      <c r="C2" s="16" t="s">
        <v>8</v>
      </c>
      <c r="D2" s="16" t="s">
        <v>17</v>
      </c>
      <c r="E2" s="16" t="s">
        <v>18</v>
      </c>
      <c r="F2" s="16" t="s">
        <v>9</v>
      </c>
      <c r="G2" s="16" t="s">
        <v>10</v>
      </c>
      <c r="H2" s="16" t="s">
        <v>12</v>
      </c>
      <c r="I2" s="7"/>
      <c r="J2" s="7"/>
      <c r="K2" s="16" t="s">
        <v>7</v>
      </c>
      <c r="L2" s="16" t="s">
        <v>8</v>
      </c>
      <c r="M2" s="16" t="s">
        <v>17</v>
      </c>
      <c r="N2" s="16" t="s">
        <v>18</v>
      </c>
      <c r="O2" s="16" t="s">
        <v>9</v>
      </c>
      <c r="P2" s="16" t="s">
        <v>10</v>
      </c>
      <c r="Q2" s="16" t="s">
        <v>12</v>
      </c>
    </row>
    <row r="3" spans="1:24">
      <c r="A3" s="10">
        <v>1</v>
      </c>
      <c r="B3" s="7">
        <v>191.98</v>
      </c>
      <c r="C3" s="7">
        <v>51.5</v>
      </c>
      <c r="D3" s="7">
        <v>4.28</v>
      </c>
      <c r="E3" s="7">
        <v>4.03</v>
      </c>
      <c r="F3" s="7">
        <v>0.26</v>
      </c>
      <c r="G3" s="17">
        <v>0.135430774038962</v>
      </c>
      <c r="H3" s="17">
        <v>2.6315067233009715</v>
      </c>
      <c r="I3" s="7"/>
      <c r="J3" s="10">
        <v>1</v>
      </c>
      <c r="K3" s="7">
        <v>208.58</v>
      </c>
      <c r="L3" s="7">
        <v>51.5</v>
      </c>
      <c r="M3" s="7">
        <v>4.95</v>
      </c>
      <c r="N3" s="7">
        <v>5.08</v>
      </c>
      <c r="O3" s="7">
        <v>0.42</v>
      </c>
      <c r="P3" s="17">
        <v>0.20136158787995001</v>
      </c>
      <c r="Q3" s="17">
        <v>3.8335779854368943</v>
      </c>
    </row>
    <row r="4" spans="1:24">
      <c r="A4" s="10">
        <v>2</v>
      </c>
      <c r="B4" s="7">
        <v>191.98</v>
      </c>
      <c r="C4" s="7">
        <v>50.2</v>
      </c>
      <c r="D4" s="7">
        <v>4.53</v>
      </c>
      <c r="E4" s="7">
        <v>4.37</v>
      </c>
      <c r="F4" s="7">
        <v>0.42</v>
      </c>
      <c r="G4" s="17">
        <v>0.21877278883217</v>
      </c>
      <c r="H4" s="17">
        <v>3.0966060756972116</v>
      </c>
      <c r="I4" s="7"/>
      <c r="J4" s="10">
        <v>2</v>
      </c>
      <c r="K4" s="7">
        <v>186.1</v>
      </c>
      <c r="L4" s="7">
        <v>47.2</v>
      </c>
      <c r="M4" s="7">
        <v>4.46</v>
      </c>
      <c r="N4" s="7">
        <v>4.3600000000000003</v>
      </c>
      <c r="O4" s="7">
        <v>0.34</v>
      </c>
      <c r="P4" s="17">
        <f>O4/K4*100</f>
        <v>0.18269747447608814</v>
      </c>
      <c r="Q4" s="17">
        <v>3.2344827330508474</v>
      </c>
    </row>
    <row r="5" spans="1:24">
      <c r="A5" s="10">
        <v>3</v>
      </c>
      <c r="B5" s="7">
        <v>191.98</v>
      </c>
      <c r="C5" s="7">
        <v>52.3</v>
      </c>
      <c r="D5" s="7">
        <v>4.78</v>
      </c>
      <c r="E5" s="7">
        <v>4.71</v>
      </c>
      <c r="F5" s="7">
        <v>0.66</v>
      </c>
      <c r="G5" s="17">
        <v>0.34378581102198147</v>
      </c>
      <c r="H5" s="17">
        <v>3.3794062380497132</v>
      </c>
      <c r="I5" s="7"/>
      <c r="J5" s="10">
        <v>3</v>
      </c>
      <c r="K5" s="7">
        <v>227.1</v>
      </c>
      <c r="L5" s="7">
        <v>51.7</v>
      </c>
      <c r="M5" s="7">
        <v>4.8600000000000003</v>
      </c>
      <c r="N5" s="7">
        <v>4.47</v>
      </c>
      <c r="O5" s="7">
        <v>0.52</v>
      </c>
      <c r="P5" s="17">
        <v>0.22897402025539412</v>
      </c>
      <c r="Q5" s="17">
        <v>3.3043223646034821</v>
      </c>
    </row>
    <row r="6" spans="1:24">
      <c r="A6" s="10">
        <v>4</v>
      </c>
      <c r="B6" s="7">
        <v>191.98</v>
      </c>
      <c r="C6" s="7">
        <v>52</v>
      </c>
      <c r="D6" s="7">
        <v>4.71</v>
      </c>
      <c r="E6" s="7">
        <v>4.09</v>
      </c>
      <c r="F6" s="7">
        <v>0.28000000000000003</v>
      </c>
      <c r="G6" s="17">
        <v>0.14584852588811337</v>
      </c>
      <c r="H6" s="17">
        <v>2.9226153846153853</v>
      </c>
      <c r="I6" s="7"/>
      <c r="J6" s="10">
        <v>4</v>
      </c>
      <c r="K6" s="7">
        <v>197.8</v>
      </c>
      <c r="L6" s="7">
        <v>49.4</v>
      </c>
      <c r="M6" s="7">
        <v>4.93</v>
      </c>
      <c r="N6" s="7">
        <v>4.54</v>
      </c>
      <c r="O6" s="7">
        <v>0.42</v>
      </c>
      <c r="P6" s="17">
        <v>0.21233569261880683</v>
      </c>
      <c r="Q6" s="17">
        <v>3.5627280617408901</v>
      </c>
    </row>
    <row r="7" spans="1:24">
      <c r="A7" s="10">
        <v>5</v>
      </c>
      <c r="B7" s="7">
        <v>191.98</v>
      </c>
      <c r="C7" s="7">
        <v>47.6</v>
      </c>
      <c r="D7" s="7">
        <v>5</v>
      </c>
      <c r="E7" s="7">
        <v>4.51</v>
      </c>
      <c r="F7" s="7">
        <v>0.3</v>
      </c>
      <c r="G7" s="17">
        <v>0.15626627773726431</v>
      </c>
      <c r="H7" s="17">
        <v>3.7287541228991601</v>
      </c>
      <c r="I7" s="7"/>
      <c r="J7" s="10">
        <v>5</v>
      </c>
      <c r="K7" s="7">
        <v>221.2</v>
      </c>
      <c r="L7" s="7">
        <v>51</v>
      </c>
      <c r="M7" s="7">
        <v>4.87</v>
      </c>
      <c r="N7" s="7">
        <v>4.47</v>
      </c>
      <c r="O7" s="7">
        <v>0.5</v>
      </c>
      <c r="P7" s="17">
        <v>0.22603978300180833</v>
      </c>
      <c r="Q7" s="17">
        <v>3.3568600980392151</v>
      </c>
    </row>
    <row r="8" spans="1:24">
      <c r="A8" s="10">
        <v>6</v>
      </c>
      <c r="B8" s="7">
        <v>191.98</v>
      </c>
      <c r="C8" s="7">
        <v>48.3</v>
      </c>
      <c r="D8" s="7">
        <v>4.5199999999999996</v>
      </c>
      <c r="E8" s="7">
        <v>4.24</v>
      </c>
      <c r="F8" s="7">
        <v>0.24</v>
      </c>
      <c r="G8" s="17">
        <v>0.12501302218981145</v>
      </c>
      <c r="H8" s="17">
        <v>3.1179614906832298</v>
      </c>
      <c r="I8" s="7"/>
      <c r="J8" s="10">
        <v>6</v>
      </c>
      <c r="K8" s="7">
        <v>221.8</v>
      </c>
      <c r="L8" s="7">
        <v>50.7</v>
      </c>
      <c r="M8" s="7">
        <v>4.93</v>
      </c>
      <c r="N8" s="7">
        <v>4.5999999999999996</v>
      </c>
      <c r="O8" s="7">
        <v>0.3</v>
      </c>
      <c r="P8" s="17">
        <v>0.13525698827772767</v>
      </c>
      <c r="Q8" s="17">
        <v>3.5155032790927021</v>
      </c>
    </row>
    <row r="9" spans="1:24">
      <c r="A9" s="10">
        <v>7</v>
      </c>
      <c r="B9" s="7">
        <v>191.98</v>
      </c>
      <c r="C9" s="7">
        <v>52.4</v>
      </c>
      <c r="D9" s="7">
        <v>4.7699999999999996</v>
      </c>
      <c r="E9" s="7">
        <v>4.75</v>
      </c>
      <c r="F9" s="7">
        <v>0.28000000000000003</v>
      </c>
      <c r="G9" s="17">
        <v>0.14584852588811337</v>
      </c>
      <c r="H9" s="17">
        <v>3.3943160305343509</v>
      </c>
      <c r="I9" s="7"/>
      <c r="J9" s="10">
        <v>7</v>
      </c>
      <c r="K9" s="7">
        <v>205.3</v>
      </c>
      <c r="L9" s="7">
        <v>49</v>
      </c>
      <c r="M9" s="7">
        <v>4.7699999999999996</v>
      </c>
      <c r="N9" s="7">
        <v>4.62</v>
      </c>
      <c r="O9" s="7">
        <v>0.62</v>
      </c>
      <c r="P9" s="17">
        <v>0.3019970774476376</v>
      </c>
      <c r="Q9" s="17">
        <v>3.5313825765306133</v>
      </c>
    </row>
    <row r="10" spans="1:24">
      <c r="A10" s="10">
        <v>8</v>
      </c>
      <c r="B10" s="7">
        <v>191.98</v>
      </c>
      <c r="C10" s="7">
        <v>52.5</v>
      </c>
      <c r="D10" s="7">
        <v>4.45</v>
      </c>
      <c r="E10" s="7">
        <v>4.49</v>
      </c>
      <c r="F10" s="7">
        <v>0.46</v>
      </c>
      <c r="G10" s="17">
        <v>0.23960829253047194</v>
      </c>
      <c r="H10" s="17">
        <v>2.9876202857142866</v>
      </c>
      <c r="I10" s="7"/>
      <c r="J10" s="10">
        <v>8</v>
      </c>
      <c r="K10" s="7">
        <v>165.2</v>
      </c>
      <c r="L10" s="7">
        <v>47.2</v>
      </c>
      <c r="M10" s="7">
        <v>4.93</v>
      </c>
      <c r="N10" s="7">
        <v>4.72</v>
      </c>
      <c r="O10" s="7">
        <v>0.52</v>
      </c>
      <c r="P10" s="17">
        <v>0.314769975786925</v>
      </c>
      <c r="Q10" s="17">
        <v>3.8718836069915246</v>
      </c>
    </row>
    <row r="11" spans="1:24">
      <c r="A11" s="10">
        <v>9</v>
      </c>
      <c r="B11" s="7">
        <v>191.98</v>
      </c>
      <c r="C11" s="7">
        <v>50.3</v>
      </c>
      <c r="D11" s="7">
        <v>4.3600000000000003</v>
      </c>
      <c r="E11" s="7">
        <v>4.16</v>
      </c>
      <c r="F11" s="7">
        <v>0.3</v>
      </c>
      <c r="G11" s="17">
        <v>0.15626627773726431</v>
      </c>
      <c r="H11" s="17">
        <v>2.8321801192842937</v>
      </c>
      <c r="I11" s="7"/>
      <c r="J11" s="10">
        <v>9</v>
      </c>
      <c r="K11" s="7">
        <v>107.6</v>
      </c>
      <c r="L11" s="7">
        <v>50</v>
      </c>
      <c r="M11" s="7">
        <v>4.96</v>
      </c>
      <c r="N11" s="7">
        <v>4.76</v>
      </c>
      <c r="O11" s="7">
        <v>0.44</v>
      </c>
      <c r="P11" s="17">
        <v>0.40892193308550184</v>
      </c>
      <c r="Q11" s="17">
        <v>3.7082771999999995</v>
      </c>
    </row>
    <row r="12" spans="1:24">
      <c r="A12" s="7"/>
      <c r="B12" s="7"/>
      <c r="C12" s="47"/>
      <c r="D12" s="47"/>
      <c r="E12" s="47"/>
      <c r="F12" s="4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24">
      <c r="A14" s="7"/>
      <c r="B14" s="55" t="s">
        <v>13</v>
      </c>
      <c r="C14" s="55"/>
      <c r="D14" s="55"/>
      <c r="E14" s="55"/>
      <c r="F14" s="55"/>
      <c r="G14" s="55"/>
      <c r="H14" s="55"/>
      <c r="I14" s="7"/>
      <c r="J14" s="13"/>
      <c r="K14" s="55" t="s">
        <v>15</v>
      </c>
      <c r="L14" s="55"/>
      <c r="M14" s="55"/>
      <c r="N14" s="55"/>
      <c r="O14" s="55"/>
      <c r="P14" s="55"/>
      <c r="Q14" s="55"/>
    </row>
    <row r="15" spans="1:24">
      <c r="A15" s="7"/>
      <c r="B15" s="16" t="s">
        <v>7</v>
      </c>
      <c r="C15" s="16" t="s">
        <v>8</v>
      </c>
      <c r="D15" s="16" t="s">
        <v>17</v>
      </c>
      <c r="E15" s="16" t="s">
        <v>18</v>
      </c>
      <c r="F15" s="16" t="s">
        <v>9</v>
      </c>
      <c r="G15" s="16" t="s">
        <v>10</v>
      </c>
      <c r="H15" s="16" t="s">
        <v>12</v>
      </c>
      <c r="I15" s="7"/>
      <c r="J15" s="7"/>
      <c r="K15" s="16" t="s">
        <v>7</v>
      </c>
      <c r="L15" s="16" t="s">
        <v>8</v>
      </c>
      <c r="M15" s="16" t="s">
        <v>17</v>
      </c>
      <c r="N15" s="16" t="s">
        <v>18</v>
      </c>
      <c r="O15" s="16" t="s">
        <v>9</v>
      </c>
      <c r="P15" s="16" t="s">
        <v>10</v>
      </c>
      <c r="Q15" s="16" t="s">
        <v>12</v>
      </c>
    </row>
    <row r="16" spans="1:24">
      <c r="A16" s="10">
        <v>1</v>
      </c>
      <c r="B16" s="15">
        <v>344</v>
      </c>
      <c r="C16" s="15">
        <v>62.5</v>
      </c>
      <c r="D16" s="15">
        <v>7.26</v>
      </c>
      <c r="E16" s="15">
        <v>7.28</v>
      </c>
      <c r="F16" s="15">
        <v>93.33</v>
      </c>
      <c r="G16" s="18">
        <v>27.130813953488371</v>
      </c>
      <c r="H16" s="18">
        <v>6.6383242400000002</v>
      </c>
      <c r="I16" s="16"/>
      <c r="J16" s="10">
        <v>1</v>
      </c>
      <c r="K16" s="7">
        <v>210</v>
      </c>
      <c r="L16" s="7">
        <v>51</v>
      </c>
      <c r="M16" s="7">
        <v>4.8899999999999997</v>
      </c>
      <c r="N16" s="15">
        <v>4.63</v>
      </c>
      <c r="O16" s="15">
        <v>1.01</v>
      </c>
      <c r="P16" s="18">
        <f>O16/K16*100</f>
        <v>0.48095238095238096</v>
      </c>
      <c r="Q16" s="18">
        <v>3.4874933333333331</v>
      </c>
      <c r="S16" s="3"/>
      <c r="T16" s="3"/>
      <c r="U16" s="54"/>
      <c r="V16" s="54"/>
      <c r="W16" s="54"/>
      <c r="X16" s="54"/>
    </row>
    <row r="17" spans="1:24">
      <c r="A17" s="10">
        <v>2</v>
      </c>
      <c r="B17" s="7">
        <v>403</v>
      </c>
      <c r="C17" s="7">
        <v>65</v>
      </c>
      <c r="D17" s="7">
        <v>7.59</v>
      </c>
      <c r="E17" s="7">
        <v>7.21</v>
      </c>
      <c r="F17" s="7">
        <v>120</v>
      </c>
      <c r="G17" s="17">
        <v>29.776674937965257</v>
      </c>
      <c r="H17" s="17">
        <v>6.613323076923078</v>
      </c>
      <c r="I17" s="17"/>
      <c r="J17" s="10">
        <v>2</v>
      </c>
      <c r="K17" s="7">
        <v>199</v>
      </c>
      <c r="L17" s="7">
        <v>49.8</v>
      </c>
      <c r="M17" s="7">
        <v>4.55</v>
      </c>
      <c r="N17" s="15">
        <v>4.32</v>
      </c>
      <c r="O17" s="15">
        <v>0.46</v>
      </c>
      <c r="P17" s="18">
        <f t="shared" ref="P17:P20" si="0">O17/K17*100</f>
        <v>0.23115577889447239</v>
      </c>
      <c r="Q17" s="18">
        <v>3.1004702058232936</v>
      </c>
      <c r="T17" s="6"/>
      <c r="X17" s="5"/>
    </row>
    <row r="18" spans="1:24">
      <c r="A18" s="10">
        <v>3</v>
      </c>
      <c r="B18" s="7">
        <v>345</v>
      </c>
      <c r="C18" s="7">
        <v>60.1</v>
      </c>
      <c r="D18" s="7">
        <v>7.21</v>
      </c>
      <c r="E18" s="7">
        <v>7.16</v>
      </c>
      <c r="F18" s="7">
        <v>72.239999999999995</v>
      </c>
      <c r="G18" s="17">
        <v>20.939130434782609</v>
      </c>
      <c r="H18" s="17">
        <v>6.7429312188019983</v>
      </c>
      <c r="I18" s="17"/>
      <c r="J18" s="10">
        <v>3</v>
      </c>
      <c r="K18" s="7">
        <v>202</v>
      </c>
      <c r="L18" s="7">
        <v>49.5</v>
      </c>
      <c r="M18" s="7">
        <v>5.0599999999999996</v>
      </c>
      <c r="N18" s="7">
        <v>5</v>
      </c>
      <c r="O18" s="7">
        <v>1.04</v>
      </c>
      <c r="P18" s="17">
        <f t="shared" si="0"/>
        <v>0.51485148514851486</v>
      </c>
      <c r="Q18" s="17">
        <v>4.0123649494949492</v>
      </c>
      <c r="T18" s="6"/>
      <c r="X18" s="5"/>
    </row>
    <row r="19" spans="1:24">
      <c r="A19" s="10">
        <v>4</v>
      </c>
      <c r="B19" s="7">
        <v>367</v>
      </c>
      <c r="C19" s="7">
        <v>61</v>
      </c>
      <c r="D19" s="7">
        <v>7.26</v>
      </c>
      <c r="E19" s="7">
        <v>7.28</v>
      </c>
      <c r="F19" s="7">
        <v>86.35</v>
      </c>
      <c r="G19" s="17">
        <v>23.528610354223432</v>
      </c>
      <c r="H19" s="17">
        <v>6.801561721311475</v>
      </c>
      <c r="I19" s="17"/>
      <c r="J19" s="10">
        <v>4</v>
      </c>
      <c r="K19" s="7">
        <v>235</v>
      </c>
      <c r="L19" s="7">
        <v>53.2</v>
      </c>
      <c r="M19" s="7">
        <v>5.0999999999999996</v>
      </c>
      <c r="N19" s="7">
        <v>5.0199999999999996</v>
      </c>
      <c r="O19" s="7">
        <v>0.62</v>
      </c>
      <c r="P19" s="17">
        <f t="shared" si="0"/>
        <v>0.26382978723404255</v>
      </c>
      <c r="Q19" s="17">
        <v>3.7779748120300751</v>
      </c>
      <c r="T19" s="6"/>
      <c r="X19" s="5"/>
    </row>
    <row r="20" spans="1:24">
      <c r="A20" s="10">
        <v>5</v>
      </c>
      <c r="B20" s="7">
        <v>286</v>
      </c>
      <c r="C20" s="7">
        <v>58</v>
      </c>
      <c r="D20" s="7">
        <v>7.06</v>
      </c>
      <c r="E20" s="7">
        <v>6.63</v>
      </c>
      <c r="F20" s="7">
        <v>81.92</v>
      </c>
      <c r="G20" s="17">
        <v>28.643356643356643</v>
      </c>
      <c r="H20" s="17">
        <v>6.3414499353448281</v>
      </c>
      <c r="I20" s="17"/>
      <c r="J20" s="10">
        <v>5</v>
      </c>
      <c r="K20" s="7">
        <v>199</v>
      </c>
      <c r="L20" s="7">
        <v>51.1</v>
      </c>
      <c r="M20" s="7">
        <v>4.78</v>
      </c>
      <c r="N20" s="7">
        <v>4.45</v>
      </c>
      <c r="O20" s="7">
        <v>0.56999999999999995</v>
      </c>
      <c r="P20" s="17">
        <f t="shared" si="0"/>
        <v>0.28643216080402006</v>
      </c>
      <c r="Q20" s="17">
        <v>3.2718408268101768</v>
      </c>
      <c r="T20" s="6"/>
      <c r="X20" s="5"/>
    </row>
    <row r="21" spans="1:24">
      <c r="A21" s="10">
        <v>6</v>
      </c>
      <c r="B21" s="7">
        <v>360</v>
      </c>
      <c r="C21" s="7">
        <v>61.2</v>
      </c>
      <c r="D21" s="7">
        <v>7.55</v>
      </c>
      <c r="E21" s="7">
        <v>7</v>
      </c>
      <c r="F21" s="7">
        <v>51.94</v>
      </c>
      <c r="G21" s="17">
        <v>14.427777777777779</v>
      </c>
      <c r="H21" s="17">
        <v>6.7886626838235289</v>
      </c>
      <c r="I21" s="17"/>
      <c r="J21" s="7"/>
      <c r="K21" s="7"/>
      <c r="L21" s="7"/>
      <c r="M21" s="7"/>
      <c r="N21" s="7"/>
      <c r="O21" s="7"/>
      <c r="P21" s="7"/>
      <c r="Q21" s="7"/>
      <c r="T21" s="6"/>
      <c r="X21" s="5"/>
    </row>
    <row r="22" spans="1:24">
      <c r="A22" s="10">
        <v>7</v>
      </c>
      <c r="B22" s="7">
        <v>382</v>
      </c>
      <c r="C22" s="7">
        <v>63</v>
      </c>
      <c r="D22" s="7">
        <v>7.73</v>
      </c>
      <c r="E22" s="7">
        <v>6.57</v>
      </c>
      <c r="F22" s="7">
        <v>93.23</v>
      </c>
      <c r="G22" s="17">
        <v>24.405759162303667</v>
      </c>
      <c r="H22" s="17">
        <v>6.370025793650794</v>
      </c>
      <c r="I22" s="17"/>
      <c r="J22" s="7"/>
      <c r="K22" s="7"/>
      <c r="L22" s="7"/>
      <c r="M22" s="7"/>
      <c r="N22" s="7"/>
      <c r="O22" s="7"/>
      <c r="P22" s="7"/>
      <c r="Q22" s="7"/>
      <c r="T22" s="6"/>
      <c r="X22" s="5"/>
    </row>
    <row r="23" spans="1:24">
      <c r="A23" s="10">
        <v>8</v>
      </c>
      <c r="B23" s="7">
        <v>360</v>
      </c>
      <c r="C23" s="7">
        <v>58.5</v>
      </c>
      <c r="D23" s="7">
        <v>6.96</v>
      </c>
      <c r="E23" s="7">
        <v>6.47</v>
      </c>
      <c r="F23" s="7">
        <v>69</v>
      </c>
      <c r="G23" s="17">
        <v>19.166666666666668</v>
      </c>
      <c r="H23" s="17">
        <v>6.0507028418803426</v>
      </c>
      <c r="I23" s="17"/>
      <c r="J23" s="7"/>
      <c r="K23" s="7"/>
      <c r="L23" s="7"/>
      <c r="M23" s="7"/>
      <c r="N23" s="7"/>
      <c r="O23" s="7"/>
      <c r="P23" s="7"/>
      <c r="Q23" s="7"/>
      <c r="T23" s="6"/>
      <c r="X23" s="5"/>
    </row>
    <row r="24" spans="1:24">
      <c r="A24" s="10">
        <v>9</v>
      </c>
      <c r="B24" s="7">
        <v>313</v>
      </c>
      <c r="C24" s="7">
        <v>62</v>
      </c>
      <c r="D24" s="7">
        <v>7.36</v>
      </c>
      <c r="E24" s="7">
        <v>6.74</v>
      </c>
      <c r="F24" s="7">
        <v>88.27</v>
      </c>
      <c r="G24" s="17">
        <v>28.201277955271564</v>
      </c>
      <c r="H24" s="17">
        <v>6.2929778225806459</v>
      </c>
      <c r="I24" s="17"/>
      <c r="J24" s="7"/>
      <c r="K24" s="7"/>
      <c r="L24" s="7"/>
      <c r="M24" s="7"/>
      <c r="N24" s="7"/>
      <c r="O24" s="7"/>
      <c r="P24" s="7"/>
      <c r="Q24" s="7"/>
      <c r="T24" s="6"/>
      <c r="X24" s="5"/>
    </row>
    <row r="25" spans="1:24">
      <c r="A25" s="7"/>
      <c r="B25" s="7"/>
      <c r="C25" s="7"/>
      <c r="D25" s="7"/>
      <c r="E25" s="7"/>
      <c r="F25" s="7"/>
      <c r="G25" s="7"/>
      <c r="H25" s="7"/>
      <c r="I25" s="17"/>
      <c r="J25" s="7"/>
      <c r="K25" s="7"/>
      <c r="L25" s="7"/>
      <c r="M25" s="7"/>
      <c r="N25" s="7"/>
      <c r="O25" s="7"/>
      <c r="P25" s="7"/>
      <c r="Q25" s="7"/>
      <c r="T25" s="6"/>
      <c r="X25" s="5"/>
    </row>
    <row r="26" spans="1:2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4">
      <c r="A27" s="7"/>
      <c r="B27" s="48" t="s">
        <v>14</v>
      </c>
      <c r="C27" s="48"/>
      <c r="D27" s="48"/>
      <c r="E27" s="48"/>
      <c r="F27" s="48"/>
      <c r="G27" s="48"/>
      <c r="H27" s="48"/>
      <c r="I27" s="7"/>
      <c r="J27" s="48" t="s">
        <v>16</v>
      </c>
      <c r="K27" s="48"/>
      <c r="L27" s="48"/>
      <c r="M27" s="48"/>
      <c r="N27" s="48"/>
      <c r="O27" s="48"/>
      <c r="P27" s="48"/>
      <c r="Q27" s="48"/>
    </row>
    <row r="28" spans="1:24">
      <c r="A28" s="7"/>
      <c r="B28" s="16" t="s">
        <v>7</v>
      </c>
      <c r="C28" s="16" t="s">
        <v>8</v>
      </c>
      <c r="D28" s="16" t="s">
        <v>17</v>
      </c>
      <c r="E28" s="16" t="s">
        <v>18</v>
      </c>
      <c r="F28" s="16" t="s">
        <v>9</v>
      </c>
      <c r="G28" s="16" t="s">
        <v>10</v>
      </c>
      <c r="H28" s="16" t="s">
        <v>12</v>
      </c>
      <c r="I28" s="7"/>
      <c r="J28" s="7"/>
      <c r="K28" s="16" t="s">
        <v>7</v>
      </c>
      <c r="L28" s="16" t="s">
        <v>8</v>
      </c>
      <c r="M28" s="16" t="s">
        <v>17</v>
      </c>
      <c r="N28" s="16" t="s">
        <v>18</v>
      </c>
      <c r="O28" s="16" t="s">
        <v>9</v>
      </c>
      <c r="P28" s="16" t="s">
        <v>10</v>
      </c>
      <c r="Q28" s="16" t="s">
        <v>12</v>
      </c>
    </row>
    <row r="29" spans="1:24">
      <c r="A29" s="10">
        <v>1</v>
      </c>
      <c r="B29" s="7">
        <v>534</v>
      </c>
      <c r="C29" s="7">
        <v>61</v>
      </c>
      <c r="D29" s="7">
        <v>7.33</v>
      </c>
      <c r="E29" s="7">
        <v>6.78</v>
      </c>
      <c r="F29" s="7">
        <v>88</v>
      </c>
      <c r="G29" s="17">
        <v>16.479400749063668</v>
      </c>
      <c r="H29" s="17">
        <v>6.4052171516393432</v>
      </c>
      <c r="I29" s="7"/>
      <c r="J29" s="10">
        <v>1</v>
      </c>
      <c r="K29" s="7">
        <v>286</v>
      </c>
      <c r="L29" s="7">
        <v>54.5</v>
      </c>
      <c r="M29" s="7">
        <v>5.16</v>
      </c>
      <c r="N29" s="7">
        <v>5.0999999999999996</v>
      </c>
      <c r="O29" s="7">
        <v>1.05</v>
      </c>
      <c r="P29" s="17">
        <f>O29/K29*100</f>
        <v>0.36713286713286719</v>
      </c>
      <c r="Q29" s="18">
        <v>3.7905993577981656</v>
      </c>
    </row>
    <row r="30" spans="1:24">
      <c r="A30" s="10">
        <v>2</v>
      </c>
      <c r="B30" s="7">
        <v>257</v>
      </c>
      <c r="C30" s="7">
        <v>58.4</v>
      </c>
      <c r="D30" s="7">
        <v>7.35</v>
      </c>
      <c r="E30" s="7">
        <v>7.03</v>
      </c>
      <c r="F30" s="7">
        <v>37</v>
      </c>
      <c r="G30" s="17">
        <v>14.396887159533073</v>
      </c>
      <c r="H30" s="17">
        <v>6.9488764554794509</v>
      </c>
      <c r="I30" s="7"/>
      <c r="J30" s="10">
        <v>2</v>
      </c>
      <c r="K30" s="7">
        <v>209</v>
      </c>
      <c r="L30" s="7">
        <v>54.7</v>
      </c>
      <c r="M30" s="7">
        <v>5.09</v>
      </c>
      <c r="N30" s="7">
        <v>5.01</v>
      </c>
      <c r="O30" s="7">
        <v>0.45</v>
      </c>
      <c r="P30" s="17">
        <f t="shared" ref="P30:P33" si="1">O30/K30*100</f>
        <v>0.21531100478468898</v>
      </c>
      <c r="Q30" s="18">
        <v>3.6598651736745884</v>
      </c>
    </row>
    <row r="31" spans="1:24">
      <c r="A31" s="10">
        <v>3</v>
      </c>
      <c r="B31" s="7">
        <v>305</v>
      </c>
      <c r="C31" s="7">
        <v>62.3</v>
      </c>
      <c r="D31" s="7">
        <v>7.23</v>
      </c>
      <c r="E31" s="7">
        <v>7.35</v>
      </c>
      <c r="F31" s="7">
        <v>46</v>
      </c>
      <c r="G31" s="17">
        <v>15.081967213114755</v>
      </c>
      <c r="H31" s="17">
        <v>6.696327207062601</v>
      </c>
      <c r="I31" s="7"/>
      <c r="J31" s="10">
        <v>3</v>
      </c>
      <c r="K31" s="7">
        <v>219</v>
      </c>
      <c r="L31" s="7">
        <v>52.5</v>
      </c>
      <c r="M31" s="7">
        <v>5.24</v>
      </c>
      <c r="N31" s="7">
        <v>5.01</v>
      </c>
      <c r="O31" s="7">
        <v>1.01</v>
      </c>
      <c r="P31" s="17">
        <f t="shared" si="1"/>
        <v>0.46118721461187218</v>
      </c>
      <c r="Q31" s="18">
        <v>3.9273363095238092</v>
      </c>
      <c r="S31" s="3"/>
    </row>
    <row r="32" spans="1:24">
      <c r="A32" s="10">
        <v>4</v>
      </c>
      <c r="B32" s="7">
        <v>264</v>
      </c>
      <c r="C32" s="7">
        <v>59</v>
      </c>
      <c r="D32" s="7">
        <v>7.56</v>
      </c>
      <c r="E32" s="7">
        <v>6.82</v>
      </c>
      <c r="F32" s="7">
        <v>50</v>
      </c>
      <c r="G32" s="17">
        <v>18.939393939393938</v>
      </c>
      <c r="H32" s="17">
        <v>6.8782099152542369</v>
      </c>
      <c r="I32" s="7"/>
      <c r="J32" s="10">
        <v>4</v>
      </c>
      <c r="K32" s="7">
        <v>171</v>
      </c>
      <c r="L32" s="7">
        <v>45.2</v>
      </c>
      <c r="M32" s="7">
        <v>4.93</v>
      </c>
      <c r="N32" s="7">
        <v>4.71</v>
      </c>
      <c r="O32" s="7">
        <v>0.51</v>
      </c>
      <c r="P32" s="17">
        <f t="shared" si="1"/>
        <v>0.2982456140350877</v>
      </c>
      <c r="Q32" s="18">
        <v>4.0348305309734522</v>
      </c>
      <c r="V32" s="5"/>
    </row>
    <row r="33" spans="1:22">
      <c r="A33" s="10">
        <v>5</v>
      </c>
      <c r="B33" s="7">
        <v>335</v>
      </c>
      <c r="C33" s="7">
        <v>57.6</v>
      </c>
      <c r="D33" s="7">
        <v>6.5</v>
      </c>
      <c r="E33" s="7">
        <v>5.8</v>
      </c>
      <c r="F33" s="7">
        <v>86</v>
      </c>
      <c r="G33" s="17">
        <v>25.671641791044774</v>
      </c>
      <c r="H33" s="17">
        <v>5.154628906250001</v>
      </c>
      <c r="I33" s="7"/>
      <c r="J33" s="10">
        <v>5</v>
      </c>
      <c r="K33" s="7">
        <v>215</v>
      </c>
      <c r="L33" s="7">
        <v>53</v>
      </c>
      <c r="M33" s="7">
        <v>4.5599999999999996</v>
      </c>
      <c r="N33" s="7">
        <v>4.5</v>
      </c>
      <c r="O33" s="7">
        <v>0.46</v>
      </c>
      <c r="P33" s="17">
        <f t="shared" si="1"/>
        <v>0.21395348837209305</v>
      </c>
      <c r="Q33" s="18">
        <v>3.0394163207547162</v>
      </c>
      <c r="V33" s="5"/>
    </row>
    <row r="34" spans="1:22">
      <c r="A34" s="10">
        <v>6</v>
      </c>
      <c r="B34" s="7">
        <v>247</v>
      </c>
      <c r="C34" s="7">
        <v>56.2</v>
      </c>
      <c r="D34" s="7">
        <v>7.07</v>
      </c>
      <c r="E34" s="7">
        <v>6.95</v>
      </c>
      <c r="F34" s="7">
        <v>25</v>
      </c>
      <c r="G34" s="17">
        <v>10.121457489878543</v>
      </c>
      <c r="H34" s="17">
        <v>6.8638751779359435</v>
      </c>
      <c r="I34" s="7"/>
      <c r="J34" s="7"/>
      <c r="K34" s="7"/>
      <c r="L34" s="7"/>
      <c r="M34" s="7"/>
      <c r="N34" s="7"/>
      <c r="O34" s="7"/>
      <c r="P34" s="7"/>
      <c r="Q34" s="7"/>
      <c r="R34" s="4"/>
      <c r="V34" s="5"/>
    </row>
    <row r="35" spans="1:22">
      <c r="A35" s="10">
        <v>7</v>
      </c>
      <c r="B35" s="7">
        <v>313</v>
      </c>
      <c r="C35" s="7">
        <v>62</v>
      </c>
      <c r="D35" s="7">
        <v>7.14</v>
      </c>
      <c r="E35" s="7">
        <v>6.85</v>
      </c>
      <c r="F35" s="7">
        <v>47</v>
      </c>
      <c r="G35" s="17">
        <v>15.015974440894569</v>
      </c>
      <c r="H35" s="17">
        <v>6.1951725201612895</v>
      </c>
      <c r="I35" s="7"/>
      <c r="J35" s="7"/>
      <c r="K35" s="7"/>
      <c r="L35" s="7"/>
      <c r="M35" s="7"/>
      <c r="N35" s="7"/>
      <c r="O35" s="7"/>
      <c r="P35" s="7"/>
      <c r="Q35" s="7"/>
      <c r="R35" s="4"/>
      <c r="V35" s="5"/>
    </row>
    <row r="36" spans="1:22">
      <c r="A36" s="10">
        <v>8</v>
      </c>
      <c r="B36" s="7">
        <v>295</v>
      </c>
      <c r="C36" s="7">
        <v>58.2</v>
      </c>
      <c r="D36" s="7">
        <v>7.51</v>
      </c>
      <c r="E36" s="7">
        <v>6.98</v>
      </c>
      <c r="F36" s="7">
        <v>42</v>
      </c>
      <c r="G36" s="17">
        <v>14.237288135593221</v>
      </c>
      <c r="H36" s="17">
        <v>7.0798401417525776</v>
      </c>
      <c r="I36" s="7"/>
      <c r="J36" s="7"/>
      <c r="K36" s="7"/>
      <c r="L36" s="7"/>
      <c r="M36" s="7"/>
      <c r="N36" s="7"/>
      <c r="O36" s="7"/>
      <c r="P36" s="7"/>
      <c r="Q36" s="7"/>
      <c r="R36" s="4"/>
      <c r="V36" s="5"/>
    </row>
    <row r="37" spans="1:22">
      <c r="A37" s="10">
        <v>9</v>
      </c>
      <c r="B37" s="7">
        <v>255</v>
      </c>
      <c r="C37" s="7">
        <v>60.7</v>
      </c>
      <c r="D37" s="7">
        <v>7.01</v>
      </c>
      <c r="E37" s="7">
        <v>6.33</v>
      </c>
      <c r="F37" s="7">
        <v>81</v>
      </c>
      <c r="G37" s="17">
        <v>31.764705882352938</v>
      </c>
      <c r="H37" s="17">
        <v>5.753506836902802</v>
      </c>
      <c r="I37" s="7"/>
      <c r="J37" s="7"/>
      <c r="K37" s="7"/>
      <c r="L37" s="7"/>
      <c r="M37" s="7"/>
      <c r="N37" s="7"/>
      <c r="O37" s="7"/>
      <c r="P37" s="7"/>
      <c r="Q37" s="7"/>
      <c r="R37" s="4"/>
      <c r="V37" s="5"/>
    </row>
    <row r="38" spans="1:22" s="30" customFormat="1" ht="17.25" thickBo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V38" s="43"/>
    </row>
    <row r="39" spans="1:22" ht="17.25" thickTop="1">
      <c r="B39" s="49" t="s">
        <v>28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7"/>
      <c r="R39" s="4"/>
      <c r="V39" s="5"/>
    </row>
    <row r="40" spans="1:22" s="28" customFormat="1">
      <c r="A40" s="8" t="s">
        <v>120</v>
      </c>
      <c r="B40" s="10"/>
      <c r="C40" s="10"/>
      <c r="D40" s="56" t="s">
        <v>112</v>
      </c>
      <c r="E40" s="56"/>
      <c r="F40" s="56" t="s">
        <v>113</v>
      </c>
      <c r="G40" s="56"/>
      <c r="H40" s="10"/>
      <c r="I40" s="26" t="s">
        <v>83</v>
      </c>
      <c r="J40" s="27"/>
      <c r="K40" s="26" t="s">
        <v>38</v>
      </c>
      <c r="L40" s="27" t="s">
        <v>39</v>
      </c>
      <c r="M40" s="27" t="s">
        <v>40</v>
      </c>
      <c r="N40" s="27" t="s">
        <v>41</v>
      </c>
      <c r="O40" s="27" t="s">
        <v>42</v>
      </c>
      <c r="P40" s="27" t="s">
        <v>43</v>
      </c>
      <c r="Q40" s="10"/>
      <c r="R40" s="44"/>
      <c r="V40" s="5"/>
    </row>
    <row r="41" spans="1:22">
      <c r="B41" s="10" t="s">
        <v>30</v>
      </c>
      <c r="C41" s="10" t="s">
        <v>32</v>
      </c>
      <c r="D41" s="10" t="s">
        <v>4</v>
      </c>
      <c r="E41" s="10" t="s">
        <v>5</v>
      </c>
      <c r="F41" s="10" t="s">
        <v>4</v>
      </c>
      <c r="G41" s="10" t="s">
        <v>5</v>
      </c>
      <c r="I41" s="25" t="s">
        <v>84</v>
      </c>
      <c r="J41" s="22">
        <v>69.040000000000006</v>
      </c>
      <c r="K41" s="25" t="s">
        <v>44</v>
      </c>
      <c r="L41" s="22">
        <v>4877</v>
      </c>
      <c r="M41" s="22">
        <v>5</v>
      </c>
      <c r="N41" s="22">
        <v>975.5</v>
      </c>
      <c r="O41" s="22" t="s">
        <v>114</v>
      </c>
      <c r="P41" s="22" t="s">
        <v>46</v>
      </c>
      <c r="Q41" s="7"/>
    </row>
    <row r="42" spans="1:22">
      <c r="A42" s="7" t="s">
        <v>33</v>
      </c>
      <c r="B42">
        <v>0.18777777777777777</v>
      </c>
      <c r="C42">
        <v>0.24555555555555555</v>
      </c>
      <c r="D42">
        <v>0.35399999999999998</v>
      </c>
      <c r="E42">
        <v>0.312</v>
      </c>
      <c r="F42">
        <v>24.025555555555552</v>
      </c>
      <c r="G42">
        <v>17.96777777777778</v>
      </c>
      <c r="H42" s="23"/>
      <c r="I42" s="25" t="s">
        <v>43</v>
      </c>
      <c r="J42" s="22" t="s">
        <v>85</v>
      </c>
      <c r="K42" s="25" t="s">
        <v>47</v>
      </c>
      <c r="L42" s="22">
        <v>565.20000000000005</v>
      </c>
      <c r="M42" s="22">
        <v>40</v>
      </c>
      <c r="N42" s="22">
        <v>14.13</v>
      </c>
      <c r="O42" s="22"/>
      <c r="P42" s="22"/>
    </row>
    <row r="43" spans="1:22">
      <c r="A43" s="7" t="s">
        <v>34</v>
      </c>
      <c r="B43">
        <v>6.7966495013679004E-2</v>
      </c>
      <c r="C43">
        <v>8.1717671147541776E-2</v>
      </c>
      <c r="D43">
        <v>0.1308816259067711</v>
      </c>
      <c r="E43">
        <v>0.10521406750050108</v>
      </c>
      <c r="F43">
        <v>5.08718269553769</v>
      </c>
      <c r="G43">
        <v>6.6890765016139868</v>
      </c>
      <c r="I43" s="25" t="s">
        <v>86</v>
      </c>
      <c r="J43" s="22" t="s">
        <v>87</v>
      </c>
      <c r="K43" s="25" t="s">
        <v>48</v>
      </c>
      <c r="L43" s="22">
        <v>5443</v>
      </c>
      <c r="M43" s="22">
        <v>45</v>
      </c>
      <c r="N43" s="22"/>
      <c r="O43" s="22"/>
      <c r="P43" s="22"/>
    </row>
    <row r="44" spans="1:22">
      <c r="A44" s="7" t="s">
        <v>35</v>
      </c>
      <c r="B44">
        <v>9</v>
      </c>
      <c r="C44">
        <v>9</v>
      </c>
      <c r="D44">
        <v>5</v>
      </c>
      <c r="E44">
        <v>5</v>
      </c>
      <c r="F44">
        <v>9</v>
      </c>
      <c r="G44">
        <v>9</v>
      </c>
      <c r="I44" s="25" t="s">
        <v>88</v>
      </c>
      <c r="J44" s="22" t="s">
        <v>89</v>
      </c>
    </row>
    <row r="45" spans="1:22">
      <c r="A45" s="7" t="s">
        <v>36</v>
      </c>
      <c r="B45">
        <v>2.2655498337893001E-2</v>
      </c>
      <c r="C45">
        <v>2.723922371584726E-2</v>
      </c>
      <c r="D45">
        <v>5.8532042506647543E-2</v>
      </c>
      <c r="E45">
        <v>4.7053161424074355E-2</v>
      </c>
      <c r="F45">
        <v>1.6957275651792301</v>
      </c>
      <c r="G45">
        <v>2.2296921672046621</v>
      </c>
      <c r="I45" s="25" t="s">
        <v>90</v>
      </c>
      <c r="J45" s="22">
        <v>0.8962</v>
      </c>
    </row>
    <row r="47" spans="1:22">
      <c r="B47" s="57" t="s">
        <v>12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</row>
    <row r="48" spans="1:22" s="28" customFormat="1">
      <c r="A48" s="8" t="s">
        <v>121</v>
      </c>
      <c r="D48" s="56" t="s">
        <v>112</v>
      </c>
      <c r="E48" s="56"/>
      <c r="F48" s="56" t="s">
        <v>113</v>
      </c>
      <c r="G48" s="56"/>
      <c r="I48" s="26" t="s">
        <v>83</v>
      </c>
      <c r="J48" s="27"/>
      <c r="K48" s="26" t="s">
        <v>38</v>
      </c>
      <c r="L48" s="27" t="s">
        <v>39</v>
      </c>
      <c r="M48" s="27" t="s">
        <v>40</v>
      </c>
      <c r="N48" s="27" t="s">
        <v>41</v>
      </c>
      <c r="O48" s="27" t="s">
        <v>42</v>
      </c>
      <c r="P48" s="27" t="s">
        <v>43</v>
      </c>
    </row>
    <row r="49" spans="1:16">
      <c r="B49" s="40" t="s">
        <v>29</v>
      </c>
      <c r="C49" s="40" t="s">
        <v>31</v>
      </c>
      <c r="D49" s="10" t="s">
        <v>4</v>
      </c>
      <c r="E49" s="10" t="s">
        <v>5</v>
      </c>
      <c r="F49" s="10" t="s">
        <v>4</v>
      </c>
      <c r="G49" s="10" t="s">
        <v>5</v>
      </c>
      <c r="I49" s="25" t="s">
        <v>84</v>
      </c>
      <c r="J49" s="22">
        <v>130.6</v>
      </c>
      <c r="K49" s="25" t="s">
        <v>44</v>
      </c>
      <c r="L49" s="22">
        <v>103.1</v>
      </c>
      <c r="M49" s="22">
        <v>5</v>
      </c>
      <c r="N49" s="22">
        <v>20.61</v>
      </c>
      <c r="O49" s="22" t="s">
        <v>115</v>
      </c>
      <c r="P49" s="22" t="s">
        <v>46</v>
      </c>
    </row>
    <row r="50" spans="1:16">
      <c r="A50" s="7" t="s">
        <v>33</v>
      </c>
      <c r="B50">
        <v>3.1211111111111105</v>
      </c>
      <c r="C50">
        <v>3.545555555555556</v>
      </c>
      <c r="D50">
        <v>3.53</v>
      </c>
      <c r="E50">
        <v>3.69</v>
      </c>
      <c r="F50">
        <v>6.514444444444444</v>
      </c>
      <c r="G50">
        <v>6.4422222222222221</v>
      </c>
      <c r="H50" s="23"/>
      <c r="I50" s="25" t="s">
        <v>43</v>
      </c>
      <c r="J50" s="22" t="s">
        <v>85</v>
      </c>
      <c r="K50" s="25" t="s">
        <v>47</v>
      </c>
      <c r="L50" s="22">
        <v>6.3129999999999997</v>
      </c>
      <c r="M50" s="22">
        <v>40</v>
      </c>
      <c r="N50" s="22">
        <v>0.1578</v>
      </c>
      <c r="O50" s="22"/>
      <c r="P50" s="22"/>
    </row>
    <row r="51" spans="1:16">
      <c r="A51" s="7" t="s">
        <v>34</v>
      </c>
      <c r="B51">
        <v>0.33430691155151543</v>
      </c>
      <c r="C51">
        <v>0.22600393310245245</v>
      </c>
      <c r="D51">
        <v>0.36979724174201178</v>
      </c>
      <c r="E51">
        <v>0.38942264957241518</v>
      </c>
      <c r="F51">
        <v>0.26235048652094739</v>
      </c>
      <c r="G51">
        <v>0.64284091690280909</v>
      </c>
      <c r="I51" s="25" t="s">
        <v>86</v>
      </c>
      <c r="J51" s="22" t="s">
        <v>87</v>
      </c>
      <c r="K51" s="25" t="s">
        <v>48</v>
      </c>
      <c r="L51" s="22">
        <v>109.4</v>
      </c>
      <c r="M51" s="22">
        <v>45</v>
      </c>
      <c r="N51" s="22"/>
      <c r="O51" s="22"/>
      <c r="P51" s="22"/>
    </row>
    <row r="52" spans="1:16">
      <c r="A52" s="7" t="s">
        <v>35</v>
      </c>
      <c r="B52">
        <v>9</v>
      </c>
      <c r="C52">
        <v>9</v>
      </c>
      <c r="D52">
        <v>5</v>
      </c>
      <c r="E52">
        <v>5</v>
      </c>
      <c r="F52">
        <v>9</v>
      </c>
      <c r="G52">
        <v>9</v>
      </c>
      <c r="I52" s="25" t="s">
        <v>88</v>
      </c>
      <c r="J52" s="22" t="s">
        <v>89</v>
      </c>
    </row>
    <row r="53" spans="1:16">
      <c r="A53" s="7" t="s">
        <v>36</v>
      </c>
      <c r="B53">
        <v>0.11143563718383848</v>
      </c>
      <c r="C53">
        <v>7.5334644367484146E-2</v>
      </c>
      <c r="D53">
        <v>0.16537835408541221</v>
      </c>
      <c r="E53">
        <v>0.17415510328439995</v>
      </c>
      <c r="F53">
        <v>8.7450162173649135E-2</v>
      </c>
      <c r="G53">
        <v>0.2142803056342697</v>
      </c>
      <c r="I53" s="25" t="s">
        <v>90</v>
      </c>
      <c r="J53" s="22">
        <v>0.94230000000000003</v>
      </c>
    </row>
  </sheetData>
  <mergeCells count="14">
    <mergeCell ref="D48:E48"/>
    <mergeCell ref="F48:G48"/>
    <mergeCell ref="D40:E40"/>
    <mergeCell ref="F40:G40"/>
    <mergeCell ref="B39:P39"/>
    <mergeCell ref="B47:P47"/>
    <mergeCell ref="B27:H27"/>
    <mergeCell ref="J27:Q27"/>
    <mergeCell ref="U16:X16"/>
    <mergeCell ref="B1:H1"/>
    <mergeCell ref="K1:Q1"/>
    <mergeCell ref="B14:H14"/>
    <mergeCell ref="K14:Q14"/>
    <mergeCell ref="C12:F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04C6-B3C9-4303-8166-96F8B54DB03F}">
  <dimension ref="A1:P37"/>
  <sheetViews>
    <sheetView topLeftCell="B1" zoomScaleNormal="100" workbookViewId="0">
      <selection activeCell="B34" sqref="B34"/>
    </sheetView>
  </sheetViews>
  <sheetFormatPr defaultRowHeight="16.5"/>
  <cols>
    <col min="2" max="4" width="9.875" bestFit="1" customWidth="1"/>
    <col min="5" max="6" width="11" bestFit="1" customWidth="1"/>
    <col min="7" max="7" width="9.875" bestFit="1" customWidth="1"/>
    <col min="10" max="12" width="11" bestFit="1" customWidth="1"/>
    <col min="13" max="13" width="9.875" bestFit="1" customWidth="1"/>
    <col min="14" max="14" width="12.125" bestFit="1" customWidth="1"/>
    <col min="15" max="15" width="11" bestFit="1" customWidth="1"/>
  </cols>
  <sheetData>
    <row r="1" spans="1:16" ht="26.25">
      <c r="A1" s="7"/>
      <c r="B1" s="46" t="s">
        <v>37</v>
      </c>
      <c r="C1" s="46"/>
      <c r="D1" s="46"/>
      <c r="E1" s="46"/>
      <c r="F1" s="46"/>
      <c r="G1" s="46"/>
      <c r="H1" s="7"/>
      <c r="I1" s="7"/>
      <c r="J1" s="46" t="s">
        <v>72</v>
      </c>
      <c r="K1" s="46"/>
      <c r="L1" s="46"/>
      <c r="M1" s="46"/>
      <c r="N1" s="46"/>
      <c r="O1" s="46"/>
      <c r="P1" s="7"/>
    </row>
    <row r="2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>
      <c r="A3" s="9"/>
      <c r="B3" s="11"/>
      <c r="C3" s="11"/>
      <c r="D3" s="48" t="s">
        <v>1</v>
      </c>
      <c r="E3" s="48"/>
      <c r="F3" s="48" t="s">
        <v>0</v>
      </c>
      <c r="G3" s="48"/>
      <c r="H3" s="9"/>
      <c r="I3" s="7"/>
      <c r="J3" s="11"/>
      <c r="K3" s="11"/>
      <c r="L3" s="48" t="s">
        <v>1</v>
      </c>
      <c r="M3" s="48"/>
      <c r="N3" s="48" t="s">
        <v>0</v>
      </c>
      <c r="O3" s="48"/>
      <c r="P3" s="7"/>
    </row>
    <row r="4" spans="1:16">
      <c r="A4" s="10"/>
      <c r="B4" s="16" t="s">
        <v>2</v>
      </c>
      <c r="C4" s="16" t="s">
        <v>3</v>
      </c>
      <c r="D4" s="16" t="s">
        <v>4</v>
      </c>
      <c r="E4" s="16" t="s">
        <v>5</v>
      </c>
      <c r="F4" s="16" t="s">
        <v>4</v>
      </c>
      <c r="G4" s="16" t="s">
        <v>5</v>
      </c>
      <c r="H4" s="7"/>
      <c r="I4" s="7"/>
      <c r="J4" s="16" t="s">
        <v>2</v>
      </c>
      <c r="K4" s="16" t="s">
        <v>3</v>
      </c>
      <c r="L4" s="16" t="s">
        <v>4</v>
      </c>
      <c r="M4" s="16" t="s">
        <v>5</v>
      </c>
      <c r="N4" s="16" t="s">
        <v>4</v>
      </c>
      <c r="O4" s="16" t="s">
        <v>5</v>
      </c>
      <c r="P4" s="7"/>
    </row>
    <row r="5" spans="1:16">
      <c r="A5" s="10">
        <v>1</v>
      </c>
      <c r="B5" s="9">
        <v>941.73</v>
      </c>
      <c r="C5" s="9">
        <v>1545.27</v>
      </c>
      <c r="D5" s="9">
        <v>1994.64</v>
      </c>
      <c r="E5" s="9">
        <v>251.61600000000001</v>
      </c>
      <c r="F5" s="9">
        <v>3881.98</v>
      </c>
      <c r="G5" s="9">
        <v>964.18299999999999</v>
      </c>
      <c r="H5" s="9"/>
      <c r="I5" s="10">
        <v>1</v>
      </c>
      <c r="J5" s="9">
        <v>136.68899999999999</v>
      </c>
      <c r="K5" s="9">
        <v>58.494399999999999</v>
      </c>
      <c r="L5" s="9">
        <v>430.30099999999999</v>
      </c>
      <c r="M5" s="9">
        <v>339.47399999999999</v>
      </c>
      <c r="N5" s="9">
        <v>919.53399999999999</v>
      </c>
      <c r="O5" s="9">
        <v>280.23700000000002</v>
      </c>
      <c r="P5" s="7"/>
    </row>
    <row r="6" spans="1:16">
      <c r="A6" s="10">
        <v>2</v>
      </c>
      <c r="B6" s="9">
        <v>1001.05</v>
      </c>
      <c r="C6" s="9">
        <v>947.09900000000005</v>
      </c>
      <c r="D6" s="9">
        <v>396.048</v>
      </c>
      <c r="E6" s="9">
        <v>289.30700000000002</v>
      </c>
      <c r="F6" s="9">
        <v>16744.5</v>
      </c>
      <c r="G6" s="9">
        <v>3887.65</v>
      </c>
      <c r="H6" s="9"/>
      <c r="I6" s="10">
        <v>2</v>
      </c>
      <c r="J6" s="9">
        <v>70.983199999999997</v>
      </c>
      <c r="K6" s="9">
        <v>74.138400000000004</v>
      </c>
      <c r="L6" s="9">
        <v>373.5</v>
      </c>
      <c r="M6" s="9">
        <v>506.74099999999999</v>
      </c>
      <c r="N6" s="9">
        <v>910.11900000000003</v>
      </c>
      <c r="O6" s="9">
        <v>717.54499999999996</v>
      </c>
      <c r="P6" s="7"/>
    </row>
    <row r="7" spans="1:16">
      <c r="A7" s="10">
        <v>3</v>
      </c>
      <c r="B7" s="9">
        <v>956.774</v>
      </c>
      <c r="C7" s="9">
        <v>1471.09</v>
      </c>
      <c r="D7" s="9">
        <v>9.8472200000000001</v>
      </c>
      <c r="E7" s="9">
        <v>695.32399999999996</v>
      </c>
      <c r="F7" s="9">
        <v>8418.84</v>
      </c>
      <c r="G7" s="9">
        <v>2360.02</v>
      </c>
      <c r="H7" s="9"/>
      <c r="I7" s="10">
        <v>3</v>
      </c>
      <c r="J7" s="9">
        <v>106.17</v>
      </c>
      <c r="K7" s="9">
        <v>789.06500000000005</v>
      </c>
      <c r="L7" s="9">
        <v>628.9</v>
      </c>
      <c r="M7" s="9">
        <v>1718.89</v>
      </c>
      <c r="N7" s="9">
        <v>1584.55</v>
      </c>
      <c r="O7" s="9">
        <v>426.64400000000001</v>
      </c>
      <c r="P7" s="7"/>
    </row>
    <row r="8" spans="1:16">
      <c r="A8" s="10">
        <v>4</v>
      </c>
      <c r="B8" s="9">
        <v>954.2</v>
      </c>
      <c r="C8" s="9">
        <v>602.55799999999999</v>
      </c>
      <c r="D8" s="9">
        <v>25.543900000000001</v>
      </c>
      <c r="E8" s="9">
        <v>825.07899999999995</v>
      </c>
      <c r="F8" s="9">
        <v>10312.200000000001</v>
      </c>
      <c r="G8" s="9">
        <v>1974</v>
      </c>
      <c r="H8" s="9"/>
      <c r="I8" s="10">
        <v>4</v>
      </c>
      <c r="J8" s="9">
        <v>241.81200000000001</v>
      </c>
      <c r="K8" s="9">
        <v>132.61199999999999</v>
      </c>
      <c r="L8" s="9">
        <v>288.12200000000001</v>
      </c>
      <c r="M8" s="9">
        <v>317.05</v>
      </c>
      <c r="N8" s="9">
        <v>891.15300000000002</v>
      </c>
      <c r="O8" s="9">
        <v>543.25599999999997</v>
      </c>
      <c r="P8" s="7"/>
    </row>
    <row r="9" spans="1:16">
      <c r="A9" s="10">
        <v>5</v>
      </c>
      <c r="B9" s="9">
        <v>935.47500000000002</v>
      </c>
      <c r="C9" s="9">
        <v>486.39400000000001</v>
      </c>
      <c r="D9" s="9">
        <v>57.2361</v>
      </c>
      <c r="E9" s="9">
        <v>840.91</v>
      </c>
      <c r="F9" s="9">
        <v>3250.71</v>
      </c>
      <c r="G9" s="9">
        <v>1514.79</v>
      </c>
      <c r="H9" s="9"/>
      <c r="I9" s="10">
        <v>5</v>
      </c>
      <c r="J9" s="9">
        <v>535.82100000000003</v>
      </c>
      <c r="K9" s="9">
        <v>108.22499999999999</v>
      </c>
      <c r="L9" s="9">
        <v>401.89299999999997</v>
      </c>
      <c r="M9" s="9">
        <v>379.75700000000001</v>
      </c>
      <c r="N9" s="9">
        <v>1372.08</v>
      </c>
      <c r="O9" s="9">
        <v>545.173</v>
      </c>
      <c r="P9" s="7"/>
    </row>
    <row r="10" spans="1:16">
      <c r="A10" s="10">
        <v>6</v>
      </c>
      <c r="B10" s="9">
        <v>955.22699999999998</v>
      </c>
      <c r="C10" s="9">
        <v>496.70299999999997</v>
      </c>
      <c r="D10" s="9"/>
      <c r="E10" s="9"/>
      <c r="F10" s="9">
        <v>5357.84</v>
      </c>
      <c r="G10" s="9">
        <v>835.06399999999996</v>
      </c>
      <c r="H10" s="9"/>
      <c r="I10" s="10">
        <v>6</v>
      </c>
      <c r="J10" s="9">
        <v>121.723</v>
      </c>
      <c r="K10" s="9">
        <v>61.755899999999997</v>
      </c>
      <c r="L10" s="9"/>
      <c r="M10" s="9"/>
      <c r="N10" s="9">
        <v>1630.01</v>
      </c>
      <c r="O10" s="9">
        <v>439.23700000000002</v>
      </c>
      <c r="P10" s="7"/>
    </row>
    <row r="11" spans="1:16">
      <c r="A11" s="10">
        <v>7</v>
      </c>
      <c r="B11" s="9">
        <v>825.53399999999999</v>
      </c>
      <c r="C11" s="9">
        <v>1015.7</v>
      </c>
      <c r="D11" s="9"/>
      <c r="E11" s="9"/>
      <c r="F11" s="9">
        <v>15232.9</v>
      </c>
      <c r="G11" s="9">
        <v>2145.16</v>
      </c>
      <c r="H11" s="9"/>
      <c r="I11" s="10">
        <v>7</v>
      </c>
      <c r="J11" s="9">
        <v>105.988</v>
      </c>
      <c r="K11" s="9">
        <v>37.537399999999998</v>
      </c>
      <c r="L11" s="9"/>
      <c r="M11" s="9"/>
      <c r="N11" s="9">
        <v>1158.22</v>
      </c>
      <c r="O11" s="9">
        <v>291.99099999999999</v>
      </c>
      <c r="P11" s="7"/>
    </row>
    <row r="12" spans="1:16">
      <c r="A12" s="10">
        <v>8</v>
      </c>
      <c r="B12" s="9">
        <v>1233.81</v>
      </c>
      <c r="C12" s="9">
        <v>920.13599999999997</v>
      </c>
      <c r="D12" s="9"/>
      <c r="E12" s="9"/>
      <c r="F12" s="9"/>
      <c r="G12" s="9">
        <v>4301.63</v>
      </c>
      <c r="H12" s="9"/>
      <c r="I12" s="10">
        <v>8</v>
      </c>
      <c r="J12" s="9">
        <v>410.40899999999999</v>
      </c>
      <c r="K12" s="9">
        <v>264.39800000000002</v>
      </c>
      <c r="L12" s="9"/>
      <c r="M12" s="9"/>
      <c r="N12" s="9">
        <v>1419.96</v>
      </c>
      <c r="O12" s="9">
        <v>259.423</v>
      </c>
      <c r="P12" s="7"/>
    </row>
    <row r="13" spans="1:16">
      <c r="A13" s="10">
        <v>9</v>
      </c>
      <c r="B13" s="9">
        <v>716.59100000000001</v>
      </c>
      <c r="C13" s="9">
        <v>517.346</v>
      </c>
      <c r="D13" s="9"/>
      <c r="E13" s="9"/>
      <c r="F13" s="9"/>
      <c r="G13" s="9"/>
      <c r="H13" s="9"/>
      <c r="I13" s="10">
        <v>9</v>
      </c>
      <c r="J13" s="9">
        <v>134.62700000000001</v>
      </c>
      <c r="K13" s="9"/>
      <c r="L13" s="9"/>
      <c r="M13" s="9"/>
      <c r="N13" s="9">
        <v>1196.06</v>
      </c>
      <c r="O13" s="9"/>
      <c r="P13" s="7"/>
    </row>
    <row r="14" spans="1:16" s="30" customFormat="1" ht="17.25" thickBot="1">
      <c r="A14" s="41"/>
      <c r="B14" s="41"/>
      <c r="C14" s="41"/>
      <c r="D14" s="41"/>
      <c r="E14" s="41"/>
      <c r="F14" s="41"/>
      <c r="G14" s="41"/>
      <c r="H14" s="41"/>
      <c r="I14" s="45"/>
      <c r="J14" s="41"/>
      <c r="K14" s="41"/>
      <c r="L14" s="41"/>
      <c r="M14" s="41"/>
      <c r="N14" s="41"/>
      <c r="O14" s="41"/>
      <c r="P14" s="41"/>
    </row>
    <row r="15" spans="1:16" s="28" customFormat="1" ht="17.25" thickTop="1">
      <c r="A15" s="10"/>
      <c r="B15" s="56" t="s">
        <v>37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28" customFormat="1">
      <c r="A16" s="28" t="s">
        <v>118</v>
      </c>
      <c r="D16" s="56" t="s">
        <v>112</v>
      </c>
      <c r="E16" s="56"/>
      <c r="F16" s="56" t="s">
        <v>113</v>
      </c>
      <c r="G16" s="56"/>
      <c r="I16" s="26" t="s">
        <v>83</v>
      </c>
      <c r="J16" s="27"/>
      <c r="K16" s="26" t="s">
        <v>38</v>
      </c>
      <c r="L16" s="27" t="s">
        <v>39</v>
      </c>
      <c r="M16" s="27" t="s">
        <v>40</v>
      </c>
      <c r="N16" s="27" t="s">
        <v>41</v>
      </c>
      <c r="O16" s="27" t="s">
        <v>42</v>
      </c>
      <c r="P16" s="27" t="s">
        <v>43</v>
      </c>
    </row>
    <row r="17" spans="1:16">
      <c r="B17" s="10" t="s">
        <v>30</v>
      </c>
      <c r="C17" s="10" t="s">
        <v>32</v>
      </c>
      <c r="D17" s="10" t="s">
        <v>4</v>
      </c>
      <c r="E17" s="10" t="s">
        <v>5</v>
      </c>
      <c r="F17" s="10" t="s">
        <v>4</v>
      </c>
      <c r="G17" s="10" t="s">
        <v>5</v>
      </c>
      <c r="I17" s="25" t="s">
        <v>84</v>
      </c>
      <c r="J17" s="22">
        <v>14.93</v>
      </c>
      <c r="K17" s="25" t="s">
        <v>44</v>
      </c>
      <c r="L17" s="22">
        <v>381956974</v>
      </c>
      <c r="M17" s="22">
        <v>5</v>
      </c>
      <c r="N17" s="22">
        <v>76391395</v>
      </c>
      <c r="O17" s="22" t="s">
        <v>116</v>
      </c>
      <c r="P17" s="22" t="s">
        <v>46</v>
      </c>
    </row>
    <row r="18" spans="1:16">
      <c r="A18" t="s">
        <v>33</v>
      </c>
      <c r="B18">
        <v>946.71111111111111</v>
      </c>
      <c r="C18">
        <v>889.1444444444445</v>
      </c>
      <c r="D18">
        <v>496.62</v>
      </c>
      <c r="E18">
        <v>580.43999999999994</v>
      </c>
      <c r="F18">
        <v>9028.4142857142851</v>
      </c>
      <c r="G18">
        <v>2247.8249999999998</v>
      </c>
      <c r="H18" s="23"/>
      <c r="I18" s="25" t="s">
        <v>43</v>
      </c>
      <c r="J18" s="22" t="s">
        <v>85</v>
      </c>
      <c r="K18" s="25" t="s">
        <v>47</v>
      </c>
      <c r="L18" s="22">
        <v>189299851</v>
      </c>
      <c r="M18" s="22">
        <v>37</v>
      </c>
      <c r="N18" s="22">
        <v>5116212</v>
      </c>
      <c r="O18" s="22"/>
      <c r="P18" s="22"/>
    </row>
    <row r="19" spans="1:16">
      <c r="A19" t="s">
        <v>34</v>
      </c>
      <c r="B19">
        <v>138.47480316328813</v>
      </c>
      <c r="C19">
        <v>407.14517101124704</v>
      </c>
      <c r="D19">
        <v>852.36526325279112</v>
      </c>
      <c r="E19">
        <v>288.87237320311544</v>
      </c>
      <c r="F19">
        <v>5375.7841082111199</v>
      </c>
      <c r="G19">
        <v>1264.1252048635963</v>
      </c>
      <c r="I19" s="25" t="s">
        <v>86</v>
      </c>
      <c r="J19" s="22" t="s">
        <v>87</v>
      </c>
      <c r="K19" s="25" t="s">
        <v>48</v>
      </c>
      <c r="L19" s="22">
        <v>571256825</v>
      </c>
      <c r="M19" s="22">
        <v>42</v>
      </c>
      <c r="N19" s="22"/>
      <c r="O19" s="22"/>
      <c r="P19" s="22"/>
    </row>
    <row r="20" spans="1:16">
      <c r="A20" t="s">
        <v>35</v>
      </c>
      <c r="B20">
        <v>9</v>
      </c>
      <c r="C20">
        <v>9</v>
      </c>
      <c r="D20">
        <v>5</v>
      </c>
      <c r="E20">
        <v>5</v>
      </c>
      <c r="F20">
        <v>7</v>
      </c>
      <c r="G20">
        <v>8</v>
      </c>
      <c r="I20" s="25" t="s">
        <v>88</v>
      </c>
      <c r="J20" s="22" t="s">
        <v>89</v>
      </c>
    </row>
    <row r="21" spans="1:16">
      <c r="A21" t="s">
        <v>36</v>
      </c>
      <c r="B21">
        <v>46.158267721096045</v>
      </c>
      <c r="C21">
        <v>135.71505700374902</v>
      </c>
      <c r="D21">
        <v>381.18933405854887</v>
      </c>
      <c r="E21">
        <v>129.18765266077096</v>
      </c>
      <c r="F21">
        <v>2031.8554074713943</v>
      </c>
      <c r="G21">
        <v>446.93575231394124</v>
      </c>
      <c r="I21" s="25" t="s">
        <v>90</v>
      </c>
      <c r="J21" s="22">
        <v>0.66859999999999997</v>
      </c>
    </row>
    <row r="23" spans="1:16" s="28" customFormat="1">
      <c r="B23" s="56" t="s">
        <v>72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s="28" customFormat="1">
      <c r="A24" s="28" t="s">
        <v>119</v>
      </c>
      <c r="D24" s="56" t="s">
        <v>112</v>
      </c>
      <c r="E24" s="56"/>
      <c r="F24" s="56" t="s">
        <v>113</v>
      </c>
      <c r="G24" s="56"/>
      <c r="I24" s="26" t="s">
        <v>83</v>
      </c>
      <c r="K24" s="26" t="s">
        <v>38</v>
      </c>
      <c r="L24" s="27" t="s">
        <v>39</v>
      </c>
      <c r="M24" s="27" t="s">
        <v>40</v>
      </c>
      <c r="N24" s="27" t="s">
        <v>41</v>
      </c>
      <c r="O24" s="27" t="s">
        <v>42</v>
      </c>
      <c r="P24" s="27" t="s">
        <v>43</v>
      </c>
    </row>
    <row r="25" spans="1:16">
      <c r="B25" s="10" t="s">
        <v>30</v>
      </c>
      <c r="C25" s="10" t="s">
        <v>32</v>
      </c>
      <c r="D25" s="10" t="s">
        <v>4</v>
      </c>
      <c r="E25" s="10" t="s">
        <v>5</v>
      </c>
      <c r="F25" s="10" t="s">
        <v>4</v>
      </c>
      <c r="G25" s="10" t="s">
        <v>5</v>
      </c>
      <c r="I25" s="25" t="s">
        <v>84</v>
      </c>
      <c r="J25" s="22">
        <v>16.43</v>
      </c>
      <c r="K25" s="25" t="s">
        <v>44</v>
      </c>
      <c r="L25" s="22">
        <v>6483614</v>
      </c>
      <c r="M25" s="22">
        <v>5</v>
      </c>
      <c r="N25" s="22">
        <v>1296723</v>
      </c>
      <c r="O25" s="22" t="s">
        <v>117</v>
      </c>
      <c r="P25" s="22" t="s">
        <v>46</v>
      </c>
    </row>
    <row r="26" spans="1:16">
      <c r="A26" t="s">
        <v>33</v>
      </c>
      <c r="B26">
        <v>207.13333333333333</v>
      </c>
      <c r="C26">
        <v>190.77499999999998</v>
      </c>
      <c r="D26">
        <v>424.53999999999996</v>
      </c>
      <c r="E26">
        <v>652.40000000000009</v>
      </c>
      <c r="F26">
        <v>1231.3111111111111</v>
      </c>
      <c r="G26">
        <v>437.92500000000001</v>
      </c>
      <c r="H26" s="23"/>
      <c r="I26" s="25" t="s">
        <v>43</v>
      </c>
      <c r="J26" s="22" t="s">
        <v>85</v>
      </c>
      <c r="K26" s="25" t="s">
        <v>47</v>
      </c>
      <c r="L26" s="22">
        <v>2999488</v>
      </c>
      <c r="M26" s="22">
        <v>38</v>
      </c>
      <c r="N26" s="22">
        <v>78934</v>
      </c>
      <c r="O26" s="22"/>
      <c r="P26" s="22"/>
    </row>
    <row r="27" spans="1:16">
      <c r="A27" t="s">
        <v>34</v>
      </c>
      <c r="B27">
        <v>160.86075500257985</v>
      </c>
      <c r="C27">
        <v>252.09236260885476</v>
      </c>
      <c r="D27">
        <v>126.02550535506697</v>
      </c>
      <c r="E27">
        <v>600.68585799900438</v>
      </c>
      <c r="F27">
        <v>287.63132845903749</v>
      </c>
      <c r="G27">
        <v>159.88671659289619</v>
      </c>
      <c r="I27" s="25" t="s">
        <v>86</v>
      </c>
      <c r="J27" s="22" t="s">
        <v>87</v>
      </c>
      <c r="K27" s="25" t="s">
        <v>48</v>
      </c>
      <c r="L27" s="22">
        <v>9483101</v>
      </c>
      <c r="M27" s="22">
        <v>43</v>
      </c>
      <c r="N27" s="22"/>
      <c r="O27" s="22"/>
      <c r="P27" s="22"/>
    </row>
    <row r="28" spans="1:16">
      <c r="A28" t="s">
        <v>35</v>
      </c>
      <c r="B28">
        <v>9</v>
      </c>
      <c r="C28">
        <v>8</v>
      </c>
      <c r="D28">
        <v>5</v>
      </c>
      <c r="E28">
        <v>5</v>
      </c>
      <c r="F28">
        <v>9</v>
      </c>
      <c r="G28">
        <v>8</v>
      </c>
      <c r="I28" s="25" t="s">
        <v>88</v>
      </c>
      <c r="J28" s="22" t="s">
        <v>89</v>
      </c>
    </row>
    <row r="29" spans="1:16">
      <c r="A29" t="s">
        <v>36</v>
      </c>
      <c r="B29">
        <v>53.620251667526617</v>
      </c>
      <c r="C29">
        <v>89.128109543029623</v>
      </c>
      <c r="D29">
        <v>56.360319374538697</v>
      </c>
      <c r="E29">
        <v>268.63488232171193</v>
      </c>
      <c r="F29">
        <v>95.87710948634583</v>
      </c>
      <c r="G29">
        <v>56.528490762244289</v>
      </c>
      <c r="I29" s="25" t="s">
        <v>90</v>
      </c>
      <c r="J29" s="22">
        <v>0.68369999999999997</v>
      </c>
    </row>
    <row r="30" spans="1:16">
      <c r="B30" s="22"/>
      <c r="C30" s="22"/>
      <c r="D30" s="22"/>
      <c r="E30" s="22"/>
      <c r="F30" s="22"/>
      <c r="G30" s="22"/>
      <c r="H30" s="23"/>
    </row>
    <row r="31" spans="1:16">
      <c r="B31" s="22"/>
      <c r="C31" s="22"/>
      <c r="D31" s="22"/>
      <c r="E31" s="22"/>
      <c r="F31" s="22"/>
      <c r="G31" s="22"/>
    </row>
    <row r="32" spans="1:16">
      <c r="B32" s="22"/>
      <c r="C32" s="22"/>
      <c r="D32" s="22"/>
      <c r="E32" s="22"/>
      <c r="F32" s="22"/>
      <c r="G32" s="22"/>
    </row>
    <row r="33" spans="2:7">
      <c r="B33" s="22"/>
      <c r="C33" s="22"/>
      <c r="D33" s="22"/>
      <c r="E33" s="22"/>
      <c r="F33" s="22"/>
      <c r="G33" s="22"/>
    </row>
    <row r="34" spans="2:7">
      <c r="B34" s="22"/>
      <c r="C34" s="22"/>
      <c r="D34" s="22"/>
      <c r="E34" s="22"/>
      <c r="F34" s="22"/>
      <c r="G34" s="22"/>
    </row>
    <row r="35" spans="2:7">
      <c r="B35" s="22"/>
      <c r="C35" s="22"/>
      <c r="D35" s="22"/>
      <c r="E35" s="22"/>
      <c r="F35" s="22"/>
      <c r="G35" s="22"/>
    </row>
    <row r="36" spans="2:7">
      <c r="B36" s="22"/>
      <c r="C36" s="22"/>
      <c r="D36" s="22"/>
      <c r="E36" s="22"/>
      <c r="F36" s="22"/>
      <c r="G36" s="22"/>
    </row>
    <row r="37" spans="2:7">
      <c r="B37" s="22"/>
      <c r="C37" s="22"/>
      <c r="D37" s="22"/>
      <c r="E37" s="22"/>
      <c r="F37" s="22"/>
      <c r="G37" s="22"/>
    </row>
  </sheetData>
  <mergeCells count="12">
    <mergeCell ref="B15:P15"/>
    <mergeCell ref="D24:E24"/>
    <mergeCell ref="F24:G24"/>
    <mergeCell ref="D16:E16"/>
    <mergeCell ref="F16:G16"/>
    <mergeCell ref="B23:P23"/>
    <mergeCell ref="J1:O1"/>
    <mergeCell ref="B1:G1"/>
    <mergeCell ref="L3:M3"/>
    <mergeCell ref="N3:O3"/>
    <mergeCell ref="D3:E3"/>
    <mergeCell ref="F3:G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Fig. 2</vt:lpstr>
      <vt:lpstr>Fig. 3.</vt:lpstr>
      <vt:lpstr>Fig. 4.</vt:lpstr>
      <vt:lpstr>Fig. 5.</vt:lpstr>
      <vt:lpstr>Fig. 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hursp</dc:creator>
  <cp:lastModifiedBy>hursp</cp:lastModifiedBy>
  <dcterms:created xsi:type="dcterms:W3CDTF">2020-11-16T11:08:19Z</dcterms:created>
  <dcterms:modified xsi:type="dcterms:W3CDTF">2021-09-07T04:00:20Z</dcterms:modified>
</cp:coreProperties>
</file>