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64\เรียนแหล่ะ\PeerJ\Raw data\"/>
    </mc:Choice>
  </mc:AlternateContent>
  <xr:revisionPtr revIDLastSave="0" documentId="13_ncr:1_{3F37A898-A506-4D37-904D-AC4C1FE438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iponectin" sheetId="5" r:id="rId1"/>
    <sheet name="IL-6" sheetId="1" r:id="rId2"/>
    <sheet name="Lepti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" l="1"/>
  <c r="J18" i="3"/>
  <c r="I18" i="3"/>
  <c r="M18" i="3" s="1"/>
  <c r="K17" i="3"/>
  <c r="L17" i="3" s="1"/>
  <c r="J17" i="3"/>
  <c r="I17" i="3"/>
  <c r="M17" i="3" s="1"/>
  <c r="L16" i="3"/>
  <c r="K16" i="3"/>
  <c r="J16" i="3"/>
  <c r="I16" i="3"/>
  <c r="M16" i="3" s="1"/>
  <c r="K12" i="3"/>
  <c r="J12" i="3"/>
  <c r="I12" i="3"/>
  <c r="L12" i="3" s="1"/>
  <c r="K11" i="3"/>
  <c r="J11" i="3"/>
  <c r="I11" i="3"/>
  <c r="M11" i="3" s="1"/>
  <c r="K10" i="3"/>
  <c r="L10" i="3" s="1"/>
  <c r="J10" i="3"/>
  <c r="I10" i="3"/>
  <c r="M10" i="3" s="1"/>
  <c r="L6" i="3"/>
  <c r="K6" i="3"/>
  <c r="J6" i="3"/>
  <c r="I6" i="3"/>
  <c r="M6" i="3" s="1"/>
  <c r="K5" i="3"/>
  <c r="J5" i="3"/>
  <c r="I5" i="3"/>
  <c r="L5" i="3" s="1"/>
  <c r="K4" i="3"/>
  <c r="J4" i="3"/>
  <c r="I4" i="3"/>
  <c r="M4" i="3" s="1"/>
  <c r="M12" i="3" l="1"/>
  <c r="L4" i="3"/>
  <c r="L11" i="3"/>
  <c r="L18" i="3"/>
  <c r="M5" i="3"/>
  <c r="J16" i="5" l="1"/>
  <c r="K16" i="5"/>
  <c r="L16" i="5" s="1"/>
  <c r="J17" i="5"/>
  <c r="K17" i="5"/>
  <c r="M17" i="5" s="1"/>
  <c r="J18" i="5"/>
  <c r="K18" i="5"/>
  <c r="I17" i="5"/>
  <c r="I18" i="5"/>
  <c r="L18" i="5" s="1"/>
  <c r="I16" i="5"/>
  <c r="I11" i="5"/>
  <c r="J11" i="5"/>
  <c r="K11" i="5"/>
  <c r="I12" i="5"/>
  <c r="J12" i="5"/>
  <c r="K12" i="5"/>
  <c r="J10" i="5"/>
  <c r="K10" i="5"/>
  <c r="I10" i="5"/>
  <c r="J4" i="5"/>
  <c r="K4" i="5"/>
  <c r="J5" i="5"/>
  <c r="K5" i="5"/>
  <c r="L5" i="5" s="1"/>
  <c r="J6" i="5"/>
  <c r="K6" i="5"/>
  <c r="L6" i="5" s="1"/>
  <c r="I5" i="5"/>
  <c r="I6" i="5"/>
  <c r="I4" i="5"/>
  <c r="M18" i="5"/>
  <c r="F12" i="5"/>
  <c r="F6" i="5"/>
  <c r="F4" i="5"/>
  <c r="F18" i="5"/>
  <c r="E18" i="5"/>
  <c r="F17" i="5"/>
  <c r="E17" i="5"/>
  <c r="F16" i="5"/>
  <c r="E16" i="5"/>
  <c r="F11" i="5"/>
  <c r="E11" i="5"/>
  <c r="F10" i="5"/>
  <c r="E10" i="5"/>
  <c r="E6" i="5"/>
  <c r="F5" i="5"/>
  <c r="E5" i="5"/>
  <c r="F18" i="3"/>
  <c r="E18" i="3"/>
  <c r="F17" i="3"/>
  <c r="E17" i="3"/>
  <c r="F16" i="3"/>
  <c r="E16" i="3"/>
  <c r="F12" i="3"/>
  <c r="E12" i="3"/>
  <c r="F11" i="3"/>
  <c r="E11" i="3"/>
  <c r="F10" i="3"/>
  <c r="E10" i="3"/>
  <c r="F6" i="3"/>
  <c r="E6" i="3"/>
  <c r="F5" i="3"/>
  <c r="E5" i="3"/>
  <c r="F4" i="3"/>
  <c r="E4" i="3"/>
  <c r="F18" i="1"/>
  <c r="E18" i="1"/>
  <c r="F17" i="1"/>
  <c r="E17" i="1"/>
  <c r="F16" i="1"/>
  <c r="E16" i="1"/>
  <c r="F12" i="1"/>
  <c r="E12" i="1"/>
  <c r="F11" i="1"/>
  <c r="E11" i="1"/>
  <c r="F10" i="1"/>
  <c r="E10" i="1"/>
  <c r="F6" i="1"/>
  <c r="E6" i="1"/>
  <c r="F5" i="1"/>
  <c r="E5" i="1"/>
  <c r="F4" i="1"/>
  <c r="E4" i="1"/>
  <c r="M11" i="5" l="1"/>
  <c r="M4" i="5"/>
  <c r="M6" i="5"/>
  <c r="L10" i="5"/>
  <c r="L11" i="5"/>
  <c r="M16" i="5"/>
  <c r="M10" i="5"/>
  <c r="M12" i="5"/>
  <c r="M5" i="5"/>
  <c r="L4" i="5"/>
  <c r="L17" i="5"/>
  <c r="L12" i="5"/>
  <c r="E12" i="5"/>
  <c r="E4" i="5"/>
</calcChain>
</file>

<file path=xl/sharedStrings.xml><?xml version="1.0" encoding="utf-8"?>
<sst xmlns="http://schemas.openxmlformats.org/spreadsheetml/2006/main" count="109" uniqueCount="15">
  <si>
    <t>&lt;0.29↓</t>
  </si>
  <si>
    <t>D10</t>
  </si>
  <si>
    <t>D14</t>
  </si>
  <si>
    <t>D17</t>
  </si>
  <si>
    <t>AM</t>
  </si>
  <si>
    <t>BA (µM)</t>
  </si>
  <si>
    <t>S.D.</t>
  </si>
  <si>
    <t>3 (pg/ml)</t>
  </si>
  <si>
    <t>Average (pg/ml)</t>
  </si>
  <si>
    <t>2 (pg/ml)</t>
  </si>
  <si>
    <t>1 (pg/ml)</t>
  </si>
  <si>
    <t>1 (ng/ml)</t>
  </si>
  <si>
    <t>2 (ng/ml)</t>
  </si>
  <si>
    <t>3 (ng/ml)</t>
  </si>
  <si>
    <t>Average (ng/ml)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</si>
</sst>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Tahoma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3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0" xfId="0" applyFont="1" applyAlignment="1"/>
    <xf numFmtId="0" fontId="2" fillId="0" borderId="1" xfId="0" applyFont="1" applyBorder="1"/>
    <xf numFmtId="2" fontId="2" fillId="0" borderId="1" xfId="0" applyNumberFormat="1" applyFont="1" applyBorder="1"/>
    <xf numFmtId="2" fontId="2" fillId="0" borderId="2" xfId="0" applyNumberFormat="1" applyFont="1" applyBorder="1" applyAlignme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"/>
  <sheetViews>
    <sheetView tabSelected="1" workbookViewId="0">
      <selection activeCell="P8" sqref="P8"/>
    </sheetView>
  </sheetViews>
  <sheetFormatPr defaultRowHeight="15" customHeight="1" x14ac:dyDescent="0.3"/>
  <cols>
    <col min="2" max="4" width="8.796875" style="9"/>
    <col min="5" max="5" width="14.09765625" style="9" bestFit="1" customWidth="1"/>
    <col min="6" max="6" width="8.796875" style="9"/>
    <col min="9" max="11" width="8.796875" style="9"/>
    <col min="12" max="12" width="14" bestFit="1" customWidth="1"/>
  </cols>
  <sheetData>
    <row r="1" spans="1:13" ht="15.6" x14ac:dyDescent="0.3">
      <c r="A1" s="1" t="s">
        <v>4</v>
      </c>
      <c r="B1" s="2"/>
      <c r="C1" s="2"/>
      <c r="D1" s="2"/>
      <c r="E1" s="3"/>
      <c r="F1" s="3"/>
    </row>
    <row r="2" spans="1:13" ht="15.6" x14ac:dyDescent="0.3">
      <c r="A2" s="4" t="s">
        <v>1</v>
      </c>
      <c r="B2" s="2"/>
      <c r="C2" s="2"/>
      <c r="D2" s="2"/>
      <c r="E2" s="3"/>
      <c r="F2" s="3"/>
      <c r="H2" s="4" t="s">
        <v>1</v>
      </c>
      <c r="I2" s="2"/>
      <c r="J2" s="2"/>
      <c r="K2" s="2"/>
      <c r="L2" s="3"/>
      <c r="M2" s="3"/>
    </row>
    <row r="3" spans="1:13" ht="15.6" x14ac:dyDescent="0.3">
      <c r="A3" s="5" t="s">
        <v>5</v>
      </c>
      <c r="B3" s="5" t="s">
        <v>10</v>
      </c>
      <c r="C3" s="5" t="s">
        <v>9</v>
      </c>
      <c r="D3" s="5" t="s">
        <v>7</v>
      </c>
      <c r="E3" s="5" t="s">
        <v>8</v>
      </c>
      <c r="F3" s="5" t="s">
        <v>6</v>
      </c>
      <c r="H3" s="5" t="s">
        <v>5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6</v>
      </c>
    </row>
    <row r="4" spans="1:13" ht="15.6" x14ac:dyDescent="0.3">
      <c r="A4" s="6">
        <v>0</v>
      </c>
      <c r="B4" s="10">
        <v>491.75</v>
      </c>
      <c r="C4" s="10">
        <v>484.06</v>
      </c>
      <c r="D4" s="10">
        <v>484.06</v>
      </c>
      <c r="E4" s="7">
        <f>AVERAGE(B4:D4)</f>
        <v>486.62333333333328</v>
      </c>
      <c r="F4" s="7">
        <f>_xlfn.STDEV.S(B4:D4)</f>
        <v>4.4398235700682207</v>
      </c>
      <c r="H4" s="6">
        <v>0</v>
      </c>
      <c r="I4" s="8">
        <f>B4*0.001</f>
        <v>0.49175000000000002</v>
      </c>
      <c r="J4" s="8">
        <f t="shared" ref="J4:K6" si="0">C4*0.001</f>
        <v>0.48405999999999999</v>
      </c>
      <c r="K4" s="8">
        <f t="shared" si="0"/>
        <v>0.48405999999999999</v>
      </c>
      <c r="L4" s="7">
        <f>AVERAGE(I4:K4)</f>
        <v>0.48662333333333335</v>
      </c>
      <c r="M4" s="7">
        <f>_xlfn.STDEV.S(I4:K4)</f>
        <v>4.4398235700682399E-3</v>
      </c>
    </row>
    <row r="5" spans="1:13" ht="15.6" x14ac:dyDescent="0.3">
      <c r="A5" s="6">
        <v>10</v>
      </c>
      <c r="B5" s="10">
        <v>484.06</v>
      </c>
      <c r="C5" s="10">
        <v>444.91</v>
      </c>
      <c r="D5" s="10">
        <v>465.94</v>
      </c>
      <c r="E5" s="7">
        <f>AVERAGE(B5:D5)</f>
        <v>464.97</v>
      </c>
      <c r="F5" s="7">
        <f>_xlfn.STDEV.S(B5:D5)</f>
        <v>19.593016613069043</v>
      </c>
      <c r="H5" s="6">
        <v>10</v>
      </c>
      <c r="I5" s="8">
        <f t="shared" ref="I5:I6" si="1">B5*0.001</f>
        <v>0.48405999999999999</v>
      </c>
      <c r="J5" s="8">
        <f t="shared" si="0"/>
        <v>0.44491000000000003</v>
      </c>
      <c r="K5" s="8">
        <f t="shared" si="0"/>
        <v>0.46594000000000002</v>
      </c>
      <c r="L5" s="7">
        <f>AVERAGE(I5:K5)</f>
        <v>0.46497000000000005</v>
      </c>
      <c r="M5" s="7">
        <f>_xlfn.STDEV.S(I5:K5)</f>
        <v>1.9593016613069038E-2</v>
      </c>
    </row>
    <row r="6" spans="1:13" ht="15.6" x14ac:dyDescent="0.3">
      <c r="A6" s="6">
        <v>15</v>
      </c>
      <c r="B6" s="10">
        <v>472.44</v>
      </c>
      <c r="C6" s="10">
        <v>473.74</v>
      </c>
      <c r="D6" s="10">
        <v>468.55</v>
      </c>
      <c r="E6" s="7">
        <f>AVERAGE(B6:D6)</f>
        <v>471.57666666666665</v>
      </c>
      <c r="F6" s="7">
        <f>_xlfn.STDEV.S(B6:D6)</f>
        <v>2.7005616699741033</v>
      </c>
      <c r="H6" s="6">
        <v>15</v>
      </c>
      <c r="I6" s="8">
        <f t="shared" si="1"/>
        <v>0.47244000000000003</v>
      </c>
      <c r="J6" s="8">
        <f t="shared" si="0"/>
        <v>0.47373999999999999</v>
      </c>
      <c r="K6" s="8">
        <f t="shared" si="0"/>
        <v>0.46855000000000002</v>
      </c>
      <c r="L6" s="7">
        <f>AVERAGE(I6:K6)</f>
        <v>0.4715766666666667</v>
      </c>
      <c r="M6" s="7">
        <f>_xlfn.STDEV.S(I6:K6)</f>
        <v>2.7005616699740959E-3</v>
      </c>
    </row>
    <row r="7" spans="1:13" ht="15.6" x14ac:dyDescent="0.3">
      <c r="A7" s="9"/>
      <c r="H7" s="9"/>
      <c r="L7" s="9"/>
      <c r="M7" s="9"/>
    </row>
    <row r="8" spans="1:13" ht="15.6" x14ac:dyDescent="0.3">
      <c r="A8" s="4" t="s">
        <v>2</v>
      </c>
      <c r="B8" s="2"/>
      <c r="C8" s="2"/>
      <c r="D8" s="2"/>
      <c r="E8" s="3"/>
      <c r="F8" s="3"/>
      <c r="H8" s="4" t="s">
        <v>2</v>
      </c>
      <c r="I8" s="2"/>
      <c r="J8" s="2"/>
      <c r="K8" s="2"/>
      <c r="L8" s="3"/>
      <c r="M8" s="3"/>
    </row>
    <row r="9" spans="1:13" ht="15.6" x14ac:dyDescent="0.3">
      <c r="A9" s="5" t="s">
        <v>5</v>
      </c>
      <c r="B9" s="5" t="s">
        <v>10</v>
      </c>
      <c r="C9" s="5" t="s">
        <v>9</v>
      </c>
      <c r="D9" s="5" t="s">
        <v>7</v>
      </c>
      <c r="E9" s="5" t="s">
        <v>8</v>
      </c>
      <c r="F9" s="5" t="s">
        <v>6</v>
      </c>
      <c r="H9" s="5" t="s">
        <v>5</v>
      </c>
      <c r="I9" s="5" t="s">
        <v>11</v>
      </c>
      <c r="J9" s="5" t="s">
        <v>12</v>
      </c>
      <c r="K9" s="5" t="s">
        <v>13</v>
      </c>
      <c r="L9" s="5" t="s">
        <v>14</v>
      </c>
      <c r="M9" s="5" t="s">
        <v>6</v>
      </c>
    </row>
    <row r="10" spans="1:13" ht="15.6" x14ac:dyDescent="0.3">
      <c r="A10" s="6">
        <v>0</v>
      </c>
      <c r="B10" s="10">
        <v>18312</v>
      </c>
      <c r="C10" s="10">
        <v>18934</v>
      </c>
      <c r="D10" s="10">
        <v>18314</v>
      </c>
      <c r="E10" s="7">
        <f>AVERAGE(B10:D10)</f>
        <v>18520</v>
      </c>
      <c r="F10" s="7">
        <f>_xlfn.STDEV.S(B10:D10)</f>
        <v>358.53591172991304</v>
      </c>
      <c r="H10" s="6">
        <v>0</v>
      </c>
      <c r="I10" s="10">
        <f>B10*0.001</f>
        <v>18.312000000000001</v>
      </c>
      <c r="J10" s="10">
        <f t="shared" ref="J10:K10" si="2">C10*0.001</f>
        <v>18.934000000000001</v>
      </c>
      <c r="K10" s="10">
        <f t="shared" si="2"/>
        <v>18.314</v>
      </c>
      <c r="L10" s="7">
        <f>AVERAGE(I10:K10)</f>
        <v>18.52</v>
      </c>
      <c r="M10" s="7">
        <f>_xlfn.STDEV.S(I10:K10)</f>
        <v>0.35853591172991328</v>
      </c>
    </row>
    <row r="11" spans="1:13" ht="15.6" x14ac:dyDescent="0.3">
      <c r="A11" s="6">
        <v>10</v>
      </c>
      <c r="B11" s="10">
        <v>14787</v>
      </c>
      <c r="C11" s="10">
        <v>12096</v>
      </c>
      <c r="D11" s="10">
        <v>15321</v>
      </c>
      <c r="E11" s="7">
        <f>AVERAGE(B11:D11)</f>
        <v>14068</v>
      </c>
      <c r="F11" s="7">
        <f>_xlfn.STDEV.S(B11:D11)</f>
        <v>1728.5476562710096</v>
      </c>
      <c r="H11" s="6">
        <v>10</v>
      </c>
      <c r="I11" s="10">
        <f t="shared" ref="I11:I12" si="3">B11*0.001</f>
        <v>14.787000000000001</v>
      </c>
      <c r="J11" s="10">
        <f t="shared" ref="J11:J12" si="4">C11*0.001</f>
        <v>12.096</v>
      </c>
      <c r="K11" s="10">
        <f t="shared" ref="K11:K12" si="5">D11*0.001</f>
        <v>15.321</v>
      </c>
      <c r="L11" s="7">
        <f>AVERAGE(I11:K11)</f>
        <v>14.068</v>
      </c>
      <c r="M11" s="7">
        <f>_xlfn.STDEV.S(I11:K11)</f>
        <v>1.7285476562710096</v>
      </c>
    </row>
    <row r="12" spans="1:13" ht="15.6" x14ac:dyDescent="0.3">
      <c r="A12" s="6">
        <v>15</v>
      </c>
      <c r="B12" s="10">
        <v>15518</v>
      </c>
      <c r="C12" s="10">
        <v>14785</v>
      </c>
      <c r="D12" s="10">
        <v>15843</v>
      </c>
      <c r="E12" s="7">
        <f>AVERAGE(B12:D12)</f>
        <v>15382</v>
      </c>
      <c r="F12" s="7">
        <f>_xlfn.STDEV.S(B12:D12)</f>
        <v>541.95294998735824</v>
      </c>
      <c r="H12" s="6">
        <v>15</v>
      </c>
      <c r="I12" s="10">
        <f t="shared" si="3"/>
        <v>15.518000000000001</v>
      </c>
      <c r="J12" s="10">
        <f t="shared" si="4"/>
        <v>14.785</v>
      </c>
      <c r="K12" s="10">
        <f t="shared" si="5"/>
        <v>15.843</v>
      </c>
      <c r="L12" s="7">
        <f>AVERAGE(I12:K12)</f>
        <v>15.382</v>
      </c>
      <c r="M12" s="7">
        <f>_xlfn.STDEV.S(I12:K12)</f>
        <v>0.54195294998735821</v>
      </c>
    </row>
    <row r="13" spans="1:13" ht="15.6" x14ac:dyDescent="0.3">
      <c r="A13" s="9"/>
      <c r="H13" s="9"/>
      <c r="L13" s="9"/>
      <c r="M13" s="9"/>
    </row>
    <row r="14" spans="1:13" ht="15.6" x14ac:dyDescent="0.3">
      <c r="A14" s="4" t="s">
        <v>3</v>
      </c>
      <c r="B14" s="2"/>
      <c r="C14" s="2"/>
      <c r="D14" s="2"/>
      <c r="E14" s="3"/>
      <c r="F14" s="3"/>
      <c r="H14" s="4" t="s">
        <v>3</v>
      </c>
      <c r="I14" s="2"/>
      <c r="J14" s="2"/>
      <c r="K14" s="2"/>
      <c r="L14" s="3"/>
      <c r="M14" s="3"/>
    </row>
    <row r="15" spans="1:13" ht="15.6" x14ac:dyDescent="0.3">
      <c r="A15" s="5" t="s">
        <v>5</v>
      </c>
      <c r="B15" s="5" t="s">
        <v>10</v>
      </c>
      <c r="C15" s="5" t="s">
        <v>9</v>
      </c>
      <c r="D15" s="5" t="s">
        <v>7</v>
      </c>
      <c r="E15" s="5" t="s">
        <v>8</v>
      </c>
      <c r="F15" s="5" t="s">
        <v>6</v>
      </c>
      <c r="H15" s="5" t="s">
        <v>5</v>
      </c>
      <c r="I15" s="5" t="s">
        <v>11</v>
      </c>
      <c r="J15" s="5" t="s">
        <v>12</v>
      </c>
      <c r="K15" s="5" t="s">
        <v>13</v>
      </c>
      <c r="L15" s="5" t="s">
        <v>14</v>
      </c>
      <c r="M15" s="5" t="s">
        <v>6</v>
      </c>
    </row>
    <row r="16" spans="1:13" ht="15.6" x14ac:dyDescent="0.3">
      <c r="A16" s="6">
        <v>0</v>
      </c>
      <c r="B16" s="10">
        <v>109906</v>
      </c>
      <c r="C16" s="10">
        <v>132597</v>
      </c>
      <c r="D16" s="10">
        <v>121720</v>
      </c>
      <c r="E16" s="7">
        <f>AVERAGE(B16:D16)</f>
        <v>121407.66666666667</v>
      </c>
      <c r="F16" s="7">
        <f>_xlfn.STDEV.S(B16:D16)</f>
        <v>11348.723907705806</v>
      </c>
      <c r="H16" s="6">
        <v>0</v>
      </c>
      <c r="I16" s="10">
        <f>B16*0.001</f>
        <v>109.90600000000001</v>
      </c>
      <c r="J16" s="10">
        <f t="shared" ref="J16:K18" si="6">C16*0.001</f>
        <v>132.59700000000001</v>
      </c>
      <c r="K16" s="10">
        <f t="shared" si="6"/>
        <v>121.72</v>
      </c>
      <c r="L16" s="7">
        <f>AVERAGE(I16:K16)</f>
        <v>121.40766666666667</v>
      </c>
      <c r="M16" s="7">
        <f>_xlfn.STDEV.S(I16:K16)</f>
        <v>11.348723907705807</v>
      </c>
    </row>
    <row r="17" spans="1:13" ht="15.6" x14ac:dyDescent="0.3">
      <c r="A17" s="6">
        <v>10</v>
      </c>
      <c r="B17" s="10">
        <v>87208</v>
      </c>
      <c r="C17" s="13">
        <v>78678</v>
      </c>
      <c r="D17" s="10">
        <v>96220</v>
      </c>
      <c r="E17" s="7">
        <f>AVERAGE(B17:D17)</f>
        <v>87368.666666666672</v>
      </c>
      <c r="F17" s="7">
        <f>_xlfn.STDEV.S(B17:D17)</f>
        <v>8772.1035865596878</v>
      </c>
      <c r="H17" s="6">
        <v>10</v>
      </c>
      <c r="I17" s="10">
        <f t="shared" ref="I17:I18" si="7">B17*0.001</f>
        <v>87.207999999999998</v>
      </c>
      <c r="J17" s="10">
        <f t="shared" si="6"/>
        <v>78.677999999999997</v>
      </c>
      <c r="K17" s="10">
        <f t="shared" si="6"/>
        <v>96.22</v>
      </c>
      <c r="L17" s="7">
        <f>AVERAGE(I17:K17)</f>
        <v>87.36866666666667</v>
      </c>
      <c r="M17" s="7">
        <f>_xlfn.STDEV.S(I17:K17)</f>
        <v>8.7721035865596875</v>
      </c>
    </row>
    <row r="18" spans="1:13" ht="15.6" x14ac:dyDescent="0.3">
      <c r="A18" s="6">
        <v>15</v>
      </c>
      <c r="B18" s="10">
        <v>83937</v>
      </c>
      <c r="C18" s="10">
        <v>79007</v>
      </c>
      <c r="D18" s="10">
        <v>75661</v>
      </c>
      <c r="E18" s="7">
        <f>AVERAGE(B18:D18)</f>
        <v>79535</v>
      </c>
      <c r="F18" s="7">
        <f>_xlfn.STDEV.S(B18:D18)</f>
        <v>4163.1877209657505</v>
      </c>
      <c r="H18" s="6">
        <v>15</v>
      </c>
      <c r="I18" s="10">
        <f t="shared" si="7"/>
        <v>83.936999999999998</v>
      </c>
      <c r="J18" s="10">
        <f t="shared" si="6"/>
        <v>79.007000000000005</v>
      </c>
      <c r="K18" s="10">
        <f t="shared" si="6"/>
        <v>75.661000000000001</v>
      </c>
      <c r="L18" s="7">
        <f>AVERAGE(I18:K18)</f>
        <v>79.535000000000011</v>
      </c>
      <c r="M18" s="7">
        <f>_xlfn.STDEV.S(I18:K18)</f>
        <v>4.1631877209657482</v>
      </c>
    </row>
    <row r="19" spans="1:13" ht="15.6" x14ac:dyDescent="0.3"/>
    <row r="20" spans="1:13" ht="15.6" x14ac:dyDescent="0.3"/>
    <row r="21" spans="1:13" ht="15.6" x14ac:dyDescent="0.3"/>
    <row r="22" spans="1:13" ht="15.6" x14ac:dyDescent="0.3"/>
    <row r="23" spans="1:13" ht="15.6" x14ac:dyDescent="0.3"/>
    <row r="24" spans="1:13" ht="15.6" x14ac:dyDescent="0.3"/>
    <row r="25" spans="1:13" ht="15.6" x14ac:dyDescent="0.3"/>
    <row r="26" spans="1:13" ht="15.6" x14ac:dyDescent="0.3"/>
    <row r="27" spans="1:13" ht="15.6" x14ac:dyDescent="0.3"/>
    <row r="28" spans="1:13" ht="15.6" x14ac:dyDescent="0.3"/>
    <row r="29" spans="1:13" ht="15.6" x14ac:dyDescent="0.3"/>
    <row r="30" spans="1:13" ht="15.6" x14ac:dyDescent="0.3"/>
    <row r="31" spans="1:13" ht="15.6" x14ac:dyDescent="0.3"/>
    <row r="32" spans="1:13" ht="15.6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"/>
  <sheetViews>
    <sheetView workbookViewId="0">
      <selection activeCell="K14" sqref="K14"/>
    </sheetView>
  </sheetViews>
  <sheetFormatPr defaultRowHeight="15" customHeight="1" x14ac:dyDescent="0.3"/>
  <cols>
    <col min="1" max="1" width="8.796875" style="9"/>
    <col min="2" max="4" width="12.796875" style="9" customWidth="1"/>
    <col min="5" max="5" width="14.09765625" style="9" customWidth="1"/>
    <col min="6" max="6" width="9.3984375" style="9" customWidth="1"/>
  </cols>
  <sheetData>
    <row r="1" spans="1:6" ht="15.6" x14ac:dyDescent="0.3">
      <c r="A1" s="1" t="s">
        <v>4</v>
      </c>
      <c r="B1" s="2"/>
      <c r="C1" s="2"/>
      <c r="D1" s="2"/>
      <c r="E1" s="3"/>
      <c r="F1" s="3"/>
    </row>
    <row r="2" spans="1:6" ht="15.6" x14ac:dyDescent="0.3">
      <c r="A2" s="4" t="s">
        <v>1</v>
      </c>
      <c r="B2" s="2"/>
      <c r="C2" s="2"/>
      <c r="D2" s="2"/>
      <c r="E2" s="3"/>
      <c r="F2" s="3"/>
    </row>
    <row r="3" spans="1:6" ht="15.6" x14ac:dyDescent="0.3">
      <c r="A3" s="5" t="s">
        <v>5</v>
      </c>
      <c r="B3" s="5" t="s">
        <v>10</v>
      </c>
      <c r="C3" s="5" t="s">
        <v>9</v>
      </c>
      <c r="D3" s="5" t="s">
        <v>7</v>
      </c>
      <c r="E3" s="5" t="s">
        <v>8</v>
      </c>
      <c r="F3" s="5" t="s">
        <v>6</v>
      </c>
    </row>
    <row r="4" spans="1:6" ht="15.6" x14ac:dyDescent="0.3">
      <c r="A4" s="6">
        <v>0</v>
      </c>
      <c r="B4" s="8">
        <v>0.32</v>
      </c>
      <c r="C4" s="8">
        <v>0.32</v>
      </c>
      <c r="D4" s="8">
        <v>0.42</v>
      </c>
      <c r="E4" s="7">
        <f>AVERAGE(B4:D4)</f>
        <v>0.35333333333333333</v>
      </c>
      <c r="F4" s="7">
        <f>_xlfn.STDEV.S(B4:D4)</f>
        <v>5.7735026918962283E-2</v>
      </c>
    </row>
    <row r="5" spans="1:6" ht="15.6" x14ac:dyDescent="0.3">
      <c r="A5" s="6">
        <v>10</v>
      </c>
      <c r="B5" s="8">
        <v>0.42</v>
      </c>
      <c r="C5" s="8">
        <v>0.32</v>
      </c>
      <c r="D5" s="8">
        <v>0.32</v>
      </c>
      <c r="E5" s="7">
        <f>AVERAGE(B5:D5)</f>
        <v>0.35333333333333333</v>
      </c>
      <c r="F5" s="7">
        <f>_xlfn.STDEV.S(B5:D5)</f>
        <v>5.7735026918962283E-2</v>
      </c>
    </row>
    <row r="6" spans="1:6" ht="15.6" x14ac:dyDescent="0.3">
      <c r="A6" s="6">
        <v>15</v>
      </c>
      <c r="B6" s="8">
        <v>0.32</v>
      </c>
      <c r="C6" s="8">
        <v>0.42</v>
      </c>
      <c r="D6" s="8">
        <v>0.42</v>
      </c>
      <c r="E6" s="7">
        <f>AVERAGE(B6:D6)</f>
        <v>0.38666666666666666</v>
      </c>
      <c r="F6" s="7">
        <f>_xlfn.STDEV.S(B6:D6)</f>
        <v>5.7735026918962519E-2</v>
      </c>
    </row>
    <row r="7" spans="1:6" ht="15.6" x14ac:dyDescent="0.3"/>
    <row r="8" spans="1:6" ht="15.6" x14ac:dyDescent="0.3">
      <c r="A8" s="4" t="s">
        <v>2</v>
      </c>
      <c r="B8" s="2"/>
      <c r="C8" s="2"/>
      <c r="D8" s="2"/>
      <c r="E8" s="3"/>
      <c r="F8" s="3"/>
    </row>
    <row r="9" spans="1:6" ht="15.6" x14ac:dyDescent="0.3">
      <c r="A9" s="5" t="s">
        <v>5</v>
      </c>
      <c r="B9" s="5" t="s">
        <v>10</v>
      </c>
      <c r="C9" s="5" t="s">
        <v>9</v>
      </c>
      <c r="D9" s="5" t="s">
        <v>7</v>
      </c>
      <c r="E9" s="5" t="s">
        <v>8</v>
      </c>
      <c r="F9" s="5" t="s">
        <v>6</v>
      </c>
    </row>
    <row r="10" spans="1:6" ht="15.6" x14ac:dyDescent="0.3">
      <c r="A10" s="6">
        <v>0</v>
      </c>
      <c r="B10" s="8">
        <v>0.32</v>
      </c>
      <c r="C10" s="8">
        <v>0.32</v>
      </c>
      <c r="D10" s="8">
        <v>0.32</v>
      </c>
      <c r="E10" s="7">
        <f>AVERAGE(B10:D10)</f>
        <v>0.32</v>
      </c>
      <c r="F10" s="7">
        <f>_xlfn.STDEV.S(B10:D10)</f>
        <v>0</v>
      </c>
    </row>
    <row r="11" spans="1:6" ht="15.6" x14ac:dyDescent="0.3">
      <c r="A11" s="6">
        <v>10</v>
      </c>
      <c r="B11" s="8">
        <v>0.32</v>
      </c>
      <c r="C11" s="8" t="s">
        <v>0</v>
      </c>
      <c r="D11" s="8">
        <v>0.32</v>
      </c>
      <c r="E11" s="7">
        <f>AVERAGE(B11:D11)</f>
        <v>0.32</v>
      </c>
      <c r="F11" s="7">
        <f>_xlfn.STDEV.S(B11:D11)</f>
        <v>0</v>
      </c>
    </row>
    <row r="12" spans="1:6" ht="15.6" x14ac:dyDescent="0.3">
      <c r="A12" s="6">
        <v>15</v>
      </c>
      <c r="B12" s="8">
        <v>0.32</v>
      </c>
      <c r="C12" s="8">
        <v>0.32</v>
      </c>
      <c r="D12" s="8">
        <v>0.32</v>
      </c>
      <c r="E12" s="7">
        <f>AVERAGE(B12:D12)</f>
        <v>0.32</v>
      </c>
      <c r="F12" s="7">
        <f>_xlfn.STDEV.S(B12:D12)</f>
        <v>0</v>
      </c>
    </row>
    <row r="13" spans="1:6" ht="15.6" x14ac:dyDescent="0.3"/>
    <row r="14" spans="1:6" ht="15.6" x14ac:dyDescent="0.3">
      <c r="A14" s="4" t="s">
        <v>3</v>
      </c>
      <c r="B14" s="2"/>
      <c r="C14" s="2"/>
      <c r="D14" s="2"/>
      <c r="E14" s="3"/>
      <c r="F14" s="3"/>
    </row>
    <row r="15" spans="1:6" ht="15.6" x14ac:dyDescent="0.3">
      <c r="A15" s="5" t="s">
        <v>5</v>
      </c>
      <c r="B15" s="5" t="s">
        <v>10</v>
      </c>
      <c r="C15" s="5" t="s">
        <v>9</v>
      </c>
      <c r="D15" s="5" t="s">
        <v>7</v>
      </c>
      <c r="E15" s="5" t="s">
        <v>8</v>
      </c>
      <c r="F15" s="5" t="s">
        <v>6</v>
      </c>
    </row>
    <row r="16" spans="1:6" ht="15.6" x14ac:dyDescent="0.3">
      <c r="A16" s="6">
        <v>0</v>
      </c>
      <c r="B16" s="8">
        <v>0.66</v>
      </c>
      <c r="C16" s="8">
        <v>0.42</v>
      </c>
      <c r="D16" s="8">
        <v>0.66</v>
      </c>
      <c r="E16" s="7">
        <f>AVERAGE(B16:D16)</f>
        <v>0.58000000000000007</v>
      </c>
      <c r="F16" s="7">
        <f>_xlfn.STDEV.S(B16:D16)</f>
        <v>0.13856406460550977</v>
      </c>
    </row>
    <row r="17" spans="1:6" ht="15.6" x14ac:dyDescent="0.3">
      <c r="A17" s="6">
        <v>10</v>
      </c>
      <c r="B17" s="8">
        <v>0.32</v>
      </c>
      <c r="C17" s="8">
        <v>0.54</v>
      </c>
      <c r="D17" s="8">
        <v>0.32</v>
      </c>
      <c r="E17" s="7">
        <f>AVERAGE(B17:D17)</f>
        <v>0.39333333333333337</v>
      </c>
      <c r="F17" s="7">
        <f>_xlfn.STDEV.S(B17:D17)</f>
        <v>0.12701705922171744</v>
      </c>
    </row>
    <row r="18" spans="1:6" ht="15.6" x14ac:dyDescent="0.3">
      <c r="A18" s="6">
        <v>15</v>
      </c>
      <c r="B18" s="8">
        <v>0.32</v>
      </c>
      <c r="C18" s="8">
        <v>0.32</v>
      </c>
      <c r="D18" s="8">
        <v>0.32</v>
      </c>
      <c r="E18" s="7">
        <f>AVERAGE(B18:D18)</f>
        <v>0.32</v>
      </c>
      <c r="F18" s="7">
        <f>_xlfn.STDEV.S(B18:D18)</f>
        <v>0</v>
      </c>
    </row>
    <row r="19" spans="1:6" ht="15.6" x14ac:dyDescent="0.3"/>
    <row r="20" spans="1:6" ht="15.6" x14ac:dyDescent="0.3"/>
    <row r="21" spans="1:6" ht="15.6" x14ac:dyDescent="0.3"/>
    <row r="22" spans="1:6" ht="15.6" x14ac:dyDescent="0.3"/>
    <row r="23" spans="1:6" ht="15.6" x14ac:dyDescent="0.3"/>
    <row r="24" spans="1:6" ht="15.6" x14ac:dyDescent="0.3"/>
    <row r="25" spans="1:6" ht="15.6" x14ac:dyDescent="0.3"/>
    <row r="26" spans="1:6" ht="15.6" x14ac:dyDescent="0.3"/>
    <row r="27" spans="1:6" ht="15.6" x14ac:dyDescent="0.3"/>
    <row r="28" spans="1:6" ht="15.6" x14ac:dyDescent="0.3"/>
    <row r="29" spans="1:6" ht="15.6" x14ac:dyDescent="0.3"/>
    <row r="30" spans="1:6" ht="14.25" customHeight="1" x14ac:dyDescent="0.3"/>
    <row r="31" spans="1:6" ht="14.25" customHeight="1" x14ac:dyDescent="0.3"/>
    <row r="32" spans="1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workbookViewId="0">
      <selection activeCell="K22" sqref="K22"/>
    </sheetView>
  </sheetViews>
  <sheetFormatPr defaultRowHeight="15.6" x14ac:dyDescent="0.3"/>
  <cols>
    <col min="1" max="4" width="8.796875" style="9"/>
    <col min="5" max="5" width="14.09765625" style="9" bestFit="1" customWidth="1"/>
    <col min="6" max="6" width="8.796875" style="9"/>
    <col min="9" max="11" width="12.796875" style="9" customWidth="1"/>
    <col min="12" max="12" width="13.69921875" style="9" customWidth="1"/>
  </cols>
  <sheetData>
    <row r="1" spans="1:13" x14ac:dyDescent="0.3">
      <c r="A1" s="1" t="s">
        <v>4</v>
      </c>
      <c r="B1" s="2"/>
      <c r="C1" s="2"/>
      <c r="D1" s="2"/>
      <c r="E1" s="3"/>
      <c r="F1" s="3"/>
    </row>
    <row r="2" spans="1:13" x14ac:dyDescent="0.3">
      <c r="A2" s="4" t="s">
        <v>1</v>
      </c>
      <c r="B2" s="2"/>
      <c r="C2" s="2"/>
      <c r="D2" s="2"/>
      <c r="E2" s="3"/>
      <c r="F2" s="3"/>
      <c r="H2" s="4" t="s">
        <v>1</v>
      </c>
      <c r="I2" s="2"/>
      <c r="J2" s="2"/>
      <c r="K2" s="2"/>
      <c r="L2" s="3"/>
      <c r="M2" s="3"/>
    </row>
    <row r="3" spans="1:13" x14ac:dyDescent="0.3">
      <c r="A3" s="5" t="s">
        <v>5</v>
      </c>
      <c r="B3" s="5" t="s">
        <v>10</v>
      </c>
      <c r="C3" s="5" t="s">
        <v>9</v>
      </c>
      <c r="D3" s="5" t="s">
        <v>7</v>
      </c>
      <c r="E3" s="5" t="s">
        <v>8</v>
      </c>
      <c r="F3" s="5" t="s">
        <v>6</v>
      </c>
      <c r="H3" s="5" t="s">
        <v>5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6</v>
      </c>
    </row>
    <row r="4" spans="1:13" x14ac:dyDescent="0.3">
      <c r="A4" s="6">
        <v>0</v>
      </c>
      <c r="B4" s="8">
        <v>458.63</v>
      </c>
      <c r="C4" s="8">
        <v>481.86</v>
      </c>
      <c r="D4" s="8">
        <v>491.52</v>
      </c>
      <c r="E4" s="7">
        <f>AVERAGE(B4:D4)</f>
        <v>477.33666666666664</v>
      </c>
      <c r="F4" s="7">
        <f>_xlfn.STDEV.S(B4:D4)</f>
        <v>16.905130384984709</v>
      </c>
      <c r="H4" s="6">
        <v>0</v>
      </c>
      <c r="I4" s="12">
        <f>B4*0.001</f>
        <v>0.45862999999999998</v>
      </c>
      <c r="J4" s="12">
        <f t="shared" ref="J4:K6" si="0">C4*0.001</f>
        <v>0.48186000000000001</v>
      </c>
      <c r="K4" s="12">
        <f t="shared" si="0"/>
        <v>0.49152000000000001</v>
      </c>
      <c r="L4" s="7">
        <f>AVERAGE(I4:K4)</f>
        <v>0.47733666666666669</v>
      </c>
      <c r="M4" s="7">
        <f>_xlfn.STDEV.S(I4:K4)</f>
        <v>1.6905130384984729E-2</v>
      </c>
    </row>
    <row r="5" spans="1:13" x14ac:dyDescent="0.3">
      <c r="A5" s="6">
        <v>10</v>
      </c>
      <c r="B5" s="8">
        <v>560.09</v>
      </c>
      <c r="C5" s="8">
        <v>492.05</v>
      </c>
      <c r="D5" s="8">
        <v>526.03</v>
      </c>
      <c r="E5" s="7">
        <f>AVERAGE(B5:D5)</f>
        <v>526.05666666666673</v>
      </c>
      <c r="F5" s="7">
        <f>_xlfn.STDEV.S(B5:D5)</f>
        <v>34.020007838525466</v>
      </c>
      <c r="H5" s="6">
        <v>10</v>
      </c>
      <c r="I5" s="12">
        <f t="shared" ref="I5:I6" si="1">B5*0.001</f>
        <v>0.56009000000000009</v>
      </c>
      <c r="J5" s="12">
        <f t="shared" si="0"/>
        <v>0.49205000000000004</v>
      </c>
      <c r="K5" s="12">
        <f t="shared" si="0"/>
        <v>0.52603</v>
      </c>
      <c r="L5" s="7">
        <f>AVERAGE(I5:K5)</f>
        <v>0.52605666666666673</v>
      </c>
      <c r="M5" s="7">
        <f>_xlfn.STDEV.S(I5:K5)</f>
        <v>3.4020007838525476E-2</v>
      </c>
    </row>
    <row r="6" spans="1:13" x14ac:dyDescent="0.3">
      <c r="A6" s="6">
        <v>15</v>
      </c>
      <c r="B6" s="8">
        <v>578.73</v>
      </c>
      <c r="C6" s="8">
        <v>608.21</v>
      </c>
      <c r="D6" s="8">
        <v>584.77</v>
      </c>
      <c r="E6" s="7">
        <f>AVERAGE(B6:D6)</f>
        <v>590.57000000000005</v>
      </c>
      <c r="F6" s="7">
        <f>_xlfn.STDEV.S(B6:D6)</f>
        <v>15.572334442850902</v>
      </c>
      <c r="H6" s="6">
        <v>15</v>
      </c>
      <c r="I6" s="12">
        <f t="shared" si="1"/>
        <v>0.57873000000000008</v>
      </c>
      <c r="J6" s="12">
        <f t="shared" si="0"/>
        <v>0.60821000000000003</v>
      </c>
      <c r="K6" s="12">
        <f t="shared" si="0"/>
        <v>0.58477000000000001</v>
      </c>
      <c r="L6" s="7">
        <f>AVERAGE(I6:K6)</f>
        <v>0.59057000000000004</v>
      </c>
      <c r="M6" s="7">
        <f>_xlfn.STDEV.S(I6:K6)</f>
        <v>1.5572334442850871E-2</v>
      </c>
    </row>
    <row r="7" spans="1:13" x14ac:dyDescent="0.3">
      <c r="H7" s="9"/>
      <c r="M7" s="9"/>
    </row>
    <row r="8" spans="1:13" x14ac:dyDescent="0.3">
      <c r="A8" s="4" t="s">
        <v>2</v>
      </c>
      <c r="B8" s="2"/>
      <c r="C8" s="2"/>
      <c r="D8" s="2"/>
      <c r="E8" s="3"/>
      <c r="F8" s="3"/>
      <c r="H8" s="4" t="s">
        <v>2</v>
      </c>
      <c r="I8" s="2"/>
      <c r="J8" s="2"/>
      <c r="K8" s="2"/>
      <c r="L8" s="3"/>
      <c r="M8" s="3"/>
    </row>
    <row r="9" spans="1:13" x14ac:dyDescent="0.3">
      <c r="A9" s="5" t="s">
        <v>5</v>
      </c>
      <c r="B9" s="5" t="s">
        <v>10</v>
      </c>
      <c r="C9" s="5" t="s">
        <v>9</v>
      </c>
      <c r="D9" s="5" t="s">
        <v>7</v>
      </c>
      <c r="E9" s="5" t="s">
        <v>8</v>
      </c>
      <c r="F9" s="5" t="s">
        <v>6</v>
      </c>
      <c r="H9" s="5" t="s">
        <v>5</v>
      </c>
      <c r="I9" s="5" t="s">
        <v>11</v>
      </c>
      <c r="J9" s="5" t="s">
        <v>12</v>
      </c>
      <c r="K9" s="5" t="s">
        <v>13</v>
      </c>
      <c r="L9" s="5" t="s">
        <v>14</v>
      </c>
      <c r="M9" s="5" t="s">
        <v>6</v>
      </c>
    </row>
    <row r="10" spans="1:13" x14ac:dyDescent="0.3">
      <c r="A10" s="6">
        <v>0</v>
      </c>
      <c r="B10" s="8">
        <v>974.7</v>
      </c>
      <c r="C10" s="8">
        <v>1008</v>
      </c>
      <c r="D10" s="8">
        <v>973.29</v>
      </c>
      <c r="E10" s="7">
        <f>AVERAGE(B10:D10)</f>
        <v>985.32999999999993</v>
      </c>
      <c r="F10" s="7">
        <f>_xlfn.STDEV.S(B10:D10)</f>
        <v>19.645449854864609</v>
      </c>
      <c r="H10" s="6">
        <v>0</v>
      </c>
      <c r="I10" s="11">
        <f>B10*0.001</f>
        <v>0.97470000000000001</v>
      </c>
      <c r="J10" s="11">
        <f t="shared" ref="J10:K12" si="2">C10*0.001</f>
        <v>1.008</v>
      </c>
      <c r="K10" s="11">
        <f t="shared" si="2"/>
        <v>0.97328999999999999</v>
      </c>
      <c r="L10" s="7">
        <f>AVERAGE(I10:K10)</f>
        <v>0.98532999999999993</v>
      </c>
      <c r="M10" s="7">
        <f>_xlfn.STDEV.S(I10:K10)</f>
        <v>1.9645449854864615E-2</v>
      </c>
    </row>
    <row r="11" spans="1:13" x14ac:dyDescent="0.3">
      <c r="A11" s="6">
        <v>10</v>
      </c>
      <c r="B11" s="8">
        <v>826.06</v>
      </c>
      <c r="C11" s="8">
        <v>898.69</v>
      </c>
      <c r="D11" s="8">
        <v>683.72</v>
      </c>
      <c r="E11" s="7">
        <f>AVERAGE(B11:D11)</f>
        <v>802.82333333333338</v>
      </c>
      <c r="F11" s="7">
        <f>_xlfn.STDEV.S(B11:D11)</f>
        <v>109.35255933599841</v>
      </c>
      <c r="H11" s="6">
        <v>10</v>
      </c>
      <c r="I11" s="11">
        <f t="shared" ref="I11:I12" si="3">B11*0.001</f>
        <v>0.82606000000000002</v>
      </c>
      <c r="J11" s="11">
        <f t="shared" si="2"/>
        <v>0.8986900000000001</v>
      </c>
      <c r="K11" s="11">
        <f t="shared" si="2"/>
        <v>0.68371999999999999</v>
      </c>
      <c r="L11" s="7">
        <f>AVERAGE(I11:K11)</f>
        <v>0.80282333333333344</v>
      </c>
      <c r="M11" s="7">
        <f>_xlfn.STDEV.S(I11:K11)</f>
        <v>0.10935255933599917</v>
      </c>
    </row>
    <row r="12" spans="1:13" x14ac:dyDescent="0.3">
      <c r="A12" s="6">
        <v>15</v>
      </c>
      <c r="B12" s="8">
        <v>956.14</v>
      </c>
      <c r="C12" s="8">
        <v>1017</v>
      </c>
      <c r="D12" s="8">
        <v>935.7</v>
      </c>
      <c r="E12" s="7">
        <f>AVERAGE(B12:D12)</f>
        <v>969.61333333333334</v>
      </c>
      <c r="F12" s="7">
        <f>_xlfn.STDEV.S(B12:D12)</f>
        <v>42.291494810816658</v>
      </c>
      <c r="H12" s="6">
        <v>15</v>
      </c>
      <c r="I12" s="11">
        <f t="shared" si="3"/>
        <v>0.95613999999999999</v>
      </c>
      <c r="J12" s="11">
        <f t="shared" si="2"/>
        <v>1.0170000000000001</v>
      </c>
      <c r="K12" s="11">
        <f t="shared" si="2"/>
        <v>0.93570000000000009</v>
      </c>
      <c r="L12" s="7">
        <f>AVERAGE(I12:K12)</f>
        <v>0.96961333333333333</v>
      </c>
      <c r="M12" s="7">
        <f>_xlfn.STDEV.S(I12:K12)</f>
        <v>4.2291494810816704E-2</v>
      </c>
    </row>
    <row r="13" spans="1:13" x14ac:dyDescent="0.3">
      <c r="H13" s="9"/>
      <c r="M13" s="9"/>
    </row>
    <row r="14" spans="1:13" x14ac:dyDescent="0.3">
      <c r="A14" s="4" t="s">
        <v>3</v>
      </c>
      <c r="B14" s="2"/>
      <c r="C14" s="2"/>
      <c r="D14" s="2"/>
      <c r="E14" s="3"/>
      <c r="F14" s="3"/>
      <c r="H14" s="4" t="s">
        <v>3</v>
      </c>
      <c r="I14" s="2"/>
      <c r="J14" s="2"/>
      <c r="K14" s="2"/>
      <c r="L14" s="3"/>
      <c r="M14" s="3"/>
    </row>
    <row r="15" spans="1:13" x14ac:dyDescent="0.3">
      <c r="A15" s="5" t="s">
        <v>5</v>
      </c>
      <c r="B15" s="5" t="s">
        <v>10</v>
      </c>
      <c r="C15" s="5" t="s">
        <v>9</v>
      </c>
      <c r="D15" s="5" t="s">
        <v>7</v>
      </c>
      <c r="E15" s="5" t="s">
        <v>8</v>
      </c>
      <c r="F15" s="5" t="s">
        <v>6</v>
      </c>
      <c r="H15" s="5" t="s">
        <v>5</v>
      </c>
      <c r="I15" s="5" t="s">
        <v>11</v>
      </c>
      <c r="J15" s="5" t="s">
        <v>12</v>
      </c>
      <c r="K15" s="5" t="s">
        <v>13</v>
      </c>
      <c r="L15" s="5" t="s">
        <v>14</v>
      </c>
      <c r="M15" s="5" t="s">
        <v>6</v>
      </c>
    </row>
    <row r="16" spans="1:13" x14ac:dyDescent="0.3">
      <c r="A16" s="6">
        <v>0</v>
      </c>
      <c r="B16" s="8">
        <v>2266</v>
      </c>
      <c r="C16" s="8">
        <v>2168</v>
      </c>
      <c r="D16" s="8">
        <v>2024</v>
      </c>
      <c r="E16" s="7">
        <f>AVERAGE(B16:D16)</f>
        <v>2152.6666666666665</v>
      </c>
      <c r="F16" s="7">
        <f>_xlfn.STDEV.S(B16:D16)</f>
        <v>121.72646932090544</v>
      </c>
      <c r="H16" s="6">
        <v>0</v>
      </c>
      <c r="I16" s="11">
        <f>B16*0.001</f>
        <v>2.266</v>
      </c>
      <c r="J16" s="11">
        <f t="shared" ref="J16:K18" si="4">C16*0.001</f>
        <v>2.1680000000000001</v>
      </c>
      <c r="K16" s="11">
        <f t="shared" si="4"/>
        <v>2.024</v>
      </c>
      <c r="L16" s="7">
        <f>AVERAGE(I16:K16)</f>
        <v>2.1526666666666667</v>
      </c>
      <c r="M16" s="7">
        <f>_xlfn.STDEV.S(I16:K16)</f>
        <v>0.12172646932090544</v>
      </c>
    </row>
    <row r="17" spans="1:13" x14ac:dyDescent="0.3">
      <c r="A17" s="6">
        <v>10</v>
      </c>
      <c r="B17" s="8">
        <v>1586</v>
      </c>
      <c r="C17" s="8">
        <v>1611</v>
      </c>
      <c r="D17" s="8">
        <v>1660</v>
      </c>
      <c r="E17" s="7">
        <f>AVERAGE(B17:D17)</f>
        <v>1619</v>
      </c>
      <c r="F17" s="7">
        <f>_xlfn.STDEV.S(B17:D17)</f>
        <v>37.643060449437421</v>
      </c>
      <c r="H17" s="6">
        <v>10</v>
      </c>
      <c r="I17" s="11">
        <f t="shared" ref="I17:I18" si="5">B17*0.001</f>
        <v>1.5860000000000001</v>
      </c>
      <c r="J17" s="11">
        <f t="shared" si="4"/>
        <v>1.611</v>
      </c>
      <c r="K17" s="11">
        <f t="shared" si="4"/>
        <v>1.6600000000000001</v>
      </c>
      <c r="L17" s="7">
        <f>AVERAGE(I17:K17)</f>
        <v>1.619</v>
      </c>
      <c r="M17" s="7">
        <f>_xlfn.STDEV.S(I17:K17)</f>
        <v>3.7643060449437465E-2</v>
      </c>
    </row>
    <row r="18" spans="1:13" x14ac:dyDescent="0.3">
      <c r="A18" s="6">
        <v>15</v>
      </c>
      <c r="B18" s="8">
        <v>1622</v>
      </c>
      <c r="C18" s="8">
        <v>1438</v>
      </c>
      <c r="D18" s="8">
        <v>1429</v>
      </c>
      <c r="E18" s="7">
        <f>AVERAGE(B18:D18)</f>
        <v>1496.3333333333333</v>
      </c>
      <c r="F18" s="7">
        <f>_xlfn.STDEV.S(B18:D18)</f>
        <v>108.92352056986283</v>
      </c>
      <c r="H18" s="6">
        <v>15</v>
      </c>
      <c r="I18" s="11">
        <f t="shared" si="5"/>
        <v>1.6220000000000001</v>
      </c>
      <c r="J18" s="11">
        <f t="shared" si="4"/>
        <v>1.4379999999999999</v>
      </c>
      <c r="K18" s="11">
        <f t="shared" si="4"/>
        <v>1.429</v>
      </c>
      <c r="L18" s="7">
        <f>AVERAGE(I18:K18)</f>
        <v>1.4963333333333333</v>
      </c>
      <c r="M18" s="7">
        <f>_xlfn.STDEV.S(I18:K18)</f>
        <v>0.1089235205698629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Adiponectin</vt:lpstr>
      <vt:lpstr>IL-6</vt:lpstr>
      <vt:lpstr>Leptin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2019-08-02T09:45:05Z</dcterms:created>
  <dcterms:modified xsi:type="dcterms:W3CDTF">2021-07-15T15:47:02Z</dcterms:modified>
</cp:coreProperties>
</file>