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0813姜黄素\姜黄素\提交文件\Raw data materials\Raw data of PCR analysis in 30uM curcumin\qPCR\"/>
    </mc:Choice>
  </mc:AlternateContent>
  <bookViews>
    <workbookView xWindow="0" yWindow="0" windowWidth="24225" windowHeight="12540" tabRatio="500"/>
  </bookViews>
  <sheets>
    <sheet name="TGFB1" sheetId="12" r:id="rId1"/>
  </sheets>
  <calcPr calcId="152511" concurrentCalc="0"/>
</workbook>
</file>

<file path=xl/calcChain.xml><?xml version="1.0" encoding="utf-8"?>
<calcChain xmlns="http://schemas.openxmlformats.org/spreadsheetml/2006/main">
  <c r="H24" i="12" l="1"/>
  <c r="G24" i="12"/>
  <c r="M22" i="12"/>
  <c r="G18" i="12"/>
  <c r="M14" i="12"/>
  <c r="N22" i="12"/>
  <c r="O22" i="12"/>
  <c r="M21" i="12"/>
  <c r="N21" i="12"/>
  <c r="O21" i="12"/>
  <c r="H21" i="12"/>
  <c r="G21" i="12"/>
  <c r="M20" i="12"/>
  <c r="N20" i="12"/>
  <c r="O20" i="12"/>
  <c r="P20" i="12"/>
  <c r="H18" i="12"/>
  <c r="M16" i="12"/>
  <c r="N16" i="12"/>
  <c r="O16" i="12"/>
  <c r="M15" i="12"/>
  <c r="N15" i="12"/>
  <c r="O15" i="12"/>
  <c r="H15" i="12"/>
  <c r="G15" i="12"/>
  <c r="N14" i="12"/>
  <c r="O14" i="12"/>
  <c r="P14" i="12"/>
  <c r="F11" i="12"/>
  <c r="H12" i="12"/>
  <c r="G12" i="12"/>
  <c r="M10" i="12"/>
  <c r="G6" i="12"/>
  <c r="M2" i="12"/>
  <c r="N10" i="12"/>
  <c r="O10" i="12"/>
  <c r="M9" i="12"/>
  <c r="N9" i="12"/>
  <c r="O9" i="12"/>
  <c r="H9" i="12"/>
  <c r="G9" i="12"/>
  <c r="M8" i="12"/>
  <c r="N8" i="12"/>
  <c r="O8" i="12"/>
  <c r="P8" i="12"/>
  <c r="H6" i="12"/>
  <c r="F4" i="12"/>
  <c r="M4" i="12"/>
  <c r="N4" i="12"/>
  <c r="O4" i="12"/>
  <c r="M3" i="12"/>
  <c r="N3" i="12"/>
  <c r="O3" i="12"/>
  <c r="H3" i="12"/>
  <c r="G3" i="12"/>
  <c r="N2" i="12"/>
  <c r="O2" i="12"/>
  <c r="P2" i="12"/>
</calcChain>
</file>

<file path=xl/sharedStrings.xml><?xml version="1.0" encoding="utf-8"?>
<sst xmlns="http://schemas.openxmlformats.org/spreadsheetml/2006/main" count="92" uniqueCount="33">
  <si>
    <t>Sample</t>
  </si>
  <si>
    <t>Well</t>
  </si>
  <si>
    <t>Fluor</t>
  </si>
  <si>
    <t>Identifier</t>
  </si>
  <si>
    <t>Threshold Cycle (Ct)</t>
  </si>
  <si>
    <t>Ct Mean</t>
  </si>
  <si>
    <t>Ct Std. Dev</t>
  </si>
  <si>
    <t>Starting Quantity (SQ)</t>
  </si>
  <si>
    <t>Log Starting Quantity</t>
  </si>
  <si>
    <t>SQ Mean</t>
  </si>
  <si>
    <t>SQ Std. Dev.</t>
  </si>
  <si>
    <r>
      <rPr>
        <sz val="12"/>
        <rFont val="Tahoma"/>
        <family val="2"/>
      </rPr>
      <t>△</t>
    </r>
    <r>
      <rPr>
        <sz val="12"/>
        <rFont val="Times New Roman"/>
        <family val="1"/>
      </rPr>
      <t>Ct</t>
    </r>
  </si>
  <si>
    <r>
      <rPr>
        <sz val="12"/>
        <rFont val="宋体"/>
        <charset val="134"/>
      </rPr>
      <t>△△</t>
    </r>
    <r>
      <rPr>
        <sz val="12"/>
        <rFont val="Times New Roman"/>
        <family val="1"/>
      </rPr>
      <t>Ct</t>
    </r>
  </si>
  <si>
    <r>
      <rPr>
        <sz val="12"/>
        <rFont val="Times New Roman"/>
        <family val="1"/>
      </rPr>
      <t>2-</t>
    </r>
    <r>
      <rPr>
        <sz val="12"/>
        <rFont val="宋体"/>
        <charset val="134"/>
      </rPr>
      <t>△△</t>
    </r>
    <r>
      <rPr>
        <sz val="12"/>
        <rFont val="Times New Roman"/>
        <family val="1"/>
      </rPr>
      <t>Ct</t>
    </r>
  </si>
  <si>
    <t>E01</t>
  </si>
  <si>
    <t>SYBR</t>
  </si>
  <si>
    <t>TGFB1</t>
  </si>
  <si>
    <t>E02</t>
  </si>
  <si>
    <t>Hep3B</t>
  </si>
  <si>
    <t>E03</t>
  </si>
  <si>
    <t>E04</t>
  </si>
  <si>
    <t>GAPDH</t>
  </si>
  <si>
    <t>E05</t>
  </si>
  <si>
    <t>E06</t>
  </si>
  <si>
    <t>D01</t>
  </si>
  <si>
    <t>D02</t>
  </si>
  <si>
    <t>D03</t>
  </si>
  <si>
    <t>D04</t>
  </si>
  <si>
    <t>D05</t>
  </si>
  <si>
    <t>D06</t>
  </si>
  <si>
    <t>HepG2</t>
  </si>
  <si>
    <t>Hep3B +30 μM curcumin</t>
    <phoneticPr fontId="10" type="noConversion"/>
  </si>
  <si>
    <t>HepG2 +30 μM curcumin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</si>
</sst>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11" x14ac:knownFonts="1">
    <font>
      <sz val="8.25"/>
      <name val="Tahoma"/>
      <charset val="134"/>
    </font>
    <font>
      <sz val="12"/>
      <name val="Times New Roman"/>
      <family val="1"/>
    </font>
    <font>
      <sz val="12"/>
      <color indexed="9"/>
      <name val="Times New Roman"/>
      <family val="1"/>
    </font>
    <font>
      <sz val="12"/>
      <color rgb="FF000000"/>
      <name val="Times New Roman"/>
      <family val="1"/>
    </font>
    <font>
      <sz val="10"/>
      <name val="Arial"/>
    </font>
    <font>
      <sz val="12"/>
      <color indexed="8"/>
      <name val="Times New Roman"/>
      <family val="1"/>
    </font>
    <font>
      <sz val="12"/>
      <color rgb="FF000000"/>
      <name val="Arial"/>
      <family val="2"/>
    </font>
    <font>
      <sz val="10"/>
      <name val="Arial"/>
      <family val="2"/>
    </font>
    <font>
      <sz val="12"/>
      <name val="Tahoma"/>
      <family val="2"/>
    </font>
    <font>
      <sz val="12"/>
      <name val="宋体"/>
      <charset val="134"/>
    </font>
    <font>
      <sz val="9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protection locked="0"/>
    </xf>
  </cellStyleXfs>
  <cellXfs count="43">
    <xf numFmtId="0" fontId="0" fillId="0" borderId="0" xfId="0" applyAlignment="1">
      <alignment vertical="top"/>
      <protection locked="0"/>
    </xf>
    <xf numFmtId="0" fontId="1" fillId="2" borderId="0" xfId="0" applyFont="1" applyFill="1" applyAlignment="1">
      <alignment horizontal="center" vertical="center"/>
      <protection locked="0"/>
    </xf>
    <xf numFmtId="0" fontId="1" fillId="0" borderId="0" xfId="0" applyFont="1" applyBorder="1" applyAlignment="1">
      <alignment horizontal="center" vertical="top"/>
      <protection locked="0"/>
    </xf>
    <xf numFmtId="0" fontId="1" fillId="0" borderId="1" xfId="0" applyFont="1" applyBorder="1" applyAlignment="1">
      <alignment horizontal="center" vertical="top"/>
      <protection locked="0"/>
    </xf>
    <xf numFmtId="0" fontId="1" fillId="2" borderId="2" xfId="0" applyFont="1" applyFill="1" applyBorder="1" applyAlignment="1">
      <alignment horizontal="center" vertical="center"/>
      <protection locked="0"/>
    </xf>
    <xf numFmtId="0" fontId="1" fillId="0" borderId="0" xfId="0" applyFont="1" applyAlignment="1">
      <alignment horizontal="center" vertical="top"/>
      <protection locked="0"/>
    </xf>
    <xf numFmtId="177" fontId="1" fillId="0" borderId="3" xfId="0" applyNumberFormat="1" applyFont="1" applyBorder="1" applyAlignment="1">
      <alignment horizontal="center" vertical="top"/>
      <protection locked="0"/>
    </xf>
    <xf numFmtId="0" fontId="0" fillId="0" borderId="0" xfId="0" applyFont="1" applyAlignment="1">
      <alignment vertical="top"/>
      <protection locked="0"/>
    </xf>
    <xf numFmtId="177" fontId="1" fillId="0" borderId="0" xfId="0" applyNumberFormat="1" applyFont="1" applyAlignment="1">
      <alignment horizontal="center" vertical="top"/>
      <protection locked="0"/>
    </xf>
    <xf numFmtId="176" fontId="1" fillId="0" borderId="0" xfId="0" applyNumberFormat="1" applyFont="1" applyAlignment="1">
      <alignment horizontal="center" vertical="top"/>
      <protection locked="0"/>
    </xf>
    <xf numFmtId="49" fontId="1" fillId="2" borderId="0" xfId="0" applyNumberFormat="1" applyFont="1" applyFill="1" applyAlignment="1">
      <alignment horizontal="center" vertical="center" wrapText="1"/>
      <protection locked="0"/>
    </xf>
    <xf numFmtId="177" fontId="1" fillId="2" borderId="3" xfId="0" applyNumberFormat="1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top"/>
    </xf>
    <xf numFmtId="49" fontId="2" fillId="3" borderId="5" xfId="0" applyNumberFormat="1" applyFont="1" applyFill="1" applyBorder="1" applyAlignment="1" applyProtection="1">
      <alignment horizontal="center" vertical="top"/>
    </xf>
    <xf numFmtId="49" fontId="3" fillId="4" borderId="5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/>
    <xf numFmtId="177" fontId="1" fillId="5" borderId="6" xfId="0" applyNumberFormat="1" applyFont="1" applyFill="1" applyBorder="1" applyAlignment="1" applyProtection="1">
      <alignment horizontal="center" vertical="top"/>
    </xf>
    <xf numFmtId="177" fontId="1" fillId="5" borderId="7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Alignment="1" applyProtection="1">
      <alignment horizontal="center" vertical="top"/>
    </xf>
    <xf numFmtId="49" fontId="2" fillId="3" borderId="0" xfId="0" applyNumberFormat="1" applyFont="1" applyFill="1" applyAlignment="1" applyProtection="1">
      <alignment horizontal="center" vertical="top"/>
    </xf>
    <xf numFmtId="49" fontId="1" fillId="0" borderId="0" xfId="0" applyNumberFormat="1" applyFont="1" applyAlignment="1" applyProtection="1">
      <alignment horizontal="center"/>
    </xf>
    <xf numFmtId="177" fontId="1" fillId="0" borderId="0" xfId="0" applyNumberFormat="1" applyFont="1" applyBorder="1" applyAlignment="1" applyProtection="1">
      <alignment horizontal="center" vertical="top"/>
    </xf>
    <xf numFmtId="49" fontId="5" fillId="6" borderId="0" xfId="0" applyNumberFormat="1" applyFont="1" applyFill="1" applyAlignment="1" applyProtection="1">
      <alignment horizontal="center" vertical="top"/>
    </xf>
    <xf numFmtId="49" fontId="6" fillId="7" borderId="0" xfId="0" applyNumberFormat="1" applyFont="1" applyFill="1" applyAlignment="1" applyProtection="1">
      <alignment horizontal="center" vertical="top"/>
    </xf>
    <xf numFmtId="0" fontId="1" fillId="2" borderId="8" xfId="0" applyFont="1" applyFill="1" applyBorder="1" applyAlignment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top"/>
    </xf>
    <xf numFmtId="49" fontId="5" fillId="6" borderId="1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Border="1" applyAlignment="1" applyProtection="1">
      <alignment horizontal="center" vertical="top"/>
    </xf>
    <xf numFmtId="177" fontId="1" fillId="8" borderId="6" xfId="0" applyNumberFormat="1" applyFont="1" applyFill="1" applyBorder="1" applyAlignment="1" applyProtection="1">
      <alignment horizontal="center" vertical="top"/>
    </xf>
    <xf numFmtId="177" fontId="1" fillId="8" borderId="8" xfId="0" applyNumberFormat="1" applyFont="1" applyFill="1" applyBorder="1" applyAlignment="1" applyProtection="1">
      <alignment horizontal="center" vertical="top"/>
    </xf>
    <xf numFmtId="177" fontId="1" fillId="8" borderId="7" xfId="0" applyNumberFormat="1" applyFont="1" applyFill="1" applyBorder="1" applyAlignment="1" applyProtection="1">
      <alignment horizontal="center" vertical="top"/>
    </xf>
    <xf numFmtId="177" fontId="1" fillId="2" borderId="0" xfId="0" applyNumberFormat="1" applyFont="1" applyFill="1" applyAlignment="1">
      <alignment horizontal="center" vertical="center" wrapText="1"/>
      <protection locked="0"/>
    </xf>
    <xf numFmtId="177" fontId="1" fillId="2" borderId="0" xfId="0" applyNumberFormat="1" applyFont="1" applyFill="1" applyAlignment="1">
      <alignment horizontal="center" vertical="center"/>
      <protection locked="0"/>
    </xf>
    <xf numFmtId="176" fontId="1" fillId="2" borderId="0" xfId="0" applyNumberFormat="1" applyFont="1" applyFill="1" applyAlignment="1">
      <alignment horizontal="center" vertical="center"/>
      <protection locked="0"/>
    </xf>
    <xf numFmtId="177" fontId="1" fillId="5" borderId="7" xfId="0" applyNumberFormat="1" applyFont="1" applyFill="1" applyBorder="1" applyAlignment="1">
      <alignment horizontal="center" vertical="top"/>
      <protection locked="0"/>
    </xf>
    <xf numFmtId="176" fontId="1" fillId="0" borderId="5" xfId="0" applyNumberFormat="1" applyFont="1" applyBorder="1" applyAlignment="1">
      <alignment horizontal="center" vertical="top"/>
      <protection locked="0"/>
    </xf>
    <xf numFmtId="176" fontId="1" fillId="0" borderId="1" xfId="0" applyNumberFormat="1" applyFont="1" applyBorder="1" applyAlignment="1">
      <alignment horizontal="center" vertical="top"/>
      <protection locked="0"/>
    </xf>
    <xf numFmtId="177" fontId="1" fillId="8" borderId="8" xfId="0" applyNumberFormat="1" applyFont="1" applyFill="1" applyBorder="1" applyAlignment="1">
      <alignment horizontal="center" vertical="top"/>
      <protection locked="0"/>
    </xf>
    <xf numFmtId="177" fontId="1" fillId="8" borderId="7" xfId="0" applyNumberFormat="1" applyFont="1" applyFill="1" applyBorder="1" applyAlignment="1">
      <alignment horizontal="center" vertical="top"/>
      <protection locked="0"/>
    </xf>
    <xf numFmtId="176" fontId="1" fillId="0" borderId="0" xfId="0" applyNumberFormat="1" applyFont="1" applyBorder="1" applyAlignment="1">
      <alignment horizontal="center" vertical="top"/>
      <protection locked="0"/>
    </xf>
    <xf numFmtId="0" fontId="1" fillId="2" borderId="0" xfId="0" applyFont="1" applyFill="1" applyBorder="1" applyAlignment="1">
      <alignment horizontal="center" vertical="center"/>
      <protection locked="0"/>
    </xf>
    <xf numFmtId="0" fontId="7" fillId="0" borderId="0" xfId="0" applyFont="1" applyBorder="1" applyAlignment="1" applyProtection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121227</xdr:colOff>
      <xdr:row>26</xdr:row>
      <xdr:rowOff>155863</xdr:rowOff>
    </xdr:from>
    <xdr:to>
      <xdr:col>12</xdr:col>
      <xdr:colOff>489383</xdr:colOff>
      <xdr:row>53</xdr:row>
      <xdr:rowOff>192391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0636" y="5593772"/>
          <a:ext cx="5771429" cy="5647619"/>
        </a:xfrm>
        <a:prstGeom prst="rect">
          <a:avLst/>
        </a:prstGeom>
      </xdr:spPr>
    </xdr:pic>
    <xdr:clientData/>
  </xdr:twoCellAnchor>
  <xdr:twoCellAnchor editAs="oneCell">
    <xdr:from>
      <xdr:col>13</xdr:col>
      <xdr:colOff>277090</xdr:colOff>
      <xdr:row>26</xdr:row>
      <xdr:rowOff>52628</xdr:rowOff>
    </xdr:from>
    <xdr:to>
      <xdr:col>19</xdr:col>
      <xdr:colOff>931717</xdr:colOff>
      <xdr:row>53</xdr:row>
      <xdr:rowOff>30916</xdr:rowOff>
    </xdr:to>
    <xdr:pic>
      <xdr:nvPicPr>
        <xdr:cNvPr id="7" name="图片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14954" y="5490537"/>
          <a:ext cx="5503718" cy="5589379"/>
        </a:xfrm>
        <a:prstGeom prst="rect">
          <a:avLst/>
        </a:prstGeom>
      </xdr:spPr>
    </xdr:pic>
    <xdr:clientData/>
  </xdr:twoCellAnchor>
  <xdr:twoCellAnchor editAs="oneCell">
    <xdr:from>
      <xdr:col>1</xdr:col>
      <xdr:colOff>86591</xdr:colOff>
      <xdr:row>62</xdr:row>
      <xdr:rowOff>17318</xdr:rowOff>
    </xdr:from>
    <xdr:to>
      <xdr:col>12</xdr:col>
      <xdr:colOff>845223</xdr:colOff>
      <xdr:row>90</xdr:row>
      <xdr:rowOff>150790</xdr:rowOff>
    </xdr:to>
    <xdr:pic>
      <xdr:nvPicPr>
        <xdr:cNvPr id="8" name="图片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12936682"/>
          <a:ext cx="6161905" cy="5952381"/>
        </a:xfrm>
        <a:prstGeom prst="rect">
          <a:avLst/>
        </a:prstGeom>
      </xdr:spPr>
    </xdr:pic>
    <xdr:clientData/>
  </xdr:twoCellAnchor>
  <xdr:twoCellAnchor editAs="oneCell">
    <xdr:from>
      <xdr:col>13</xdr:col>
      <xdr:colOff>236590</xdr:colOff>
      <xdr:row>62</xdr:row>
      <xdr:rowOff>11454</xdr:rowOff>
    </xdr:from>
    <xdr:to>
      <xdr:col>20</xdr:col>
      <xdr:colOff>409887</xdr:colOff>
      <xdr:row>89</xdr:row>
      <xdr:rowOff>162268</xdr:rowOff>
    </xdr:to>
    <xdr:pic>
      <xdr:nvPicPr>
        <xdr:cNvPr id="9" name="图片 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4454" y="12930818"/>
          <a:ext cx="6009524" cy="5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0"/>
  <sheetViews>
    <sheetView tabSelected="1" topLeftCell="A43" zoomScale="55" zoomScaleNormal="55" workbookViewId="0">
      <selection activeCell="U73" sqref="U73"/>
    </sheetView>
  </sheetViews>
  <sheetFormatPr defaultColWidth="10" defaultRowHeight="15.75" x14ac:dyDescent="0.15"/>
  <cols>
    <col min="1" max="1" width="38.33203125" style="4" customWidth="1"/>
    <col min="2" max="2" width="8.33203125" style="5" customWidth="1"/>
    <col min="3" max="3" width="11.6640625" style="5" customWidth="1"/>
    <col min="4" max="4" width="16.6640625" style="5" customWidth="1"/>
    <col min="5" max="5" width="11.6640625" style="5" customWidth="1"/>
    <col min="6" max="6" width="16.6640625" style="6" customWidth="1"/>
    <col min="7" max="7" width="15.6640625" style="7" customWidth="1"/>
    <col min="8" max="8" width="13.33203125" style="6" customWidth="1"/>
    <col min="9" max="9" width="16.6640625" style="8" hidden="1" customWidth="1"/>
    <col min="10" max="10" width="8.33203125" style="8" hidden="1" customWidth="1"/>
    <col min="11" max="12" width="13.33203125" style="8" hidden="1" customWidth="1"/>
    <col min="13" max="13" width="16.5" style="8" customWidth="1"/>
    <col min="14" max="14" width="14.83203125" style="8" customWidth="1"/>
    <col min="15" max="15" width="13" style="8" customWidth="1"/>
    <col min="16" max="16" width="14.6640625" style="9" customWidth="1"/>
    <col min="17" max="17" width="15.1640625" style="2" customWidth="1"/>
    <col min="18" max="18" width="10" style="2"/>
    <col min="19" max="22" width="17.33203125" style="2" customWidth="1"/>
    <col min="23" max="254" width="10" style="5"/>
  </cols>
  <sheetData>
    <row r="1" spans="1:22" s="1" customFormat="1" ht="27" customHeight="1" x14ac:dyDescent="0.15">
      <c r="A1" s="4" t="s">
        <v>0</v>
      </c>
      <c r="B1" s="10" t="s">
        <v>1</v>
      </c>
      <c r="C1" s="10" t="s">
        <v>2</v>
      </c>
      <c r="D1" s="10" t="s">
        <v>3</v>
      </c>
      <c r="F1" s="11" t="s">
        <v>4</v>
      </c>
      <c r="G1" s="11" t="s">
        <v>5</v>
      </c>
      <c r="H1" s="11" t="s">
        <v>6</v>
      </c>
      <c r="I1" s="32" t="s">
        <v>7</v>
      </c>
      <c r="J1" s="32" t="s">
        <v>8</v>
      </c>
      <c r="K1" s="32" t="s">
        <v>9</v>
      </c>
      <c r="L1" s="32" t="s">
        <v>10</v>
      </c>
      <c r="M1" s="33" t="s">
        <v>11</v>
      </c>
      <c r="N1" s="33" t="s">
        <v>12</v>
      </c>
      <c r="O1" s="33" t="s">
        <v>13</v>
      </c>
      <c r="P1" s="34"/>
      <c r="Q1" s="41"/>
      <c r="R1" s="41"/>
      <c r="S1" s="41"/>
      <c r="T1" s="41"/>
      <c r="U1" s="41"/>
      <c r="V1" s="41"/>
    </row>
    <row r="2" spans="1:22" s="2" customFormat="1" ht="15" customHeight="1" x14ac:dyDescent="0.2">
      <c r="A2" s="12"/>
      <c r="B2" s="13" t="s">
        <v>14</v>
      </c>
      <c r="C2" s="14" t="s">
        <v>15</v>
      </c>
      <c r="D2" s="15" t="s">
        <v>16</v>
      </c>
      <c r="F2" s="16">
        <v>17.46</v>
      </c>
      <c r="G2" s="17"/>
      <c r="H2" s="18"/>
      <c r="I2" s="18">
        <v>0</v>
      </c>
      <c r="J2" s="18" t="e">
        <v>#NUM!</v>
      </c>
      <c r="K2" s="18">
        <v>0</v>
      </c>
      <c r="L2" s="18">
        <v>0</v>
      </c>
      <c r="M2" s="35">
        <f>F2-G6</f>
        <v>4.9399999999999995</v>
      </c>
      <c r="N2" s="35">
        <f>M2-$M$2</f>
        <v>0</v>
      </c>
      <c r="O2" s="35">
        <f>POWER(2,-N2)</f>
        <v>1</v>
      </c>
      <c r="P2" s="36">
        <f>AVERAGE(O2:O4)</f>
        <v>0.96960418871635856</v>
      </c>
      <c r="Q2" s="42"/>
    </row>
    <row r="3" spans="1:22" s="2" customFormat="1" ht="15" customHeight="1" x14ac:dyDescent="0.2">
      <c r="A3" s="4"/>
      <c r="B3" s="19" t="s">
        <v>17</v>
      </c>
      <c r="C3" s="20" t="s">
        <v>15</v>
      </c>
      <c r="D3" s="15" t="s">
        <v>16</v>
      </c>
      <c r="F3" s="16">
        <v>17.55</v>
      </c>
      <c r="G3" s="17">
        <f>AVERAGE(F2:F4)</f>
        <v>17.505000000000003</v>
      </c>
      <c r="H3" s="18">
        <f>STDEV(F2:F4)</f>
        <v>4.4999999999999929E-2</v>
      </c>
      <c r="I3" s="18">
        <v>0</v>
      </c>
      <c r="J3" s="18" t="e">
        <v>#NUM!</v>
      </c>
      <c r="K3" s="18">
        <v>0</v>
      </c>
      <c r="L3" s="18">
        <v>0</v>
      </c>
      <c r="M3" s="35">
        <f>F3-G6</f>
        <v>5.0299999999999994</v>
      </c>
      <c r="N3" s="35">
        <f>M3-$M$2</f>
        <v>8.9999999999999858E-2</v>
      </c>
      <c r="O3" s="35">
        <f t="shared" ref="O3:O10" si="0">POWER(2,-N3)</f>
        <v>0.93952274921401191</v>
      </c>
      <c r="P3" s="9"/>
      <c r="Q3" s="42"/>
    </row>
    <row r="4" spans="1:22" s="2" customFormat="1" ht="15" customHeight="1" x14ac:dyDescent="0.25">
      <c r="A4" s="21" t="s">
        <v>18</v>
      </c>
      <c r="B4" s="19" t="s">
        <v>19</v>
      </c>
      <c r="C4" s="20" t="s">
        <v>15</v>
      </c>
      <c r="D4" s="15" t="s">
        <v>16</v>
      </c>
      <c r="E4" s="22"/>
      <c r="F4" s="16">
        <f>AVERAGE(F2:F3)</f>
        <v>17.505000000000003</v>
      </c>
      <c r="G4" s="17"/>
      <c r="H4" s="18"/>
      <c r="I4" s="18">
        <v>0</v>
      </c>
      <c r="J4" s="18" t="e">
        <v>#NUM!</v>
      </c>
      <c r="K4" s="18">
        <v>0</v>
      </c>
      <c r="L4" s="18">
        <v>0</v>
      </c>
      <c r="M4" s="35">
        <f>F4-G6</f>
        <v>4.9850000000000012</v>
      </c>
      <c r="N4" s="35">
        <f>M4-$M$2</f>
        <v>4.5000000000001705E-2</v>
      </c>
      <c r="O4" s="35">
        <f t="shared" si="0"/>
        <v>0.96928981693506389</v>
      </c>
      <c r="P4" s="9"/>
      <c r="Q4" s="42"/>
    </row>
    <row r="5" spans="1:22" s="2" customFormat="1" ht="15" customHeight="1" x14ac:dyDescent="0.2">
      <c r="A5" s="4"/>
      <c r="B5" s="19" t="s">
        <v>20</v>
      </c>
      <c r="C5" s="23" t="s">
        <v>15</v>
      </c>
      <c r="D5" s="24" t="s">
        <v>21</v>
      </c>
      <c r="F5" s="16">
        <v>12.42</v>
      </c>
      <c r="G5" s="17"/>
      <c r="H5" s="18"/>
      <c r="I5" s="18">
        <v>0</v>
      </c>
      <c r="J5" s="18" t="e">
        <v>#NUM!</v>
      </c>
      <c r="K5" s="18">
        <v>0</v>
      </c>
      <c r="L5" s="18">
        <v>0</v>
      </c>
      <c r="M5" s="35"/>
      <c r="N5" s="35"/>
      <c r="O5" s="35"/>
      <c r="P5" s="9"/>
    </row>
    <row r="6" spans="1:22" s="2" customFormat="1" ht="15" customHeight="1" x14ac:dyDescent="0.2">
      <c r="A6" s="4"/>
      <c r="B6" s="19" t="s">
        <v>22</v>
      </c>
      <c r="C6" s="23" t="s">
        <v>15</v>
      </c>
      <c r="D6" s="24" t="s">
        <v>21</v>
      </c>
      <c r="F6" s="16">
        <v>12.6</v>
      </c>
      <c r="G6" s="17">
        <f>AVERAGE(F5:F7)</f>
        <v>12.520000000000001</v>
      </c>
      <c r="H6" s="18">
        <f>STDEV(F5:F7)</f>
        <v>9.1651513899116591E-2</v>
      </c>
      <c r="I6" s="18">
        <v>0</v>
      </c>
      <c r="J6" s="18" t="e">
        <v>#NUM!</v>
      </c>
      <c r="K6" s="18">
        <v>0</v>
      </c>
      <c r="L6" s="18">
        <v>0</v>
      </c>
      <c r="M6" s="35"/>
      <c r="N6" s="35"/>
      <c r="O6" s="35"/>
      <c r="P6" s="9"/>
    </row>
    <row r="7" spans="1:22" s="3" customFormat="1" ht="15" customHeight="1" x14ac:dyDescent="0.2">
      <c r="A7" s="25"/>
      <c r="B7" s="26" t="s">
        <v>23</v>
      </c>
      <c r="C7" s="27" t="s">
        <v>15</v>
      </c>
      <c r="D7" s="24" t="s">
        <v>21</v>
      </c>
      <c r="F7" s="16">
        <v>12.54</v>
      </c>
      <c r="G7" s="17"/>
      <c r="H7" s="18"/>
      <c r="I7" s="18">
        <v>0</v>
      </c>
      <c r="J7" s="18" t="e">
        <v>#NUM!</v>
      </c>
      <c r="K7" s="18">
        <v>0</v>
      </c>
      <c r="L7" s="18">
        <v>0</v>
      </c>
      <c r="M7" s="35"/>
      <c r="N7" s="35"/>
      <c r="O7" s="35"/>
      <c r="P7" s="37"/>
      <c r="Q7" s="2"/>
      <c r="R7" s="2"/>
      <c r="S7" s="2"/>
      <c r="T7" s="2"/>
      <c r="U7" s="2"/>
      <c r="V7" s="2"/>
    </row>
    <row r="8" spans="1:22" x14ac:dyDescent="0.2">
      <c r="B8" s="28" t="s">
        <v>24</v>
      </c>
      <c r="C8" s="20" t="s">
        <v>15</v>
      </c>
      <c r="D8" s="15" t="s">
        <v>16</v>
      </c>
      <c r="E8" s="2"/>
      <c r="F8" s="16">
        <v>17.489999999999998</v>
      </c>
      <c r="G8" s="29"/>
      <c r="H8" s="30"/>
      <c r="I8" s="30">
        <v>0</v>
      </c>
      <c r="J8" s="30" t="e">
        <v>#NUM!</v>
      </c>
      <c r="K8" s="30">
        <v>0</v>
      </c>
      <c r="L8" s="30">
        <v>0</v>
      </c>
      <c r="M8" s="38">
        <f>F8-G12</f>
        <v>5.2149999999999999</v>
      </c>
      <c r="N8" s="38">
        <f>M8-$M$2</f>
        <v>0.27500000000000036</v>
      </c>
      <c r="O8" s="39">
        <f t="shared" si="0"/>
        <v>0.82645031815421155</v>
      </c>
      <c r="P8" s="40">
        <f>AVERAGE(O8:O10)</f>
        <v>0.83368385534639444</v>
      </c>
    </row>
    <row r="9" spans="1:22" x14ac:dyDescent="0.2">
      <c r="B9" s="19" t="s">
        <v>25</v>
      </c>
      <c r="C9" s="20" t="s">
        <v>15</v>
      </c>
      <c r="D9" s="15" t="s">
        <v>16</v>
      </c>
      <c r="E9" s="2"/>
      <c r="F9" s="16">
        <v>17.579999999999998</v>
      </c>
      <c r="G9" s="29">
        <f>AVERAGE(F8:F10)</f>
        <v>17.48</v>
      </c>
      <c r="H9" s="31">
        <f>STDEV(F8:F10)</f>
        <v>0.10535653752852599</v>
      </c>
      <c r="I9" s="31">
        <v>0</v>
      </c>
      <c r="J9" s="31" t="e">
        <v>#NUM!</v>
      </c>
      <c r="K9" s="31">
        <v>0</v>
      </c>
      <c r="L9" s="31">
        <v>0</v>
      </c>
      <c r="M9" s="39">
        <f>F9-G12</f>
        <v>5.3049999999999997</v>
      </c>
      <c r="N9" s="38">
        <f>M9-$M$2</f>
        <v>0.36500000000000021</v>
      </c>
      <c r="O9" s="39">
        <f t="shared" si="0"/>
        <v>0.77646887500103956</v>
      </c>
    </row>
    <row r="10" spans="1:22" x14ac:dyDescent="0.25">
      <c r="A10" s="21" t="s">
        <v>31</v>
      </c>
      <c r="B10" s="19" t="s">
        <v>26</v>
      </c>
      <c r="C10" s="20" t="s">
        <v>15</v>
      </c>
      <c r="D10" s="15" t="s">
        <v>16</v>
      </c>
      <c r="E10" s="2"/>
      <c r="F10" s="16">
        <v>17.37</v>
      </c>
      <c r="G10" s="29"/>
      <c r="H10" s="31"/>
      <c r="I10" s="31">
        <v>0</v>
      </c>
      <c r="J10" s="31" t="e">
        <v>#NUM!</v>
      </c>
      <c r="K10" s="31">
        <v>0</v>
      </c>
      <c r="L10" s="31">
        <v>0</v>
      </c>
      <c r="M10" s="39">
        <f>F10-G12</f>
        <v>5.0950000000000024</v>
      </c>
      <c r="N10" s="38">
        <f>M10-$M$2</f>
        <v>0.15500000000000291</v>
      </c>
      <c r="O10" s="39">
        <f t="shared" si="0"/>
        <v>0.89813237288393233</v>
      </c>
    </row>
    <row r="11" spans="1:22" x14ac:dyDescent="0.2">
      <c r="B11" s="19" t="s">
        <v>27</v>
      </c>
      <c r="C11" s="23" t="s">
        <v>15</v>
      </c>
      <c r="D11" s="24" t="s">
        <v>21</v>
      </c>
      <c r="E11" s="2"/>
      <c r="F11" s="16">
        <f>AVERAGE(F12:F13)</f>
        <v>12.274999999999999</v>
      </c>
      <c r="G11" s="29"/>
      <c r="H11" s="31"/>
      <c r="I11" s="31">
        <v>0</v>
      </c>
      <c r="J11" s="31" t="e">
        <v>#NUM!</v>
      </c>
      <c r="K11" s="31">
        <v>0</v>
      </c>
      <c r="L11" s="31">
        <v>0</v>
      </c>
      <c r="M11" s="39"/>
      <c r="N11" s="38"/>
      <c r="O11" s="39"/>
    </row>
    <row r="12" spans="1:22" x14ac:dyDescent="0.2">
      <c r="B12" s="19" t="s">
        <v>28</v>
      </c>
      <c r="C12" s="23" t="s">
        <v>15</v>
      </c>
      <c r="D12" s="24" t="s">
        <v>21</v>
      </c>
      <c r="E12" s="22"/>
      <c r="F12" s="16">
        <v>12.27</v>
      </c>
      <c r="G12" s="29">
        <f>AVERAGE(F11:F13)</f>
        <v>12.274999999999999</v>
      </c>
      <c r="H12" s="31">
        <f>STDEV(F11:F13)</f>
        <v>4.9999999999998934E-3</v>
      </c>
      <c r="I12" s="31">
        <v>0</v>
      </c>
      <c r="J12" s="31" t="e">
        <v>#NUM!</v>
      </c>
      <c r="K12" s="31">
        <v>0</v>
      </c>
      <c r="L12" s="31">
        <v>0</v>
      </c>
      <c r="M12" s="39"/>
      <c r="N12" s="38"/>
      <c r="O12" s="39"/>
    </row>
    <row r="13" spans="1:22" x14ac:dyDescent="0.2">
      <c r="A13" s="25"/>
      <c r="B13" s="26" t="s">
        <v>29</v>
      </c>
      <c r="C13" s="27" t="s">
        <v>15</v>
      </c>
      <c r="D13" s="24" t="s">
        <v>21</v>
      </c>
      <c r="E13" s="3"/>
      <c r="F13" s="16">
        <v>12.28</v>
      </c>
      <c r="G13" s="29"/>
      <c r="H13" s="31"/>
      <c r="I13" s="31">
        <v>0</v>
      </c>
      <c r="J13" s="31" t="e">
        <v>#NUM!</v>
      </c>
      <c r="K13" s="31">
        <v>0</v>
      </c>
      <c r="L13" s="31">
        <v>0</v>
      </c>
      <c r="M13" s="39"/>
      <c r="N13" s="38"/>
      <c r="O13" s="39"/>
      <c r="P13" s="37"/>
    </row>
    <row r="14" spans="1:22" x14ac:dyDescent="0.2">
      <c r="B14" s="28" t="s">
        <v>24</v>
      </c>
      <c r="C14" s="20" t="s">
        <v>15</v>
      </c>
      <c r="D14" s="15" t="s">
        <v>16</v>
      </c>
      <c r="E14" s="2"/>
      <c r="F14" s="16">
        <v>17.79</v>
      </c>
      <c r="G14" s="29"/>
      <c r="H14" s="30"/>
      <c r="I14" s="30">
        <v>0</v>
      </c>
      <c r="J14" s="30" t="e">
        <v>#NUM!</v>
      </c>
      <c r="K14" s="30">
        <v>0</v>
      </c>
      <c r="L14" s="30">
        <v>0</v>
      </c>
      <c r="M14" s="38">
        <f>F14-G18</f>
        <v>4.6599999999999984</v>
      </c>
      <c r="N14" s="38">
        <f>M14-$M$14</f>
        <v>0</v>
      </c>
      <c r="O14" s="39">
        <f t="shared" ref="O14:O16" si="1">POWER(2,-N14)</f>
        <v>1</v>
      </c>
      <c r="P14" s="40">
        <f>AVERAGE(O14:O16)</f>
        <v>0.98608950105740278</v>
      </c>
    </row>
    <row r="15" spans="1:22" x14ac:dyDescent="0.2">
      <c r="B15" s="19" t="s">
        <v>25</v>
      </c>
      <c r="C15" s="20" t="s">
        <v>15</v>
      </c>
      <c r="D15" s="15" t="s">
        <v>16</v>
      </c>
      <c r="E15" s="2"/>
      <c r="F15" s="16">
        <v>17.71</v>
      </c>
      <c r="G15" s="29">
        <f>AVERAGE(F14:F16)</f>
        <v>17.813333333333333</v>
      </c>
      <c r="H15" s="31">
        <f>STDEV(F14:F16)</f>
        <v>0.1167618659209137</v>
      </c>
      <c r="I15" s="31">
        <v>0</v>
      </c>
      <c r="J15" s="31" t="e">
        <v>#NUM!</v>
      </c>
      <c r="K15" s="31">
        <v>0</v>
      </c>
      <c r="L15" s="31">
        <v>0</v>
      </c>
      <c r="M15" s="39">
        <f>F15-G18</f>
        <v>4.58</v>
      </c>
      <c r="N15" s="38">
        <f>M15-$M$14</f>
        <v>-7.9999999999998295E-2</v>
      </c>
      <c r="O15" s="39">
        <f t="shared" si="1"/>
        <v>1.0570180405613792</v>
      </c>
    </row>
    <row r="16" spans="1:22" x14ac:dyDescent="0.25">
      <c r="A16" s="21" t="s">
        <v>30</v>
      </c>
      <c r="B16" s="19" t="s">
        <v>26</v>
      </c>
      <c r="C16" s="20" t="s">
        <v>15</v>
      </c>
      <c r="D16" s="15" t="s">
        <v>16</v>
      </c>
      <c r="E16" s="2"/>
      <c r="F16" s="16">
        <v>17.940000000000001</v>
      </c>
      <c r="G16" s="29"/>
      <c r="H16" s="31"/>
      <c r="I16" s="31">
        <v>0</v>
      </c>
      <c r="J16" s="31" t="e">
        <v>#NUM!</v>
      </c>
      <c r="K16" s="31">
        <v>0</v>
      </c>
      <c r="L16" s="31">
        <v>0</v>
      </c>
      <c r="M16" s="39">
        <f>F16-G18</f>
        <v>4.8100000000000005</v>
      </c>
      <c r="N16" s="38">
        <f>M16-$M$14</f>
        <v>0.15000000000000213</v>
      </c>
      <c r="O16" s="39">
        <f t="shared" si="1"/>
        <v>0.90125046261082897</v>
      </c>
    </row>
    <row r="17" spans="1:16" x14ac:dyDescent="0.2">
      <c r="B17" s="19" t="s">
        <v>27</v>
      </c>
      <c r="C17" s="23" t="s">
        <v>15</v>
      </c>
      <c r="D17" s="24" t="s">
        <v>21</v>
      </c>
      <c r="E17" s="2"/>
      <c r="F17" s="16">
        <v>13.01</v>
      </c>
      <c r="G17" s="29"/>
      <c r="H17" s="31"/>
      <c r="I17" s="31">
        <v>0</v>
      </c>
      <c r="J17" s="31" t="e">
        <v>#NUM!</v>
      </c>
      <c r="K17" s="31">
        <v>0</v>
      </c>
      <c r="L17" s="31">
        <v>0</v>
      </c>
      <c r="M17" s="39"/>
      <c r="N17" s="38"/>
      <c r="O17" s="39"/>
    </row>
    <row r="18" spans="1:16" x14ac:dyDescent="0.2">
      <c r="B18" s="19" t="s">
        <v>28</v>
      </c>
      <c r="C18" s="23" t="s">
        <v>15</v>
      </c>
      <c r="D18" s="24" t="s">
        <v>21</v>
      </c>
      <c r="E18" s="22"/>
      <c r="F18" s="16">
        <v>13.28</v>
      </c>
      <c r="G18" s="29">
        <f>AVERAGE(F17:F19)</f>
        <v>13.13</v>
      </c>
      <c r="H18" s="31">
        <f>STDEV(F17:F19)</f>
        <v>0.13747727084867498</v>
      </c>
      <c r="I18" s="31">
        <v>0</v>
      </c>
      <c r="J18" s="31" t="e">
        <v>#NUM!</v>
      </c>
      <c r="K18" s="31">
        <v>0</v>
      </c>
      <c r="L18" s="31">
        <v>0</v>
      </c>
      <c r="M18" s="39"/>
      <c r="N18" s="38"/>
      <c r="O18" s="39"/>
    </row>
    <row r="19" spans="1:16" x14ac:dyDescent="0.2">
      <c r="A19" s="25"/>
      <c r="B19" s="26" t="s">
        <v>29</v>
      </c>
      <c r="C19" s="27" t="s">
        <v>15</v>
      </c>
      <c r="D19" s="24" t="s">
        <v>21</v>
      </c>
      <c r="E19" s="3"/>
      <c r="F19" s="16">
        <v>13.1</v>
      </c>
      <c r="G19" s="29"/>
      <c r="H19" s="31"/>
      <c r="I19" s="31">
        <v>0</v>
      </c>
      <c r="J19" s="31" t="e">
        <v>#NUM!</v>
      </c>
      <c r="K19" s="31">
        <v>0</v>
      </c>
      <c r="L19" s="31">
        <v>0</v>
      </c>
      <c r="M19" s="39"/>
      <c r="N19" s="38"/>
      <c r="O19" s="39"/>
      <c r="P19" s="37"/>
    </row>
    <row r="20" spans="1:16" x14ac:dyDescent="0.2">
      <c r="B20" s="28" t="s">
        <v>24</v>
      </c>
      <c r="C20" s="20" t="s">
        <v>15</v>
      </c>
      <c r="D20" s="15" t="s">
        <v>16</v>
      </c>
      <c r="E20" s="2"/>
      <c r="F20" s="16">
        <v>17.21</v>
      </c>
      <c r="G20" s="29"/>
      <c r="H20" s="30"/>
      <c r="I20" s="30">
        <v>0</v>
      </c>
      <c r="J20" s="30" t="e">
        <v>#NUM!</v>
      </c>
      <c r="K20" s="30">
        <v>0</v>
      </c>
      <c r="L20" s="30">
        <v>0</v>
      </c>
      <c r="M20" s="38">
        <f>F20-G24</f>
        <v>4.5733333333333324</v>
      </c>
      <c r="N20" s="38">
        <f>M20-$M$14</f>
        <v>-8.6666666666666003E-2</v>
      </c>
      <c r="O20" s="39">
        <f t="shared" ref="O20:O22" si="2">POWER(2,-N20)</f>
        <v>1.061913803962357</v>
      </c>
      <c r="P20" s="40">
        <f>AVERAGE(O20:O22)</f>
        <v>0.99238802581298258</v>
      </c>
    </row>
    <row r="21" spans="1:16" x14ac:dyDescent="0.2">
      <c r="B21" s="19" t="s">
        <v>25</v>
      </c>
      <c r="C21" s="20" t="s">
        <v>15</v>
      </c>
      <c r="D21" s="15" t="s">
        <v>16</v>
      </c>
      <c r="E21" s="2"/>
      <c r="F21" s="16">
        <v>17.309999999999999</v>
      </c>
      <c r="G21" s="29">
        <f>AVERAGE(F20:F22)</f>
        <v>17.309999999999999</v>
      </c>
      <c r="H21" s="31">
        <f>STDEV(F20:F22)</f>
        <v>9.9999999999999645E-2</v>
      </c>
      <c r="I21" s="31">
        <v>0</v>
      </c>
      <c r="J21" s="31" t="e">
        <v>#NUM!</v>
      </c>
      <c r="K21" s="31">
        <v>0</v>
      </c>
      <c r="L21" s="31">
        <v>0</v>
      </c>
      <c r="M21" s="39">
        <f>F21-G24</f>
        <v>4.6733333333333302</v>
      </c>
      <c r="N21" s="38">
        <f>M21-$M$14</f>
        <v>1.3333333333331865E-2</v>
      </c>
      <c r="O21" s="39">
        <f t="shared" si="2"/>
        <v>0.99080061326523039</v>
      </c>
    </row>
    <row r="22" spans="1:16" x14ac:dyDescent="0.25">
      <c r="A22" s="21" t="s">
        <v>32</v>
      </c>
      <c r="B22" s="19" t="s">
        <v>26</v>
      </c>
      <c r="C22" s="20" t="s">
        <v>15</v>
      </c>
      <c r="D22" s="15" t="s">
        <v>16</v>
      </c>
      <c r="E22" s="2"/>
      <c r="F22" s="16">
        <v>17.41</v>
      </c>
      <c r="G22" s="29"/>
      <c r="H22" s="31"/>
      <c r="I22" s="31">
        <v>0</v>
      </c>
      <c r="J22" s="31" t="e">
        <v>#NUM!</v>
      </c>
      <c r="K22" s="31">
        <v>0</v>
      </c>
      <c r="L22" s="31">
        <v>0</v>
      </c>
      <c r="M22" s="39">
        <f>F22-G24</f>
        <v>4.7733333333333317</v>
      </c>
      <c r="N22" s="38">
        <f>M22-$M$14</f>
        <v>0.11333333333333329</v>
      </c>
      <c r="O22" s="39">
        <f t="shared" si="2"/>
        <v>0.92444966021136032</v>
      </c>
    </row>
    <row r="23" spans="1:16" x14ac:dyDescent="0.2">
      <c r="B23" s="19" t="s">
        <v>27</v>
      </c>
      <c r="C23" s="23" t="s">
        <v>15</v>
      </c>
      <c r="D23" s="24" t="s">
        <v>21</v>
      </c>
      <c r="E23" s="2"/>
      <c r="F23" s="16">
        <v>12.65</v>
      </c>
      <c r="G23" s="29"/>
      <c r="H23" s="31"/>
      <c r="I23" s="31">
        <v>0</v>
      </c>
      <c r="J23" s="31" t="e">
        <v>#NUM!</v>
      </c>
      <c r="K23" s="31">
        <v>0</v>
      </c>
      <c r="L23" s="31">
        <v>0</v>
      </c>
      <c r="M23" s="39"/>
      <c r="N23" s="38"/>
      <c r="O23" s="39"/>
    </row>
    <row r="24" spans="1:16" x14ac:dyDescent="0.2">
      <c r="B24" s="19" t="s">
        <v>28</v>
      </c>
      <c r="C24" s="23" t="s">
        <v>15</v>
      </c>
      <c r="D24" s="24" t="s">
        <v>21</v>
      </c>
      <c r="E24" s="22"/>
      <c r="F24" s="16">
        <v>12.7</v>
      </c>
      <c r="G24" s="29">
        <f>AVERAGE(F23:F25)</f>
        <v>12.636666666666668</v>
      </c>
      <c r="H24" s="31">
        <f>STDEV(F23:F25)</f>
        <v>7.0945988845975319E-2</v>
      </c>
      <c r="I24" s="31">
        <v>0</v>
      </c>
      <c r="J24" s="31" t="e">
        <v>#NUM!</v>
      </c>
      <c r="K24" s="31">
        <v>0</v>
      </c>
      <c r="L24" s="31">
        <v>0</v>
      </c>
      <c r="M24" s="39"/>
      <c r="N24" s="38"/>
      <c r="O24" s="39"/>
    </row>
    <row r="25" spans="1:16" x14ac:dyDescent="0.2">
      <c r="A25" s="25"/>
      <c r="B25" s="26" t="s">
        <v>29</v>
      </c>
      <c r="C25" s="27" t="s">
        <v>15</v>
      </c>
      <c r="D25" s="24" t="s">
        <v>21</v>
      </c>
      <c r="E25" s="3"/>
      <c r="F25" s="16">
        <v>12.56</v>
      </c>
      <c r="G25" s="29"/>
      <c r="H25" s="31"/>
      <c r="I25" s="31">
        <v>0</v>
      </c>
      <c r="J25" s="31" t="e">
        <v>#NUM!</v>
      </c>
      <c r="K25" s="31">
        <v>0</v>
      </c>
      <c r="L25" s="31">
        <v>0</v>
      </c>
      <c r="M25" s="39"/>
      <c r="N25" s="38"/>
      <c r="O25" s="39"/>
      <c r="P25" s="37"/>
    </row>
    <row r="26" spans="1:16" x14ac:dyDescent="0.15">
      <c r="B26" s="5" t="s">
        <v>16</v>
      </c>
    </row>
    <row r="60" spans="2:2" x14ac:dyDescent="0.15">
      <c r="B60" s="5" t="s">
        <v>21</v>
      </c>
    </row>
  </sheetData>
  <phoneticPr fontId="10" type="noConversion"/>
  <pageMargins left="0.75" right="0.75" top="1" bottom="1" header="0.51180555555555596" footer="0.5118055555555559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TGFB1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Windows User</cp:lastModifiedBy>
  <dcterms:created xsi:type="dcterms:W3CDTF">2012-08-13T02:08:00Z</dcterms:created>
  <dcterms:modified xsi:type="dcterms:W3CDTF">2021-08-22T07:58:06Z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