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colors4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charts/style4.xml" ContentType="application/vnd.ms-office.chartstyle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.xml" ContentType="application/vnd.openxmlformats-officedocument.drawing+xml"/>
  <Override PartName="/xl/drawings/drawing60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.xml" ContentType="application/vnd.openxmlformats-officedocument.spreadsheetml.worksheet+xml"/>
  <Override PartName="/xl/worksheets/sheet60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60" windowHeight="13140" tabRatio="939" firstSheet="40" activeTab="59"/>
  </bookViews>
  <sheets>
    <sheet name="1-1" sheetId="2" r:id="rId1"/>
    <sheet name="1-2" sheetId="3" r:id="rId2"/>
    <sheet name="1-3" sheetId="4" r:id="rId3"/>
    <sheet name="1-4" sheetId="5" r:id="rId4"/>
    <sheet name="1-5" sheetId="6" r:id="rId5"/>
    <sheet name="1-6" sheetId="7" r:id="rId6"/>
    <sheet name="2-1" sheetId="8" r:id="rId7"/>
    <sheet name="2-2" sheetId="9" r:id="rId8"/>
    <sheet name="2-3" sheetId="10" r:id="rId9"/>
    <sheet name="2-4" sheetId="11" r:id="rId10"/>
    <sheet name="2-5" sheetId="12" r:id="rId11"/>
    <sheet name="2-6" sheetId="13" r:id="rId12"/>
    <sheet name="2-7 ELISA" sheetId="14" r:id="rId13"/>
    <sheet name="2-8 ELISA" sheetId="15" r:id="rId14"/>
    <sheet name="2-9 ELISA" sheetId="16" r:id="rId15"/>
    <sheet name="2-10 ELISA" sheetId="17" r:id="rId16"/>
    <sheet name="3-1 qPCR CFAP53" sheetId="18" r:id="rId17"/>
    <sheet name="FBXO9" sheetId="32" r:id="rId18"/>
    <sheet name="ARSJ" sheetId="34" r:id="rId19"/>
    <sheet name="ABCA9" sheetId="35" r:id="rId20"/>
    <sheet name="CXorf57" sheetId="36" r:id="rId21"/>
    <sheet name="GPR22" sheetId="37" r:id="rId22"/>
    <sheet name="STXBP5L" sheetId="38" r:id="rId23"/>
    <sheet name="MSANTD4" sheetId="39" r:id="rId24"/>
    <sheet name="RRP15" sheetId="41" r:id="rId25"/>
    <sheet name="UGT1A3" sheetId="40" r:id="rId26"/>
    <sheet name="IRF4" sheetId="43" r:id="rId27"/>
    <sheet name="TFAP2D" sheetId="42" r:id="rId28"/>
    <sheet name="TRHDE" sheetId="49" r:id="rId29"/>
    <sheet name="ASMT" sheetId="48" r:id="rId30"/>
    <sheet name="CAPS" sheetId="47" r:id="rId31"/>
    <sheet name="COMMD10" sheetId="51" r:id="rId32"/>
    <sheet name="VSTM4" sheetId="50" r:id="rId33"/>
    <sheet name="COL 14A1" sheetId="52" r:id="rId34"/>
    <sheet name="3-2 qPCR CFAP53" sheetId="19" r:id="rId35"/>
    <sheet name="FBXO9." sheetId="70" r:id="rId36"/>
    <sheet name="ARSJ." sheetId="69" r:id="rId37"/>
    <sheet name="ABCA9." sheetId="68" r:id="rId38"/>
    <sheet name="CXorf57." sheetId="67" r:id="rId39"/>
    <sheet name="GPR22." sheetId="66" r:id="rId40"/>
    <sheet name="STXBP5L." sheetId="65" r:id="rId41"/>
    <sheet name="MSANTD4." sheetId="64" r:id="rId42"/>
    <sheet name="RRP15." sheetId="63" r:id="rId43"/>
    <sheet name="UGT1A3." sheetId="62" r:id="rId44"/>
    <sheet name="IRF4." sheetId="61" r:id="rId45"/>
    <sheet name="TFAP2D." sheetId="60" r:id="rId46"/>
    <sheet name="TRHDE." sheetId="59" r:id="rId47"/>
    <sheet name="ASMT." sheetId="58" r:id="rId48"/>
    <sheet name="CAPS." sheetId="57" r:id="rId49"/>
    <sheet name="COMMD10." sheetId="56" r:id="rId50"/>
    <sheet name="VSTM4." sheetId="55" r:id="rId51"/>
    <sheet name="COL14A1." sheetId="54" r:id="rId52"/>
    <sheet name="4-1 qPCR" sheetId="20" r:id="rId53"/>
    <sheet name="4-2 WB" sheetId="21" r:id="rId54"/>
    <sheet name="4-3" sheetId="22" r:id="rId55"/>
    <sheet name="4-4" sheetId="23" r:id="rId56"/>
    <sheet name="4-5" sheetId="24" r:id="rId57"/>
    <sheet name="4-6" sheetId="25" r:id="rId58"/>
    <sheet name="5-5" sheetId="26" r:id="rId59"/>
    <sheet name="5-6" sheetId="27" r:id="rId60"/>
  </sheets>
  <calcPr calcId="144525"/>
</workbook>
</file>

<file path=xl/sharedStrings.xml><?xml version="1.0" encoding="utf-8"?>
<sst xmlns="http://schemas.openxmlformats.org/spreadsheetml/2006/main" count="1088" uniqueCount="309">
  <si>
    <t>Control</t>
  </si>
  <si>
    <t>necrostatin-1</t>
  </si>
  <si>
    <t>ZVAD-FMK</t>
  </si>
  <si>
    <t>ferrostatin-1</t>
  </si>
  <si>
    <t>ZOL(50uM)</t>
  </si>
  <si>
    <t>standard curve</t>
  </si>
  <si>
    <t>x</t>
  </si>
  <si>
    <t>MDA</t>
  </si>
  <si>
    <t>two double value</t>
  </si>
  <si>
    <t>OD</t>
  </si>
  <si>
    <t>Negative control</t>
  </si>
  <si>
    <t>Control1</t>
  </si>
  <si>
    <t>10-3</t>
  </si>
  <si>
    <t>standard 0.78pg/ml</t>
  </si>
  <si>
    <t>Control2</t>
  </si>
  <si>
    <t>50-1</t>
  </si>
  <si>
    <t>standard 0.156pg/ml</t>
  </si>
  <si>
    <t>Control3</t>
  </si>
  <si>
    <t>50-2</t>
  </si>
  <si>
    <t>standard 0.312pg/ml</t>
  </si>
  <si>
    <t>5-1</t>
  </si>
  <si>
    <t>50-3</t>
  </si>
  <si>
    <t>standard 0.625pg/ml</t>
  </si>
  <si>
    <t>5-2</t>
  </si>
  <si>
    <t>standard 1.25pg/ml</t>
  </si>
  <si>
    <t>5-3</t>
  </si>
  <si>
    <t>standard 2.5pg/ml</t>
  </si>
  <si>
    <t>10-1</t>
  </si>
  <si>
    <t>standard 5pg/ml</t>
  </si>
  <si>
    <t>10-2</t>
  </si>
  <si>
    <t>Relative ROS Level</t>
  </si>
  <si>
    <t>Relative GPX4 Level</t>
  </si>
  <si>
    <t>Relative GSH content</t>
  </si>
  <si>
    <t>standard 7.8pg/ml</t>
  </si>
  <si>
    <t>standard 15.6pg/ml</t>
  </si>
  <si>
    <t>standard 31.2pg/ml</t>
  </si>
  <si>
    <t>standard 62.5pg/ml</t>
  </si>
  <si>
    <t>standard 125pg/ml</t>
  </si>
  <si>
    <t>standard 250pg/ml</t>
  </si>
  <si>
    <t>standard 500pg/ml</t>
  </si>
  <si>
    <t>18s</t>
  </si>
  <si>
    <t>CFAP53</t>
  </si>
  <si>
    <t>CT2-CT1</t>
  </si>
  <si>
    <t>Average</t>
  </si>
  <si>
    <t>CT1</t>
  </si>
  <si>
    <t>CT2</t>
  </si>
  <si>
    <t>∆CT</t>
  </si>
  <si>
    <t>19.43</t>
  </si>
  <si>
    <t>19.23</t>
  </si>
  <si>
    <t>19.34</t>
  </si>
  <si>
    <t>19.21</t>
  </si>
  <si>
    <t xml:space="preserve"> </t>
  </si>
  <si>
    <r>
      <rPr>
        <sz val="11"/>
        <color theme="1"/>
        <rFont val="宋体"/>
        <charset val="134"/>
        <scheme val="minor"/>
      </rPr>
      <t>Z</t>
    </r>
    <r>
      <rPr>
        <sz val="11"/>
        <color theme="1"/>
        <rFont val="宋体"/>
        <charset val="134"/>
        <scheme val="minor"/>
      </rPr>
      <t>OL</t>
    </r>
  </si>
  <si>
    <t>19.16</t>
  </si>
  <si>
    <t>19.42</t>
  </si>
  <si>
    <t>19.17</t>
  </si>
  <si>
    <t>19.1</t>
  </si>
  <si>
    <t>18.88</t>
  </si>
  <si>
    <t>1±0.05</t>
  </si>
  <si>
    <t>ZOL</t>
  </si>
  <si>
    <t>0.85±0.07</t>
  </si>
  <si>
    <t>FBXO9</t>
  </si>
  <si>
    <t>19.9</t>
  </si>
  <si>
    <t>19.56</t>
  </si>
  <si>
    <t>19.87</t>
  </si>
  <si>
    <t>19.48</t>
  </si>
  <si>
    <t>20.54</t>
  </si>
  <si>
    <t>20.59</t>
  </si>
  <si>
    <t>20.15</t>
  </si>
  <si>
    <t>20.31</t>
  </si>
  <si>
    <t>20.36</t>
  </si>
  <si>
    <t>1±0.12</t>
  </si>
  <si>
    <t>0.47±0.05</t>
  </si>
  <si>
    <t>ARSJ</t>
  </si>
  <si>
    <t>20.24</t>
  </si>
  <si>
    <t>20.09</t>
  </si>
  <si>
    <t>20.57</t>
  </si>
  <si>
    <t>19.96</t>
  </si>
  <si>
    <t>19.5</t>
  </si>
  <si>
    <t>19.45</t>
  </si>
  <si>
    <t>19.39</t>
  </si>
  <si>
    <t>19.2</t>
  </si>
  <si>
    <t>19.36</t>
  </si>
  <si>
    <t>1±0.15</t>
  </si>
  <si>
    <t>1.33±0.09</t>
  </si>
  <si>
    <t>ABCA9</t>
  </si>
  <si>
    <t>19.91</t>
  </si>
  <si>
    <t>19.81</t>
  </si>
  <si>
    <t>19.93</t>
  </si>
  <si>
    <t>19.75</t>
  </si>
  <si>
    <t>19.82</t>
  </si>
  <si>
    <t>19.73</t>
  </si>
  <si>
    <t>19.58</t>
  </si>
  <si>
    <t>0.84±0.05</t>
  </si>
  <si>
    <t>CXorf57</t>
  </si>
  <si>
    <t>21.0</t>
  </si>
  <si>
    <t>20.1</t>
  </si>
  <si>
    <t>20.19</t>
  </si>
  <si>
    <t>20.48</t>
  </si>
  <si>
    <t>20.65</t>
  </si>
  <si>
    <t>19.8</t>
  </si>
  <si>
    <t>19.95</t>
  </si>
  <si>
    <t>1±0.22</t>
  </si>
  <si>
    <t>0.88±0.19</t>
  </si>
  <si>
    <t>GPR22</t>
  </si>
  <si>
    <t>20.7</t>
  </si>
  <si>
    <t>20.61</t>
  </si>
  <si>
    <t>20.34</t>
  </si>
  <si>
    <t>20.39</t>
  </si>
  <si>
    <t>20.45</t>
  </si>
  <si>
    <t>20.04</t>
  </si>
  <si>
    <t>20.01</t>
  </si>
  <si>
    <t>0.94±0.12</t>
  </si>
  <si>
    <t>STXBP5L</t>
  </si>
  <si>
    <t>19.98</t>
  </si>
  <si>
    <t>20.14</t>
  </si>
  <si>
    <t>19.99</t>
  </si>
  <si>
    <t>1.29±0.09</t>
  </si>
  <si>
    <t>MSANTD4</t>
  </si>
  <si>
    <t>20.89</t>
  </si>
  <si>
    <t>20.5</t>
  </si>
  <si>
    <t>21.11</t>
  </si>
  <si>
    <t>20.22</t>
  </si>
  <si>
    <t>19.69</t>
  </si>
  <si>
    <t>19.63</t>
  </si>
  <si>
    <t>1.32±0.17</t>
  </si>
  <si>
    <t>RRP15</t>
  </si>
  <si>
    <t>19.67</t>
  </si>
  <si>
    <t>19.18</t>
  </si>
  <si>
    <t>19.66</t>
  </si>
  <si>
    <t>19.32</t>
  </si>
  <si>
    <t>18.87</t>
  </si>
  <si>
    <t>19.26</t>
  </si>
  <si>
    <t>18.68</t>
  </si>
  <si>
    <t>18.85</t>
  </si>
  <si>
    <t>1.09±0.16</t>
  </si>
  <si>
    <t>UGT1A3</t>
  </si>
  <si>
    <t>20.13</t>
  </si>
  <si>
    <t>19.49</t>
  </si>
  <si>
    <t>19.19</t>
  </si>
  <si>
    <t>18.92</t>
  </si>
  <si>
    <t>19.03</t>
  </si>
  <si>
    <t>1±0.14</t>
  </si>
  <si>
    <t>1.35±0.19</t>
  </si>
  <si>
    <t>IRF4</t>
  </si>
  <si>
    <t>20.51</t>
  </si>
  <si>
    <t>19.68</t>
  </si>
  <si>
    <t>20.03</t>
  </si>
  <si>
    <t>19.53</t>
  </si>
  <si>
    <t>19.71</t>
  </si>
  <si>
    <t>19.28</t>
  </si>
  <si>
    <t>19.15</t>
  </si>
  <si>
    <t>0.96±0.17</t>
  </si>
  <si>
    <t>TFAP2D</t>
  </si>
  <si>
    <t>19.14</t>
  </si>
  <si>
    <t>19.52</t>
  </si>
  <si>
    <t>18.81</t>
  </si>
  <si>
    <t>18.28</t>
  </si>
  <si>
    <t>18.23</t>
  </si>
  <si>
    <t>18.15</t>
  </si>
  <si>
    <t>17.86</t>
  </si>
  <si>
    <t>17.9</t>
  </si>
  <si>
    <t>1±0.17</t>
  </si>
  <si>
    <t>1.69±0.11</t>
  </si>
  <si>
    <t>TRHDE</t>
  </si>
  <si>
    <t>20.11</t>
  </si>
  <si>
    <t>19.6</t>
  </si>
  <si>
    <t>19.37</t>
  </si>
  <si>
    <t>1.06±0.17</t>
  </si>
  <si>
    <t>ASMT</t>
  </si>
  <si>
    <t>20.3</t>
  </si>
  <si>
    <t>20.2</t>
  </si>
  <si>
    <t>20.26</t>
  </si>
  <si>
    <t>20.08</t>
  </si>
  <si>
    <t>19.33</t>
  </si>
  <si>
    <t>19.01</t>
  </si>
  <si>
    <t>1±0.04</t>
  </si>
  <si>
    <t>1.54±0.14</t>
  </si>
  <si>
    <t>CAPS</t>
  </si>
  <si>
    <t>20.21</t>
  </si>
  <si>
    <t>19.62</t>
  </si>
  <si>
    <t>1±0.09</t>
  </si>
  <si>
    <t>0.94±0.07</t>
  </si>
  <si>
    <t>COMMD10</t>
  </si>
  <si>
    <t>19.78</t>
  </si>
  <si>
    <t>20.12</t>
  </si>
  <si>
    <t>19.89</t>
  </si>
  <si>
    <t>19.41</t>
  </si>
  <si>
    <t>1±0.07</t>
  </si>
  <si>
    <t>0.79±0.08</t>
  </si>
  <si>
    <t>VSTM4</t>
  </si>
  <si>
    <t>20.76</t>
  </si>
  <si>
    <t>20.9</t>
  </si>
  <si>
    <t>20.28</t>
  </si>
  <si>
    <t>1±0.11</t>
  </si>
  <si>
    <t>1.06±0.19</t>
  </si>
  <si>
    <t>COL14A1</t>
  </si>
  <si>
    <t>19.65</t>
  </si>
  <si>
    <t>19.57</t>
  </si>
  <si>
    <t>19.51</t>
  </si>
  <si>
    <t>18.94</t>
  </si>
  <si>
    <t>19.13</t>
  </si>
  <si>
    <t>19.02</t>
  </si>
  <si>
    <t>1.15±0.15</t>
  </si>
  <si>
    <t>∆CT-对照组的∆CT平均值</t>
  </si>
  <si>
    <t>2的-∆∆CT次幂</t>
  </si>
  <si>
    <t>2-∆∆CT/对照组的2-∆∆CT均值</t>
  </si>
  <si>
    <t>平均</t>
  </si>
  <si>
    <t>20.64</t>
  </si>
  <si>
    <t>20.33</t>
  </si>
  <si>
    <t>20.6</t>
  </si>
  <si>
    <t>20.32</t>
  </si>
  <si>
    <t>20.52</t>
  </si>
  <si>
    <t>20.0</t>
  </si>
  <si>
    <t>0.90±0.09</t>
  </si>
  <si>
    <t>20.37</t>
  </si>
  <si>
    <t>20.25</t>
  </si>
  <si>
    <t>20.35</t>
  </si>
  <si>
    <t>20.16</t>
  </si>
  <si>
    <t>20.86</t>
  </si>
  <si>
    <t>20.69</t>
  </si>
  <si>
    <t>20.82</t>
  </si>
  <si>
    <t>0.6±0.03</t>
  </si>
  <si>
    <t>21.16</t>
  </si>
  <si>
    <t>21.15</t>
  </si>
  <si>
    <t>20.99</t>
  </si>
  <si>
    <t>20.78</t>
  </si>
  <si>
    <t>20.29</t>
  </si>
  <si>
    <t>1.25±0.11</t>
  </si>
  <si>
    <t>20.23</t>
  </si>
  <si>
    <t>20.05</t>
  </si>
  <si>
    <t>20.02</t>
  </si>
  <si>
    <t>0.75±0.07</t>
  </si>
  <si>
    <t>20.42</t>
  </si>
  <si>
    <t>20.79</t>
  </si>
  <si>
    <t>20.18</t>
  </si>
  <si>
    <t>0.98±0.08</t>
  </si>
  <si>
    <t>20.85</t>
  </si>
  <si>
    <t>20.83</t>
  </si>
  <si>
    <t>20.63</t>
  </si>
  <si>
    <t>20.43</t>
  </si>
  <si>
    <t>20.56</t>
  </si>
  <si>
    <t>20.4</t>
  </si>
  <si>
    <t>1.03±0.08</t>
  </si>
  <si>
    <t>19.84</t>
  </si>
  <si>
    <t>19.06</t>
  </si>
  <si>
    <t>18.97</t>
  </si>
  <si>
    <t>1±0.06</t>
  </si>
  <si>
    <t>1.30±0.05</t>
  </si>
  <si>
    <t>19.27</t>
  </si>
  <si>
    <t>1±0.08</t>
  </si>
  <si>
    <t>1.40±0.08</t>
  </si>
  <si>
    <t>1±0.13</t>
  </si>
  <si>
    <t>0.94±0.11</t>
  </si>
  <si>
    <t>21.36</t>
  </si>
  <si>
    <t>20.96</t>
  </si>
  <si>
    <t>21.26</t>
  </si>
  <si>
    <t>20.95</t>
  </si>
  <si>
    <t>20.47</t>
  </si>
  <si>
    <t>20.58</t>
  </si>
  <si>
    <t>1.28±0.11</t>
  </si>
  <si>
    <t>21.29</t>
  </si>
  <si>
    <t>21.22</t>
  </si>
  <si>
    <t>21.24</t>
  </si>
  <si>
    <t>21.14</t>
  </si>
  <si>
    <t>20.93</t>
  </si>
  <si>
    <t>20.41</t>
  </si>
  <si>
    <t>1.06±0.11</t>
  </si>
  <si>
    <t>21.67</t>
  </si>
  <si>
    <t>21.18</t>
  </si>
  <si>
    <t>21.97</t>
  </si>
  <si>
    <t>21.49</t>
  </si>
  <si>
    <t>20.67</t>
  </si>
  <si>
    <t>1±0.21</t>
  </si>
  <si>
    <t>1.52±0.08</t>
  </si>
  <si>
    <t>21.08</t>
  </si>
  <si>
    <t>20.38</t>
  </si>
  <si>
    <t>1±0.16</t>
  </si>
  <si>
    <t>0.97±0.08</t>
  </si>
  <si>
    <t>21.69</t>
  </si>
  <si>
    <t>21.47</t>
  </si>
  <si>
    <t>21.53</t>
  </si>
  <si>
    <t>21.38</t>
  </si>
  <si>
    <t>1.64±0.08</t>
  </si>
  <si>
    <t>20.55</t>
  </si>
  <si>
    <t>0.90±0.14</t>
  </si>
  <si>
    <t>20.49</t>
  </si>
  <si>
    <t>20.66</t>
  </si>
  <si>
    <t>0.76±0.05</t>
  </si>
  <si>
    <t>19.94</t>
  </si>
  <si>
    <t>19.83</t>
  </si>
  <si>
    <t>1.12±0.09</t>
  </si>
  <si>
    <t>20.75</t>
  </si>
  <si>
    <t>0.98±0.09</t>
  </si>
  <si>
    <t>zol</t>
  </si>
  <si>
    <t>18.72</t>
  </si>
  <si>
    <t>18.76</t>
  </si>
  <si>
    <t>si-NC</t>
  </si>
  <si>
    <t>18.44</t>
  </si>
  <si>
    <t>18.46</t>
  </si>
  <si>
    <t>si-FBXO9</t>
  </si>
  <si>
    <t>19.79</t>
  </si>
  <si>
    <t>19.44</t>
  </si>
  <si>
    <t>0.95±0.09</t>
  </si>
  <si>
    <t>0.43±0.06</t>
  </si>
  <si>
    <r>
      <rPr>
        <sz val="11"/>
        <color theme="1"/>
        <rFont val="宋体"/>
        <charset val="134"/>
        <scheme val="minor"/>
      </rPr>
      <t>F</t>
    </r>
    <r>
      <rPr>
        <sz val="11"/>
        <color theme="1"/>
        <rFont val="宋体"/>
        <charset val="134"/>
        <scheme val="minor"/>
      </rPr>
      <t>BXO9</t>
    </r>
  </si>
  <si>
    <t>β-actin</t>
  </si>
  <si>
    <r>
      <rPr>
        <sz val="11"/>
        <color theme="1"/>
        <rFont val="微软雅黑"/>
        <charset val="134"/>
      </rPr>
      <t>V</t>
    </r>
    <r>
      <rPr>
        <sz val="11"/>
        <color theme="1"/>
        <rFont val="微软雅黑"/>
        <charset val="134"/>
      </rPr>
      <t>ehicle</t>
    </r>
  </si>
  <si>
    <t>Vehicle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</si>
</sst>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0.5"/>
      <color theme="1"/>
      <name val="等线"/>
      <charset val="134"/>
    </font>
    <font>
      <b/>
      <sz val="12"/>
      <color rgb="FFFF0000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theme="2" tint="-0.749992370372631"/>
      <name val="微软雅黑"/>
      <charset val="134"/>
    </font>
    <font>
      <b/>
      <sz val="11"/>
      <color theme="1"/>
      <name val="微软雅黑"/>
      <charset val="134"/>
    </font>
    <font>
      <sz val="11"/>
      <color rgb="FFFF0000"/>
      <name val="微软雅黑"/>
      <charset val="134"/>
    </font>
    <font>
      <sz val="11"/>
      <name val="微软雅黑"/>
      <charset val="134"/>
    </font>
    <font>
      <sz val="11"/>
      <color rgb="FF00B05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8" fillId="22" borderId="7" applyNumberFormat="0" applyAlignment="0" applyProtection="0">
      <alignment vertical="center"/>
    </xf>
    <xf numFmtId="0" fontId="30" fillId="22" borderId="2" applyNumberFormat="0" applyAlignment="0" applyProtection="0">
      <alignment vertical="center"/>
    </xf>
    <xf numFmtId="0" fontId="29" fillId="25" borderId="8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4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justify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Border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justify" vertical="center" wrapText="1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0" fontId="10" fillId="0" borderId="0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12" fillId="0" borderId="0" xfId="0" applyFont="1">
      <alignment vertical="center"/>
    </xf>
    <xf numFmtId="0" fontId="1" fillId="0" borderId="0" xfId="0" applyNumberFormat="1" applyFont="1">
      <alignment vertical="center"/>
    </xf>
    <xf numFmtId="0" fontId="13" fillId="0" borderId="0" xfId="0" applyFont="1">
      <alignment vertical="center"/>
    </xf>
    <xf numFmtId="49" fontId="1" fillId="0" borderId="0" xfId="0" applyNumberFormat="1" applyFont="1">
      <alignment vertical="center"/>
    </xf>
    <xf numFmtId="49" fontId="13" fillId="0" borderId="0" xfId="0" applyNumberFormat="1" applyFont="1">
      <alignment vertical="center"/>
    </xf>
    <xf numFmtId="0" fontId="14" fillId="0" borderId="0" xfId="0" applyFont="1">
      <alignment vertical="center"/>
    </xf>
    <xf numFmtId="0" fontId="2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0" xfId="0" applyFont="1">
      <alignment vertical="center"/>
    </xf>
    <xf numFmtId="0" fontId="3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3" Type="http://schemas.openxmlformats.org/officeDocument/2006/relationships/sharedStrings" Target="sharedStrings.xml"/><Relationship Id="rId62" Type="http://schemas.openxmlformats.org/officeDocument/2006/relationships/styles" Target="styles.xml"/><Relationship Id="rId61" Type="http://schemas.openxmlformats.org/officeDocument/2006/relationships/theme" Target="theme/theme1.xml"/><Relationship Id="rId60" Type="http://schemas.openxmlformats.org/officeDocument/2006/relationships/worksheet" Target="worksheets/sheet60.xml"/><Relationship Id="rId6" Type="http://schemas.openxmlformats.org/officeDocument/2006/relationships/worksheet" Target="worksheets/sheet6.xml"/><Relationship Id="rId59" Type="http://schemas.openxmlformats.org/officeDocument/2006/relationships/worksheet" Target="worksheets/sheet59.xml"/><Relationship Id="rId58" Type="http://schemas.openxmlformats.org/officeDocument/2006/relationships/worksheet" Target="worksheets/sheet58.xml"/><Relationship Id="rId57" Type="http://schemas.openxmlformats.org/officeDocument/2006/relationships/worksheet" Target="worksheets/sheet57.xml"/><Relationship Id="rId56" Type="http://schemas.openxmlformats.org/officeDocument/2006/relationships/worksheet" Target="worksheets/sheet56.xml"/><Relationship Id="rId55" Type="http://schemas.openxmlformats.org/officeDocument/2006/relationships/worksheet" Target="worksheets/sheet55.xml"/><Relationship Id="rId54" Type="http://schemas.openxmlformats.org/officeDocument/2006/relationships/worksheet" Target="worksheets/sheet54.xml"/><Relationship Id="rId53" Type="http://schemas.openxmlformats.org/officeDocument/2006/relationships/worksheet" Target="worksheets/sheet53.xml"/><Relationship Id="rId52" Type="http://schemas.openxmlformats.org/officeDocument/2006/relationships/worksheet" Target="worksheets/sheet52.xml"/><Relationship Id="rId51" Type="http://schemas.openxmlformats.org/officeDocument/2006/relationships/worksheet" Target="worksheets/sheet51.xml"/><Relationship Id="rId50" Type="http://schemas.openxmlformats.org/officeDocument/2006/relationships/worksheet" Target="worksheets/sheet50.xml"/><Relationship Id="rId5" Type="http://schemas.openxmlformats.org/officeDocument/2006/relationships/worksheet" Target="worksheets/sheet5.xml"/><Relationship Id="rId49" Type="http://schemas.openxmlformats.org/officeDocument/2006/relationships/worksheet" Target="worksheets/sheet49.xml"/><Relationship Id="rId48" Type="http://schemas.openxmlformats.org/officeDocument/2006/relationships/worksheet" Target="worksheets/sheet48.xml"/><Relationship Id="rId47" Type="http://schemas.openxmlformats.org/officeDocument/2006/relationships/worksheet" Target="worksheets/sheet47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scatterChart>
        <c:scatterStyle val="marker"/>
        <c:varyColors val="0"/>
        <c:ser>
          <c:idx val="0"/>
          <c:order val="0"/>
          <c:tx>
            <c:strRef>
              <c:f>'2-7 ELISA'!$B$2</c:f>
              <c:strCache>
                <c:ptCount val="1"/>
                <c:pt idx="0">
                  <c:v>MDA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38603237095363"/>
                  <c:y val="-0.2109058763487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</c:trendlineLbl>
          </c:trendline>
          <c:xVal>
            <c:numRef>
              <c:f>'2-7 ELISA'!$A$3:$A$10</c:f>
              <c:numCache>
                <c:formatCode>General</c:formatCode>
                <c:ptCount val="8"/>
                <c:pt idx="0">
                  <c:v>0.012</c:v>
                </c:pt>
                <c:pt idx="1">
                  <c:v>0.563</c:v>
                </c:pt>
                <c:pt idx="2">
                  <c:v>0.128</c:v>
                </c:pt>
                <c:pt idx="3">
                  <c:v>0.316</c:v>
                </c:pt>
                <c:pt idx="4">
                  <c:v>0.462</c:v>
                </c:pt>
                <c:pt idx="5">
                  <c:v>1.023</c:v>
                </c:pt>
                <c:pt idx="6">
                  <c:v>1.985</c:v>
                </c:pt>
                <c:pt idx="7">
                  <c:v>3.742</c:v>
                </c:pt>
              </c:numCache>
            </c:numRef>
          </c:xVal>
          <c:yVal>
            <c:numRef>
              <c:f>'2-7 ELISA'!$B$3:$B$10</c:f>
              <c:numCache>
                <c:formatCode>General</c:formatCode>
                <c:ptCount val="8"/>
                <c:pt idx="0">
                  <c:v>0</c:v>
                </c:pt>
                <c:pt idx="1">
                  <c:v>0.78</c:v>
                </c:pt>
                <c:pt idx="2">
                  <c:v>0.156</c:v>
                </c:pt>
                <c:pt idx="3">
                  <c:v>0.312</c:v>
                </c:pt>
                <c:pt idx="4">
                  <c:v>0.625</c:v>
                </c:pt>
                <c:pt idx="5">
                  <c:v>1.25</c:v>
                </c:pt>
                <c:pt idx="6">
                  <c:v>2.5</c:v>
                </c:pt>
                <c:pt idx="7">
                  <c:v>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4828896"/>
        <c:axId val="324830560"/>
      </c:scatterChart>
      <c:valAx>
        <c:axId val="324828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24830560"/>
        <c:crosses val="autoZero"/>
        <c:crossBetween val="midCat"/>
      </c:valAx>
      <c:valAx>
        <c:axId val="32483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248288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scatterChart>
        <c:scatterStyle val="marker"/>
        <c:varyColors val="0"/>
        <c:ser>
          <c:idx val="0"/>
          <c:order val="0"/>
          <c:tx>
            <c:strRef>
              <c:f>'2-8 ELISA'!$B$2</c:f>
              <c:strCache>
                <c:ptCount val="1"/>
                <c:pt idx="0">
                  <c:v>Relative ROS Level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36151793525809"/>
                  <c:y val="-0.20399669219429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</c:trendlineLbl>
          </c:trendline>
          <c:xVal>
            <c:numRef>
              <c:f>'2-8 ELISA'!$A$3:$A$10</c:f>
              <c:numCache>
                <c:formatCode>General</c:formatCode>
                <c:ptCount val="8"/>
                <c:pt idx="0">
                  <c:v>0.015</c:v>
                </c:pt>
                <c:pt idx="1">
                  <c:v>0.628</c:v>
                </c:pt>
                <c:pt idx="2">
                  <c:v>0.201</c:v>
                </c:pt>
                <c:pt idx="3">
                  <c:v>0.276</c:v>
                </c:pt>
                <c:pt idx="4">
                  <c:v>0.564</c:v>
                </c:pt>
                <c:pt idx="5">
                  <c:v>1.105</c:v>
                </c:pt>
                <c:pt idx="6">
                  <c:v>1.988</c:v>
                </c:pt>
                <c:pt idx="7">
                  <c:v>3.892</c:v>
                </c:pt>
              </c:numCache>
            </c:numRef>
          </c:xVal>
          <c:yVal>
            <c:numRef>
              <c:f>'2-8 ELISA'!$B$3:$B$10</c:f>
              <c:numCache>
                <c:formatCode>General</c:formatCode>
                <c:ptCount val="8"/>
                <c:pt idx="0">
                  <c:v>0</c:v>
                </c:pt>
                <c:pt idx="1">
                  <c:v>0.78</c:v>
                </c:pt>
                <c:pt idx="2">
                  <c:v>0.156</c:v>
                </c:pt>
                <c:pt idx="3">
                  <c:v>0.312</c:v>
                </c:pt>
                <c:pt idx="4">
                  <c:v>0.625</c:v>
                </c:pt>
                <c:pt idx="5">
                  <c:v>1.25</c:v>
                </c:pt>
                <c:pt idx="6">
                  <c:v>2.5</c:v>
                </c:pt>
                <c:pt idx="7">
                  <c:v>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4554496"/>
        <c:axId val="564556160"/>
      </c:scatterChart>
      <c:valAx>
        <c:axId val="564554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64556160"/>
        <c:crosses val="autoZero"/>
        <c:crossBetween val="midCat"/>
      </c:valAx>
      <c:valAx>
        <c:axId val="564556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645544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scatterChart>
        <c:scatterStyle val="marker"/>
        <c:varyColors val="0"/>
        <c:ser>
          <c:idx val="0"/>
          <c:order val="0"/>
          <c:tx>
            <c:strRef>
              <c:f>'2-9 ELISA'!$B$2</c:f>
              <c:strCache>
                <c:ptCount val="1"/>
                <c:pt idx="0">
                  <c:v>Relative GPX4 Level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47235126859143"/>
                  <c:y val="-0.19728820355788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</c:trendlineLbl>
          </c:trendline>
          <c:xVal>
            <c:numRef>
              <c:f>'2-9 ELISA'!$A$3:$A$10</c:f>
              <c:numCache>
                <c:formatCode>General</c:formatCode>
                <c:ptCount val="8"/>
                <c:pt idx="0">
                  <c:v>0.109</c:v>
                </c:pt>
                <c:pt idx="1">
                  <c:v>0.742</c:v>
                </c:pt>
                <c:pt idx="2">
                  <c:v>0.325</c:v>
                </c:pt>
                <c:pt idx="3">
                  <c:v>0.413</c:v>
                </c:pt>
                <c:pt idx="4">
                  <c:v>0.568</c:v>
                </c:pt>
                <c:pt idx="5">
                  <c:v>1.148</c:v>
                </c:pt>
                <c:pt idx="6">
                  <c:v>2.012</c:v>
                </c:pt>
                <c:pt idx="7">
                  <c:v>3.914</c:v>
                </c:pt>
              </c:numCache>
            </c:numRef>
          </c:xVal>
          <c:yVal>
            <c:numRef>
              <c:f>'2-9 ELISA'!$B$3:$B$10</c:f>
              <c:numCache>
                <c:formatCode>General</c:formatCode>
                <c:ptCount val="8"/>
                <c:pt idx="0">
                  <c:v>0</c:v>
                </c:pt>
                <c:pt idx="1">
                  <c:v>0.78</c:v>
                </c:pt>
                <c:pt idx="2">
                  <c:v>0.156</c:v>
                </c:pt>
                <c:pt idx="3">
                  <c:v>0.312</c:v>
                </c:pt>
                <c:pt idx="4">
                  <c:v>0.625</c:v>
                </c:pt>
                <c:pt idx="5">
                  <c:v>1.25</c:v>
                </c:pt>
                <c:pt idx="6">
                  <c:v>2.5</c:v>
                </c:pt>
                <c:pt idx="7">
                  <c:v>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7450928"/>
        <c:axId val="677444272"/>
      </c:scatterChart>
      <c:valAx>
        <c:axId val="677450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77444272"/>
        <c:crosses val="autoZero"/>
        <c:crossBetween val="midCat"/>
      </c:valAx>
      <c:valAx>
        <c:axId val="67744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774509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scatterChart>
        <c:scatterStyle val="marker"/>
        <c:varyColors val="0"/>
        <c:ser>
          <c:idx val="0"/>
          <c:order val="0"/>
          <c:tx>
            <c:strRef>
              <c:f>'2-10 ELISA'!$B$2</c:f>
              <c:strCache>
                <c:ptCount val="1"/>
                <c:pt idx="0">
                  <c:v>Relative GSH content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19457349081365"/>
                  <c:y val="-0.19257363662875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</c:trendlineLbl>
          </c:trendline>
          <c:xVal>
            <c:numRef>
              <c:f>'2-10 ELISA'!$A$3:$A$10</c:f>
              <c:numCache>
                <c:formatCode>General</c:formatCode>
                <c:ptCount val="8"/>
                <c:pt idx="0">
                  <c:v>0.113</c:v>
                </c:pt>
                <c:pt idx="1">
                  <c:v>0.714</c:v>
                </c:pt>
                <c:pt idx="2">
                  <c:v>0.317</c:v>
                </c:pt>
                <c:pt idx="3">
                  <c:v>0.401</c:v>
                </c:pt>
                <c:pt idx="4">
                  <c:v>0.568</c:v>
                </c:pt>
                <c:pt idx="5">
                  <c:v>1.138</c:v>
                </c:pt>
                <c:pt idx="6">
                  <c:v>2.102</c:v>
                </c:pt>
                <c:pt idx="7">
                  <c:v>3.894</c:v>
                </c:pt>
              </c:numCache>
            </c:numRef>
          </c:xVal>
          <c:yVal>
            <c:numRef>
              <c:f>'2-10 ELISA'!$B$3:$B$10</c:f>
              <c:numCache>
                <c:formatCode>General</c:formatCode>
                <c:ptCount val="8"/>
                <c:pt idx="0">
                  <c:v>0</c:v>
                </c:pt>
                <c:pt idx="1">
                  <c:v>0.78</c:v>
                </c:pt>
                <c:pt idx="2">
                  <c:v>0.156</c:v>
                </c:pt>
                <c:pt idx="3">
                  <c:v>0.312</c:v>
                </c:pt>
                <c:pt idx="4">
                  <c:v>0.625</c:v>
                </c:pt>
                <c:pt idx="5">
                  <c:v>1.25</c:v>
                </c:pt>
                <c:pt idx="6">
                  <c:v>2.5</c:v>
                </c:pt>
                <c:pt idx="7">
                  <c:v>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7443024"/>
        <c:axId val="677450928"/>
      </c:scatterChart>
      <c:valAx>
        <c:axId val="677443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77450928"/>
        <c:crosses val="autoZero"/>
        <c:crossBetween val="midCat"/>
      </c:valAx>
      <c:valAx>
        <c:axId val="67745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774430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png"/><Relationship Id="rId1" Type="http://schemas.openxmlformats.org/officeDocument/2006/relationships/chart" Target="../charts/chart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png"/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png"/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png"/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1.png"/><Relationship Id="rId1" Type="http://schemas.openxmlformats.org/officeDocument/2006/relationships/image" Target="../media/image20.pn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495300</xdr:colOff>
      <xdr:row>9</xdr:row>
      <xdr:rowOff>47625</xdr:rowOff>
    </xdr:from>
    <xdr:to>
      <xdr:col>4</xdr:col>
      <xdr:colOff>314325</xdr:colOff>
      <xdr:row>29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5300" y="1857375"/>
          <a:ext cx="4029075" cy="34194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172085</xdr:colOff>
      <xdr:row>0</xdr:row>
      <xdr:rowOff>0</xdr:rowOff>
    </xdr:from>
    <xdr:to>
      <xdr:col>11</xdr:col>
      <xdr:colOff>95885</xdr:colOff>
      <xdr:row>16</xdr:row>
      <xdr:rowOff>133350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1085" y="0"/>
          <a:ext cx="4038600" cy="3181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11</xdr:col>
      <xdr:colOff>485775</xdr:colOff>
      <xdr:row>16</xdr:row>
      <xdr:rowOff>57150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4800" y="0"/>
          <a:ext cx="3914775" cy="31051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638175</xdr:colOff>
      <xdr:row>0</xdr:row>
      <xdr:rowOff>0</xdr:rowOff>
    </xdr:from>
    <xdr:to>
      <xdr:col>11</xdr:col>
      <xdr:colOff>476250</xdr:colOff>
      <xdr:row>16</xdr:row>
      <xdr:rowOff>152400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7175" y="0"/>
          <a:ext cx="3952875" cy="3200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14</xdr:col>
      <xdr:colOff>123825</xdr:colOff>
      <xdr:row>0</xdr:row>
      <xdr:rowOff>104775</xdr:rowOff>
    </xdr:from>
    <xdr:to>
      <xdr:col>19</xdr:col>
      <xdr:colOff>581025</xdr:colOff>
      <xdr:row>15</xdr:row>
      <xdr:rowOff>171450</xdr:rowOff>
    </xdr:to>
    <xdr:pic>
      <xdr:nvPicPr>
        <xdr:cNvPr id="2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744200" y="104775"/>
          <a:ext cx="3886200" cy="3095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6</xdr:col>
      <xdr:colOff>638175</xdr:colOff>
      <xdr:row>0</xdr:row>
      <xdr:rowOff>0</xdr:rowOff>
    </xdr:from>
    <xdr:to>
      <xdr:col>13</xdr:col>
      <xdr:colOff>409575</xdr:colOff>
      <xdr:row>13</xdr:row>
      <xdr:rowOff>133350</xdr:rowOff>
    </xdr:to>
    <xdr:graphicFrame>
      <xdr:nvGraphicFramePr>
        <xdr:cNvPr id="4" name="图表 3"/>
        <xdr:cNvGraphicFramePr/>
      </xdr:nvGraphicFramePr>
      <xdr:xfrm>
        <a:off x="5772150" y="0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14</xdr:col>
      <xdr:colOff>47625</xdr:colOff>
      <xdr:row>0</xdr:row>
      <xdr:rowOff>76200</xdr:rowOff>
    </xdr:from>
    <xdr:to>
      <xdr:col>19</xdr:col>
      <xdr:colOff>542925</xdr:colOff>
      <xdr:row>15</xdr:row>
      <xdr:rowOff>152400</xdr:rowOff>
    </xdr:to>
    <xdr:pic>
      <xdr:nvPicPr>
        <xdr:cNvPr id="2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725150" y="76200"/>
          <a:ext cx="3924300" cy="3143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7</xdr:col>
      <xdr:colOff>9525</xdr:colOff>
      <xdr:row>0</xdr:row>
      <xdr:rowOff>0</xdr:rowOff>
    </xdr:from>
    <xdr:to>
      <xdr:col>13</xdr:col>
      <xdr:colOff>466725</xdr:colOff>
      <xdr:row>13</xdr:row>
      <xdr:rowOff>133350</xdr:rowOff>
    </xdr:to>
    <xdr:graphicFrame>
      <xdr:nvGraphicFramePr>
        <xdr:cNvPr id="4" name="图表 3"/>
        <xdr:cNvGraphicFramePr/>
      </xdr:nvGraphicFramePr>
      <xdr:xfrm>
        <a:off x="5886450" y="0"/>
        <a:ext cx="4572000" cy="27813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14</xdr:col>
      <xdr:colOff>504825</xdr:colOff>
      <xdr:row>0</xdr:row>
      <xdr:rowOff>0</xdr:rowOff>
    </xdr:from>
    <xdr:to>
      <xdr:col>20</xdr:col>
      <xdr:colOff>361950</xdr:colOff>
      <xdr:row>14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001375" y="0"/>
          <a:ext cx="3971925" cy="3048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7</xdr:col>
      <xdr:colOff>19050</xdr:colOff>
      <xdr:row>0</xdr:row>
      <xdr:rowOff>0</xdr:rowOff>
    </xdr:from>
    <xdr:to>
      <xdr:col>13</xdr:col>
      <xdr:colOff>476250</xdr:colOff>
      <xdr:row>13</xdr:row>
      <xdr:rowOff>95250</xdr:rowOff>
    </xdr:to>
    <xdr:graphicFrame>
      <xdr:nvGraphicFramePr>
        <xdr:cNvPr id="4" name="图表 3"/>
        <xdr:cNvGraphicFramePr/>
      </xdr:nvGraphicFramePr>
      <xdr:xfrm>
        <a:off x="5715000" y="0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14</xdr:col>
      <xdr:colOff>381000</xdr:colOff>
      <xdr:row>0</xdr:row>
      <xdr:rowOff>161925</xdr:rowOff>
    </xdr:from>
    <xdr:to>
      <xdr:col>20</xdr:col>
      <xdr:colOff>295275</xdr:colOff>
      <xdr:row>16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01400" y="161925"/>
          <a:ext cx="4029075" cy="3114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7</xdr:col>
      <xdr:colOff>9525</xdr:colOff>
      <xdr:row>0</xdr:row>
      <xdr:rowOff>0</xdr:rowOff>
    </xdr:from>
    <xdr:to>
      <xdr:col>13</xdr:col>
      <xdr:colOff>466725</xdr:colOff>
      <xdr:row>13</xdr:row>
      <xdr:rowOff>133350</xdr:rowOff>
    </xdr:to>
    <xdr:graphicFrame>
      <xdr:nvGraphicFramePr>
        <xdr:cNvPr id="4" name="图表 3"/>
        <xdr:cNvGraphicFramePr/>
      </xdr:nvGraphicFramePr>
      <xdr:xfrm>
        <a:off x="6029325" y="0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57150</xdr:colOff>
      <xdr:row>0</xdr:row>
      <xdr:rowOff>95250</xdr:rowOff>
    </xdr:from>
    <xdr:to>
      <xdr:col>22</xdr:col>
      <xdr:colOff>361950</xdr:colOff>
      <xdr:row>30</xdr:row>
      <xdr:rowOff>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0" y="95250"/>
          <a:ext cx="7162800" cy="51911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295275</xdr:colOff>
      <xdr:row>0</xdr:row>
      <xdr:rowOff>19050</xdr:rowOff>
    </xdr:from>
    <xdr:to>
      <xdr:col>21</xdr:col>
      <xdr:colOff>600075</xdr:colOff>
      <xdr:row>29</xdr:row>
      <xdr:rowOff>95250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39075" y="19050"/>
          <a:ext cx="7162800" cy="51911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533400</xdr:colOff>
      <xdr:row>0</xdr:row>
      <xdr:rowOff>0</xdr:rowOff>
    </xdr:from>
    <xdr:to>
      <xdr:col>22</xdr:col>
      <xdr:colOff>152400</xdr:colOff>
      <xdr:row>29</xdr:row>
      <xdr:rowOff>76200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200" y="0"/>
          <a:ext cx="7162800" cy="51911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248285</xdr:colOff>
      <xdr:row>10</xdr:row>
      <xdr:rowOff>19050</xdr:rowOff>
    </xdr:from>
    <xdr:to>
      <xdr:col>3</xdr:col>
      <xdr:colOff>905510</xdr:colOff>
      <xdr:row>27</xdr:row>
      <xdr:rowOff>142875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8285" y="2000250"/>
          <a:ext cx="3886200" cy="30384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400050</xdr:colOff>
      <xdr:row>0</xdr:row>
      <xdr:rowOff>0</xdr:rowOff>
    </xdr:from>
    <xdr:to>
      <xdr:col>22</xdr:col>
      <xdr:colOff>19050</xdr:colOff>
      <xdr:row>29</xdr:row>
      <xdr:rowOff>76200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43850" y="0"/>
          <a:ext cx="7162800" cy="51911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19050</xdr:colOff>
      <xdr:row>0</xdr:row>
      <xdr:rowOff>0</xdr:rowOff>
    </xdr:from>
    <xdr:to>
      <xdr:col>22</xdr:col>
      <xdr:colOff>323850</xdr:colOff>
      <xdr:row>29</xdr:row>
      <xdr:rowOff>76200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48650" y="0"/>
          <a:ext cx="7162800" cy="51911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533400</xdr:colOff>
      <xdr:row>11</xdr:row>
      <xdr:rowOff>38100</xdr:rowOff>
    </xdr:from>
    <xdr:to>
      <xdr:col>22</xdr:col>
      <xdr:colOff>152400</xdr:colOff>
      <xdr:row>41</xdr:row>
      <xdr:rowOff>28575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200" y="2009775"/>
          <a:ext cx="7162800" cy="51911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66675</xdr:colOff>
      <xdr:row>0</xdr:row>
      <xdr:rowOff>0</xdr:rowOff>
    </xdr:from>
    <xdr:to>
      <xdr:col>22</xdr:col>
      <xdr:colOff>371475</xdr:colOff>
      <xdr:row>29</xdr:row>
      <xdr:rowOff>76200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96275" y="0"/>
          <a:ext cx="7162800" cy="51911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600075</xdr:colOff>
      <xdr:row>0</xdr:row>
      <xdr:rowOff>0</xdr:rowOff>
    </xdr:from>
    <xdr:to>
      <xdr:col>22</xdr:col>
      <xdr:colOff>219075</xdr:colOff>
      <xdr:row>29</xdr:row>
      <xdr:rowOff>76200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43875" y="0"/>
          <a:ext cx="7162800" cy="51911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190500</xdr:colOff>
      <xdr:row>0</xdr:row>
      <xdr:rowOff>0</xdr:rowOff>
    </xdr:from>
    <xdr:to>
      <xdr:col>21</xdr:col>
      <xdr:colOff>495300</xdr:colOff>
      <xdr:row>29</xdr:row>
      <xdr:rowOff>76200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0"/>
          <a:ext cx="7162800" cy="51911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542925</xdr:colOff>
      <xdr:row>1</xdr:row>
      <xdr:rowOff>38100</xdr:rowOff>
    </xdr:from>
    <xdr:to>
      <xdr:col>23</xdr:col>
      <xdr:colOff>161925</xdr:colOff>
      <xdr:row>30</xdr:row>
      <xdr:rowOff>114300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72525" y="209550"/>
          <a:ext cx="7162800" cy="51911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600075</xdr:colOff>
      <xdr:row>0</xdr:row>
      <xdr:rowOff>0</xdr:rowOff>
    </xdr:from>
    <xdr:to>
      <xdr:col>22</xdr:col>
      <xdr:colOff>219075</xdr:colOff>
      <xdr:row>29</xdr:row>
      <xdr:rowOff>76200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43875" y="0"/>
          <a:ext cx="7162800" cy="51911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419100</xdr:colOff>
      <xdr:row>0</xdr:row>
      <xdr:rowOff>47625</xdr:rowOff>
    </xdr:from>
    <xdr:to>
      <xdr:col>22</xdr:col>
      <xdr:colOff>38100</xdr:colOff>
      <xdr:row>29</xdr:row>
      <xdr:rowOff>123825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62900" y="47625"/>
          <a:ext cx="7162800" cy="51911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628650</xdr:colOff>
      <xdr:row>0</xdr:row>
      <xdr:rowOff>0</xdr:rowOff>
    </xdr:from>
    <xdr:to>
      <xdr:col>22</xdr:col>
      <xdr:colOff>247650</xdr:colOff>
      <xdr:row>29</xdr:row>
      <xdr:rowOff>76200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72450" y="0"/>
          <a:ext cx="7162800" cy="51911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391160</xdr:colOff>
      <xdr:row>9</xdr:row>
      <xdr:rowOff>161925</xdr:rowOff>
    </xdr:from>
    <xdr:to>
      <xdr:col>4</xdr:col>
      <xdr:colOff>219710</xdr:colOff>
      <xdr:row>28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1971675"/>
          <a:ext cx="4133850" cy="31718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295275</xdr:colOff>
      <xdr:row>0</xdr:row>
      <xdr:rowOff>0</xdr:rowOff>
    </xdr:from>
    <xdr:to>
      <xdr:col>22</xdr:col>
      <xdr:colOff>600075</xdr:colOff>
      <xdr:row>29</xdr:row>
      <xdr:rowOff>76200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24875" y="0"/>
          <a:ext cx="7162800" cy="51911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609600</xdr:colOff>
      <xdr:row>0</xdr:row>
      <xdr:rowOff>0</xdr:rowOff>
    </xdr:from>
    <xdr:to>
      <xdr:col>23</xdr:col>
      <xdr:colOff>228600</xdr:colOff>
      <xdr:row>29</xdr:row>
      <xdr:rowOff>76200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839200" y="0"/>
          <a:ext cx="7162800" cy="51911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581025</xdr:colOff>
      <xdr:row>0</xdr:row>
      <xdr:rowOff>0</xdr:rowOff>
    </xdr:from>
    <xdr:to>
      <xdr:col>22</xdr:col>
      <xdr:colOff>200025</xdr:colOff>
      <xdr:row>29</xdr:row>
      <xdr:rowOff>76200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24825" y="0"/>
          <a:ext cx="7162800" cy="51911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219075</xdr:colOff>
      <xdr:row>0</xdr:row>
      <xdr:rowOff>28575</xdr:rowOff>
    </xdr:from>
    <xdr:to>
      <xdr:col>22</xdr:col>
      <xdr:colOff>523875</xdr:colOff>
      <xdr:row>29</xdr:row>
      <xdr:rowOff>104775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48675" y="28575"/>
          <a:ext cx="7162800" cy="51911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600075</xdr:colOff>
      <xdr:row>0</xdr:row>
      <xdr:rowOff>0</xdr:rowOff>
    </xdr:from>
    <xdr:to>
      <xdr:col>22</xdr:col>
      <xdr:colOff>219075</xdr:colOff>
      <xdr:row>29</xdr:row>
      <xdr:rowOff>76200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43875" y="0"/>
          <a:ext cx="7162800" cy="51911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276225</xdr:colOff>
      <xdr:row>0</xdr:row>
      <xdr:rowOff>0</xdr:rowOff>
    </xdr:from>
    <xdr:to>
      <xdr:col>22</xdr:col>
      <xdr:colOff>133350</xdr:colOff>
      <xdr:row>29</xdr:row>
      <xdr:rowOff>123825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20025" y="0"/>
          <a:ext cx="7400925" cy="52387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28575</xdr:colOff>
      <xdr:row>0</xdr:row>
      <xdr:rowOff>85725</xdr:rowOff>
    </xdr:from>
    <xdr:to>
      <xdr:col>22</xdr:col>
      <xdr:colOff>571500</xdr:colOff>
      <xdr:row>30</xdr:row>
      <xdr:rowOff>38100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58175" y="85725"/>
          <a:ext cx="7400925" cy="52387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104775</xdr:colOff>
      <xdr:row>8</xdr:row>
      <xdr:rowOff>133350</xdr:rowOff>
    </xdr:from>
    <xdr:to>
      <xdr:col>23</xdr:col>
      <xdr:colOff>647700</xdr:colOff>
      <xdr:row>38</xdr:row>
      <xdr:rowOff>142875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20175" y="1562100"/>
          <a:ext cx="7400925" cy="52387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409575</xdr:colOff>
      <xdr:row>5</xdr:row>
      <xdr:rowOff>0</xdr:rowOff>
    </xdr:from>
    <xdr:to>
      <xdr:col>23</xdr:col>
      <xdr:colOff>266700</xdr:colOff>
      <xdr:row>34</xdr:row>
      <xdr:rowOff>152400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39175" y="885825"/>
          <a:ext cx="7400925" cy="52387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552450</xdr:colOff>
      <xdr:row>0</xdr:row>
      <xdr:rowOff>0</xdr:rowOff>
    </xdr:from>
    <xdr:to>
      <xdr:col>22</xdr:col>
      <xdr:colOff>409575</xdr:colOff>
      <xdr:row>29</xdr:row>
      <xdr:rowOff>123825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96250" y="0"/>
          <a:ext cx="7400925" cy="52387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219710</xdr:colOff>
      <xdr:row>9</xdr:row>
      <xdr:rowOff>133350</xdr:rowOff>
    </xdr:from>
    <xdr:to>
      <xdr:col>3</xdr:col>
      <xdr:colOff>867410</xdr:colOff>
      <xdr:row>27</xdr:row>
      <xdr:rowOff>133350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9710" y="1943100"/>
          <a:ext cx="3876675" cy="30861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628650</xdr:colOff>
      <xdr:row>0</xdr:row>
      <xdr:rowOff>0</xdr:rowOff>
    </xdr:from>
    <xdr:to>
      <xdr:col>22</xdr:col>
      <xdr:colOff>485775</xdr:colOff>
      <xdr:row>29</xdr:row>
      <xdr:rowOff>123825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72450" y="0"/>
          <a:ext cx="7400925" cy="52387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209550</xdr:colOff>
      <xdr:row>0</xdr:row>
      <xdr:rowOff>57150</xdr:rowOff>
    </xdr:from>
    <xdr:to>
      <xdr:col>23</xdr:col>
      <xdr:colOff>66675</xdr:colOff>
      <xdr:row>30</xdr:row>
      <xdr:rowOff>9525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39150" y="57150"/>
          <a:ext cx="7400925" cy="52387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457200</xdr:colOff>
      <xdr:row>0</xdr:row>
      <xdr:rowOff>0</xdr:rowOff>
    </xdr:from>
    <xdr:to>
      <xdr:col>23</xdr:col>
      <xdr:colOff>314325</xdr:colOff>
      <xdr:row>29</xdr:row>
      <xdr:rowOff>123825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86800" y="0"/>
          <a:ext cx="7400925" cy="52387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381000</xdr:colOff>
      <xdr:row>0</xdr:row>
      <xdr:rowOff>0</xdr:rowOff>
    </xdr:from>
    <xdr:to>
      <xdr:col>23</xdr:col>
      <xdr:colOff>238125</xdr:colOff>
      <xdr:row>29</xdr:row>
      <xdr:rowOff>123825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10600" y="0"/>
          <a:ext cx="7400925" cy="52387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352425</xdr:colOff>
      <xdr:row>0</xdr:row>
      <xdr:rowOff>95250</xdr:rowOff>
    </xdr:from>
    <xdr:to>
      <xdr:col>23</xdr:col>
      <xdr:colOff>209550</xdr:colOff>
      <xdr:row>30</xdr:row>
      <xdr:rowOff>47625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82025" y="95250"/>
          <a:ext cx="7400925" cy="52387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647700</xdr:colOff>
      <xdr:row>0</xdr:row>
      <xdr:rowOff>0</xdr:rowOff>
    </xdr:from>
    <xdr:to>
      <xdr:col>23</xdr:col>
      <xdr:colOff>504825</xdr:colOff>
      <xdr:row>29</xdr:row>
      <xdr:rowOff>123825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877300" y="0"/>
          <a:ext cx="7400925" cy="52387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114300</xdr:colOff>
      <xdr:row>0</xdr:row>
      <xdr:rowOff>0</xdr:rowOff>
    </xdr:from>
    <xdr:to>
      <xdr:col>22</xdr:col>
      <xdr:colOff>657225</xdr:colOff>
      <xdr:row>29</xdr:row>
      <xdr:rowOff>123825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43900" y="0"/>
          <a:ext cx="7400925" cy="52387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19050</xdr:colOff>
      <xdr:row>0</xdr:row>
      <xdr:rowOff>0</xdr:rowOff>
    </xdr:from>
    <xdr:to>
      <xdr:col>23</xdr:col>
      <xdr:colOff>561975</xdr:colOff>
      <xdr:row>29</xdr:row>
      <xdr:rowOff>123825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34450" y="0"/>
          <a:ext cx="7400925" cy="52387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47625</xdr:colOff>
      <xdr:row>0</xdr:row>
      <xdr:rowOff>0</xdr:rowOff>
    </xdr:from>
    <xdr:to>
      <xdr:col>23</xdr:col>
      <xdr:colOff>590550</xdr:colOff>
      <xdr:row>29</xdr:row>
      <xdr:rowOff>123825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63025" y="0"/>
          <a:ext cx="7400925" cy="52387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409575</xdr:colOff>
      <xdr:row>0</xdr:row>
      <xdr:rowOff>0</xdr:rowOff>
    </xdr:from>
    <xdr:to>
      <xdr:col>23</xdr:col>
      <xdr:colOff>266700</xdr:colOff>
      <xdr:row>29</xdr:row>
      <xdr:rowOff>123825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39175" y="0"/>
          <a:ext cx="7400925" cy="52387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133350</xdr:colOff>
      <xdr:row>0</xdr:row>
      <xdr:rowOff>0</xdr:rowOff>
    </xdr:from>
    <xdr:to>
      <xdr:col>12</xdr:col>
      <xdr:colOff>333375</xdr:colOff>
      <xdr:row>18</xdr:row>
      <xdr:rowOff>28575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48350" y="0"/>
          <a:ext cx="4314825" cy="34575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76200</xdr:colOff>
      <xdr:row>0</xdr:row>
      <xdr:rowOff>0</xdr:rowOff>
    </xdr:from>
    <xdr:to>
      <xdr:col>22</xdr:col>
      <xdr:colOff>619125</xdr:colOff>
      <xdr:row>29</xdr:row>
      <xdr:rowOff>123825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5800" y="0"/>
          <a:ext cx="7400925" cy="52387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15</xdr:col>
      <xdr:colOff>0</xdr:colOff>
      <xdr:row>3</xdr:row>
      <xdr:rowOff>0</xdr:rowOff>
    </xdr:from>
    <xdr:to>
      <xdr:col>25</xdr:col>
      <xdr:colOff>542925</xdr:colOff>
      <xdr:row>32</xdr:row>
      <xdr:rowOff>133350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87000" y="523875"/>
          <a:ext cx="7400925" cy="52387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619125</xdr:colOff>
      <xdr:row>0</xdr:row>
      <xdr:rowOff>0</xdr:rowOff>
    </xdr:from>
    <xdr:to>
      <xdr:col>22</xdr:col>
      <xdr:colOff>476250</xdr:colOff>
      <xdr:row>29</xdr:row>
      <xdr:rowOff>123825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62925" y="0"/>
          <a:ext cx="7400925" cy="52387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19050</xdr:colOff>
      <xdr:row>0</xdr:row>
      <xdr:rowOff>0</xdr:rowOff>
    </xdr:from>
    <xdr:to>
      <xdr:col>17</xdr:col>
      <xdr:colOff>647700</xdr:colOff>
      <xdr:row>16</xdr:row>
      <xdr:rowOff>161925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48650" y="0"/>
          <a:ext cx="4057650" cy="30003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57150</xdr:colOff>
      <xdr:row>1</xdr:row>
      <xdr:rowOff>161925</xdr:rowOff>
    </xdr:from>
    <xdr:to>
      <xdr:col>18</xdr:col>
      <xdr:colOff>628650</xdr:colOff>
      <xdr:row>19</xdr:row>
      <xdr:rowOff>9525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382125" y="333375"/>
          <a:ext cx="4000500" cy="293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2</xdr:row>
      <xdr:rowOff>66675</xdr:rowOff>
    </xdr:from>
    <xdr:to>
      <xdr:col>12</xdr:col>
      <xdr:colOff>28575</xdr:colOff>
      <xdr:row>16</xdr:row>
      <xdr:rowOff>133350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86375" y="409575"/>
          <a:ext cx="3381375" cy="24669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476250</xdr:colOff>
      <xdr:row>0</xdr:row>
      <xdr:rowOff>0</xdr:rowOff>
    </xdr:from>
    <xdr:to>
      <xdr:col>11</xdr:col>
      <xdr:colOff>333375</xdr:colOff>
      <xdr:row>14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05250" y="0"/>
          <a:ext cx="3971925" cy="27432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76200</xdr:colOff>
      <xdr:row>0</xdr:row>
      <xdr:rowOff>76200</xdr:rowOff>
    </xdr:from>
    <xdr:to>
      <xdr:col>11</xdr:col>
      <xdr:colOff>66675</xdr:colOff>
      <xdr:row>17</xdr:row>
      <xdr:rowOff>28575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05200" y="76200"/>
          <a:ext cx="4105275" cy="30956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47625</xdr:colOff>
      <xdr:row>0</xdr:row>
      <xdr:rowOff>0</xdr:rowOff>
    </xdr:from>
    <xdr:to>
      <xdr:col>10</xdr:col>
      <xdr:colOff>523875</xdr:colOff>
      <xdr:row>14</xdr:row>
      <xdr:rowOff>142875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76625" y="0"/>
          <a:ext cx="3905250" cy="28479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647700</xdr:colOff>
      <xdr:row>0</xdr:row>
      <xdr:rowOff>0</xdr:rowOff>
    </xdr:from>
    <xdr:to>
      <xdr:col>11</xdr:col>
      <xdr:colOff>466725</xdr:colOff>
      <xdr:row>15</xdr:row>
      <xdr:rowOff>152400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8150" y="0"/>
          <a:ext cx="3933825" cy="29527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76200</xdr:colOff>
      <xdr:row>0</xdr:row>
      <xdr:rowOff>0</xdr:rowOff>
    </xdr:from>
    <xdr:to>
      <xdr:col>11</xdr:col>
      <xdr:colOff>533400</xdr:colOff>
      <xdr:row>17</xdr:row>
      <xdr:rowOff>152400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91000" y="0"/>
          <a:ext cx="3886200" cy="33337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390525</xdr:colOff>
      <xdr:row>3</xdr:row>
      <xdr:rowOff>0</xdr:rowOff>
    </xdr:from>
    <xdr:to>
      <xdr:col>11</xdr:col>
      <xdr:colOff>600075</xdr:colOff>
      <xdr:row>19</xdr:row>
      <xdr:rowOff>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24550" y="628650"/>
          <a:ext cx="3638550" cy="29718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171450</xdr:colOff>
      <xdr:row>0</xdr:row>
      <xdr:rowOff>0</xdr:rowOff>
    </xdr:from>
    <xdr:to>
      <xdr:col>12</xdr:col>
      <xdr:colOff>638175</xdr:colOff>
      <xdr:row>15</xdr:row>
      <xdr:rowOff>85725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72050" y="0"/>
          <a:ext cx="3895725" cy="32289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248285</xdr:colOff>
      <xdr:row>0</xdr:row>
      <xdr:rowOff>0</xdr:rowOff>
    </xdr:from>
    <xdr:to>
      <xdr:col>12</xdr:col>
      <xdr:colOff>191135</xdr:colOff>
      <xdr:row>17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63085" y="0"/>
          <a:ext cx="4057650" cy="32385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10</xdr:col>
      <xdr:colOff>590550</xdr:colOff>
      <xdr:row>17</xdr:row>
      <xdr:rowOff>19050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0" y="0"/>
          <a:ext cx="4019550" cy="3162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57150</xdr:colOff>
      <xdr:row>0</xdr:row>
      <xdr:rowOff>0</xdr:rowOff>
    </xdr:from>
    <xdr:to>
      <xdr:col>10</xdr:col>
      <xdr:colOff>590550</xdr:colOff>
      <xdr:row>17</xdr:row>
      <xdr:rowOff>19050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6150" y="0"/>
          <a:ext cx="3962400" cy="3200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A6" sqref="A6:A7"/>
    </sheetView>
  </sheetViews>
  <sheetFormatPr defaultColWidth="9" defaultRowHeight="13.5" outlineLevelRow="6" outlineLevelCol="3"/>
  <cols>
    <col min="1" max="1" width="12.875"/>
    <col min="2" max="4" width="14.125"/>
  </cols>
  <sheetData>
    <row r="1" ht="16.5" spans="1:4">
      <c r="A1" s="2" t="s">
        <v>0</v>
      </c>
      <c r="B1" s="2">
        <v>5</v>
      </c>
      <c r="C1" s="2">
        <v>10</v>
      </c>
      <c r="D1" s="2">
        <v>50</v>
      </c>
    </row>
    <row r="2" ht="16.5" spans="1:4">
      <c r="A2" s="2">
        <v>109.24</v>
      </c>
      <c r="B2" s="2">
        <v>100.95</v>
      </c>
      <c r="C2" s="2">
        <v>92.53</v>
      </c>
      <c r="D2" s="2">
        <v>61.06</v>
      </c>
    </row>
    <row r="3" ht="16.5" spans="1:4">
      <c r="A3" s="2">
        <v>92.53</v>
      </c>
      <c r="B3" s="2">
        <v>94.69</v>
      </c>
      <c r="C3" s="2">
        <v>88.39</v>
      </c>
      <c r="D3" s="2">
        <v>47.97</v>
      </c>
    </row>
    <row r="4" ht="16.5" spans="1:4">
      <c r="A4" s="2">
        <v>98.23</v>
      </c>
      <c r="B4" s="2">
        <v>83.95</v>
      </c>
      <c r="C4" s="2">
        <v>76.18</v>
      </c>
      <c r="D4" s="2">
        <v>48.16</v>
      </c>
    </row>
    <row r="5" ht="16.5" spans="1:4">
      <c r="A5" s="2"/>
      <c r="B5" s="2"/>
      <c r="C5" s="2"/>
      <c r="D5" s="2"/>
    </row>
    <row r="6" ht="16.5" spans="1:4">
      <c r="A6" s="2">
        <f>AVERAGE(A2:A4)</f>
        <v>100</v>
      </c>
      <c r="B6" s="2">
        <f>AVERAGE(B2:B4)</f>
        <v>93.1966666666667</v>
      </c>
      <c r="C6" s="2">
        <f>AVERAGE(C2:C4)</f>
        <v>85.7</v>
      </c>
      <c r="D6" s="2">
        <f>AVERAGE(D2:D4)</f>
        <v>52.3966666666667</v>
      </c>
    </row>
    <row r="7" ht="16.5" spans="1:4">
      <c r="A7" s="2">
        <f>STDEV(A2:A4)</f>
        <v>8.49445113000245</v>
      </c>
      <c r="B7" s="2">
        <f>STDEV(B2:B4)</f>
        <v>8.59782142948627</v>
      </c>
      <c r="C7" s="2">
        <f>STDEV(C2:C4)</f>
        <v>8.50045292910913</v>
      </c>
      <c r="D7" s="2">
        <f>STDEV(D2:D4)</f>
        <v>7.50326817682353</v>
      </c>
    </row>
  </sheetData>
  <pageMargins left="0.7" right="0.7" top="0.75" bottom="0.75" header="0.3" footer="0.3"/>
  <pageSetup paperSize="9" orientation="portrait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A7" sqref="A7:A8"/>
    </sheetView>
  </sheetViews>
  <sheetFormatPr defaultColWidth="9" defaultRowHeight="13.5" outlineLevelRow="7" outlineLevelCol="3"/>
  <sheetData>
    <row r="1" s="1" customFormat="1" ht="16.5" spans="1:4">
      <c r="A1" s="1" t="s">
        <v>0</v>
      </c>
      <c r="B1" s="1">
        <v>5</v>
      </c>
      <c r="C1" s="1">
        <v>10</v>
      </c>
      <c r="D1" s="1">
        <v>50</v>
      </c>
    </row>
    <row r="2" s="1" customFormat="1" ht="16.5" spans="1:4">
      <c r="A2" s="1">
        <v>0.93</v>
      </c>
      <c r="B2" s="1">
        <v>0.99</v>
      </c>
      <c r="C2" s="1">
        <v>0.75</v>
      </c>
      <c r="D2" s="1">
        <v>0.56</v>
      </c>
    </row>
    <row r="3" s="1" customFormat="1" ht="16.5" spans="1:4">
      <c r="A3" s="1">
        <v>0.93</v>
      </c>
      <c r="B3" s="1">
        <v>0.87</v>
      </c>
      <c r="C3" s="1">
        <v>0.94</v>
      </c>
      <c r="D3" s="1">
        <v>0.59</v>
      </c>
    </row>
    <row r="4" s="1" customFormat="1" ht="16.5" spans="1:4">
      <c r="A4" s="1">
        <v>1.13</v>
      </c>
      <c r="B4" s="1">
        <v>1.03</v>
      </c>
      <c r="C4" s="1">
        <v>0.86</v>
      </c>
      <c r="D4" s="1">
        <v>0.46</v>
      </c>
    </row>
    <row r="5" s="1" customFormat="1" ht="16.5"/>
    <row r="6" s="1" customFormat="1" ht="16.5"/>
    <row r="7" s="1" customFormat="1" ht="16.5" spans="1:4">
      <c r="A7" s="2">
        <f>AVERAGE(A3:A5)</f>
        <v>1.03</v>
      </c>
      <c r="B7" s="2">
        <f t="shared" ref="B7:D7" si="0">AVERAGE(B3:B5)</f>
        <v>0.95</v>
      </c>
      <c r="C7" s="2">
        <f t="shared" si="0"/>
        <v>0.9</v>
      </c>
      <c r="D7" s="2">
        <f t="shared" si="0"/>
        <v>0.525</v>
      </c>
    </row>
    <row r="8" s="1" customFormat="1" ht="16.5" spans="1:4">
      <c r="A8" s="2">
        <f>STDEV(A3:A5)</f>
        <v>0.141421356237309</v>
      </c>
      <c r="B8" s="2">
        <f t="shared" ref="B8:D8" si="1">STDEV(B3:B5)</f>
        <v>0.113137084989848</v>
      </c>
      <c r="C8" s="2">
        <f t="shared" si="1"/>
        <v>0.0565685424949238</v>
      </c>
      <c r="D8" s="2">
        <f t="shared" si="1"/>
        <v>0.0919238815542509</v>
      </c>
    </row>
  </sheetData>
  <pageMargins left="0.75" right="0.75" top="1" bottom="1" header="0.5" footer="0.5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A7" sqref="A7:A8"/>
    </sheetView>
  </sheetViews>
  <sheetFormatPr defaultColWidth="9" defaultRowHeight="13.5" outlineLevelRow="7" outlineLevelCol="3"/>
  <sheetData>
    <row r="1" s="1" customFormat="1" ht="16.5" spans="1:4">
      <c r="A1" s="1" t="s">
        <v>0</v>
      </c>
      <c r="B1" s="1">
        <v>5</v>
      </c>
      <c r="C1" s="1">
        <v>10</v>
      </c>
      <c r="D1" s="1">
        <v>50</v>
      </c>
    </row>
    <row r="2" s="1" customFormat="1" ht="16.5" spans="1:4">
      <c r="A2" s="1">
        <v>1.08</v>
      </c>
      <c r="B2" s="1">
        <v>1.05</v>
      </c>
      <c r="C2" s="1">
        <v>0.82</v>
      </c>
      <c r="D2" s="1">
        <v>0.68</v>
      </c>
    </row>
    <row r="3" s="1" customFormat="1" ht="16.5" spans="1:4">
      <c r="A3" s="1">
        <v>1</v>
      </c>
      <c r="B3" s="1">
        <v>0.84</v>
      </c>
      <c r="C3" s="1">
        <v>0.98</v>
      </c>
      <c r="D3" s="1">
        <v>0.5</v>
      </c>
    </row>
    <row r="4" s="1" customFormat="1" ht="16.5" spans="1:4">
      <c r="A4" s="1">
        <v>0.91</v>
      </c>
      <c r="B4" s="1">
        <v>0.95</v>
      </c>
      <c r="C4" s="1">
        <v>0.83</v>
      </c>
      <c r="D4" s="1">
        <v>0.66</v>
      </c>
    </row>
    <row r="5" s="1" customFormat="1" ht="16.5"/>
    <row r="6" s="1" customFormat="1" ht="16.5"/>
    <row r="7" s="1" customFormat="1" ht="16.5" spans="1:4">
      <c r="A7" s="2">
        <f>AVERAGE(A3:A5)</f>
        <v>0.955</v>
      </c>
      <c r="B7" s="2">
        <f t="shared" ref="B7:D7" si="0">AVERAGE(B3:B5)</f>
        <v>0.895</v>
      </c>
      <c r="C7" s="2">
        <f t="shared" si="0"/>
        <v>0.905</v>
      </c>
      <c r="D7" s="2">
        <f t="shared" si="0"/>
        <v>0.58</v>
      </c>
    </row>
    <row r="8" ht="16.5" spans="1:4">
      <c r="A8" s="2">
        <f>STDEV(A3:A5)</f>
        <v>0.0636396103067893</v>
      </c>
      <c r="B8" s="2">
        <f t="shared" ref="B8:D8" si="1">STDEV(B3:B5)</f>
        <v>0.0777817459305202</v>
      </c>
      <c r="C8" s="2">
        <f t="shared" si="1"/>
        <v>0.106066017177982</v>
      </c>
      <c r="D8" s="2">
        <f t="shared" si="1"/>
        <v>0.113137084989847</v>
      </c>
    </row>
  </sheetData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7" sqref="A7:A8"/>
    </sheetView>
  </sheetViews>
  <sheetFormatPr defaultColWidth="9" defaultRowHeight="13.5" outlineLevelRow="7" outlineLevelCol="4"/>
  <sheetData>
    <row r="1" ht="16.5" spans="1:5">
      <c r="A1" s="1" t="s">
        <v>0</v>
      </c>
      <c r="B1" s="1">
        <v>5</v>
      </c>
      <c r="C1" s="1">
        <v>10</v>
      </c>
      <c r="D1" s="1">
        <v>50</v>
      </c>
      <c r="E1" s="1"/>
    </row>
    <row r="2" ht="16.5" spans="1:5">
      <c r="A2" s="1">
        <v>99.87</v>
      </c>
      <c r="B2" s="1">
        <v>100.14</v>
      </c>
      <c r="C2" s="1">
        <v>104.33</v>
      </c>
      <c r="D2" s="1">
        <v>165.26</v>
      </c>
      <c r="E2" s="1"/>
    </row>
    <row r="3" ht="16.5" spans="1:5">
      <c r="A3" s="1">
        <v>90.21</v>
      </c>
      <c r="B3" s="1">
        <v>108.13</v>
      </c>
      <c r="C3" s="1">
        <v>126.63</v>
      </c>
      <c r="D3" s="1">
        <v>195.39</v>
      </c>
      <c r="E3" s="1"/>
    </row>
    <row r="4" ht="16.5" spans="1:5">
      <c r="A4" s="1">
        <v>109.92</v>
      </c>
      <c r="B4" s="1">
        <v>122.32</v>
      </c>
      <c r="C4" s="1">
        <v>124.67</v>
      </c>
      <c r="D4" s="1">
        <v>175.28</v>
      </c>
      <c r="E4" s="1"/>
    </row>
    <row r="5" ht="16.5" spans="1:5">
      <c r="A5" s="1"/>
      <c r="B5" s="1"/>
      <c r="C5" s="1"/>
      <c r="D5" s="1"/>
      <c r="E5" s="1"/>
    </row>
    <row r="6" ht="16.5" spans="1:5">
      <c r="A6" s="1"/>
      <c r="B6" s="1"/>
      <c r="C6" s="1"/>
      <c r="D6" s="1"/>
      <c r="E6" s="1"/>
    </row>
    <row r="7" ht="16.5" spans="1:5">
      <c r="A7" s="2">
        <f>AVERAGE(A3:A5)</f>
        <v>100.065</v>
      </c>
      <c r="B7" s="2">
        <f t="shared" ref="B7:D7" si="0">AVERAGE(B3:B5)</f>
        <v>115.225</v>
      </c>
      <c r="C7" s="2">
        <f t="shared" si="0"/>
        <v>125.65</v>
      </c>
      <c r="D7" s="2">
        <f t="shared" si="0"/>
        <v>185.335</v>
      </c>
      <c r="E7" s="1"/>
    </row>
    <row r="8" ht="16.5" spans="1:4">
      <c r="A8" s="2">
        <f>STDEV(A3:A5)</f>
        <v>13.9370746571869</v>
      </c>
      <c r="B8" s="2">
        <f t="shared" ref="B8:D8" si="1">STDEV(B3:B5)</f>
        <v>10.0338452250371</v>
      </c>
      <c r="C8" s="2">
        <f t="shared" si="1"/>
        <v>1.38592929112563</v>
      </c>
      <c r="D8" s="2">
        <f t="shared" si="1"/>
        <v>14.2199173696615</v>
      </c>
    </row>
  </sheetData>
  <pageMargins left="0.75" right="0.75" top="1" bottom="1" header="0.5" footer="0.5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0"/>
  <sheetViews>
    <sheetView workbookViewId="0">
      <selection activeCell="A26" sqref="A26:F33"/>
    </sheetView>
  </sheetViews>
  <sheetFormatPr defaultColWidth="9" defaultRowHeight="13.5"/>
  <cols>
    <col min="1" max="2" width="10.875" customWidth="1"/>
    <col min="3" max="3" width="14.375" customWidth="1"/>
    <col min="4" max="4" width="10.25" customWidth="1"/>
    <col min="5" max="6" width="10.5" customWidth="1"/>
  </cols>
  <sheetData>
    <row r="1" ht="16.5" spans="1:5">
      <c r="A1" s="30" t="s">
        <v>5</v>
      </c>
      <c r="B1" s="30"/>
      <c r="C1" s="1"/>
      <c r="D1" s="1"/>
      <c r="E1" s="1"/>
    </row>
    <row r="2" ht="16.5" spans="1:5">
      <c r="A2" s="31" t="s">
        <v>6</v>
      </c>
      <c r="B2" s="31" t="s">
        <v>7</v>
      </c>
      <c r="C2" s="1"/>
      <c r="D2" s="1" t="s">
        <v>8</v>
      </c>
      <c r="E2" s="1" t="s">
        <v>8</v>
      </c>
    </row>
    <row r="3" ht="16.5" spans="1:5">
      <c r="A3" s="31">
        <v>0.012</v>
      </c>
      <c r="B3" s="31">
        <v>0</v>
      </c>
      <c r="C3" s="1"/>
      <c r="D3" s="1">
        <v>0.014</v>
      </c>
      <c r="E3" s="1">
        <v>0.013</v>
      </c>
    </row>
    <row r="4" ht="16.5" spans="1:5">
      <c r="A4" s="31">
        <v>0.563</v>
      </c>
      <c r="B4" s="31">
        <v>0.78</v>
      </c>
      <c r="C4" s="1"/>
      <c r="D4" s="1">
        <v>0.558</v>
      </c>
      <c r="E4" s="1">
        <v>0.549</v>
      </c>
    </row>
    <row r="5" ht="16.5" spans="1:5">
      <c r="A5" s="31">
        <v>0.128</v>
      </c>
      <c r="B5" s="31">
        <v>0.156</v>
      </c>
      <c r="C5" s="1"/>
      <c r="D5" s="1">
        <v>0.131</v>
      </c>
      <c r="E5" s="1">
        <v>0.129</v>
      </c>
    </row>
    <row r="6" ht="16.5" spans="1:5">
      <c r="A6" s="31">
        <v>0.316</v>
      </c>
      <c r="B6" s="31">
        <v>0.312</v>
      </c>
      <c r="C6" s="1"/>
      <c r="D6" s="1">
        <v>0.326</v>
      </c>
      <c r="E6" s="1">
        <v>0.324</v>
      </c>
    </row>
    <row r="7" ht="16.5" spans="1:5">
      <c r="A7" s="31">
        <v>0.462</v>
      </c>
      <c r="B7" s="31">
        <v>0.625</v>
      </c>
      <c r="C7" s="1"/>
      <c r="D7" s="1">
        <v>0.459</v>
      </c>
      <c r="E7" s="1">
        <v>0.469</v>
      </c>
    </row>
    <row r="8" ht="16.5" spans="1:5">
      <c r="A8" s="31">
        <v>1.023</v>
      </c>
      <c r="B8" s="31">
        <v>1.25</v>
      </c>
      <c r="C8" s="1"/>
      <c r="D8" s="1">
        <v>1.102</v>
      </c>
      <c r="E8" s="1">
        <v>1.123</v>
      </c>
    </row>
    <row r="9" ht="16.5" spans="1:5">
      <c r="A9" s="31">
        <v>1.985</v>
      </c>
      <c r="B9" s="31">
        <v>2.5</v>
      </c>
      <c r="C9" s="1"/>
      <c r="D9" s="1">
        <v>1.982</v>
      </c>
      <c r="E9" s="1">
        <v>1.114</v>
      </c>
    </row>
    <row r="10" ht="16.5" spans="1:5">
      <c r="A10" s="31">
        <v>3.742</v>
      </c>
      <c r="B10" s="32">
        <v>5</v>
      </c>
      <c r="C10" s="33"/>
      <c r="D10" s="1">
        <v>3.785</v>
      </c>
      <c r="E10" s="1">
        <v>3.767</v>
      </c>
    </row>
    <row r="11" spans="1:5">
      <c r="A11" s="40"/>
      <c r="B11" s="40"/>
      <c r="C11" s="40"/>
      <c r="D11" s="40"/>
      <c r="E11" s="41"/>
    </row>
    <row r="13" spans="1:3">
      <c r="A13" s="42"/>
      <c r="B13" s="42"/>
      <c r="C13" s="42"/>
    </row>
    <row r="14" ht="16.5" spans="1:6">
      <c r="A14" s="1" t="s">
        <v>9</v>
      </c>
      <c r="B14" s="1"/>
      <c r="C14" s="1"/>
      <c r="D14" s="1"/>
      <c r="E14" s="34"/>
      <c r="F14" s="34"/>
    </row>
    <row r="15" ht="16.5" spans="1:8">
      <c r="A15" s="1">
        <v>0.014</v>
      </c>
      <c r="B15" s="1">
        <v>0.013</v>
      </c>
      <c r="C15" s="34">
        <v>0.302</v>
      </c>
      <c r="D15" s="34">
        <v>0.332</v>
      </c>
      <c r="E15" s="34">
        <v>0.685</v>
      </c>
      <c r="F15" s="34">
        <v>0.617</v>
      </c>
      <c r="G15" s="34"/>
      <c r="H15" s="34"/>
    </row>
    <row r="16" ht="16.5" spans="1:8">
      <c r="A16" s="1">
        <v>0.558</v>
      </c>
      <c r="B16" s="1">
        <v>0.549</v>
      </c>
      <c r="C16" s="34">
        <v>0.332</v>
      </c>
      <c r="D16" s="34">
        <v>0.302</v>
      </c>
      <c r="E16" s="34">
        <v>1.106</v>
      </c>
      <c r="F16" s="34">
        <v>1.173</v>
      </c>
      <c r="G16" s="34"/>
      <c r="H16" s="34"/>
    </row>
    <row r="17" ht="16.5" spans="1:8">
      <c r="A17" s="1">
        <v>0.131</v>
      </c>
      <c r="B17" s="1">
        <v>0.129</v>
      </c>
      <c r="C17" s="34">
        <v>0.332</v>
      </c>
      <c r="D17" s="34">
        <v>0.324</v>
      </c>
      <c r="E17" s="34">
        <v>0.955</v>
      </c>
      <c r="F17" s="34">
        <v>0.963</v>
      </c>
      <c r="G17" s="9"/>
      <c r="H17" s="9"/>
    </row>
    <row r="18" ht="16.5" spans="1:8">
      <c r="A18" s="1">
        <v>0.326</v>
      </c>
      <c r="B18" s="1">
        <v>0.324</v>
      </c>
      <c r="C18" s="34">
        <v>0.339</v>
      </c>
      <c r="D18" s="34">
        <v>0.347</v>
      </c>
      <c r="E18" s="34">
        <v>1.151</v>
      </c>
      <c r="F18" s="34">
        <v>1.075</v>
      </c>
      <c r="G18" s="9"/>
      <c r="H18" s="9"/>
    </row>
    <row r="19" ht="16.5" spans="1:8">
      <c r="A19" s="1">
        <v>0.459</v>
      </c>
      <c r="B19" s="1">
        <v>0.469</v>
      </c>
      <c r="C19" s="34">
        <v>0.309</v>
      </c>
      <c r="D19" s="34">
        <v>0.362</v>
      </c>
      <c r="E19" s="34"/>
      <c r="F19" s="34"/>
      <c r="G19" s="9"/>
      <c r="H19" s="9"/>
    </row>
    <row r="20" ht="16.5" spans="1:8">
      <c r="A20" s="1">
        <v>1.102</v>
      </c>
      <c r="B20" s="1">
        <v>1.123</v>
      </c>
      <c r="C20" s="34">
        <v>0.377</v>
      </c>
      <c r="D20" s="34">
        <v>0.302</v>
      </c>
      <c r="E20" s="34"/>
      <c r="F20" s="34"/>
      <c r="G20" s="9"/>
      <c r="H20" s="9"/>
    </row>
    <row r="21" ht="16.5" spans="1:8">
      <c r="A21" s="1">
        <v>1.982</v>
      </c>
      <c r="B21" s="1">
        <v>1.114</v>
      </c>
      <c r="C21" s="34">
        <v>0.73</v>
      </c>
      <c r="D21" s="34">
        <v>0.64</v>
      </c>
      <c r="E21" s="34"/>
      <c r="F21" s="34"/>
      <c r="G21" s="9"/>
      <c r="H21" s="9"/>
    </row>
    <row r="22" ht="16.5" spans="1:8">
      <c r="A22" s="1">
        <v>3.785</v>
      </c>
      <c r="B22" s="1">
        <v>3.767</v>
      </c>
      <c r="C22" s="34">
        <v>0.602</v>
      </c>
      <c r="D22" s="34">
        <v>0.753</v>
      </c>
      <c r="E22" s="34"/>
      <c r="F22" s="34"/>
      <c r="G22" s="9"/>
      <c r="H22" s="9"/>
    </row>
    <row r="26" ht="16.5" spans="1:6">
      <c r="A26" s="1" t="s">
        <v>10</v>
      </c>
      <c r="B26" s="1" t="s">
        <v>10</v>
      </c>
      <c r="C26" s="35" t="s">
        <v>11</v>
      </c>
      <c r="D26" s="35" t="s">
        <v>11</v>
      </c>
      <c r="E26" s="36" t="s">
        <v>12</v>
      </c>
      <c r="F26" s="36" t="s">
        <v>12</v>
      </c>
    </row>
    <row r="27" ht="16.5" spans="1:6">
      <c r="A27" s="1" t="s">
        <v>13</v>
      </c>
      <c r="B27" s="1" t="s">
        <v>13</v>
      </c>
      <c r="C27" s="35" t="s">
        <v>14</v>
      </c>
      <c r="D27" s="35" t="s">
        <v>14</v>
      </c>
      <c r="E27" s="36" t="s">
        <v>15</v>
      </c>
      <c r="F27" s="36" t="s">
        <v>15</v>
      </c>
    </row>
    <row r="28" ht="16.5" spans="1:6">
      <c r="A28" s="1" t="s">
        <v>16</v>
      </c>
      <c r="B28" s="1" t="s">
        <v>16</v>
      </c>
      <c r="C28" s="35" t="s">
        <v>17</v>
      </c>
      <c r="D28" s="35" t="s">
        <v>17</v>
      </c>
      <c r="E28" s="36" t="s">
        <v>18</v>
      </c>
      <c r="F28" s="36" t="s">
        <v>18</v>
      </c>
    </row>
    <row r="29" ht="16.5" spans="1:6">
      <c r="A29" s="1" t="s">
        <v>19</v>
      </c>
      <c r="B29" s="1" t="s">
        <v>19</v>
      </c>
      <c r="C29" s="37" t="s">
        <v>20</v>
      </c>
      <c r="D29" s="37" t="s">
        <v>20</v>
      </c>
      <c r="E29" s="36" t="s">
        <v>21</v>
      </c>
      <c r="F29" s="36" t="s">
        <v>21</v>
      </c>
    </row>
    <row r="30" ht="16.5" spans="1:5">
      <c r="A30" s="1" t="s">
        <v>22</v>
      </c>
      <c r="B30" s="1" t="s">
        <v>22</v>
      </c>
      <c r="C30" s="37" t="s">
        <v>23</v>
      </c>
      <c r="D30" s="37" t="s">
        <v>23</v>
      </c>
      <c r="E30" s="1"/>
    </row>
    <row r="31" ht="16.5" spans="1:5">
      <c r="A31" s="1" t="s">
        <v>24</v>
      </c>
      <c r="B31" s="1" t="s">
        <v>24</v>
      </c>
      <c r="C31" s="37" t="s">
        <v>25</v>
      </c>
      <c r="D31" s="37" t="s">
        <v>25</v>
      </c>
      <c r="E31" s="1"/>
    </row>
    <row r="32" ht="16.5" spans="1:5">
      <c r="A32" s="1" t="s">
        <v>26</v>
      </c>
      <c r="B32" s="1" t="s">
        <v>26</v>
      </c>
      <c r="C32" s="37" t="s">
        <v>27</v>
      </c>
      <c r="D32" s="37" t="s">
        <v>27</v>
      </c>
      <c r="E32" s="1"/>
    </row>
    <row r="33" ht="16.5" spans="1:5">
      <c r="A33" s="1" t="s">
        <v>28</v>
      </c>
      <c r="B33" s="1" t="s">
        <v>28</v>
      </c>
      <c r="C33" s="37" t="s">
        <v>29</v>
      </c>
      <c r="D33" s="37" t="s">
        <v>29</v>
      </c>
      <c r="E33" s="1"/>
    </row>
    <row r="46" spans="1:1">
      <c r="A46" s="9"/>
    </row>
    <row r="47" spans="9:11">
      <c r="I47" s="9"/>
      <c r="J47" s="38"/>
      <c r="K47" s="38"/>
    </row>
    <row r="48" spans="9:14">
      <c r="I48" s="9"/>
      <c r="J48" s="39"/>
      <c r="K48" s="40"/>
      <c r="L48" s="40"/>
      <c r="M48" s="40"/>
      <c r="N48" s="40"/>
    </row>
    <row r="49" spans="9:10">
      <c r="I49" s="9"/>
      <c r="J49" s="39"/>
    </row>
    <row r="50" spans="9:10">
      <c r="I50" s="9"/>
      <c r="J50" s="39"/>
    </row>
    <row r="51" spans="9:10">
      <c r="I51" s="9"/>
      <c r="J51" s="39"/>
    </row>
    <row r="52" spans="9:10">
      <c r="I52" s="9"/>
      <c r="J52" s="39"/>
    </row>
    <row r="53" spans="9:10">
      <c r="I53" s="9"/>
      <c r="J53" s="39"/>
    </row>
    <row r="54" spans="9:10">
      <c r="I54" s="9"/>
      <c r="J54" s="39"/>
    </row>
    <row r="55" spans="9:10">
      <c r="I55" s="9"/>
      <c r="J55" s="39"/>
    </row>
    <row r="56" spans="9:10">
      <c r="I56" s="9"/>
      <c r="J56" s="39"/>
    </row>
    <row r="57" spans="9:10">
      <c r="I57" s="9"/>
      <c r="J57" s="39"/>
    </row>
    <row r="58" spans="9:10">
      <c r="I58" s="9"/>
      <c r="J58" s="39"/>
    </row>
    <row r="59" spans="9:10">
      <c r="I59" s="9"/>
      <c r="J59" s="39"/>
    </row>
    <row r="60" spans="9:10">
      <c r="I60" s="9"/>
      <c r="J60" s="39"/>
    </row>
    <row r="61" spans="9:10">
      <c r="I61" s="9"/>
      <c r="J61" s="39"/>
    </row>
    <row r="62" spans="9:10">
      <c r="I62" s="9"/>
      <c r="J62" s="39"/>
    </row>
    <row r="63" spans="9:10">
      <c r="I63" s="9"/>
      <c r="J63" s="39"/>
    </row>
    <row r="64" spans="9:10">
      <c r="I64" s="9"/>
      <c r="J64" s="39"/>
    </row>
    <row r="65" spans="9:10">
      <c r="I65" s="9"/>
      <c r="J65" s="39"/>
    </row>
    <row r="66" spans="9:10">
      <c r="I66" s="9"/>
      <c r="J66" s="39"/>
    </row>
    <row r="67" spans="9:10">
      <c r="I67" s="9"/>
      <c r="J67" s="39"/>
    </row>
    <row r="68" spans="9:10">
      <c r="I68" s="9"/>
      <c r="J68" s="39"/>
    </row>
    <row r="69" spans="9:10">
      <c r="I69" s="9"/>
      <c r="J69" s="39"/>
    </row>
    <row r="70" spans="9:10">
      <c r="I70" s="9"/>
      <c r="J70" s="39"/>
    </row>
  </sheetData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0"/>
  <sheetViews>
    <sheetView workbookViewId="0">
      <selection activeCell="A1" sqref="A1"/>
    </sheetView>
  </sheetViews>
  <sheetFormatPr defaultColWidth="9" defaultRowHeight="13.5"/>
  <cols>
    <col min="1" max="1" width="11.375" customWidth="1"/>
    <col min="2" max="2" width="9.5" customWidth="1"/>
    <col min="3" max="3" width="17.75" customWidth="1"/>
    <col min="4" max="4" width="11.5" customWidth="1"/>
  </cols>
  <sheetData>
    <row r="1" ht="16.5" spans="1:5">
      <c r="A1" s="30" t="s">
        <v>5</v>
      </c>
      <c r="B1" s="30"/>
      <c r="C1" s="1"/>
      <c r="D1" s="1"/>
      <c r="E1" s="1"/>
    </row>
    <row r="2" ht="16.5" spans="1:5">
      <c r="A2" s="31" t="s">
        <v>6</v>
      </c>
      <c r="B2" s="31" t="s">
        <v>30</v>
      </c>
      <c r="C2" s="1"/>
      <c r="D2" s="1" t="s">
        <v>8</v>
      </c>
      <c r="E2" s="1" t="s">
        <v>8</v>
      </c>
    </row>
    <row r="3" ht="16.5" spans="1:5">
      <c r="A3" s="31">
        <v>0.015</v>
      </c>
      <c r="B3" s="31">
        <v>0</v>
      </c>
      <c r="C3" s="1"/>
      <c r="D3" s="1">
        <v>0.014</v>
      </c>
      <c r="E3" s="1">
        <v>0.012</v>
      </c>
    </row>
    <row r="4" ht="16.5" spans="1:5">
      <c r="A4" s="31">
        <v>0.628</v>
      </c>
      <c r="B4" s="31">
        <v>0.78</v>
      </c>
      <c r="C4" s="1"/>
      <c r="D4" s="1">
        <v>0.618</v>
      </c>
      <c r="E4" s="1">
        <v>0.613</v>
      </c>
    </row>
    <row r="5" ht="16.5" spans="1:5">
      <c r="A5" s="31">
        <v>0.201</v>
      </c>
      <c r="B5" s="31">
        <v>0.156</v>
      </c>
      <c r="C5" s="1"/>
      <c r="D5" s="1">
        <v>0.211</v>
      </c>
      <c r="E5" s="1">
        <v>0.221</v>
      </c>
    </row>
    <row r="6" ht="16.5" spans="1:5">
      <c r="A6" s="31">
        <v>0.276</v>
      </c>
      <c r="B6" s="31">
        <v>0.312</v>
      </c>
      <c r="C6" s="1"/>
      <c r="D6" s="1">
        <v>0.283</v>
      </c>
      <c r="E6" s="1">
        <v>0.292</v>
      </c>
    </row>
    <row r="7" ht="16.5" spans="1:5">
      <c r="A7" s="31">
        <v>0.564</v>
      </c>
      <c r="B7" s="31">
        <v>0.625</v>
      </c>
      <c r="C7" s="1"/>
      <c r="D7" s="1">
        <v>0.575</v>
      </c>
      <c r="E7" s="1">
        <v>0.584</v>
      </c>
    </row>
    <row r="8" ht="16.5" spans="1:5">
      <c r="A8" s="31">
        <v>1.105</v>
      </c>
      <c r="B8" s="31">
        <v>1.25</v>
      </c>
      <c r="C8" s="1"/>
      <c r="D8" s="1">
        <v>1.106</v>
      </c>
      <c r="E8" s="1">
        <v>1.119</v>
      </c>
    </row>
    <row r="9" ht="16.5" spans="1:5">
      <c r="A9" s="31">
        <v>1.988</v>
      </c>
      <c r="B9" s="31">
        <v>2.5</v>
      </c>
      <c r="C9" s="1"/>
      <c r="D9" s="1">
        <v>2.023</v>
      </c>
      <c r="E9" s="1">
        <v>2.107</v>
      </c>
    </row>
    <row r="10" ht="16.5" spans="1:5">
      <c r="A10" s="31">
        <v>3.892</v>
      </c>
      <c r="B10" s="32">
        <v>5</v>
      </c>
      <c r="C10" s="33"/>
      <c r="D10" s="1">
        <v>3.886</v>
      </c>
      <c r="E10" s="1">
        <v>3.921</v>
      </c>
    </row>
    <row r="13" ht="16.5" spans="1:6">
      <c r="A13" s="1" t="s">
        <v>9</v>
      </c>
      <c r="B13" s="1"/>
      <c r="C13" s="1"/>
      <c r="D13" s="1"/>
      <c r="E13" s="34"/>
      <c r="F13" s="34"/>
    </row>
    <row r="14" ht="16.5" spans="1:6">
      <c r="A14" s="1">
        <v>0.014</v>
      </c>
      <c r="B14" s="1">
        <v>0.012</v>
      </c>
      <c r="C14" s="34">
        <v>0.793</v>
      </c>
      <c r="D14" s="34">
        <v>0.777</v>
      </c>
      <c r="E14" s="34">
        <v>0.893</v>
      </c>
      <c r="F14" s="34">
        <v>0.9</v>
      </c>
    </row>
    <row r="15" ht="16.5" spans="1:6">
      <c r="A15" s="1">
        <v>0.618</v>
      </c>
      <c r="B15" s="1">
        <v>0.613</v>
      </c>
      <c r="C15" s="34">
        <v>0.877</v>
      </c>
      <c r="D15" s="34">
        <v>0.862</v>
      </c>
      <c r="E15" s="34">
        <v>1.44</v>
      </c>
      <c r="F15" s="34">
        <v>1.555</v>
      </c>
    </row>
    <row r="16" ht="16.5" spans="1:6">
      <c r="A16" s="1">
        <v>0.211</v>
      </c>
      <c r="B16" s="1">
        <v>0.221</v>
      </c>
      <c r="C16" s="34">
        <v>0.816</v>
      </c>
      <c r="D16" s="34">
        <v>0.854</v>
      </c>
      <c r="E16" s="34">
        <v>1.555</v>
      </c>
      <c r="F16" s="34">
        <v>1.455</v>
      </c>
    </row>
    <row r="17" ht="16.5" spans="1:6">
      <c r="A17" s="1">
        <v>0.283</v>
      </c>
      <c r="B17" s="1">
        <v>0.292</v>
      </c>
      <c r="C17" s="34">
        <v>0.877</v>
      </c>
      <c r="D17" s="34">
        <v>0.839</v>
      </c>
      <c r="E17" s="34">
        <v>1.455</v>
      </c>
      <c r="F17" s="34">
        <v>1.432</v>
      </c>
    </row>
    <row r="18" ht="16.5" spans="1:6">
      <c r="A18" s="1">
        <v>0.575</v>
      </c>
      <c r="B18" s="1">
        <v>0.584</v>
      </c>
      <c r="C18" s="34">
        <v>0.808</v>
      </c>
      <c r="D18" s="34">
        <v>0.893</v>
      </c>
      <c r="E18" s="34"/>
      <c r="F18" s="34"/>
    </row>
    <row r="19" ht="16.5" spans="1:6">
      <c r="A19" s="1">
        <v>1.106</v>
      </c>
      <c r="B19" s="1">
        <v>1.119</v>
      </c>
      <c r="C19" s="34">
        <v>0.877</v>
      </c>
      <c r="D19" s="34">
        <v>0.831</v>
      </c>
      <c r="E19" s="34"/>
      <c r="F19" s="34"/>
    </row>
    <row r="20" ht="16.5" spans="1:6">
      <c r="A20" s="1">
        <v>2.023</v>
      </c>
      <c r="B20" s="1">
        <v>2.107</v>
      </c>
      <c r="C20" s="34">
        <v>1.024</v>
      </c>
      <c r="D20" s="34">
        <v>1.001</v>
      </c>
      <c r="E20" s="34"/>
      <c r="F20" s="34"/>
    </row>
    <row r="21" ht="16.5" spans="1:6">
      <c r="A21" s="1">
        <v>3.886</v>
      </c>
      <c r="B21" s="1">
        <v>3.921</v>
      </c>
      <c r="C21" s="34">
        <v>1.054</v>
      </c>
      <c r="D21" s="34">
        <v>1.07</v>
      </c>
      <c r="E21" s="34"/>
      <c r="F21" s="34"/>
    </row>
    <row r="24" ht="16.5" spans="1:6">
      <c r="A24" s="1" t="s">
        <v>10</v>
      </c>
      <c r="B24" s="1" t="s">
        <v>10</v>
      </c>
      <c r="C24" s="35" t="s">
        <v>11</v>
      </c>
      <c r="D24" s="35" t="s">
        <v>11</v>
      </c>
      <c r="E24" s="36" t="s">
        <v>12</v>
      </c>
      <c r="F24" s="36" t="s">
        <v>12</v>
      </c>
    </row>
    <row r="25" ht="16.5" spans="1:6">
      <c r="A25" s="1" t="s">
        <v>13</v>
      </c>
      <c r="B25" s="1" t="s">
        <v>13</v>
      </c>
      <c r="C25" s="35" t="s">
        <v>14</v>
      </c>
      <c r="D25" s="35" t="s">
        <v>14</v>
      </c>
      <c r="E25" s="36" t="s">
        <v>15</v>
      </c>
      <c r="F25" s="36" t="s">
        <v>15</v>
      </c>
    </row>
    <row r="26" ht="16.5" spans="1:6">
      <c r="A26" s="1" t="s">
        <v>16</v>
      </c>
      <c r="B26" s="1" t="s">
        <v>16</v>
      </c>
      <c r="C26" s="35" t="s">
        <v>17</v>
      </c>
      <c r="D26" s="35" t="s">
        <v>17</v>
      </c>
      <c r="E26" s="36" t="s">
        <v>18</v>
      </c>
      <c r="F26" s="36" t="s">
        <v>18</v>
      </c>
    </row>
    <row r="27" ht="16.5" spans="1:15">
      <c r="A27" s="1" t="s">
        <v>19</v>
      </c>
      <c r="B27" s="1" t="s">
        <v>19</v>
      </c>
      <c r="C27" s="37" t="s">
        <v>20</v>
      </c>
      <c r="D27" s="37" t="s">
        <v>20</v>
      </c>
      <c r="E27" s="36" t="s">
        <v>21</v>
      </c>
      <c r="F27" s="36" t="s">
        <v>21</v>
      </c>
      <c r="M27" s="9"/>
      <c r="N27" s="38"/>
      <c r="O27" s="38"/>
    </row>
    <row r="28" ht="16.5" spans="1:18">
      <c r="A28" s="1" t="s">
        <v>22</v>
      </c>
      <c r="B28" s="1" t="s">
        <v>22</v>
      </c>
      <c r="C28" s="37" t="s">
        <v>23</v>
      </c>
      <c r="D28" s="37" t="s">
        <v>23</v>
      </c>
      <c r="E28" s="1"/>
      <c r="M28" s="9"/>
      <c r="N28" s="39"/>
      <c r="O28" s="40"/>
      <c r="P28" s="40"/>
      <c r="Q28" s="40"/>
      <c r="R28" s="40"/>
    </row>
    <row r="29" ht="16.5" spans="1:14">
      <c r="A29" s="1" t="s">
        <v>24</v>
      </c>
      <c r="B29" s="1" t="s">
        <v>24</v>
      </c>
      <c r="C29" s="37" t="s">
        <v>25</v>
      </c>
      <c r="D29" s="37" t="s">
        <v>25</v>
      </c>
      <c r="E29" s="1"/>
      <c r="M29" s="9"/>
      <c r="N29" s="39"/>
    </row>
    <row r="30" ht="16.5" spans="1:14">
      <c r="A30" s="1" t="s">
        <v>26</v>
      </c>
      <c r="B30" s="1" t="s">
        <v>26</v>
      </c>
      <c r="C30" s="37" t="s">
        <v>27</v>
      </c>
      <c r="D30" s="37" t="s">
        <v>27</v>
      </c>
      <c r="E30" s="1"/>
      <c r="M30" s="9"/>
      <c r="N30" s="39"/>
    </row>
    <row r="31" ht="16.5" spans="1:14">
      <c r="A31" s="1" t="s">
        <v>28</v>
      </c>
      <c r="B31" s="1" t="s">
        <v>28</v>
      </c>
      <c r="C31" s="37" t="s">
        <v>29</v>
      </c>
      <c r="D31" s="37" t="s">
        <v>29</v>
      </c>
      <c r="E31" s="1"/>
      <c r="M31" s="9"/>
      <c r="N31" s="39"/>
    </row>
    <row r="32" spans="13:14">
      <c r="M32" s="9"/>
      <c r="N32" s="39"/>
    </row>
    <row r="33" spans="13:14">
      <c r="M33" s="9"/>
      <c r="N33" s="39"/>
    </row>
    <row r="34" spans="13:14">
      <c r="M34" s="9"/>
      <c r="N34" s="39"/>
    </row>
    <row r="35" spans="13:14">
      <c r="M35" s="9"/>
      <c r="N35" s="39"/>
    </row>
    <row r="36" spans="13:14">
      <c r="M36" s="9"/>
      <c r="N36" s="39"/>
    </row>
    <row r="37" spans="13:14">
      <c r="M37" s="9"/>
      <c r="N37" s="39"/>
    </row>
    <row r="38" spans="13:14">
      <c r="M38" s="9"/>
      <c r="N38" s="39"/>
    </row>
    <row r="39" spans="13:14">
      <c r="M39" s="9"/>
      <c r="N39" s="39"/>
    </row>
    <row r="40" spans="13:14">
      <c r="M40" s="9"/>
      <c r="N40" s="39"/>
    </row>
    <row r="41" spans="13:14">
      <c r="M41" s="9"/>
      <c r="N41" s="39"/>
    </row>
    <row r="42" spans="13:14">
      <c r="M42" s="9"/>
      <c r="N42" s="39"/>
    </row>
    <row r="43" spans="13:14">
      <c r="M43" s="9"/>
      <c r="N43" s="39"/>
    </row>
    <row r="44" spans="13:14">
      <c r="M44" s="9"/>
      <c r="N44" s="39"/>
    </row>
    <row r="45" spans="13:14">
      <c r="M45" s="9"/>
      <c r="N45" s="39"/>
    </row>
    <row r="46" spans="13:14">
      <c r="M46" s="9"/>
      <c r="N46" s="39"/>
    </row>
    <row r="47" spans="13:14">
      <c r="M47" s="9"/>
      <c r="N47" s="39"/>
    </row>
    <row r="48" spans="13:14">
      <c r="M48" s="9"/>
      <c r="N48" s="39"/>
    </row>
    <row r="49" spans="13:14">
      <c r="M49" s="9"/>
      <c r="N49" s="39"/>
    </row>
    <row r="50" spans="13:14">
      <c r="M50" s="9"/>
      <c r="N50" s="39"/>
    </row>
  </sheetData>
  <pageMargins left="0.75" right="0.75" top="1" bottom="1" header="0.5" footer="0.5"/>
  <headerFooter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7"/>
  <sheetViews>
    <sheetView workbookViewId="0">
      <selection activeCell="A25" sqref="A25"/>
    </sheetView>
  </sheetViews>
  <sheetFormatPr defaultColWidth="9" defaultRowHeight="13.5"/>
  <cols>
    <col min="3" max="3" width="19.25" customWidth="1"/>
    <col min="4" max="4" width="9.625" customWidth="1"/>
    <col min="5" max="5" width="9.875" customWidth="1"/>
  </cols>
  <sheetData>
    <row r="1" ht="16.5" spans="1:5">
      <c r="A1" s="30" t="s">
        <v>5</v>
      </c>
      <c r="B1" s="30"/>
      <c r="C1" s="1"/>
      <c r="D1" s="1"/>
      <c r="E1" s="1"/>
    </row>
    <row r="2" ht="16.5" spans="1:5">
      <c r="A2" s="31" t="s">
        <v>6</v>
      </c>
      <c r="B2" s="31" t="s">
        <v>31</v>
      </c>
      <c r="C2" s="1"/>
      <c r="D2" s="1" t="s">
        <v>8</v>
      </c>
      <c r="E2" s="1" t="s">
        <v>8</v>
      </c>
    </row>
    <row r="3" ht="16.5" spans="1:5">
      <c r="A3" s="31">
        <v>0.109</v>
      </c>
      <c r="B3" s="31">
        <v>0</v>
      </c>
      <c r="C3" s="1"/>
      <c r="D3" s="1">
        <v>0.106</v>
      </c>
      <c r="E3" s="1">
        <v>0.11</v>
      </c>
    </row>
    <row r="4" ht="16.5" spans="1:5">
      <c r="A4" s="31">
        <v>0.742</v>
      </c>
      <c r="B4" s="31">
        <v>0.78</v>
      </c>
      <c r="C4" s="1"/>
      <c r="D4" s="1">
        <v>0.739</v>
      </c>
      <c r="E4" s="1">
        <v>0.744</v>
      </c>
    </row>
    <row r="5" ht="16.5" spans="1:5">
      <c r="A5" s="31">
        <v>0.325</v>
      </c>
      <c r="B5" s="31">
        <v>0.156</v>
      </c>
      <c r="C5" s="1"/>
      <c r="D5" s="1">
        <v>0.336</v>
      </c>
      <c r="E5" s="1">
        <v>0.401</v>
      </c>
    </row>
    <row r="6" ht="16.5" spans="1:5">
      <c r="A6" s="31">
        <v>0.413</v>
      </c>
      <c r="B6" s="31">
        <v>0.312</v>
      </c>
      <c r="C6" s="1"/>
      <c r="D6" s="1">
        <v>0.406</v>
      </c>
      <c r="E6" s="1">
        <v>0.413</v>
      </c>
    </row>
    <row r="7" ht="16.5" spans="1:5">
      <c r="A7" s="31">
        <v>0.568</v>
      </c>
      <c r="B7" s="31">
        <v>0.625</v>
      </c>
      <c r="C7" s="1"/>
      <c r="D7" s="1">
        <v>0.548</v>
      </c>
      <c r="E7" s="1">
        <v>0.557</v>
      </c>
    </row>
    <row r="8" ht="16.5" spans="1:5">
      <c r="A8" s="31">
        <v>1.148</v>
      </c>
      <c r="B8" s="31">
        <v>1.25</v>
      </c>
      <c r="C8" s="1"/>
      <c r="D8" s="1">
        <v>1.151</v>
      </c>
      <c r="E8" s="1">
        <v>1.153</v>
      </c>
    </row>
    <row r="9" ht="16.5" spans="1:5">
      <c r="A9" s="31">
        <v>2.012</v>
      </c>
      <c r="B9" s="31">
        <v>2.5</v>
      </c>
      <c r="C9" s="1"/>
      <c r="D9" s="1">
        <v>2.026</v>
      </c>
      <c r="E9" s="1">
        <v>2.196</v>
      </c>
    </row>
    <row r="10" ht="16.5" spans="1:5">
      <c r="A10" s="31">
        <v>3.914</v>
      </c>
      <c r="B10" s="32">
        <v>5</v>
      </c>
      <c r="C10" s="33"/>
      <c r="D10" s="1">
        <v>3.879</v>
      </c>
      <c r="E10" s="1">
        <v>3.902</v>
      </c>
    </row>
    <row r="13" ht="16.5" spans="1:6">
      <c r="A13" s="1" t="s">
        <v>9</v>
      </c>
      <c r="B13" s="1"/>
      <c r="C13" s="1"/>
      <c r="D13" s="1"/>
      <c r="E13" s="34"/>
      <c r="F13" s="34"/>
    </row>
    <row r="14" ht="16.5" spans="1:6">
      <c r="A14" s="1">
        <v>0.106</v>
      </c>
      <c r="B14" s="1">
        <v>0.11</v>
      </c>
      <c r="C14" s="34">
        <v>0.855</v>
      </c>
      <c r="D14" s="34">
        <v>0.93</v>
      </c>
      <c r="E14" s="34">
        <v>0.765</v>
      </c>
      <c r="F14" s="34">
        <v>0.749</v>
      </c>
    </row>
    <row r="15" ht="16.5" spans="1:6">
      <c r="A15" s="1">
        <v>0.739</v>
      </c>
      <c r="B15" s="1">
        <v>0.744</v>
      </c>
      <c r="C15" s="34">
        <v>0.93</v>
      </c>
      <c r="D15" s="34">
        <v>0.937</v>
      </c>
      <c r="E15" s="34">
        <v>0.614</v>
      </c>
      <c r="F15" s="34">
        <v>0.697</v>
      </c>
    </row>
    <row r="16" ht="16.5" spans="1:6">
      <c r="A16" s="1">
        <v>0.336</v>
      </c>
      <c r="B16" s="1">
        <v>0.401</v>
      </c>
      <c r="C16" s="34">
        <v>0.945</v>
      </c>
      <c r="D16" s="34">
        <v>0.84</v>
      </c>
      <c r="E16" s="34">
        <v>0.562</v>
      </c>
      <c r="F16" s="34">
        <v>0.577</v>
      </c>
    </row>
    <row r="17" ht="16.5" spans="1:6">
      <c r="A17" s="1">
        <v>0.406</v>
      </c>
      <c r="B17" s="1">
        <v>0.413</v>
      </c>
      <c r="C17" s="34">
        <v>0.832</v>
      </c>
      <c r="D17" s="34">
        <v>0.9</v>
      </c>
      <c r="E17" s="34">
        <v>0.689</v>
      </c>
      <c r="F17" s="34">
        <v>0.592</v>
      </c>
    </row>
    <row r="18" ht="16.5" spans="1:6">
      <c r="A18" s="1">
        <v>0.548</v>
      </c>
      <c r="B18" s="1">
        <v>0.557</v>
      </c>
      <c r="C18" s="34">
        <v>0.922</v>
      </c>
      <c r="D18" s="34">
        <v>0.742</v>
      </c>
      <c r="E18" s="34"/>
      <c r="F18" s="34"/>
    </row>
    <row r="19" ht="16.5" spans="1:6">
      <c r="A19" s="1">
        <v>1.151</v>
      </c>
      <c r="B19" s="1">
        <v>1.153</v>
      </c>
      <c r="C19" s="34">
        <v>0.757</v>
      </c>
      <c r="D19" s="34">
        <v>0.87</v>
      </c>
      <c r="E19" s="34"/>
      <c r="F19" s="34"/>
    </row>
    <row r="20" ht="16.5" spans="1:6">
      <c r="A20" s="1">
        <v>2.026</v>
      </c>
      <c r="B20" s="1">
        <v>2.196</v>
      </c>
      <c r="C20" s="34">
        <v>0.9</v>
      </c>
      <c r="D20" s="34">
        <v>0.892</v>
      </c>
      <c r="E20" s="34"/>
      <c r="F20" s="34"/>
    </row>
    <row r="21" ht="16.5" spans="1:6">
      <c r="A21" s="1">
        <v>3.879</v>
      </c>
      <c r="B21" s="1">
        <v>3.902</v>
      </c>
      <c r="C21" s="34">
        <v>0.78</v>
      </c>
      <c r="D21" s="34">
        <v>0.817</v>
      </c>
      <c r="E21" s="34"/>
      <c r="F21" s="34"/>
    </row>
    <row r="24" ht="16.5" spans="1:6">
      <c r="A24" s="1" t="s">
        <v>10</v>
      </c>
      <c r="B24" s="1" t="s">
        <v>10</v>
      </c>
      <c r="C24" s="35" t="s">
        <v>11</v>
      </c>
      <c r="D24" s="35" t="s">
        <v>11</v>
      </c>
      <c r="E24" s="36" t="s">
        <v>12</v>
      </c>
      <c r="F24" s="36" t="s">
        <v>12</v>
      </c>
    </row>
    <row r="25" ht="16.5" spans="1:6">
      <c r="A25" s="1" t="s">
        <v>13</v>
      </c>
      <c r="B25" s="1" t="s">
        <v>13</v>
      </c>
      <c r="C25" s="35" t="s">
        <v>14</v>
      </c>
      <c r="D25" s="35" t="s">
        <v>14</v>
      </c>
      <c r="E25" s="36" t="s">
        <v>15</v>
      </c>
      <c r="F25" s="36" t="s">
        <v>15</v>
      </c>
    </row>
    <row r="26" ht="16.5" spans="1:6">
      <c r="A26" s="1" t="s">
        <v>16</v>
      </c>
      <c r="B26" s="1" t="s">
        <v>16</v>
      </c>
      <c r="C26" s="35" t="s">
        <v>17</v>
      </c>
      <c r="D26" s="35" t="s">
        <v>17</v>
      </c>
      <c r="E26" s="36" t="s">
        <v>18</v>
      </c>
      <c r="F26" s="36" t="s">
        <v>18</v>
      </c>
    </row>
    <row r="27" ht="16.5" spans="1:6">
      <c r="A27" s="1" t="s">
        <v>19</v>
      </c>
      <c r="B27" s="1" t="s">
        <v>19</v>
      </c>
      <c r="C27" s="37" t="s">
        <v>20</v>
      </c>
      <c r="D27" s="37" t="s">
        <v>20</v>
      </c>
      <c r="E27" s="36" t="s">
        <v>21</v>
      </c>
      <c r="F27" s="36" t="s">
        <v>21</v>
      </c>
    </row>
    <row r="28" ht="16.5" spans="1:5">
      <c r="A28" s="1" t="s">
        <v>22</v>
      </c>
      <c r="B28" s="1" t="s">
        <v>22</v>
      </c>
      <c r="C28" s="37" t="s">
        <v>23</v>
      </c>
      <c r="D28" s="37" t="s">
        <v>23</v>
      </c>
      <c r="E28" s="1"/>
    </row>
    <row r="29" ht="16.5" spans="1:5">
      <c r="A29" s="1" t="s">
        <v>24</v>
      </c>
      <c r="B29" s="1" t="s">
        <v>24</v>
      </c>
      <c r="C29" s="37" t="s">
        <v>25</v>
      </c>
      <c r="D29" s="37" t="s">
        <v>25</v>
      </c>
      <c r="E29" s="1"/>
    </row>
    <row r="30" ht="16.5" spans="1:5">
      <c r="A30" s="1" t="s">
        <v>26</v>
      </c>
      <c r="B30" s="1" t="s">
        <v>26</v>
      </c>
      <c r="C30" s="37" t="s">
        <v>27</v>
      </c>
      <c r="D30" s="37" t="s">
        <v>27</v>
      </c>
      <c r="E30" s="1"/>
    </row>
    <row r="31" ht="16.5" spans="1:5">
      <c r="A31" s="1" t="s">
        <v>28</v>
      </c>
      <c r="B31" s="1" t="s">
        <v>28</v>
      </c>
      <c r="C31" s="37" t="s">
        <v>29</v>
      </c>
      <c r="D31" s="37" t="s">
        <v>29</v>
      </c>
      <c r="E31" s="1"/>
    </row>
    <row r="34" spans="14:16">
      <c r="N34" s="9"/>
      <c r="O34" s="38"/>
      <c r="P34" s="38"/>
    </row>
    <row r="35" spans="14:19">
      <c r="N35" s="9"/>
      <c r="O35" s="39"/>
      <c r="P35" s="40"/>
      <c r="Q35" s="40"/>
      <c r="R35" s="40"/>
      <c r="S35" s="40"/>
    </row>
    <row r="36" spans="14:15">
      <c r="N36" s="9"/>
      <c r="O36" s="39"/>
    </row>
    <row r="37" spans="14:15">
      <c r="N37" s="9"/>
      <c r="O37" s="39"/>
    </row>
    <row r="38" spans="14:15">
      <c r="N38" s="9"/>
      <c r="O38" s="39"/>
    </row>
    <row r="39" spans="14:15">
      <c r="N39" s="9"/>
      <c r="O39" s="39"/>
    </row>
    <row r="40" spans="14:15">
      <c r="N40" s="9"/>
      <c r="O40" s="39"/>
    </row>
    <row r="41" spans="14:15">
      <c r="N41" s="9"/>
      <c r="O41" s="39"/>
    </row>
    <row r="42" spans="14:15">
      <c r="N42" s="9"/>
      <c r="O42" s="39"/>
    </row>
    <row r="43" spans="14:15">
      <c r="N43" s="9"/>
      <c r="O43" s="39"/>
    </row>
    <row r="44" spans="14:15">
      <c r="N44" s="9"/>
      <c r="O44" s="39"/>
    </row>
    <row r="45" spans="14:15">
      <c r="N45" s="9"/>
      <c r="O45" s="39"/>
    </row>
    <row r="46" spans="14:15">
      <c r="N46" s="9"/>
      <c r="O46" s="39"/>
    </row>
    <row r="47" spans="14:15">
      <c r="N47" s="9"/>
      <c r="O47" s="39"/>
    </row>
    <row r="48" spans="14:15">
      <c r="N48" s="9"/>
      <c r="O48" s="39"/>
    </row>
    <row r="49" spans="14:15">
      <c r="N49" s="9"/>
      <c r="O49" s="39"/>
    </row>
    <row r="50" spans="14:15">
      <c r="N50" s="9"/>
      <c r="O50" s="39"/>
    </row>
    <row r="51" spans="14:15">
      <c r="N51" s="9"/>
      <c r="O51" s="39"/>
    </row>
    <row r="52" spans="14:15">
      <c r="N52" s="9"/>
      <c r="O52" s="39"/>
    </row>
    <row r="53" spans="14:15">
      <c r="N53" s="9"/>
      <c r="O53" s="39"/>
    </row>
    <row r="54" spans="14:15">
      <c r="N54" s="9"/>
      <c r="O54" s="39"/>
    </row>
    <row r="55" spans="14:15">
      <c r="N55" s="9"/>
      <c r="O55" s="39"/>
    </row>
    <row r="56" spans="14:15">
      <c r="N56" s="9"/>
      <c r="O56" s="39"/>
    </row>
    <row r="57" spans="14:15">
      <c r="N57" s="9"/>
      <c r="O57" s="39"/>
    </row>
  </sheetData>
  <pageMargins left="0.75" right="0.75" top="1" bottom="1" header="0.5" footer="0.5"/>
  <headerFooter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1"/>
  <sheetViews>
    <sheetView workbookViewId="0">
      <selection activeCell="K26" sqref="K26"/>
    </sheetView>
  </sheetViews>
  <sheetFormatPr defaultColWidth="9" defaultRowHeight="13.5"/>
  <cols>
    <col min="1" max="1" width="11" customWidth="1"/>
    <col min="2" max="2" width="10" customWidth="1"/>
    <col min="3" max="3" width="21.125" customWidth="1"/>
    <col min="4" max="4" width="9.875" customWidth="1"/>
  </cols>
  <sheetData>
    <row r="1" ht="16.5" spans="1:5">
      <c r="A1" s="30" t="s">
        <v>5</v>
      </c>
      <c r="B1" s="30"/>
      <c r="C1" s="1"/>
      <c r="D1" s="1"/>
      <c r="E1" s="1"/>
    </row>
    <row r="2" ht="16.5" spans="1:5">
      <c r="A2" s="31" t="s">
        <v>6</v>
      </c>
      <c r="B2" s="31" t="s">
        <v>32</v>
      </c>
      <c r="C2" s="1"/>
      <c r="D2" s="1" t="s">
        <v>8</v>
      </c>
      <c r="E2" s="1" t="s">
        <v>8</v>
      </c>
    </row>
    <row r="3" ht="16.5" spans="1:5">
      <c r="A3" s="31">
        <v>0.113</v>
      </c>
      <c r="B3" s="31">
        <v>0</v>
      </c>
      <c r="C3" s="1"/>
      <c r="D3" s="1">
        <v>0.123</v>
      </c>
      <c r="E3" s="1">
        <v>0.118</v>
      </c>
    </row>
    <row r="4" ht="16.5" spans="1:5">
      <c r="A4" s="31">
        <v>0.714</v>
      </c>
      <c r="B4" s="31">
        <v>0.78</v>
      </c>
      <c r="C4" s="1"/>
      <c r="D4" s="1">
        <v>0.739</v>
      </c>
      <c r="E4" s="1">
        <v>0.749</v>
      </c>
    </row>
    <row r="5" ht="16.5" spans="1:5">
      <c r="A5" s="31">
        <v>0.317</v>
      </c>
      <c r="B5" s="31">
        <v>0.156</v>
      </c>
      <c r="C5" s="1"/>
      <c r="D5" s="1">
        <v>0.322</v>
      </c>
      <c r="E5" s="1">
        <v>0.313</v>
      </c>
    </row>
    <row r="6" ht="16.5" spans="1:5">
      <c r="A6" s="31">
        <v>0.401</v>
      </c>
      <c r="B6" s="31">
        <v>0.312</v>
      </c>
      <c r="C6" s="1"/>
      <c r="D6" s="1">
        <v>0.419</v>
      </c>
      <c r="E6" s="1">
        <v>0.425</v>
      </c>
    </row>
    <row r="7" ht="16.5" spans="1:5">
      <c r="A7" s="31">
        <v>0.568</v>
      </c>
      <c r="B7" s="31">
        <v>0.625</v>
      </c>
      <c r="C7" s="1"/>
      <c r="D7" s="1">
        <v>0.553</v>
      </c>
      <c r="E7" s="1">
        <v>0.562</v>
      </c>
    </row>
    <row r="8" ht="16.5" spans="1:5">
      <c r="A8" s="31">
        <v>1.138</v>
      </c>
      <c r="B8" s="31">
        <v>1.25</v>
      </c>
      <c r="C8" s="1"/>
      <c r="D8" s="1">
        <v>0.142</v>
      </c>
      <c r="E8" s="1">
        <v>0.136</v>
      </c>
    </row>
    <row r="9" ht="16.5" spans="1:5">
      <c r="A9" s="31">
        <v>2.102</v>
      </c>
      <c r="B9" s="31">
        <v>2.5</v>
      </c>
      <c r="C9" s="1"/>
      <c r="D9" s="1">
        <v>2.113</v>
      </c>
      <c r="E9" s="1">
        <v>2.121</v>
      </c>
    </row>
    <row r="10" ht="16.5" spans="1:5">
      <c r="A10" s="31">
        <v>3.894</v>
      </c>
      <c r="B10" s="32">
        <v>5</v>
      </c>
      <c r="C10" s="33"/>
      <c r="D10" s="1">
        <v>3.913</v>
      </c>
      <c r="E10" s="1">
        <v>3.902</v>
      </c>
    </row>
    <row r="14" ht="16.5" spans="1:6">
      <c r="A14" s="1" t="s">
        <v>9</v>
      </c>
      <c r="B14" s="1"/>
      <c r="C14" s="1"/>
      <c r="D14" s="1"/>
      <c r="E14" s="34"/>
      <c r="F14" s="34"/>
    </row>
    <row r="15" ht="16.5" spans="1:6">
      <c r="A15" s="1">
        <v>0.123</v>
      </c>
      <c r="B15" s="1">
        <v>0.118</v>
      </c>
      <c r="C15" s="34">
        <v>0.818</v>
      </c>
      <c r="D15" s="34">
        <v>0.901</v>
      </c>
      <c r="E15" s="34">
        <v>0.772</v>
      </c>
      <c r="F15" s="34">
        <v>0.712</v>
      </c>
    </row>
    <row r="16" ht="16.5" spans="1:6">
      <c r="A16" s="1">
        <v>0.739</v>
      </c>
      <c r="B16" s="1">
        <v>0.749</v>
      </c>
      <c r="C16" s="34">
        <v>0.916</v>
      </c>
      <c r="D16" s="34">
        <v>0.825</v>
      </c>
      <c r="E16" s="34">
        <v>0.667</v>
      </c>
      <c r="F16" s="34">
        <v>0.674</v>
      </c>
    </row>
    <row r="17" ht="16.5" spans="1:6">
      <c r="A17" s="1">
        <v>0.322</v>
      </c>
      <c r="B17" s="1">
        <v>0.313</v>
      </c>
      <c r="C17" s="34">
        <v>0.991</v>
      </c>
      <c r="D17" s="34">
        <v>0.999</v>
      </c>
      <c r="E17" s="34">
        <v>0.516</v>
      </c>
      <c r="F17" s="34">
        <v>0.485</v>
      </c>
    </row>
    <row r="18" ht="16.5" spans="1:6">
      <c r="A18" s="1">
        <v>0.419</v>
      </c>
      <c r="B18" s="1">
        <v>0.425</v>
      </c>
      <c r="C18" s="34">
        <v>0.923</v>
      </c>
      <c r="D18" s="34">
        <v>0.84</v>
      </c>
      <c r="E18" s="34">
        <v>0.493</v>
      </c>
      <c r="F18" s="34">
        <v>0.523</v>
      </c>
    </row>
    <row r="19" ht="16.5" spans="1:6">
      <c r="A19" s="1">
        <v>0.553</v>
      </c>
      <c r="B19" s="1">
        <v>0.562</v>
      </c>
      <c r="C19" s="34">
        <v>0.901</v>
      </c>
      <c r="D19" s="34">
        <v>0.946</v>
      </c>
      <c r="E19" s="34"/>
      <c r="F19" s="34"/>
    </row>
    <row r="20" ht="16.5" spans="1:6">
      <c r="A20" s="1">
        <v>0.142</v>
      </c>
      <c r="B20" s="1">
        <v>0.136</v>
      </c>
      <c r="C20" s="34">
        <v>0.803</v>
      </c>
      <c r="D20" s="34">
        <v>0.833</v>
      </c>
      <c r="E20" s="34"/>
      <c r="F20" s="34"/>
    </row>
    <row r="21" ht="16.5" spans="1:6">
      <c r="A21" s="1">
        <v>2.113</v>
      </c>
      <c r="B21" s="1">
        <v>2.121</v>
      </c>
      <c r="C21" s="34">
        <v>0.704</v>
      </c>
      <c r="D21" s="34">
        <v>0.735</v>
      </c>
      <c r="E21" s="34"/>
      <c r="F21" s="34"/>
    </row>
    <row r="22" ht="16.5" spans="1:6">
      <c r="A22" s="1">
        <v>3.913</v>
      </c>
      <c r="B22" s="1">
        <v>3.902</v>
      </c>
      <c r="C22" s="34">
        <v>0.772</v>
      </c>
      <c r="D22" s="34">
        <v>0.795</v>
      </c>
      <c r="E22" s="34"/>
      <c r="F22" s="34"/>
    </row>
    <row r="25" ht="16.5" spans="1:6">
      <c r="A25" s="1" t="s">
        <v>10</v>
      </c>
      <c r="B25" s="1" t="s">
        <v>10</v>
      </c>
      <c r="C25" s="35" t="s">
        <v>11</v>
      </c>
      <c r="D25" s="35" t="s">
        <v>11</v>
      </c>
      <c r="E25" s="36" t="s">
        <v>12</v>
      </c>
      <c r="F25" s="36" t="s">
        <v>12</v>
      </c>
    </row>
    <row r="26" ht="16.5" spans="1:6">
      <c r="A26" s="1" t="s">
        <v>33</v>
      </c>
      <c r="B26" s="1" t="s">
        <v>33</v>
      </c>
      <c r="C26" s="35" t="s">
        <v>14</v>
      </c>
      <c r="D26" s="35" t="s">
        <v>14</v>
      </c>
      <c r="E26" s="36" t="s">
        <v>15</v>
      </c>
      <c r="F26" s="36" t="s">
        <v>15</v>
      </c>
    </row>
    <row r="27" ht="16.5" spans="1:6">
      <c r="A27" s="1" t="s">
        <v>34</v>
      </c>
      <c r="B27" s="1" t="s">
        <v>34</v>
      </c>
      <c r="C27" s="35" t="s">
        <v>17</v>
      </c>
      <c r="D27" s="35" t="s">
        <v>17</v>
      </c>
      <c r="E27" s="36" t="s">
        <v>18</v>
      </c>
      <c r="F27" s="36" t="s">
        <v>18</v>
      </c>
    </row>
    <row r="28" ht="16.5" spans="1:6">
      <c r="A28" s="1" t="s">
        <v>35</v>
      </c>
      <c r="B28" s="1" t="s">
        <v>35</v>
      </c>
      <c r="C28" s="37" t="s">
        <v>20</v>
      </c>
      <c r="D28" s="37" t="s">
        <v>20</v>
      </c>
      <c r="E28" s="36" t="s">
        <v>21</v>
      </c>
      <c r="F28" s="36" t="s">
        <v>21</v>
      </c>
    </row>
    <row r="29" ht="16.5" spans="1:5">
      <c r="A29" s="1" t="s">
        <v>36</v>
      </c>
      <c r="B29" s="1" t="s">
        <v>36</v>
      </c>
      <c r="C29" s="37" t="s">
        <v>23</v>
      </c>
      <c r="D29" s="37" t="s">
        <v>23</v>
      </c>
      <c r="E29" s="1"/>
    </row>
    <row r="30" ht="16.5" spans="1:5">
      <c r="A30" s="1" t="s">
        <v>37</v>
      </c>
      <c r="B30" s="1" t="s">
        <v>37</v>
      </c>
      <c r="C30" s="37" t="s">
        <v>25</v>
      </c>
      <c r="D30" s="37" t="s">
        <v>25</v>
      </c>
      <c r="E30" s="1"/>
    </row>
    <row r="31" ht="16.5" spans="1:5">
      <c r="A31" s="1" t="s">
        <v>38</v>
      </c>
      <c r="B31" s="1" t="s">
        <v>38</v>
      </c>
      <c r="C31" s="37" t="s">
        <v>27</v>
      </c>
      <c r="D31" s="37" t="s">
        <v>27</v>
      </c>
      <c r="E31" s="1"/>
    </row>
    <row r="32" ht="16.5" spans="1:5">
      <c r="A32" s="1" t="s">
        <v>39</v>
      </c>
      <c r="B32" s="1" t="s">
        <v>39</v>
      </c>
      <c r="C32" s="37" t="s">
        <v>29</v>
      </c>
      <c r="D32" s="37" t="s">
        <v>29</v>
      </c>
      <c r="E32" s="1"/>
    </row>
    <row r="38" spans="15:17">
      <c r="O38" s="9"/>
      <c r="P38" s="38"/>
      <c r="Q38" s="38"/>
    </row>
    <row r="39" spans="15:20">
      <c r="O39" s="9"/>
      <c r="P39" s="39"/>
      <c r="Q39" s="40"/>
      <c r="R39" s="40"/>
      <c r="S39" s="40"/>
      <c r="T39" s="40"/>
    </row>
    <row r="40" spans="15:16">
      <c r="O40" s="9"/>
      <c r="P40" s="39"/>
    </row>
    <row r="41" spans="15:16">
      <c r="O41" s="9"/>
      <c r="P41" s="39"/>
    </row>
    <row r="42" spans="15:16">
      <c r="O42" s="9"/>
      <c r="P42" s="39"/>
    </row>
    <row r="43" spans="15:16">
      <c r="O43" s="9"/>
      <c r="P43" s="39"/>
    </row>
    <row r="44" spans="1:16">
      <c r="A44" s="9"/>
      <c r="O44" s="9"/>
      <c r="P44" s="39"/>
    </row>
    <row r="45" spans="15:16">
      <c r="O45" s="9"/>
      <c r="P45" s="39"/>
    </row>
    <row r="46" spans="15:16">
      <c r="O46" s="9"/>
      <c r="P46" s="39"/>
    </row>
    <row r="47" spans="15:16">
      <c r="O47" s="9"/>
      <c r="P47" s="39"/>
    </row>
    <row r="48" spans="15:16">
      <c r="O48" s="9"/>
      <c r="P48" s="39"/>
    </row>
    <row r="49" spans="15:16">
      <c r="O49" s="9"/>
      <c r="P49" s="39"/>
    </row>
    <row r="50" spans="15:16">
      <c r="O50" s="9"/>
      <c r="P50" s="39"/>
    </row>
    <row r="51" spans="15:16">
      <c r="O51" s="9"/>
      <c r="P51" s="39"/>
    </row>
    <row r="52" spans="15:16">
      <c r="O52" s="9"/>
      <c r="P52" s="39"/>
    </row>
    <row r="53" spans="15:16">
      <c r="O53" s="9"/>
      <c r="P53" s="39"/>
    </row>
    <row r="54" spans="15:16">
      <c r="O54" s="9"/>
      <c r="P54" s="39"/>
    </row>
    <row r="55" spans="15:16">
      <c r="O55" s="9"/>
      <c r="P55" s="39"/>
    </row>
    <row r="56" spans="15:16">
      <c r="O56" s="9"/>
      <c r="P56" s="39"/>
    </row>
    <row r="57" spans="15:16">
      <c r="O57" s="9"/>
      <c r="P57" s="39"/>
    </row>
    <row r="58" spans="15:16">
      <c r="O58" s="9"/>
      <c r="P58" s="39"/>
    </row>
    <row r="59" spans="15:16">
      <c r="O59" s="9"/>
      <c r="P59" s="39"/>
    </row>
    <row r="60" spans="15:16">
      <c r="O60" s="9"/>
      <c r="P60" s="39"/>
    </row>
    <row r="61" spans="15:16">
      <c r="O61" s="9"/>
      <c r="P61" s="39"/>
    </row>
  </sheetData>
  <pageMargins left="0.75" right="0.75" top="1" bottom="1" header="0.5" footer="0.5"/>
  <headerFooter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workbookViewId="0">
      <selection activeCell="J1" sqref="J1"/>
    </sheetView>
  </sheetViews>
  <sheetFormatPr defaultColWidth="9" defaultRowHeight="13.5"/>
  <sheetData>
    <row r="1" spans="1:11">
      <c r="A1" s="19"/>
      <c r="B1" s="19" t="s">
        <v>40</v>
      </c>
      <c r="C1" s="20" t="s">
        <v>41</v>
      </c>
      <c r="D1" s="19" t="s">
        <v>42</v>
      </c>
      <c r="E1" s="19"/>
      <c r="F1" s="19"/>
      <c r="G1" s="19"/>
      <c r="H1" s="19"/>
      <c r="I1" s="19"/>
      <c r="J1" s="19" t="s">
        <v>43</v>
      </c>
      <c r="K1" s="19"/>
    </row>
    <row r="2" spans="1:11">
      <c r="A2" s="19"/>
      <c r="B2" s="19" t="s">
        <v>44</v>
      </c>
      <c r="C2" s="20" t="s">
        <v>45</v>
      </c>
      <c r="D2" s="19" t="s">
        <v>46</v>
      </c>
      <c r="E2" s="19"/>
      <c r="F2" s="19"/>
      <c r="G2" s="19"/>
      <c r="H2" s="19"/>
      <c r="I2" s="19"/>
      <c r="J2" s="19"/>
      <c r="K2" s="19"/>
    </row>
    <row r="3" ht="14.25" spans="1:11">
      <c r="A3" s="19" t="s">
        <v>0</v>
      </c>
      <c r="B3" s="21">
        <v>12.85</v>
      </c>
      <c r="C3" s="21">
        <v>19.32</v>
      </c>
      <c r="D3" s="22">
        <f t="shared" ref="D3:D7" si="0">C3-B3</f>
        <v>6.47</v>
      </c>
      <c r="E3" s="23">
        <f t="shared" ref="E3:E7" si="1">$D$8</f>
        <v>6.546</v>
      </c>
      <c r="F3" s="23">
        <f t="shared" ref="F3:F7" si="2">D3-E3</f>
        <v>-0.0760000000000005</v>
      </c>
      <c r="G3" s="23">
        <f t="shared" ref="G3:G7" si="3">POWER(2,-F3)</f>
        <v>1.05409142329074</v>
      </c>
      <c r="H3" s="23">
        <f t="shared" ref="H3:H7" si="4">$G$8</f>
        <v>1.00108297273666</v>
      </c>
      <c r="I3" s="22">
        <f t="shared" ref="I3:I7" si="5">G3/H3</f>
        <v>1.05295110594995</v>
      </c>
      <c r="J3" s="23"/>
      <c r="K3" s="23"/>
    </row>
    <row r="4" ht="14.25" spans="1:11">
      <c r="A4" s="19"/>
      <c r="B4" s="21">
        <v>12.81</v>
      </c>
      <c r="C4" s="24" t="s">
        <v>47</v>
      </c>
      <c r="D4" s="22">
        <f t="shared" si="0"/>
        <v>6.62</v>
      </c>
      <c r="E4" s="23">
        <f t="shared" si="1"/>
        <v>6.546</v>
      </c>
      <c r="F4" s="23">
        <f t="shared" si="2"/>
        <v>0.0739999999999981</v>
      </c>
      <c r="G4" s="23">
        <f t="shared" si="3"/>
        <v>0.950000382874887</v>
      </c>
      <c r="H4" s="23">
        <f t="shared" si="4"/>
        <v>1.00108297273666</v>
      </c>
      <c r="I4" s="22">
        <f t="shared" si="5"/>
        <v>0.948972671343982</v>
      </c>
      <c r="J4" s="23"/>
      <c r="K4" s="23"/>
    </row>
    <row r="5" ht="14.25" spans="1:11">
      <c r="A5" s="19"/>
      <c r="B5" s="21">
        <v>12.76</v>
      </c>
      <c r="C5" s="24" t="s">
        <v>48</v>
      </c>
      <c r="D5" s="22">
        <f t="shared" si="0"/>
        <v>6.47</v>
      </c>
      <c r="E5" s="23">
        <f t="shared" si="1"/>
        <v>6.546</v>
      </c>
      <c r="F5" s="23">
        <f t="shared" si="2"/>
        <v>-0.0760000000000005</v>
      </c>
      <c r="G5" s="23">
        <f t="shared" si="3"/>
        <v>1.05409142329074</v>
      </c>
      <c r="H5" s="23">
        <f t="shared" si="4"/>
        <v>1.00108297273666</v>
      </c>
      <c r="I5" s="22">
        <f t="shared" si="5"/>
        <v>1.05295110594995</v>
      </c>
      <c r="J5" s="23"/>
      <c r="K5" s="23"/>
    </row>
    <row r="6" ht="14.25" spans="1:11">
      <c r="A6" s="19"/>
      <c r="B6" s="21">
        <v>12.72</v>
      </c>
      <c r="C6" s="24" t="s">
        <v>49</v>
      </c>
      <c r="D6" s="22">
        <f t="shared" si="0"/>
        <v>6.62</v>
      </c>
      <c r="E6" s="23">
        <f t="shared" si="1"/>
        <v>6.546</v>
      </c>
      <c r="F6" s="23">
        <f t="shared" si="2"/>
        <v>0.0739999999999981</v>
      </c>
      <c r="G6" s="23">
        <f t="shared" si="3"/>
        <v>0.950000382874887</v>
      </c>
      <c r="H6" s="23">
        <f t="shared" si="4"/>
        <v>1.00108297273666</v>
      </c>
      <c r="I6" s="22">
        <f t="shared" si="5"/>
        <v>0.948972671343982</v>
      </c>
      <c r="J6" s="23"/>
      <c r="K6" s="23"/>
    </row>
    <row r="7" ht="14.25" spans="1:11">
      <c r="A7" s="19"/>
      <c r="B7" s="21">
        <v>12.66</v>
      </c>
      <c r="C7" s="24" t="s">
        <v>50</v>
      </c>
      <c r="D7" s="22">
        <f t="shared" si="0"/>
        <v>6.55</v>
      </c>
      <c r="E7" s="23">
        <f t="shared" si="1"/>
        <v>6.546</v>
      </c>
      <c r="F7" s="23">
        <f t="shared" si="2"/>
        <v>0.00399999999999956</v>
      </c>
      <c r="G7" s="23">
        <f t="shared" si="3"/>
        <v>0.99723125135207</v>
      </c>
      <c r="H7" s="23">
        <f t="shared" si="4"/>
        <v>1.00108297273666</v>
      </c>
      <c r="I7" s="22">
        <f t="shared" si="5"/>
        <v>0.996152445412127</v>
      </c>
      <c r="J7" s="27">
        <f>AVERAGE(I3:I7)</f>
        <v>1</v>
      </c>
      <c r="K7" s="23">
        <f>STDEV(I3:I7)</f>
        <v>0.052033689707947</v>
      </c>
    </row>
    <row r="8" ht="14.25" spans="1:11">
      <c r="A8" s="19"/>
      <c r="B8" s="25"/>
      <c r="C8" s="21"/>
      <c r="D8" s="23">
        <f>AVERAGE(D3:D7)</f>
        <v>6.546</v>
      </c>
      <c r="E8" s="23" t="s">
        <v>51</v>
      </c>
      <c r="F8" s="23"/>
      <c r="G8" s="23">
        <f>AVERAGE(G3:G7)</f>
        <v>1.00108297273666</v>
      </c>
      <c r="H8" s="23"/>
      <c r="I8" s="23"/>
      <c r="J8" s="27"/>
      <c r="K8" s="23"/>
    </row>
    <row r="9" ht="14.25" spans="1:11">
      <c r="A9" s="26" t="s">
        <v>52</v>
      </c>
      <c r="B9" s="21">
        <v>12.54</v>
      </c>
      <c r="C9" s="24" t="s">
        <v>53</v>
      </c>
      <c r="D9" s="23">
        <f t="shared" ref="D9:D13" si="6">C9-B9</f>
        <v>6.62</v>
      </c>
      <c r="E9" s="23">
        <f t="shared" ref="E9:E13" si="7">$D$8</f>
        <v>6.546</v>
      </c>
      <c r="F9" s="23">
        <f t="shared" ref="F9:F13" si="8">D9-E9</f>
        <v>0.0739999999999998</v>
      </c>
      <c r="G9" s="23">
        <f t="shared" ref="G9:G13" si="9">POWER(2,-F9)</f>
        <v>0.950000382874886</v>
      </c>
      <c r="H9" s="23">
        <f t="shared" ref="H9:H13" si="10">$G$8</f>
        <v>1.00108297273666</v>
      </c>
      <c r="I9" s="23">
        <f t="shared" ref="I9:I13" si="11">G9/H9</f>
        <v>0.948972671343981</v>
      </c>
      <c r="J9" s="27"/>
      <c r="K9" s="23"/>
    </row>
    <row r="10" ht="14.25" spans="1:11">
      <c r="A10" s="19"/>
      <c r="B10" s="21">
        <v>12.46</v>
      </c>
      <c r="C10" s="24" t="s">
        <v>54</v>
      </c>
      <c r="D10" s="23">
        <f t="shared" si="6"/>
        <v>6.96</v>
      </c>
      <c r="E10" s="23">
        <f t="shared" si="7"/>
        <v>6.546</v>
      </c>
      <c r="F10" s="23">
        <f t="shared" si="8"/>
        <v>0.414</v>
      </c>
      <c r="G10" s="23">
        <f t="shared" si="9"/>
        <v>0.750539548757186</v>
      </c>
      <c r="H10" s="23">
        <f t="shared" si="10"/>
        <v>1.00108297273666</v>
      </c>
      <c r="I10" s="23">
        <f t="shared" si="11"/>
        <v>0.749727614191092</v>
      </c>
      <c r="J10" s="27"/>
      <c r="K10" s="23"/>
    </row>
    <row r="11" ht="14.25" spans="1:11">
      <c r="A11" s="19"/>
      <c r="B11" s="21">
        <v>12.35</v>
      </c>
      <c r="C11" s="24" t="s">
        <v>55</v>
      </c>
      <c r="D11" s="23">
        <f t="shared" si="6"/>
        <v>6.82</v>
      </c>
      <c r="E11" s="23">
        <f t="shared" si="7"/>
        <v>6.546</v>
      </c>
      <c r="F11" s="23">
        <f t="shared" si="8"/>
        <v>0.274000000000001</v>
      </c>
      <c r="G11" s="23">
        <f t="shared" si="9"/>
        <v>0.827023368443265</v>
      </c>
      <c r="H11" s="23">
        <f t="shared" si="10"/>
        <v>1.00108297273666</v>
      </c>
      <c r="I11" s="23">
        <f t="shared" si="11"/>
        <v>0.82612869359113</v>
      </c>
      <c r="J11" s="27"/>
      <c r="K11" s="23"/>
    </row>
    <row r="12" ht="14.25" spans="1:11">
      <c r="A12" s="19"/>
      <c r="B12" s="21">
        <v>12.29</v>
      </c>
      <c r="C12" s="24" t="s">
        <v>56</v>
      </c>
      <c r="D12" s="23">
        <f t="shared" si="6"/>
        <v>6.81</v>
      </c>
      <c r="E12" s="23">
        <f t="shared" si="7"/>
        <v>6.546</v>
      </c>
      <c r="F12" s="23">
        <f t="shared" si="8"/>
        <v>0.264000000000001</v>
      </c>
      <c r="G12" s="23">
        <f t="shared" si="9"/>
        <v>0.832775770880548</v>
      </c>
      <c r="H12" s="23">
        <f t="shared" si="10"/>
        <v>1.00108297273666</v>
      </c>
      <c r="I12" s="23">
        <f t="shared" si="11"/>
        <v>0.831874873072694</v>
      </c>
      <c r="J12" s="27"/>
      <c r="K12" s="23"/>
    </row>
    <row r="13" ht="14.25" spans="1:11">
      <c r="A13" s="19"/>
      <c r="B13" s="21">
        <v>12.17</v>
      </c>
      <c r="C13" s="24" t="s">
        <v>57</v>
      </c>
      <c r="D13" s="23">
        <f t="shared" si="6"/>
        <v>6.71</v>
      </c>
      <c r="E13" s="23">
        <f t="shared" si="7"/>
        <v>6.546</v>
      </c>
      <c r="F13" s="23">
        <f t="shared" si="8"/>
        <v>0.163999999999998</v>
      </c>
      <c r="G13" s="23">
        <f t="shared" si="9"/>
        <v>0.892546971472978</v>
      </c>
      <c r="H13" s="23">
        <f t="shared" si="10"/>
        <v>1.00108297273666</v>
      </c>
      <c r="I13" s="23">
        <f t="shared" si="11"/>
        <v>0.891581413110063</v>
      </c>
      <c r="J13" s="27">
        <f>AVERAGE(I9:I13)</f>
        <v>0.849657053061792</v>
      </c>
      <c r="K13" s="23">
        <f>STDEV(I9:I13)</f>
        <v>0.074961534098811</v>
      </c>
    </row>
    <row r="14" ht="14.25" spans="1:11">
      <c r="A14" s="7"/>
      <c r="B14" s="14"/>
      <c r="C14" s="13"/>
      <c r="D14" s="12"/>
      <c r="E14" s="12"/>
      <c r="F14" s="12"/>
      <c r="G14" s="12"/>
      <c r="H14" s="12"/>
      <c r="I14" s="12"/>
      <c r="J14" s="18"/>
      <c r="K14" s="12"/>
    </row>
    <row r="15" ht="14.25" spans="1:11">
      <c r="A15" s="9"/>
      <c r="B15" s="14"/>
      <c r="C15" s="13"/>
      <c r="D15" s="12"/>
      <c r="E15" s="12"/>
      <c r="F15" s="12"/>
      <c r="G15" s="12"/>
      <c r="H15" s="12"/>
      <c r="I15" s="12"/>
      <c r="J15" s="18"/>
      <c r="K15" s="12"/>
    </row>
    <row r="16" ht="14.25" spans="1:11">
      <c r="A16" s="7"/>
      <c r="B16" s="14"/>
      <c r="C16" s="13"/>
      <c r="D16" s="12"/>
      <c r="E16" s="12"/>
      <c r="F16" s="12"/>
      <c r="G16" s="12"/>
      <c r="H16" s="12"/>
      <c r="I16" s="12"/>
      <c r="J16" s="18"/>
      <c r="K16" s="12"/>
    </row>
    <row r="17" ht="14.25" spans="1:11">
      <c r="A17" s="7"/>
      <c r="B17" s="14"/>
      <c r="C17" s="13"/>
      <c r="D17" s="12"/>
      <c r="E17" s="12"/>
      <c r="F17" s="12"/>
      <c r="G17" s="12"/>
      <c r="H17" s="12"/>
      <c r="I17" s="12"/>
      <c r="J17" s="18"/>
      <c r="K17" s="12"/>
    </row>
    <row r="21" spans="1:3">
      <c r="A21" s="15"/>
      <c r="B21" s="15"/>
      <c r="C21" s="15"/>
    </row>
    <row r="22" spans="1:3">
      <c r="A22" s="16" t="s">
        <v>0</v>
      </c>
      <c r="B22" s="15">
        <v>5</v>
      </c>
      <c r="C22" s="15" t="s">
        <v>58</v>
      </c>
    </row>
    <row r="23" spans="1:3">
      <c r="A23" s="17" t="s">
        <v>59</v>
      </c>
      <c r="B23" s="15">
        <v>5</v>
      </c>
      <c r="C23" s="15" t="s">
        <v>60</v>
      </c>
    </row>
    <row r="24" spans="1:4">
      <c r="A24" s="7"/>
      <c r="B24" s="28"/>
      <c r="C24" s="28"/>
      <c r="D24" s="29"/>
    </row>
    <row r="25" spans="1:4">
      <c r="A25" s="7"/>
      <c r="B25" s="28"/>
      <c r="C25" s="28"/>
      <c r="D25" s="29"/>
    </row>
    <row r="26" spans="1:4">
      <c r="A26" s="7"/>
      <c r="B26" s="28"/>
      <c r="C26" s="28"/>
      <c r="D26" s="29"/>
    </row>
    <row r="27" spans="1:4">
      <c r="A27" s="7"/>
      <c r="B27" s="28"/>
      <c r="C27" s="28"/>
      <c r="D27" s="29"/>
    </row>
    <row r="28" spans="1:4">
      <c r="A28" s="7"/>
      <c r="B28" s="28"/>
      <c r="C28" s="28"/>
      <c r="D28" s="29"/>
    </row>
    <row r="29" spans="1:4">
      <c r="A29" s="7"/>
      <c r="B29" s="28"/>
      <c r="C29" s="28"/>
      <c r="D29" s="29"/>
    </row>
    <row r="30" spans="1:4">
      <c r="A30" s="7"/>
      <c r="B30" s="28"/>
      <c r="C30" s="28"/>
      <c r="D30" s="29"/>
    </row>
    <row r="31" spans="1:4">
      <c r="A31" s="7"/>
      <c r="B31" s="28"/>
      <c r="C31" s="28"/>
      <c r="D31" s="29"/>
    </row>
    <row r="32" spans="1:4">
      <c r="A32" s="7"/>
      <c r="B32" s="28"/>
      <c r="C32" s="28"/>
      <c r="D32" s="29"/>
    </row>
    <row r="33" spans="1:4">
      <c r="A33" s="7"/>
      <c r="B33" s="28"/>
      <c r="C33" s="28"/>
      <c r="D33" s="29"/>
    </row>
    <row r="34" spans="1:4">
      <c r="A34" s="7"/>
      <c r="B34" s="28"/>
      <c r="C34" s="28"/>
      <c r="D34" s="29"/>
    </row>
    <row r="35" spans="1:4">
      <c r="A35" s="7"/>
      <c r="B35" s="28"/>
      <c r="C35" s="28"/>
      <c r="D35" s="29"/>
    </row>
    <row r="36" spans="1:4">
      <c r="A36" s="7"/>
      <c r="B36" s="28"/>
      <c r="C36" s="28"/>
      <c r="D36" s="29"/>
    </row>
    <row r="37" spans="1:4">
      <c r="A37" s="7"/>
      <c r="B37" s="28"/>
      <c r="C37" s="28"/>
      <c r="D37" s="29"/>
    </row>
    <row r="38" spans="1:4">
      <c r="A38" s="7"/>
      <c r="B38" s="28"/>
      <c r="C38" s="28"/>
      <c r="D38" s="29"/>
    </row>
    <row r="39" spans="1:4">
      <c r="A39" s="7"/>
      <c r="B39" s="28"/>
      <c r="C39" s="28"/>
      <c r="D39" s="29"/>
    </row>
  </sheetData>
  <pageMargins left="0.75" right="0.75" top="1" bottom="1" header="0.5" footer="0.5"/>
  <pageSetup paperSize="9" orientation="portrait"/>
  <headerFooter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H19" sqref="H19"/>
    </sheetView>
  </sheetViews>
  <sheetFormatPr defaultColWidth="9" defaultRowHeight="13.5"/>
  <sheetData>
    <row r="1" spans="1:11">
      <c r="A1" s="19"/>
      <c r="B1" s="19" t="s">
        <v>40</v>
      </c>
      <c r="C1" s="20" t="s">
        <v>61</v>
      </c>
      <c r="D1" s="19" t="s">
        <v>42</v>
      </c>
      <c r="E1" s="19"/>
      <c r="F1" s="19"/>
      <c r="G1" s="19"/>
      <c r="H1" s="19"/>
      <c r="I1" s="19"/>
      <c r="J1" s="19" t="s">
        <v>43</v>
      </c>
      <c r="K1" s="19"/>
    </row>
    <row r="2" spans="1:11">
      <c r="A2" s="19"/>
      <c r="B2" s="19" t="s">
        <v>44</v>
      </c>
      <c r="C2" s="20" t="s">
        <v>45</v>
      </c>
      <c r="D2" s="19" t="s">
        <v>46</v>
      </c>
      <c r="E2" s="19"/>
      <c r="F2" s="19"/>
      <c r="G2" s="19"/>
      <c r="H2" s="19"/>
      <c r="I2" s="19"/>
      <c r="J2" s="19"/>
      <c r="K2" s="19"/>
    </row>
    <row r="3" ht="14.25" spans="1:11">
      <c r="A3" s="19" t="s">
        <v>0</v>
      </c>
      <c r="B3" s="21">
        <v>12.85</v>
      </c>
      <c r="C3" s="21">
        <v>19.65</v>
      </c>
      <c r="D3" s="22">
        <f t="shared" ref="D3:D7" si="0">C3-B3</f>
        <v>6.8</v>
      </c>
      <c r="E3" s="23">
        <f t="shared" ref="E3:E7" si="1">$D$8</f>
        <v>6.932</v>
      </c>
      <c r="F3" s="23">
        <f t="shared" ref="F3:F7" si="2">D3-E3</f>
        <v>-0.132000000000001</v>
      </c>
      <c r="G3" s="23">
        <f t="shared" ref="G3:G7" si="3">POWER(2,-F3)</f>
        <v>1.09581176644769</v>
      </c>
      <c r="H3" s="23">
        <f t="shared" ref="H3:H7" si="4">$G$8</f>
        <v>1.00567442414943</v>
      </c>
      <c r="I3" s="22">
        <f t="shared" ref="I3:I7" si="5">G3/H3</f>
        <v>1.08962875075052</v>
      </c>
      <c r="J3" s="23"/>
      <c r="K3" s="23"/>
    </row>
    <row r="4" ht="14.25" spans="1:11">
      <c r="A4" s="19"/>
      <c r="B4" s="21">
        <v>12.81</v>
      </c>
      <c r="C4" s="24" t="s">
        <v>62</v>
      </c>
      <c r="D4" s="22">
        <f t="shared" si="0"/>
        <v>7.09</v>
      </c>
      <c r="E4" s="23">
        <f t="shared" si="1"/>
        <v>6.932</v>
      </c>
      <c r="F4" s="23">
        <f t="shared" si="2"/>
        <v>0.157999999999999</v>
      </c>
      <c r="G4" s="23">
        <f t="shared" si="3"/>
        <v>0.896266699569406</v>
      </c>
      <c r="H4" s="23">
        <f t="shared" si="4"/>
        <v>1.00567442414943</v>
      </c>
      <c r="I4" s="22">
        <f t="shared" si="5"/>
        <v>0.891209598302595</v>
      </c>
      <c r="J4" s="23"/>
      <c r="K4" s="23"/>
    </row>
    <row r="5" ht="14.25" spans="1:11">
      <c r="A5" s="19"/>
      <c r="B5" s="21">
        <v>12.76</v>
      </c>
      <c r="C5" s="24" t="s">
        <v>63</v>
      </c>
      <c r="D5" s="22">
        <f t="shared" si="0"/>
        <v>6.8</v>
      </c>
      <c r="E5" s="23">
        <f t="shared" si="1"/>
        <v>6.932</v>
      </c>
      <c r="F5" s="23">
        <f t="shared" si="2"/>
        <v>-0.132000000000001</v>
      </c>
      <c r="G5" s="23">
        <f t="shared" si="3"/>
        <v>1.09581176644769</v>
      </c>
      <c r="H5" s="23">
        <f t="shared" si="4"/>
        <v>1.00567442414943</v>
      </c>
      <c r="I5" s="22">
        <f t="shared" si="5"/>
        <v>1.08962875075052</v>
      </c>
      <c r="J5" s="23"/>
      <c r="K5" s="23"/>
    </row>
    <row r="6" ht="14.25" spans="1:11">
      <c r="A6" s="19"/>
      <c r="B6" s="21">
        <v>12.72</v>
      </c>
      <c r="C6" s="24" t="s">
        <v>64</v>
      </c>
      <c r="D6" s="22">
        <f t="shared" si="0"/>
        <v>7.15</v>
      </c>
      <c r="E6" s="23">
        <f t="shared" si="1"/>
        <v>6.932</v>
      </c>
      <c r="F6" s="23">
        <f t="shared" si="2"/>
        <v>0.218000000000001</v>
      </c>
      <c r="G6" s="23">
        <f t="shared" si="3"/>
        <v>0.859756486243006</v>
      </c>
      <c r="H6" s="23">
        <f t="shared" si="4"/>
        <v>1.00567442414943</v>
      </c>
      <c r="I6" s="22">
        <f t="shared" si="5"/>
        <v>0.85490539044996</v>
      </c>
      <c r="J6" s="23"/>
      <c r="K6" s="23"/>
    </row>
    <row r="7" ht="14.25" spans="1:11">
      <c r="A7" s="19"/>
      <c r="B7" s="21">
        <v>12.66</v>
      </c>
      <c r="C7" s="24" t="s">
        <v>65</v>
      </c>
      <c r="D7" s="22">
        <f t="shared" si="0"/>
        <v>6.82</v>
      </c>
      <c r="E7" s="23">
        <f t="shared" si="1"/>
        <v>6.932</v>
      </c>
      <c r="F7" s="23">
        <f t="shared" si="2"/>
        <v>-0.111999999999999</v>
      </c>
      <c r="G7" s="23">
        <f t="shared" si="3"/>
        <v>1.08072540203935</v>
      </c>
      <c r="H7" s="23">
        <f t="shared" si="4"/>
        <v>1.00567442414943</v>
      </c>
      <c r="I7" s="22">
        <f t="shared" si="5"/>
        <v>1.07462750974641</v>
      </c>
      <c r="J7" s="27">
        <f>AVERAGE(I3:I7)</f>
        <v>1</v>
      </c>
      <c r="K7" s="23">
        <f>STDEV(I3:I7)</f>
        <v>0.116751539984606</v>
      </c>
    </row>
    <row r="8" ht="14.25" spans="1:11">
      <c r="A8" s="19"/>
      <c r="B8" s="25"/>
      <c r="C8" s="21"/>
      <c r="D8" s="23">
        <f>AVERAGE(D3:D7)</f>
        <v>6.932</v>
      </c>
      <c r="E8" s="23" t="s">
        <v>51</v>
      </c>
      <c r="F8" s="23"/>
      <c r="G8" s="23">
        <f>AVERAGE(G3:G7)</f>
        <v>1.00567442414943</v>
      </c>
      <c r="H8" s="23"/>
      <c r="I8" s="23"/>
      <c r="J8" s="27"/>
      <c r="K8" s="23"/>
    </row>
    <row r="9" ht="14.25" spans="1:11">
      <c r="A9" s="26" t="s">
        <v>52</v>
      </c>
      <c r="B9" s="21">
        <v>12.54</v>
      </c>
      <c r="C9" s="24" t="s">
        <v>66</v>
      </c>
      <c r="D9" s="23">
        <f t="shared" ref="D9:D13" si="6">C9-B9</f>
        <v>8</v>
      </c>
      <c r="E9" s="23">
        <f t="shared" ref="E9:E13" si="7">$D$8</f>
        <v>6.932</v>
      </c>
      <c r="F9" s="23">
        <f t="shared" ref="F9:F13" si="8">D9-E9</f>
        <v>1.068</v>
      </c>
      <c r="G9" s="23">
        <f t="shared" ref="G9:G13" si="9">POWER(2,-F9)</f>
        <v>0.476979775273779</v>
      </c>
      <c r="H9" s="23">
        <f t="shared" ref="H9:H13" si="10">$G$8</f>
        <v>1.00567442414943</v>
      </c>
      <c r="I9" s="23">
        <f t="shared" ref="I9:I13" si="11">G9/H9</f>
        <v>0.474288461374758</v>
      </c>
      <c r="J9" s="27"/>
      <c r="K9" s="23"/>
    </row>
    <row r="10" ht="14.25" spans="1:11">
      <c r="A10" s="19"/>
      <c r="B10" s="21">
        <v>12.46</v>
      </c>
      <c r="C10" s="24" t="s">
        <v>67</v>
      </c>
      <c r="D10" s="23">
        <f t="shared" si="6"/>
        <v>8.13</v>
      </c>
      <c r="E10" s="23">
        <f t="shared" si="7"/>
        <v>6.932</v>
      </c>
      <c r="F10" s="23">
        <f t="shared" si="8"/>
        <v>1.198</v>
      </c>
      <c r="G10" s="23">
        <f t="shared" si="9"/>
        <v>0.435879119768531</v>
      </c>
      <c r="H10" s="23">
        <f t="shared" si="10"/>
        <v>1.00567442414943</v>
      </c>
      <c r="I10" s="23">
        <f t="shared" si="11"/>
        <v>0.433419712485167</v>
      </c>
      <c r="J10" s="27"/>
      <c r="K10" s="23"/>
    </row>
    <row r="11" ht="14.25" spans="1:11">
      <c r="A11" s="19"/>
      <c r="B11" s="21">
        <v>12.35</v>
      </c>
      <c r="C11" s="24" t="s">
        <v>68</v>
      </c>
      <c r="D11" s="23">
        <f t="shared" si="6"/>
        <v>7.8</v>
      </c>
      <c r="E11" s="23">
        <f t="shared" si="7"/>
        <v>6.932</v>
      </c>
      <c r="F11" s="23">
        <f t="shared" si="8"/>
        <v>0.867999999999999</v>
      </c>
      <c r="G11" s="23">
        <f t="shared" si="9"/>
        <v>0.547905883223846</v>
      </c>
      <c r="H11" s="23">
        <f t="shared" si="10"/>
        <v>1.00567442414943</v>
      </c>
      <c r="I11" s="23">
        <f t="shared" si="11"/>
        <v>0.54481437537526</v>
      </c>
      <c r="J11" s="27"/>
      <c r="K11" s="23"/>
    </row>
    <row r="12" ht="14.25" spans="1:11">
      <c r="A12" s="19"/>
      <c r="B12" s="21">
        <v>12.29</v>
      </c>
      <c r="C12" s="24" t="s">
        <v>69</v>
      </c>
      <c r="D12" s="23">
        <f t="shared" si="6"/>
        <v>8.02</v>
      </c>
      <c r="E12" s="23">
        <f t="shared" si="7"/>
        <v>6.932</v>
      </c>
      <c r="F12" s="23">
        <f t="shared" si="8"/>
        <v>1.088</v>
      </c>
      <c r="G12" s="23">
        <f t="shared" si="9"/>
        <v>0.470413053756894</v>
      </c>
      <c r="H12" s="23">
        <f t="shared" si="10"/>
        <v>1.00567442414943</v>
      </c>
      <c r="I12" s="23">
        <f t="shared" si="11"/>
        <v>0.467758791971622</v>
      </c>
      <c r="J12" s="27"/>
      <c r="K12" s="23"/>
    </row>
    <row r="13" ht="14.25" spans="1:11">
      <c r="A13" s="19"/>
      <c r="B13" s="21">
        <v>12.17</v>
      </c>
      <c r="C13" s="24" t="s">
        <v>70</v>
      </c>
      <c r="D13" s="23">
        <f t="shared" si="6"/>
        <v>8.19</v>
      </c>
      <c r="E13" s="23">
        <f t="shared" si="7"/>
        <v>6.932</v>
      </c>
      <c r="F13" s="23">
        <f t="shared" si="8"/>
        <v>1.258</v>
      </c>
      <c r="G13" s="23">
        <f t="shared" si="9"/>
        <v>0.418123199957031</v>
      </c>
      <c r="H13" s="23">
        <f t="shared" si="10"/>
        <v>1.00567442414943</v>
      </c>
      <c r="I13" s="23">
        <f t="shared" si="11"/>
        <v>0.415763978795293</v>
      </c>
      <c r="J13" s="27">
        <f>AVERAGE(I9:I13)</f>
        <v>0.46720906400042</v>
      </c>
      <c r="K13" s="23">
        <f>STDEV(I9:I13)</f>
        <v>0.0496520933324975</v>
      </c>
    </row>
    <row r="14" ht="14.25" spans="1:11">
      <c r="A14" s="7"/>
      <c r="B14" s="14"/>
      <c r="C14" s="13"/>
      <c r="D14" s="12"/>
      <c r="E14" s="12"/>
      <c r="F14" s="12"/>
      <c r="G14" s="12"/>
      <c r="H14" s="12"/>
      <c r="I14" s="12"/>
      <c r="J14" s="18"/>
      <c r="K14" s="12"/>
    </row>
    <row r="15" ht="14.25" spans="1:11">
      <c r="A15" s="9"/>
      <c r="B15" s="14"/>
      <c r="C15" s="13"/>
      <c r="D15" s="12"/>
      <c r="E15" s="12"/>
      <c r="F15" s="12"/>
      <c r="G15" s="12"/>
      <c r="H15" s="12"/>
      <c r="I15" s="12"/>
      <c r="J15" s="18"/>
      <c r="K15" s="12"/>
    </row>
    <row r="16" ht="14.25" spans="1:11">
      <c r="A16" s="7"/>
      <c r="B16" s="14"/>
      <c r="C16" s="13"/>
      <c r="D16" s="12"/>
      <c r="E16" s="12"/>
      <c r="F16" s="12"/>
      <c r="G16" s="12"/>
      <c r="H16" s="12"/>
      <c r="I16" s="12"/>
      <c r="J16" s="18"/>
      <c r="K16" s="12"/>
    </row>
    <row r="17" ht="14.25" spans="1:11">
      <c r="A17" s="7"/>
      <c r="B17" s="14"/>
      <c r="C17" s="13"/>
      <c r="D17" s="12"/>
      <c r="E17" s="12"/>
      <c r="F17" s="12"/>
      <c r="G17" s="12"/>
      <c r="H17" s="12"/>
      <c r="I17" s="12"/>
      <c r="J17" s="18"/>
      <c r="K17" s="12"/>
    </row>
    <row r="21" spans="1:3">
      <c r="A21" s="15"/>
      <c r="B21" s="15"/>
      <c r="C21" s="15"/>
    </row>
    <row r="22" spans="1:3">
      <c r="A22" s="16" t="s">
        <v>0</v>
      </c>
      <c r="B22" s="15">
        <v>5</v>
      </c>
      <c r="C22" s="15" t="s">
        <v>71</v>
      </c>
    </row>
    <row r="23" spans="1:3">
      <c r="A23" s="17" t="s">
        <v>59</v>
      </c>
      <c r="B23" s="15">
        <v>5</v>
      </c>
      <c r="C23" s="15" t="s">
        <v>72</v>
      </c>
    </row>
  </sheetData>
  <pageMargins left="0.7" right="0.7" top="0.75" bottom="0.75" header="0.3" footer="0.3"/>
  <headerFooter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I27" sqref="I27"/>
    </sheetView>
  </sheetViews>
  <sheetFormatPr defaultColWidth="9" defaultRowHeight="13.5"/>
  <sheetData>
    <row r="1" spans="1:11">
      <c r="A1" s="19"/>
      <c r="B1" s="19" t="s">
        <v>40</v>
      </c>
      <c r="C1" s="20" t="s">
        <v>73</v>
      </c>
      <c r="D1" s="19" t="s">
        <v>42</v>
      </c>
      <c r="E1" s="19"/>
      <c r="F1" s="19"/>
      <c r="G1" s="19"/>
      <c r="H1" s="19"/>
      <c r="I1" s="19"/>
      <c r="J1" s="19" t="s">
        <v>43</v>
      </c>
      <c r="K1" s="19"/>
    </row>
    <row r="2" spans="1:11">
      <c r="A2" s="19"/>
      <c r="B2" s="19" t="s">
        <v>44</v>
      </c>
      <c r="C2" s="20" t="s">
        <v>45</v>
      </c>
      <c r="D2" s="19" t="s">
        <v>46</v>
      </c>
      <c r="E2" s="19"/>
      <c r="F2" s="19"/>
      <c r="G2" s="19"/>
      <c r="H2" s="19"/>
      <c r="I2" s="19"/>
      <c r="J2" s="19"/>
      <c r="K2" s="19"/>
    </row>
    <row r="3" ht="14.25" spans="1:11">
      <c r="A3" s="19" t="s">
        <v>0</v>
      </c>
      <c r="B3" s="21">
        <v>12.85</v>
      </c>
      <c r="C3" s="21">
        <v>20.13</v>
      </c>
      <c r="D3" s="22">
        <f t="shared" ref="D3:D7" si="0">C3-B3</f>
        <v>7.28</v>
      </c>
      <c r="E3" s="23">
        <f t="shared" ref="E3:E7" si="1">$D$8</f>
        <v>7.438</v>
      </c>
      <c r="F3" s="23">
        <f t="shared" ref="F3:F7" si="2">D3-E3</f>
        <v>-0.158</v>
      </c>
      <c r="G3" s="23">
        <f t="shared" ref="G3:G7" si="3">POWER(2,-F3)</f>
        <v>1.11573932232496</v>
      </c>
      <c r="H3" s="23">
        <f t="shared" ref="H3:H7" si="4">$G$8</f>
        <v>1.0101984792332</v>
      </c>
      <c r="I3" s="22">
        <f t="shared" ref="I3:I7" si="5">G3/H3</f>
        <v>1.10447535337003</v>
      </c>
      <c r="J3" s="23"/>
      <c r="K3" s="23"/>
    </row>
    <row r="4" ht="14.25" spans="1:11">
      <c r="A4" s="19"/>
      <c r="B4" s="21">
        <v>12.81</v>
      </c>
      <c r="C4" s="24" t="s">
        <v>74</v>
      </c>
      <c r="D4" s="22">
        <f t="shared" si="0"/>
        <v>7.43</v>
      </c>
      <c r="E4" s="23">
        <f t="shared" si="1"/>
        <v>7.438</v>
      </c>
      <c r="F4" s="23">
        <f t="shared" si="2"/>
        <v>-0.00800000000000178</v>
      </c>
      <c r="G4" s="23">
        <f t="shared" si="3"/>
        <v>1.00556058039847</v>
      </c>
      <c r="H4" s="23">
        <f t="shared" si="4"/>
        <v>1.0101984792332</v>
      </c>
      <c r="I4" s="22">
        <f t="shared" si="5"/>
        <v>0.995408923167004</v>
      </c>
      <c r="J4" s="23"/>
      <c r="K4" s="23"/>
    </row>
    <row r="5" ht="14.25" spans="1:11">
      <c r="A5" s="19"/>
      <c r="B5" s="21">
        <v>12.76</v>
      </c>
      <c r="C5" s="24" t="s">
        <v>75</v>
      </c>
      <c r="D5" s="22">
        <f t="shared" si="0"/>
        <v>7.33</v>
      </c>
      <c r="E5" s="23">
        <f t="shared" si="1"/>
        <v>7.438</v>
      </c>
      <c r="F5" s="23">
        <f t="shared" si="2"/>
        <v>-0.108</v>
      </c>
      <c r="G5" s="23">
        <f t="shared" si="3"/>
        <v>1.07773314504367</v>
      </c>
      <c r="H5" s="23">
        <f t="shared" si="4"/>
        <v>1.0101984792332</v>
      </c>
      <c r="I5" s="22">
        <f t="shared" si="5"/>
        <v>1.06685286822222</v>
      </c>
      <c r="J5" s="23"/>
      <c r="K5" s="23"/>
    </row>
    <row r="6" ht="14.25" spans="1:11">
      <c r="A6" s="19"/>
      <c r="B6" s="21">
        <v>12.72</v>
      </c>
      <c r="C6" s="24" t="s">
        <v>76</v>
      </c>
      <c r="D6" s="22">
        <f t="shared" si="0"/>
        <v>7.85</v>
      </c>
      <c r="E6" s="23">
        <f t="shared" si="1"/>
        <v>7.438</v>
      </c>
      <c r="F6" s="23">
        <f t="shared" si="2"/>
        <v>0.412</v>
      </c>
      <c r="G6" s="23">
        <f t="shared" si="3"/>
        <v>0.751580739032781</v>
      </c>
      <c r="H6" s="23">
        <f t="shared" si="4"/>
        <v>1.0101984792332</v>
      </c>
      <c r="I6" s="22">
        <f t="shared" si="5"/>
        <v>0.743993140440354</v>
      </c>
      <c r="J6" s="23"/>
      <c r="K6" s="23"/>
    </row>
    <row r="7" ht="14.25" spans="1:11">
      <c r="A7" s="19"/>
      <c r="B7" s="21">
        <v>12.66</v>
      </c>
      <c r="C7" s="24" t="s">
        <v>77</v>
      </c>
      <c r="D7" s="22">
        <f t="shared" si="0"/>
        <v>7.3</v>
      </c>
      <c r="E7" s="23">
        <f t="shared" si="1"/>
        <v>7.438</v>
      </c>
      <c r="F7" s="23">
        <f t="shared" si="2"/>
        <v>-0.137999999999999</v>
      </c>
      <c r="G7" s="23">
        <f t="shared" si="3"/>
        <v>1.10037860936614</v>
      </c>
      <c r="H7" s="23">
        <f t="shared" si="4"/>
        <v>1.0101984792332</v>
      </c>
      <c r="I7" s="22">
        <f t="shared" si="5"/>
        <v>1.08926971480039</v>
      </c>
      <c r="J7" s="27">
        <f>AVERAGE(I3:I7)</f>
        <v>1</v>
      </c>
      <c r="K7" s="23">
        <f>STDEV(I3:I7)</f>
        <v>0.149092318346682</v>
      </c>
    </row>
    <row r="8" ht="14.25" spans="1:11">
      <c r="A8" s="19"/>
      <c r="B8" s="25"/>
      <c r="C8" s="21"/>
      <c r="D8" s="23">
        <f>AVERAGE(D3:D7)</f>
        <v>7.438</v>
      </c>
      <c r="E8" s="23" t="s">
        <v>51</v>
      </c>
      <c r="F8" s="23"/>
      <c r="G8" s="23">
        <f>AVERAGE(G3:G7)</f>
        <v>1.0101984792332</v>
      </c>
      <c r="H8" s="23"/>
      <c r="I8" s="23"/>
      <c r="J8" s="27"/>
      <c r="K8" s="23"/>
    </row>
    <row r="9" ht="14.25" spans="1:11">
      <c r="A9" s="26" t="s">
        <v>52</v>
      </c>
      <c r="B9" s="21">
        <v>12.54</v>
      </c>
      <c r="C9" s="24" t="s">
        <v>78</v>
      </c>
      <c r="D9" s="23">
        <f t="shared" ref="D9:D13" si="6">C9-B9</f>
        <v>6.96</v>
      </c>
      <c r="E9" s="23">
        <f t="shared" ref="E9:E13" si="7">$D$8</f>
        <v>7.438</v>
      </c>
      <c r="F9" s="23">
        <f t="shared" ref="F9:F13" si="8">D9-E9</f>
        <v>-0.477999999999999</v>
      </c>
      <c r="G9" s="23">
        <f t="shared" ref="G9:G13" si="9">POWER(2,-F9)</f>
        <v>1.39281148066903</v>
      </c>
      <c r="H9" s="23">
        <f t="shared" ref="H9:H13" si="10">$G$8</f>
        <v>1.0101984792332</v>
      </c>
      <c r="I9" s="23">
        <f t="shared" ref="I9:I13" si="11">G9/H9</f>
        <v>1.37875032412071</v>
      </c>
      <c r="J9" s="27"/>
      <c r="K9" s="23"/>
    </row>
    <row r="10" ht="14.25" spans="1:11">
      <c r="A10" s="19"/>
      <c r="B10" s="21">
        <v>12.46</v>
      </c>
      <c r="C10" s="24" t="s">
        <v>79</v>
      </c>
      <c r="D10" s="23">
        <f t="shared" si="6"/>
        <v>6.99</v>
      </c>
      <c r="E10" s="23">
        <f t="shared" si="7"/>
        <v>7.438</v>
      </c>
      <c r="F10" s="23">
        <f t="shared" si="8"/>
        <v>-0.448000000000001</v>
      </c>
      <c r="G10" s="23">
        <f t="shared" si="9"/>
        <v>1.36414783487936</v>
      </c>
      <c r="H10" s="23">
        <f t="shared" si="10"/>
        <v>1.0101984792332</v>
      </c>
      <c r="I10" s="23">
        <f t="shared" si="11"/>
        <v>1.35037605274838</v>
      </c>
      <c r="J10" s="27"/>
      <c r="K10" s="23"/>
    </row>
    <row r="11" ht="14.25" spans="1:11">
      <c r="A11" s="19"/>
      <c r="B11" s="21">
        <v>12.35</v>
      </c>
      <c r="C11" s="24" t="s">
        <v>80</v>
      </c>
      <c r="D11" s="23">
        <f t="shared" si="6"/>
        <v>7.04</v>
      </c>
      <c r="E11" s="23">
        <f t="shared" si="7"/>
        <v>7.438</v>
      </c>
      <c r="F11" s="23">
        <f t="shared" si="8"/>
        <v>-0.397999999999999</v>
      </c>
      <c r="G11" s="23">
        <f t="shared" si="9"/>
        <v>1.31767995173414</v>
      </c>
      <c r="H11" s="23">
        <f t="shared" si="10"/>
        <v>1.0101984792332</v>
      </c>
      <c r="I11" s="23">
        <f t="shared" si="11"/>
        <v>1.3043772870598</v>
      </c>
      <c r="J11" s="27"/>
      <c r="K11" s="23"/>
    </row>
    <row r="12" ht="14.25" spans="1:11">
      <c r="A12" s="19"/>
      <c r="B12" s="21">
        <v>12.29</v>
      </c>
      <c r="C12" s="24" t="s">
        <v>81</v>
      </c>
      <c r="D12" s="23">
        <f t="shared" si="6"/>
        <v>6.91</v>
      </c>
      <c r="E12" s="23">
        <f t="shared" si="7"/>
        <v>7.438</v>
      </c>
      <c r="F12" s="23">
        <f t="shared" si="8"/>
        <v>-0.528</v>
      </c>
      <c r="G12" s="23">
        <f t="shared" si="9"/>
        <v>1.44192887146022</v>
      </c>
      <c r="H12" s="23">
        <f t="shared" si="10"/>
        <v>1.0101984792332</v>
      </c>
      <c r="I12" s="23">
        <f t="shared" si="11"/>
        <v>1.42737184929711</v>
      </c>
      <c r="J12" s="27"/>
      <c r="K12" s="23"/>
    </row>
    <row r="13" ht="14.25" spans="1:11">
      <c r="A13" s="19"/>
      <c r="B13" s="21">
        <v>12.17</v>
      </c>
      <c r="C13" s="24" t="s">
        <v>82</v>
      </c>
      <c r="D13" s="23">
        <f t="shared" si="6"/>
        <v>7.19</v>
      </c>
      <c r="E13" s="23">
        <f t="shared" si="7"/>
        <v>7.438</v>
      </c>
      <c r="F13" s="23">
        <f t="shared" si="8"/>
        <v>-0.248</v>
      </c>
      <c r="G13" s="23">
        <f t="shared" si="9"/>
        <v>1.18755966607341</v>
      </c>
      <c r="H13" s="23">
        <f t="shared" si="10"/>
        <v>1.0101984792332</v>
      </c>
      <c r="I13" s="23">
        <f t="shared" si="11"/>
        <v>1.1755706333817</v>
      </c>
      <c r="J13" s="27">
        <f>AVERAGE(I9:I13)</f>
        <v>1.32728922932154</v>
      </c>
      <c r="K13" s="23">
        <f>STDEV(I9:I13)</f>
        <v>0.095840056822822</v>
      </c>
    </row>
    <row r="14" ht="14.25" spans="1:11">
      <c r="A14" s="7"/>
      <c r="B14" s="14"/>
      <c r="C14" s="13"/>
      <c r="D14" s="12"/>
      <c r="E14" s="12"/>
      <c r="F14" s="12"/>
      <c r="G14" s="12"/>
      <c r="H14" s="12"/>
      <c r="I14" s="12"/>
      <c r="J14" s="18"/>
      <c r="K14" s="12"/>
    </row>
    <row r="15" ht="14.25" spans="1:11">
      <c r="A15" s="9"/>
      <c r="B15" s="14"/>
      <c r="C15" s="13"/>
      <c r="D15" s="12"/>
      <c r="E15" s="12"/>
      <c r="F15" s="12"/>
      <c r="G15" s="12"/>
      <c r="H15" s="12"/>
      <c r="I15" s="12"/>
      <c r="J15" s="18"/>
      <c r="K15" s="12"/>
    </row>
    <row r="16" ht="14.25" spans="1:11">
      <c r="A16" s="7"/>
      <c r="B16" s="14"/>
      <c r="C16" s="13"/>
      <c r="D16" s="12"/>
      <c r="E16" s="12"/>
      <c r="F16" s="12"/>
      <c r="G16" s="12"/>
      <c r="H16" s="12"/>
      <c r="I16" s="12"/>
      <c r="J16" s="18"/>
      <c r="K16" s="12"/>
    </row>
    <row r="17" ht="14.25" spans="1:11">
      <c r="A17" s="7"/>
      <c r="B17" s="14"/>
      <c r="C17" s="13"/>
      <c r="D17" s="12"/>
      <c r="E17" s="12"/>
      <c r="F17" s="12"/>
      <c r="G17" s="12"/>
      <c r="H17" s="12"/>
      <c r="I17" s="12"/>
      <c r="J17" s="18"/>
      <c r="K17" s="12"/>
    </row>
    <row r="21" spans="1:3">
      <c r="A21" s="15"/>
      <c r="B21" s="15"/>
      <c r="C21" s="15"/>
    </row>
    <row r="22" spans="1:3">
      <c r="A22" s="16" t="s">
        <v>0</v>
      </c>
      <c r="B22" s="15">
        <v>5</v>
      </c>
      <c r="C22" s="15" t="s">
        <v>83</v>
      </c>
    </row>
    <row r="23" spans="1:3">
      <c r="A23" s="17" t="s">
        <v>59</v>
      </c>
      <c r="B23" s="15">
        <v>5</v>
      </c>
      <c r="C23" s="15" t="s">
        <v>84</v>
      </c>
    </row>
  </sheetData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A6" sqref="A6:A7"/>
    </sheetView>
  </sheetViews>
  <sheetFormatPr defaultColWidth="9" defaultRowHeight="13.5" outlineLevelRow="6" outlineLevelCol="3"/>
  <cols>
    <col min="1" max="4" width="14.125"/>
  </cols>
  <sheetData>
    <row r="1" ht="16.5" spans="1:4">
      <c r="A1" s="2" t="s">
        <v>0</v>
      </c>
      <c r="B1" s="2">
        <v>5</v>
      </c>
      <c r="C1" s="2">
        <v>10</v>
      </c>
      <c r="D1" s="2">
        <v>50</v>
      </c>
    </row>
    <row r="2" ht="16.5" spans="1:4">
      <c r="A2" s="2">
        <v>91.61</v>
      </c>
      <c r="B2" s="2">
        <v>99.88</v>
      </c>
      <c r="C2" s="2">
        <v>79.27</v>
      </c>
      <c r="D2" s="2">
        <v>63.56</v>
      </c>
    </row>
    <row r="3" ht="16.5" spans="1:4">
      <c r="A3" s="2">
        <v>99.78</v>
      </c>
      <c r="B3" s="2">
        <v>94.24</v>
      </c>
      <c r="C3" s="2">
        <v>59.89</v>
      </c>
      <c r="D3" s="2">
        <v>61.25</v>
      </c>
    </row>
    <row r="4" ht="16.5" spans="1:4">
      <c r="A4" s="2">
        <v>108.6</v>
      </c>
      <c r="B4" s="2">
        <v>87.89</v>
      </c>
      <c r="C4" s="2">
        <v>73.84</v>
      </c>
      <c r="D4" s="2">
        <v>52.2</v>
      </c>
    </row>
    <row r="5" ht="16.5" spans="1:4">
      <c r="A5" s="2"/>
      <c r="B5" s="2"/>
      <c r="C5" s="2"/>
      <c r="D5" s="2"/>
    </row>
    <row r="6" ht="16.5" spans="1:4">
      <c r="A6" s="2">
        <f>AVERAGE(A2:A4)</f>
        <v>99.9966666666667</v>
      </c>
      <c r="B6" s="2">
        <f>AVERAGE(B2:B4)</f>
        <v>94.0033333333333</v>
      </c>
      <c r="C6" s="2">
        <f>AVERAGE(C2:C4)</f>
        <v>71</v>
      </c>
      <c r="D6" s="2">
        <f>AVERAGE(D2:D4)</f>
        <v>59.0033333333333</v>
      </c>
    </row>
    <row r="7" ht="16.5" spans="1:4">
      <c r="A7" s="2">
        <f>STDEV(A2:A4)</f>
        <v>8.49707204473007</v>
      </c>
      <c r="B7" s="2">
        <f>STDEV(B2:B4)</f>
        <v>5.99850259092495</v>
      </c>
      <c r="C7" s="2">
        <f>STDEV(C2:C4)</f>
        <v>9.99726462588639</v>
      </c>
      <c r="D7" s="2">
        <f>STDEV(D2:D4)</f>
        <v>6.00400144348195</v>
      </c>
    </row>
  </sheetData>
  <pageMargins left="0.7" right="0.7" top="0.75" bottom="0.75" header="0.3" footer="0.3"/>
  <pageSetup paperSize="9" orientation="portrait"/>
  <headerFooter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H23" sqref="H23"/>
    </sheetView>
  </sheetViews>
  <sheetFormatPr defaultColWidth="9" defaultRowHeight="13.5"/>
  <sheetData>
    <row r="1" spans="1:11">
      <c r="A1" s="19"/>
      <c r="B1" s="19" t="s">
        <v>40</v>
      </c>
      <c r="C1" s="20" t="s">
        <v>85</v>
      </c>
      <c r="D1" s="19" t="s">
        <v>42</v>
      </c>
      <c r="E1" s="19"/>
      <c r="F1" s="19"/>
      <c r="G1" s="19"/>
      <c r="H1" s="19"/>
      <c r="I1" s="19"/>
      <c r="J1" s="19" t="s">
        <v>43</v>
      </c>
      <c r="K1" s="19"/>
    </row>
    <row r="2" spans="1:11">
      <c r="A2" s="19"/>
      <c r="B2" s="19" t="s">
        <v>44</v>
      </c>
      <c r="C2" s="20" t="s">
        <v>45</v>
      </c>
      <c r="D2" s="19" t="s">
        <v>46</v>
      </c>
      <c r="E2" s="19"/>
      <c r="F2" s="19"/>
      <c r="G2" s="19"/>
      <c r="H2" s="19"/>
      <c r="I2" s="19"/>
      <c r="J2" s="19"/>
      <c r="K2" s="19"/>
    </row>
    <row r="3" ht="14.25" spans="1:11">
      <c r="A3" s="19" t="s">
        <v>0</v>
      </c>
      <c r="B3" s="21">
        <v>12.85</v>
      </c>
      <c r="C3" s="21">
        <v>19.87</v>
      </c>
      <c r="D3" s="22">
        <f t="shared" ref="D3:D7" si="0">C3-B3</f>
        <v>7.02</v>
      </c>
      <c r="E3" s="23">
        <f t="shared" ref="E3:E7" si="1">$D$8</f>
        <v>7.094</v>
      </c>
      <c r="F3" s="23">
        <f t="shared" ref="F3:F7" si="2">D3-E3</f>
        <v>-0.0739999999999981</v>
      </c>
      <c r="G3" s="23">
        <f t="shared" ref="G3:G7" si="3">POWER(2,-F3)</f>
        <v>1.05263115470944</v>
      </c>
      <c r="H3" s="23">
        <f t="shared" ref="H3:H7" si="4">$G$8</f>
        <v>1.00099363103071</v>
      </c>
      <c r="I3" s="22">
        <f t="shared" ref="I3:I7" si="5">G3/H3</f>
        <v>1.0515862659641</v>
      </c>
      <c r="J3" s="23"/>
      <c r="K3" s="23"/>
    </row>
    <row r="4" ht="14.25" spans="1:11">
      <c r="A4" s="19"/>
      <c r="B4" s="21">
        <v>12.81</v>
      </c>
      <c r="C4" s="24" t="s">
        <v>86</v>
      </c>
      <c r="D4" s="22">
        <f t="shared" si="0"/>
        <v>7.1</v>
      </c>
      <c r="E4" s="23">
        <f t="shared" si="1"/>
        <v>7.094</v>
      </c>
      <c r="F4" s="23">
        <f t="shared" si="2"/>
        <v>0.00600000000000023</v>
      </c>
      <c r="G4" s="23">
        <f t="shared" si="3"/>
        <v>0.995849753094458</v>
      </c>
      <c r="H4" s="23">
        <f t="shared" si="4"/>
        <v>1.00099363103071</v>
      </c>
      <c r="I4" s="22">
        <f t="shared" si="5"/>
        <v>0.994861228106958</v>
      </c>
      <c r="J4" s="23"/>
      <c r="K4" s="23"/>
    </row>
    <row r="5" ht="14.25" spans="1:11">
      <c r="A5" s="19"/>
      <c r="B5" s="21">
        <v>12.76</v>
      </c>
      <c r="C5" s="24" t="s">
        <v>87</v>
      </c>
      <c r="D5" s="22">
        <f t="shared" si="0"/>
        <v>7.05</v>
      </c>
      <c r="E5" s="23">
        <f t="shared" si="1"/>
        <v>7.094</v>
      </c>
      <c r="F5" s="23">
        <f t="shared" si="2"/>
        <v>-0.0440000000000005</v>
      </c>
      <c r="G5" s="23">
        <f t="shared" si="3"/>
        <v>1.03096831879479</v>
      </c>
      <c r="H5" s="23">
        <f t="shared" si="4"/>
        <v>1.00099363103071</v>
      </c>
      <c r="I5" s="22">
        <f t="shared" si="5"/>
        <v>1.02994493354889</v>
      </c>
      <c r="J5" s="23"/>
      <c r="K5" s="23"/>
    </row>
    <row r="6" ht="14.25" spans="1:11">
      <c r="A6" s="19"/>
      <c r="B6" s="21">
        <v>12.72</v>
      </c>
      <c r="C6" s="24" t="s">
        <v>88</v>
      </c>
      <c r="D6" s="22">
        <f t="shared" si="0"/>
        <v>7.21</v>
      </c>
      <c r="E6" s="23">
        <f t="shared" si="1"/>
        <v>7.094</v>
      </c>
      <c r="F6" s="23">
        <f t="shared" si="2"/>
        <v>0.116</v>
      </c>
      <c r="G6" s="23">
        <f t="shared" si="3"/>
        <v>0.922742492653799</v>
      </c>
      <c r="H6" s="23">
        <f t="shared" si="4"/>
        <v>1.00099363103071</v>
      </c>
      <c r="I6" s="22">
        <f t="shared" si="5"/>
        <v>0.921826537201501</v>
      </c>
      <c r="J6" s="23"/>
      <c r="K6" s="23"/>
    </row>
    <row r="7" ht="14.25" spans="1:11">
      <c r="A7" s="19"/>
      <c r="B7" s="21">
        <v>12.66</v>
      </c>
      <c r="C7" s="24" t="s">
        <v>89</v>
      </c>
      <c r="D7" s="22">
        <f t="shared" si="0"/>
        <v>7.09</v>
      </c>
      <c r="E7" s="23">
        <f t="shared" si="1"/>
        <v>7.094</v>
      </c>
      <c r="F7" s="23">
        <f t="shared" si="2"/>
        <v>-0.00399999999999956</v>
      </c>
      <c r="G7" s="23">
        <f t="shared" si="3"/>
        <v>1.00277643590108</v>
      </c>
      <c r="H7" s="23">
        <f t="shared" si="4"/>
        <v>1.00099363103071</v>
      </c>
      <c r="I7" s="22">
        <f t="shared" si="5"/>
        <v>1.00178103517854</v>
      </c>
      <c r="J7" s="27">
        <f>AVERAGE(I3:I7)</f>
        <v>1</v>
      </c>
      <c r="K7" s="23">
        <f>STDEV(I3:I7)</f>
        <v>0.0492405098220738</v>
      </c>
    </row>
    <row r="8" ht="14.25" spans="1:11">
      <c r="A8" s="19"/>
      <c r="B8" s="25"/>
      <c r="C8" s="21"/>
      <c r="D8" s="23">
        <f>AVERAGE(D3:D7)</f>
        <v>7.094</v>
      </c>
      <c r="E8" s="23" t="s">
        <v>51</v>
      </c>
      <c r="F8" s="23"/>
      <c r="G8" s="23">
        <f>AVERAGE(G3:G7)</f>
        <v>1.00099363103071</v>
      </c>
      <c r="H8" s="23"/>
      <c r="I8" s="23"/>
      <c r="J8" s="27"/>
      <c r="K8" s="23"/>
    </row>
    <row r="9" ht="14.25" spans="1:11">
      <c r="A9" s="26" t="s">
        <v>52</v>
      </c>
      <c r="B9" s="21">
        <v>12.54</v>
      </c>
      <c r="C9" s="24" t="s">
        <v>90</v>
      </c>
      <c r="D9" s="23">
        <f t="shared" ref="D9:D13" si="6">C9-B9</f>
        <v>7.28</v>
      </c>
      <c r="E9" s="23">
        <f t="shared" ref="E9:E13" si="7">$D$8</f>
        <v>7.094</v>
      </c>
      <c r="F9" s="23">
        <f t="shared" ref="F9:F13" si="8">D9-E9</f>
        <v>0.186000000000002</v>
      </c>
      <c r="G9" s="23">
        <f t="shared" ref="G9:G13" si="9">POWER(2,-F9)</f>
        <v>0.879039560911786</v>
      </c>
      <c r="H9" s="23">
        <f t="shared" ref="H9:H13" si="10">$G$8</f>
        <v>1.00099363103071</v>
      </c>
      <c r="I9" s="23">
        <f t="shared" ref="I9:I13" si="11">G9/H9</f>
        <v>0.878166986943412</v>
      </c>
      <c r="J9" s="27"/>
      <c r="K9" s="23"/>
    </row>
    <row r="10" ht="14.25" spans="1:11">
      <c r="A10" s="19"/>
      <c r="B10" s="21">
        <v>12.46</v>
      </c>
      <c r="C10" s="24" t="s">
        <v>91</v>
      </c>
      <c r="D10" s="23">
        <f t="shared" si="6"/>
        <v>7.27</v>
      </c>
      <c r="E10" s="23">
        <f t="shared" si="7"/>
        <v>7.094</v>
      </c>
      <c r="F10" s="23">
        <f t="shared" si="8"/>
        <v>0.176</v>
      </c>
      <c r="G10" s="23">
        <f t="shared" si="9"/>
        <v>0.885153764579545</v>
      </c>
      <c r="H10" s="23">
        <f t="shared" si="10"/>
        <v>1.00099363103071</v>
      </c>
      <c r="I10" s="23">
        <f t="shared" si="11"/>
        <v>0.884275121379256</v>
      </c>
      <c r="J10" s="27"/>
      <c r="K10" s="23"/>
    </row>
    <row r="11" ht="14.25" spans="1:11">
      <c r="A11" s="19"/>
      <c r="B11" s="21">
        <v>12.35</v>
      </c>
      <c r="C11" s="24" t="s">
        <v>87</v>
      </c>
      <c r="D11" s="23">
        <f t="shared" si="6"/>
        <v>7.46</v>
      </c>
      <c r="E11" s="23">
        <f t="shared" si="7"/>
        <v>7.094</v>
      </c>
      <c r="F11" s="23">
        <f t="shared" si="8"/>
        <v>0.366</v>
      </c>
      <c r="G11" s="23">
        <f t="shared" si="9"/>
        <v>0.775930854274856</v>
      </c>
      <c r="H11" s="23">
        <f t="shared" si="10"/>
        <v>1.00099363103071</v>
      </c>
      <c r="I11" s="23">
        <f t="shared" si="11"/>
        <v>0.775160630618487</v>
      </c>
      <c r="J11" s="27"/>
      <c r="K11" s="23"/>
    </row>
    <row r="12" ht="14.25" spans="1:11">
      <c r="A12" s="19"/>
      <c r="B12" s="21">
        <v>12.29</v>
      </c>
      <c r="C12" s="24" t="s">
        <v>63</v>
      </c>
      <c r="D12" s="23">
        <f t="shared" si="6"/>
        <v>7.27</v>
      </c>
      <c r="E12" s="23">
        <f t="shared" si="7"/>
        <v>7.094</v>
      </c>
      <c r="F12" s="23">
        <f t="shared" si="8"/>
        <v>0.176</v>
      </c>
      <c r="G12" s="23">
        <f t="shared" si="9"/>
        <v>0.885153764579545</v>
      </c>
      <c r="H12" s="23">
        <f t="shared" si="10"/>
        <v>1.00099363103071</v>
      </c>
      <c r="I12" s="23">
        <f t="shared" si="11"/>
        <v>0.884275121379256</v>
      </c>
      <c r="J12" s="27"/>
      <c r="K12" s="23"/>
    </row>
    <row r="13" ht="14.25" spans="1:11">
      <c r="A13" s="19"/>
      <c r="B13" s="21">
        <v>12.17</v>
      </c>
      <c r="C13" s="24" t="s">
        <v>92</v>
      </c>
      <c r="D13" s="23">
        <f t="shared" si="6"/>
        <v>7.41</v>
      </c>
      <c r="E13" s="23">
        <f t="shared" si="7"/>
        <v>7.094</v>
      </c>
      <c r="F13" s="23">
        <f t="shared" si="8"/>
        <v>0.315999999999999</v>
      </c>
      <c r="G13" s="23">
        <f t="shared" si="9"/>
        <v>0.803293996757034</v>
      </c>
      <c r="H13" s="23">
        <f t="shared" si="10"/>
        <v>1.00099363103071</v>
      </c>
      <c r="I13" s="23">
        <f t="shared" si="11"/>
        <v>0.802496611222083</v>
      </c>
      <c r="J13" s="27">
        <f>AVERAGE(I9:I13)</f>
        <v>0.844874894308499</v>
      </c>
      <c r="K13" s="23">
        <f>STDEV(I9:I13)</f>
        <v>0.0521275278947193</v>
      </c>
    </row>
    <row r="14" ht="14.25" spans="1:11">
      <c r="A14" s="7"/>
      <c r="B14" s="14"/>
      <c r="C14" s="13"/>
      <c r="D14" s="12"/>
      <c r="E14" s="12"/>
      <c r="F14" s="12"/>
      <c r="G14" s="12"/>
      <c r="H14" s="12"/>
      <c r="I14" s="12"/>
      <c r="J14" s="18"/>
      <c r="K14" s="12"/>
    </row>
    <row r="15" ht="14.25" spans="1:11">
      <c r="A15" s="9"/>
      <c r="B15" s="14"/>
      <c r="C15" s="13"/>
      <c r="D15" s="12"/>
      <c r="E15" s="12"/>
      <c r="F15" s="12"/>
      <c r="G15" s="12"/>
      <c r="H15" s="12"/>
      <c r="I15" s="12"/>
      <c r="J15" s="18"/>
      <c r="K15" s="12"/>
    </row>
    <row r="16" ht="14.25" spans="1:11">
      <c r="A16" s="7"/>
      <c r="B16" s="14"/>
      <c r="C16" s="13"/>
      <c r="D16" s="12"/>
      <c r="E16" s="12"/>
      <c r="F16" s="12"/>
      <c r="G16" s="12"/>
      <c r="H16" s="12"/>
      <c r="I16" s="12"/>
      <c r="J16" s="18"/>
      <c r="K16" s="12"/>
    </row>
    <row r="17" ht="14.25" spans="1:11">
      <c r="A17" s="7"/>
      <c r="B17" s="14"/>
      <c r="C17" s="13"/>
      <c r="D17" s="12"/>
      <c r="E17" s="12"/>
      <c r="F17" s="12"/>
      <c r="G17" s="12"/>
      <c r="H17" s="12"/>
      <c r="I17" s="12"/>
      <c r="J17" s="18"/>
      <c r="K17" s="12"/>
    </row>
    <row r="21" spans="1:3">
      <c r="A21" s="15"/>
      <c r="B21" s="15"/>
      <c r="C21" s="15"/>
    </row>
    <row r="22" spans="1:3">
      <c r="A22" s="16" t="s">
        <v>0</v>
      </c>
      <c r="B22" s="15">
        <v>5</v>
      </c>
      <c r="C22" s="15" t="s">
        <v>58</v>
      </c>
    </row>
    <row r="23" spans="1:3">
      <c r="A23" s="17" t="s">
        <v>59</v>
      </c>
      <c r="B23" s="15">
        <v>5</v>
      </c>
      <c r="C23" s="15" t="s">
        <v>93</v>
      </c>
    </row>
  </sheetData>
  <pageMargins left="0.7" right="0.7" top="0.75" bottom="0.75" header="0.3" footer="0.3"/>
  <headerFooter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G29" sqref="G29"/>
    </sheetView>
  </sheetViews>
  <sheetFormatPr defaultColWidth="9" defaultRowHeight="13.5"/>
  <sheetData>
    <row r="1" spans="1:11">
      <c r="A1" s="19"/>
      <c r="B1" s="19" t="s">
        <v>40</v>
      </c>
      <c r="C1" s="20" t="s">
        <v>94</v>
      </c>
      <c r="D1" s="19" t="s">
        <v>42</v>
      </c>
      <c r="E1" s="19"/>
      <c r="F1" s="19"/>
      <c r="G1" s="19"/>
      <c r="H1" s="19"/>
      <c r="I1" s="19"/>
      <c r="J1" s="19" t="s">
        <v>43</v>
      </c>
      <c r="K1" s="19"/>
    </row>
    <row r="2" spans="1:11">
      <c r="A2" s="19"/>
      <c r="B2" s="19" t="s">
        <v>44</v>
      </c>
      <c r="C2" s="20" t="s">
        <v>45</v>
      </c>
      <c r="D2" s="19" t="s">
        <v>46</v>
      </c>
      <c r="E2" s="19"/>
      <c r="F2" s="19"/>
      <c r="G2" s="19"/>
      <c r="H2" s="19"/>
      <c r="I2" s="19"/>
      <c r="J2" s="19"/>
      <c r="K2" s="19"/>
    </row>
    <row r="3" ht="14.25" spans="1:11">
      <c r="A3" s="19" t="s">
        <v>0</v>
      </c>
      <c r="B3" s="21">
        <v>12.85</v>
      </c>
      <c r="C3" s="21">
        <v>20.29</v>
      </c>
      <c r="D3" s="22">
        <f t="shared" ref="D3:D7" si="0">C3-B3</f>
        <v>7.44</v>
      </c>
      <c r="E3" s="23">
        <f t="shared" ref="E3:E7" si="1">$D$8</f>
        <v>7.67</v>
      </c>
      <c r="F3" s="23">
        <f t="shared" ref="F3:F7" si="2">D3-E3</f>
        <v>-0.23</v>
      </c>
      <c r="G3" s="23">
        <f t="shared" ref="G3:G7" si="3">POWER(2,-F3)</f>
        <v>1.17283494923188</v>
      </c>
      <c r="H3" s="23">
        <f t="shared" ref="H3:H7" si="4">$G$8</f>
        <v>1.02236565381923</v>
      </c>
      <c r="I3" s="22">
        <f t="shared" ref="I3:I7" si="5">G3/H3</f>
        <v>1.14717757277011</v>
      </c>
      <c r="J3" s="23"/>
      <c r="K3" s="23"/>
    </row>
    <row r="4" ht="14.25" spans="1:11">
      <c r="A4" s="19"/>
      <c r="B4" s="21">
        <v>12.81</v>
      </c>
      <c r="C4" s="24" t="s">
        <v>95</v>
      </c>
      <c r="D4" s="22">
        <f t="shared" si="0"/>
        <v>8.19</v>
      </c>
      <c r="E4" s="23">
        <f t="shared" si="1"/>
        <v>7.67</v>
      </c>
      <c r="F4" s="23">
        <f t="shared" si="2"/>
        <v>0.52</v>
      </c>
      <c r="G4" s="23">
        <f t="shared" si="3"/>
        <v>0.697371833175203</v>
      </c>
      <c r="H4" s="23">
        <f t="shared" si="4"/>
        <v>1.02236565381923</v>
      </c>
      <c r="I4" s="22">
        <f t="shared" si="5"/>
        <v>0.682115865854885</v>
      </c>
      <c r="J4" s="23"/>
      <c r="K4" s="23"/>
    </row>
    <row r="5" ht="14.25" spans="1:11">
      <c r="A5" s="19"/>
      <c r="B5" s="21">
        <v>12.76</v>
      </c>
      <c r="C5" s="24" t="s">
        <v>96</v>
      </c>
      <c r="D5" s="22">
        <f t="shared" si="0"/>
        <v>7.34</v>
      </c>
      <c r="E5" s="23">
        <f t="shared" si="1"/>
        <v>7.67</v>
      </c>
      <c r="F5" s="23">
        <f t="shared" si="2"/>
        <v>-0.329999999999998</v>
      </c>
      <c r="G5" s="23">
        <f t="shared" si="3"/>
        <v>1.25701337452183</v>
      </c>
      <c r="H5" s="23">
        <f t="shared" si="4"/>
        <v>1.02236565381923</v>
      </c>
      <c r="I5" s="22">
        <f t="shared" si="5"/>
        <v>1.2295144793118</v>
      </c>
      <c r="J5" s="23"/>
      <c r="K5" s="23"/>
    </row>
    <row r="6" ht="14.25" spans="1:11">
      <c r="A6" s="19"/>
      <c r="B6" s="21">
        <v>12.72</v>
      </c>
      <c r="C6" s="24" t="s">
        <v>76</v>
      </c>
      <c r="D6" s="22">
        <f t="shared" si="0"/>
        <v>7.85</v>
      </c>
      <c r="E6" s="23">
        <f t="shared" si="1"/>
        <v>7.67</v>
      </c>
      <c r="F6" s="23">
        <f t="shared" si="2"/>
        <v>0.18</v>
      </c>
      <c r="G6" s="23">
        <f t="shared" si="3"/>
        <v>0.882702996290655</v>
      </c>
      <c r="H6" s="23">
        <f t="shared" si="4"/>
        <v>1.02236565381923</v>
      </c>
      <c r="I6" s="22">
        <f t="shared" si="5"/>
        <v>0.863392655057567</v>
      </c>
      <c r="J6" s="23"/>
      <c r="K6" s="23"/>
    </row>
    <row r="7" ht="14.25" spans="1:11">
      <c r="A7" s="19"/>
      <c r="B7" s="21">
        <v>12.66</v>
      </c>
      <c r="C7" s="24" t="s">
        <v>97</v>
      </c>
      <c r="D7" s="22">
        <f t="shared" si="0"/>
        <v>7.53</v>
      </c>
      <c r="E7" s="23">
        <f t="shared" si="1"/>
        <v>7.67</v>
      </c>
      <c r="F7" s="23">
        <f t="shared" si="2"/>
        <v>-0.139999999999999</v>
      </c>
      <c r="G7" s="23">
        <f t="shared" si="3"/>
        <v>1.10190511587661</v>
      </c>
      <c r="H7" s="23">
        <f t="shared" si="4"/>
        <v>1.02236565381923</v>
      </c>
      <c r="I7" s="22">
        <f t="shared" si="5"/>
        <v>1.07779942700563</v>
      </c>
      <c r="J7" s="27">
        <f>AVERAGE(I3:I7)</f>
        <v>1</v>
      </c>
      <c r="K7" s="23">
        <f>STDEV(I3:I7)</f>
        <v>0.223664243016224</v>
      </c>
    </row>
    <row r="8" ht="14.25" spans="1:11">
      <c r="A8" s="19"/>
      <c r="B8" s="25"/>
      <c r="C8" s="21"/>
      <c r="D8" s="23">
        <f>AVERAGE(D3:D7)</f>
        <v>7.67</v>
      </c>
      <c r="E8" s="23" t="s">
        <v>51</v>
      </c>
      <c r="F8" s="23"/>
      <c r="G8" s="23">
        <f>AVERAGE(G3:G7)</f>
        <v>1.02236565381923</v>
      </c>
      <c r="H8" s="23"/>
      <c r="I8" s="23"/>
      <c r="J8" s="27"/>
      <c r="K8" s="23"/>
    </row>
    <row r="9" ht="14.25" spans="1:11">
      <c r="A9" s="26" t="s">
        <v>52</v>
      </c>
      <c r="B9" s="21">
        <v>12.54</v>
      </c>
      <c r="C9" s="24" t="s">
        <v>68</v>
      </c>
      <c r="D9" s="23">
        <f t="shared" ref="D9:D13" si="6">C9-B9</f>
        <v>7.61</v>
      </c>
      <c r="E9" s="23">
        <f t="shared" ref="E9:E13" si="7">$D$8</f>
        <v>7.67</v>
      </c>
      <c r="F9" s="23">
        <f t="shared" ref="F9:F13" si="8">D9-E9</f>
        <v>-0.0600000000000005</v>
      </c>
      <c r="G9" s="23">
        <f t="shared" ref="G9:G13" si="9">POWER(2,-F9)</f>
        <v>1.04246576084112</v>
      </c>
      <c r="H9" s="23">
        <f t="shared" ref="H9:H13" si="10">$G$8</f>
        <v>1.02236565381923</v>
      </c>
      <c r="I9" s="23">
        <f t="shared" ref="I9:I13" si="11">G9/H9</f>
        <v>1.01966038955515</v>
      </c>
      <c r="J9" s="27"/>
      <c r="K9" s="23"/>
    </row>
    <row r="10" ht="14.25" spans="1:11">
      <c r="A10" s="19"/>
      <c r="B10" s="21">
        <v>12.46</v>
      </c>
      <c r="C10" s="24" t="s">
        <v>98</v>
      </c>
      <c r="D10" s="23">
        <f t="shared" si="6"/>
        <v>8.02</v>
      </c>
      <c r="E10" s="23">
        <f t="shared" si="7"/>
        <v>7.67</v>
      </c>
      <c r="F10" s="23">
        <f t="shared" si="8"/>
        <v>0.35</v>
      </c>
      <c r="G10" s="23">
        <f t="shared" si="9"/>
        <v>0.784584097896751</v>
      </c>
      <c r="H10" s="23">
        <f t="shared" si="10"/>
        <v>1.02236565381923</v>
      </c>
      <c r="I10" s="23">
        <f t="shared" si="11"/>
        <v>0.767420242420892</v>
      </c>
      <c r="J10" s="27"/>
      <c r="K10" s="23"/>
    </row>
    <row r="11" ht="14.25" spans="1:11">
      <c r="A11" s="19"/>
      <c r="B11" s="21">
        <v>12.35</v>
      </c>
      <c r="C11" s="24" t="s">
        <v>99</v>
      </c>
      <c r="D11" s="23">
        <f t="shared" si="6"/>
        <v>8.3</v>
      </c>
      <c r="E11" s="23">
        <f t="shared" si="7"/>
        <v>7.67</v>
      </c>
      <c r="F11" s="23">
        <f t="shared" si="8"/>
        <v>0.629999999999999</v>
      </c>
      <c r="G11" s="23">
        <f t="shared" si="9"/>
        <v>0.646176415318747</v>
      </c>
      <c r="H11" s="23">
        <f t="shared" si="10"/>
        <v>1.02236565381923</v>
      </c>
      <c r="I11" s="23">
        <f t="shared" si="11"/>
        <v>0.63204041812715</v>
      </c>
      <c r="J11" s="27"/>
      <c r="K11" s="23"/>
    </row>
    <row r="12" ht="14.25" spans="1:11">
      <c r="A12" s="19"/>
      <c r="B12" s="21">
        <v>12.29</v>
      </c>
      <c r="C12" s="24" t="s">
        <v>100</v>
      </c>
      <c r="D12" s="23">
        <f t="shared" si="6"/>
        <v>7.51</v>
      </c>
      <c r="E12" s="23">
        <f t="shared" si="7"/>
        <v>7.67</v>
      </c>
      <c r="F12" s="23">
        <f t="shared" si="8"/>
        <v>-0.159999999999998</v>
      </c>
      <c r="G12" s="23">
        <f t="shared" si="9"/>
        <v>1.11728713807222</v>
      </c>
      <c r="H12" s="23">
        <f t="shared" si="10"/>
        <v>1.02236565381923</v>
      </c>
      <c r="I12" s="23">
        <f t="shared" si="11"/>
        <v>1.09284494632462</v>
      </c>
      <c r="J12" s="27"/>
      <c r="K12" s="23"/>
    </row>
    <row r="13" ht="14.25" spans="1:11">
      <c r="A13" s="19"/>
      <c r="B13" s="21">
        <v>12.17</v>
      </c>
      <c r="C13" s="24" t="s">
        <v>101</v>
      </c>
      <c r="D13" s="23">
        <f t="shared" si="6"/>
        <v>7.78</v>
      </c>
      <c r="E13" s="23">
        <f t="shared" si="7"/>
        <v>7.67</v>
      </c>
      <c r="F13" s="23">
        <f t="shared" si="8"/>
        <v>0.109999999999999</v>
      </c>
      <c r="G13" s="23">
        <f t="shared" si="9"/>
        <v>0.926588061890371</v>
      </c>
      <c r="H13" s="23">
        <f t="shared" si="10"/>
        <v>1.02236565381923</v>
      </c>
      <c r="I13" s="23">
        <f t="shared" si="11"/>
        <v>0.906317674531545</v>
      </c>
      <c r="J13" s="27">
        <f>AVERAGE(I9:I13)</f>
        <v>0.883656734191871</v>
      </c>
      <c r="K13" s="23">
        <f>STDEV(I9:I13)</f>
        <v>0.186810005830626</v>
      </c>
    </row>
    <row r="14" ht="14.25" spans="1:11">
      <c r="A14" s="7"/>
      <c r="B14" s="14"/>
      <c r="C14" s="13"/>
      <c r="D14" s="12"/>
      <c r="E14" s="12"/>
      <c r="F14" s="12"/>
      <c r="G14" s="12"/>
      <c r="H14" s="12"/>
      <c r="I14" s="12"/>
      <c r="J14" s="18"/>
      <c r="K14" s="12"/>
    </row>
    <row r="15" ht="14.25" spans="1:11">
      <c r="A15" s="9"/>
      <c r="B15" s="14"/>
      <c r="C15" s="13"/>
      <c r="D15" s="12"/>
      <c r="E15" s="12"/>
      <c r="F15" s="12"/>
      <c r="G15" s="12"/>
      <c r="H15" s="12"/>
      <c r="I15" s="12"/>
      <c r="J15" s="18"/>
      <c r="K15" s="12"/>
    </row>
    <row r="16" ht="14.25" spans="1:11">
      <c r="A16" s="7"/>
      <c r="B16" s="14"/>
      <c r="C16" s="13"/>
      <c r="D16" s="12"/>
      <c r="E16" s="12"/>
      <c r="F16" s="12"/>
      <c r="G16" s="12"/>
      <c r="H16" s="12"/>
      <c r="I16" s="12"/>
      <c r="J16" s="18"/>
      <c r="K16" s="12"/>
    </row>
    <row r="17" ht="14.25" spans="1:11">
      <c r="A17" s="7"/>
      <c r="B17" s="14"/>
      <c r="C17" s="13"/>
      <c r="D17" s="12"/>
      <c r="E17" s="12"/>
      <c r="F17" s="12"/>
      <c r="G17" s="12"/>
      <c r="H17" s="12"/>
      <c r="I17" s="12"/>
      <c r="J17" s="18"/>
      <c r="K17" s="12"/>
    </row>
    <row r="21" spans="1:3">
      <c r="A21" s="15"/>
      <c r="B21" s="15"/>
      <c r="C21" s="15"/>
    </row>
    <row r="22" spans="1:3">
      <c r="A22" s="16" t="s">
        <v>0</v>
      </c>
      <c r="B22" s="15">
        <v>5</v>
      </c>
      <c r="C22" s="15" t="s">
        <v>102</v>
      </c>
    </row>
    <row r="23" spans="1:3">
      <c r="A23" s="17" t="s">
        <v>59</v>
      </c>
      <c r="B23" s="15">
        <v>5</v>
      </c>
      <c r="C23" s="15" t="s">
        <v>103</v>
      </c>
    </row>
  </sheetData>
  <pageMargins left="0.7" right="0.7" top="0.75" bottom="0.75" header="0.3" footer="0.3"/>
  <headerFooter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J1" sqref="J1"/>
    </sheetView>
  </sheetViews>
  <sheetFormatPr defaultColWidth="9" defaultRowHeight="13.5"/>
  <sheetData>
    <row r="1" spans="1:11">
      <c r="A1" s="19"/>
      <c r="B1" s="19" t="s">
        <v>40</v>
      </c>
      <c r="C1" s="20" t="s">
        <v>104</v>
      </c>
      <c r="D1" s="19" t="s">
        <v>42</v>
      </c>
      <c r="E1" s="19"/>
      <c r="F1" s="19"/>
      <c r="G1" s="19"/>
      <c r="H1" s="19"/>
      <c r="I1" s="19"/>
      <c r="J1" s="19" t="s">
        <v>43</v>
      </c>
      <c r="K1" s="19"/>
    </row>
    <row r="2" spans="1:11">
      <c r="A2" s="19"/>
      <c r="B2" s="19" t="s">
        <v>44</v>
      </c>
      <c r="C2" s="20" t="s">
        <v>45</v>
      </c>
      <c r="D2" s="19" t="s">
        <v>46</v>
      </c>
      <c r="E2" s="19"/>
      <c r="F2" s="19"/>
      <c r="G2" s="19"/>
      <c r="H2" s="19"/>
      <c r="I2" s="19"/>
      <c r="J2" s="19"/>
      <c r="K2" s="19"/>
    </row>
    <row r="3" ht="14.25" spans="1:11">
      <c r="A3" s="19" t="s">
        <v>0</v>
      </c>
      <c r="B3" s="21">
        <v>12.85</v>
      </c>
      <c r="C3" s="21">
        <v>20.46</v>
      </c>
      <c r="D3" s="22">
        <f t="shared" ref="D3:D7" si="0">C3-B3</f>
        <v>7.61</v>
      </c>
      <c r="E3" s="23">
        <f t="shared" ref="E3:E7" si="1">$D$8</f>
        <v>7.692</v>
      </c>
      <c r="F3" s="23">
        <f t="shared" ref="F3:F7" si="2">D3-E3</f>
        <v>-0.081999999999999</v>
      </c>
      <c r="G3" s="23">
        <f t="shared" ref="G3:G7" si="3">POWER(2,-F3)</f>
        <v>1.05848439487513</v>
      </c>
      <c r="H3" s="23">
        <f t="shared" ref="H3:H7" si="4">$G$8</f>
        <v>1.00864113086153</v>
      </c>
      <c r="I3" s="22">
        <f t="shared" ref="I3:I7" si="5">G3/H3</f>
        <v>1.04941625171584</v>
      </c>
      <c r="J3" s="23"/>
      <c r="K3" s="23"/>
    </row>
    <row r="4" ht="14.25" spans="1:11">
      <c r="A4" s="19"/>
      <c r="B4" s="21">
        <v>12.81</v>
      </c>
      <c r="C4" s="24" t="s">
        <v>105</v>
      </c>
      <c r="D4" s="22">
        <f t="shared" si="0"/>
        <v>7.89</v>
      </c>
      <c r="E4" s="23">
        <f t="shared" si="1"/>
        <v>7.692</v>
      </c>
      <c r="F4" s="23">
        <f t="shared" si="2"/>
        <v>0.197999999999999</v>
      </c>
      <c r="G4" s="23">
        <f t="shared" si="3"/>
        <v>0.871758239537063</v>
      </c>
      <c r="H4" s="23">
        <f t="shared" si="4"/>
        <v>1.00864113086153</v>
      </c>
      <c r="I4" s="22">
        <f t="shared" si="5"/>
        <v>0.864289798287771</v>
      </c>
      <c r="J4" s="23"/>
      <c r="K4" s="23"/>
    </row>
    <row r="5" ht="14.25" spans="1:11">
      <c r="A5" s="19"/>
      <c r="B5" s="21">
        <v>12.76</v>
      </c>
      <c r="C5" s="24" t="s">
        <v>68</v>
      </c>
      <c r="D5" s="22">
        <f t="shared" si="0"/>
        <v>7.39</v>
      </c>
      <c r="E5" s="23">
        <f t="shared" si="1"/>
        <v>7.692</v>
      </c>
      <c r="F5" s="23">
        <f t="shared" si="2"/>
        <v>-0.302000000000001</v>
      </c>
      <c r="G5" s="23">
        <f t="shared" si="3"/>
        <v>1.23285232546381</v>
      </c>
      <c r="H5" s="23">
        <f t="shared" si="4"/>
        <v>1.00864113086153</v>
      </c>
      <c r="I5" s="22">
        <f t="shared" si="5"/>
        <v>1.22229035455927</v>
      </c>
      <c r="J5" s="23"/>
      <c r="K5" s="23"/>
    </row>
    <row r="6" ht="14.25" spans="1:11">
      <c r="A6" s="19"/>
      <c r="B6" s="21">
        <v>12.72</v>
      </c>
      <c r="C6" s="24" t="s">
        <v>106</v>
      </c>
      <c r="D6" s="22">
        <f t="shared" si="0"/>
        <v>7.89</v>
      </c>
      <c r="E6" s="23">
        <f t="shared" si="1"/>
        <v>7.692</v>
      </c>
      <c r="F6" s="23">
        <f t="shared" si="2"/>
        <v>0.197999999999999</v>
      </c>
      <c r="G6" s="23">
        <f t="shared" si="3"/>
        <v>0.871758239537063</v>
      </c>
      <c r="H6" s="23">
        <f t="shared" si="4"/>
        <v>1.00864113086153</v>
      </c>
      <c r="I6" s="22">
        <f t="shared" si="5"/>
        <v>0.864289798287771</v>
      </c>
      <c r="J6" s="23"/>
      <c r="K6" s="23"/>
    </row>
    <row r="7" ht="14.25" spans="1:11">
      <c r="A7" s="19"/>
      <c r="B7" s="21">
        <v>12.66</v>
      </c>
      <c r="C7" s="24" t="s">
        <v>107</v>
      </c>
      <c r="D7" s="22">
        <f t="shared" si="0"/>
        <v>7.68</v>
      </c>
      <c r="E7" s="23">
        <f t="shared" si="1"/>
        <v>7.692</v>
      </c>
      <c r="F7" s="23">
        <f t="shared" si="2"/>
        <v>-0.0120000000000005</v>
      </c>
      <c r="G7" s="23">
        <f t="shared" si="3"/>
        <v>1.0083524548946</v>
      </c>
      <c r="H7" s="23">
        <f t="shared" si="4"/>
        <v>1.00864113086153</v>
      </c>
      <c r="I7" s="22">
        <f t="shared" si="5"/>
        <v>0.999713797149348</v>
      </c>
      <c r="J7" s="27">
        <f>AVERAGE(I3:I7)</f>
        <v>1</v>
      </c>
      <c r="K7" s="23">
        <f>STDEV(I3:I7)</f>
        <v>0.148903968443885</v>
      </c>
    </row>
    <row r="8" ht="14.25" spans="1:11">
      <c r="A8" s="19"/>
      <c r="B8" s="25"/>
      <c r="C8" s="21"/>
      <c r="D8" s="23">
        <f>AVERAGE(D3:D7)</f>
        <v>7.692</v>
      </c>
      <c r="E8" s="23" t="s">
        <v>51</v>
      </c>
      <c r="F8" s="23"/>
      <c r="G8" s="23">
        <f>AVERAGE(G3:G7)</f>
        <v>1.00864113086153</v>
      </c>
      <c r="H8" s="23"/>
      <c r="I8" s="23"/>
      <c r="J8" s="27"/>
      <c r="K8" s="23"/>
    </row>
    <row r="9" ht="14.25" spans="1:11">
      <c r="A9" s="26" t="s">
        <v>52</v>
      </c>
      <c r="B9" s="21">
        <v>12.54</v>
      </c>
      <c r="C9" s="24" t="s">
        <v>108</v>
      </c>
      <c r="D9" s="23">
        <f t="shared" ref="D9:D13" si="6">C9-B9</f>
        <v>7.85</v>
      </c>
      <c r="E9" s="23">
        <f t="shared" ref="E9:E13" si="7">$D$8</f>
        <v>7.692</v>
      </c>
      <c r="F9" s="23">
        <f t="shared" ref="F9:F13" si="8">D9-E9</f>
        <v>0.158000000000001</v>
      </c>
      <c r="G9" s="23">
        <f t="shared" ref="G9:G13" si="9">POWER(2,-F9)</f>
        <v>0.896266699569404</v>
      </c>
      <c r="H9" s="23">
        <f t="shared" ref="H9:H13" si="10">$G$8</f>
        <v>1.00864113086153</v>
      </c>
      <c r="I9" s="23">
        <f t="shared" ref="I9:I13" si="11">G9/H9</f>
        <v>0.888588291857438</v>
      </c>
      <c r="J9" s="27"/>
      <c r="K9" s="23"/>
    </row>
    <row r="10" ht="14.25" spans="1:11">
      <c r="A10" s="19"/>
      <c r="B10" s="21">
        <v>12.46</v>
      </c>
      <c r="C10" s="24" t="s">
        <v>109</v>
      </c>
      <c r="D10" s="23">
        <f t="shared" si="6"/>
        <v>7.99</v>
      </c>
      <c r="E10" s="23">
        <f t="shared" si="7"/>
        <v>7.692</v>
      </c>
      <c r="F10" s="23">
        <f t="shared" si="8"/>
        <v>0.297999999999998</v>
      </c>
      <c r="G10" s="23">
        <f t="shared" si="9"/>
        <v>0.813379198132127</v>
      </c>
      <c r="H10" s="23">
        <f t="shared" si="10"/>
        <v>1.00864113086153</v>
      </c>
      <c r="I10" s="23">
        <f t="shared" si="11"/>
        <v>0.806410896051183</v>
      </c>
      <c r="J10" s="27"/>
      <c r="K10" s="23"/>
    </row>
    <row r="11" ht="14.25" spans="1:11">
      <c r="A11" s="19"/>
      <c r="B11" s="21">
        <v>12.35</v>
      </c>
      <c r="C11" s="24" t="s">
        <v>110</v>
      </c>
      <c r="D11" s="23">
        <f t="shared" si="6"/>
        <v>7.69</v>
      </c>
      <c r="E11" s="23">
        <f t="shared" si="7"/>
        <v>7.692</v>
      </c>
      <c r="F11" s="23">
        <f t="shared" si="8"/>
        <v>-0.00200000000000067</v>
      </c>
      <c r="G11" s="23">
        <f t="shared" si="9"/>
        <v>1.00138725571134</v>
      </c>
      <c r="H11" s="23">
        <f t="shared" si="10"/>
        <v>1.00864113086153</v>
      </c>
      <c r="I11" s="23">
        <f t="shared" si="11"/>
        <v>0.992808269533881</v>
      </c>
      <c r="J11" s="27"/>
      <c r="K11" s="23"/>
    </row>
    <row r="12" ht="14.25" spans="1:11">
      <c r="A12" s="19"/>
      <c r="B12" s="21">
        <v>12.29</v>
      </c>
      <c r="C12" s="24" t="s">
        <v>90</v>
      </c>
      <c r="D12" s="23">
        <f t="shared" si="6"/>
        <v>7.53</v>
      </c>
      <c r="E12" s="23">
        <f t="shared" si="7"/>
        <v>7.692</v>
      </c>
      <c r="F12" s="23">
        <f t="shared" si="8"/>
        <v>-0.161999999999999</v>
      </c>
      <c r="G12" s="23">
        <f t="shared" si="9"/>
        <v>1.11883710103571</v>
      </c>
      <c r="H12" s="23">
        <f t="shared" si="10"/>
        <v>1.00864113086153</v>
      </c>
      <c r="I12" s="23">
        <f t="shared" si="11"/>
        <v>1.10925191012194</v>
      </c>
      <c r="J12" s="27"/>
      <c r="K12" s="23"/>
    </row>
    <row r="13" ht="14.25" spans="1:11">
      <c r="A13" s="19"/>
      <c r="B13" s="21">
        <v>12.17</v>
      </c>
      <c r="C13" s="24" t="s">
        <v>111</v>
      </c>
      <c r="D13" s="23">
        <f t="shared" si="6"/>
        <v>7.84</v>
      </c>
      <c r="E13" s="23">
        <f t="shared" si="7"/>
        <v>7.692</v>
      </c>
      <c r="F13" s="23">
        <f t="shared" si="8"/>
        <v>0.148000000000001</v>
      </c>
      <c r="G13" s="23">
        <f t="shared" si="9"/>
        <v>0.902500727462429</v>
      </c>
      <c r="H13" s="23">
        <f t="shared" si="10"/>
        <v>1.00864113086153</v>
      </c>
      <c r="I13" s="23">
        <f t="shared" si="11"/>
        <v>0.894768912201267</v>
      </c>
      <c r="J13" s="27">
        <f>AVERAGE(I9:I13)</f>
        <v>0.938365655953143</v>
      </c>
      <c r="K13" s="23">
        <f>STDEV(I9:I13)</f>
        <v>0.116142833119624</v>
      </c>
    </row>
    <row r="14" ht="14.25" spans="1:11">
      <c r="A14" s="7"/>
      <c r="B14" s="14"/>
      <c r="C14" s="13"/>
      <c r="D14" s="12"/>
      <c r="E14" s="12"/>
      <c r="F14" s="12"/>
      <c r="G14" s="12"/>
      <c r="H14" s="12"/>
      <c r="I14" s="12"/>
      <c r="J14" s="18"/>
      <c r="K14" s="12"/>
    </row>
    <row r="15" ht="14.25" spans="1:11">
      <c r="A15" s="9"/>
      <c r="B15" s="14"/>
      <c r="C15" s="13"/>
      <c r="D15" s="12"/>
      <c r="E15" s="12"/>
      <c r="F15" s="12"/>
      <c r="G15" s="12"/>
      <c r="H15" s="12"/>
      <c r="I15" s="12"/>
      <c r="J15" s="18"/>
      <c r="K15" s="12"/>
    </row>
    <row r="16" ht="14.25" spans="1:11">
      <c r="A16" s="7"/>
      <c r="B16" s="14"/>
      <c r="C16" s="13"/>
      <c r="D16" s="12"/>
      <c r="E16" s="12"/>
      <c r="F16" s="12"/>
      <c r="G16" s="12"/>
      <c r="H16" s="12"/>
      <c r="I16" s="12"/>
      <c r="J16" s="18"/>
      <c r="K16" s="12"/>
    </row>
    <row r="17" ht="14.25" spans="1:11">
      <c r="A17" s="7"/>
      <c r="B17" s="14"/>
      <c r="C17" s="13"/>
      <c r="D17" s="12"/>
      <c r="E17" s="12"/>
      <c r="F17" s="12"/>
      <c r="G17" s="12"/>
      <c r="H17" s="12"/>
      <c r="I17" s="12"/>
      <c r="J17" s="18"/>
      <c r="K17" s="12"/>
    </row>
    <row r="21" spans="1:3">
      <c r="A21" s="15"/>
      <c r="B21" s="15"/>
      <c r="C21" s="15"/>
    </row>
    <row r="22" spans="1:3">
      <c r="A22" s="16" t="s">
        <v>0</v>
      </c>
      <c r="B22" s="15">
        <v>5</v>
      </c>
      <c r="C22" s="15" t="s">
        <v>83</v>
      </c>
    </row>
    <row r="23" spans="1:3">
      <c r="A23" s="17" t="s">
        <v>59</v>
      </c>
      <c r="B23" s="15">
        <v>5</v>
      </c>
      <c r="C23" s="15" t="s">
        <v>112</v>
      </c>
    </row>
  </sheetData>
  <pageMargins left="0.7" right="0.7" top="0.75" bottom="0.75" header="0.3" footer="0.3"/>
  <headerFooter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J31" sqref="J31"/>
    </sheetView>
  </sheetViews>
  <sheetFormatPr defaultColWidth="9" defaultRowHeight="13.5"/>
  <sheetData>
    <row r="1" spans="1:11">
      <c r="A1" s="19"/>
      <c r="B1" s="19" t="s">
        <v>40</v>
      </c>
      <c r="C1" s="20" t="s">
        <v>113</v>
      </c>
      <c r="D1" s="19" t="s">
        <v>42</v>
      </c>
      <c r="E1" s="19"/>
      <c r="F1" s="19"/>
      <c r="G1" s="19"/>
      <c r="H1" s="19"/>
      <c r="I1" s="19"/>
      <c r="J1" s="19" t="s">
        <v>43</v>
      </c>
      <c r="K1" s="19"/>
    </row>
    <row r="2" spans="1:11">
      <c r="A2" s="19"/>
      <c r="B2" s="19" t="s">
        <v>44</v>
      </c>
      <c r="C2" s="20" t="s">
        <v>45</v>
      </c>
      <c r="D2" s="19" t="s">
        <v>46</v>
      </c>
      <c r="E2" s="19"/>
      <c r="F2" s="19"/>
      <c r="G2" s="19"/>
      <c r="H2" s="19"/>
      <c r="I2" s="19"/>
      <c r="J2" s="19"/>
      <c r="K2" s="19"/>
    </row>
    <row r="3" ht="14.25" spans="1:11">
      <c r="A3" s="19" t="s">
        <v>0</v>
      </c>
      <c r="B3" s="21">
        <v>12.85</v>
      </c>
      <c r="C3" s="21">
        <v>20.11</v>
      </c>
      <c r="D3" s="22">
        <f t="shared" ref="D3:D7" si="0">C3-B3</f>
        <v>7.26</v>
      </c>
      <c r="E3" s="23">
        <f t="shared" ref="E3:E7" si="1">$D$8</f>
        <v>7.314</v>
      </c>
      <c r="F3" s="23">
        <f t="shared" ref="F3:F7" si="2">D3-E3</f>
        <v>-0.0540000000000003</v>
      </c>
      <c r="G3" s="23">
        <f t="shared" ref="G3:G7" si="3">POWER(2,-F3)</f>
        <v>1.03813927054306</v>
      </c>
      <c r="H3" s="23">
        <f t="shared" ref="H3:H7" si="4">$G$8</f>
        <v>1.00114715889565</v>
      </c>
      <c r="I3" s="22">
        <f t="shared" ref="I3:I7" si="5">G3/H3</f>
        <v>1.03694972444232</v>
      </c>
      <c r="J3" s="23"/>
      <c r="K3" s="23"/>
    </row>
    <row r="4" ht="14.25" spans="1:11">
      <c r="A4" s="19"/>
      <c r="B4" s="21">
        <v>12.81</v>
      </c>
      <c r="C4" s="24" t="s">
        <v>68</v>
      </c>
      <c r="D4" s="22">
        <f t="shared" si="0"/>
        <v>7.34</v>
      </c>
      <c r="E4" s="23">
        <f t="shared" si="1"/>
        <v>7.314</v>
      </c>
      <c r="F4" s="23">
        <f t="shared" si="2"/>
        <v>0.025999999999998</v>
      </c>
      <c r="G4" s="23">
        <f t="shared" si="3"/>
        <v>0.982139595263393</v>
      </c>
      <c r="H4" s="23">
        <f t="shared" si="4"/>
        <v>1.00114715889565</v>
      </c>
      <c r="I4" s="22">
        <f t="shared" si="5"/>
        <v>0.981014216078658</v>
      </c>
      <c r="J4" s="23"/>
      <c r="K4" s="23"/>
    </row>
    <row r="5" ht="14.25" spans="1:11">
      <c r="A5" s="19"/>
      <c r="B5" s="21">
        <v>12.76</v>
      </c>
      <c r="C5" s="24" t="s">
        <v>114</v>
      </c>
      <c r="D5" s="22">
        <f t="shared" si="0"/>
        <v>7.22</v>
      </c>
      <c r="E5" s="23">
        <f t="shared" si="1"/>
        <v>7.314</v>
      </c>
      <c r="F5" s="23">
        <f t="shared" si="2"/>
        <v>-0.0939999999999994</v>
      </c>
      <c r="G5" s="23">
        <f t="shared" si="3"/>
        <v>1.06732533803996</v>
      </c>
      <c r="H5" s="23">
        <f t="shared" si="4"/>
        <v>1.00114715889565</v>
      </c>
      <c r="I5" s="22">
        <f t="shared" si="5"/>
        <v>1.06610234924635</v>
      </c>
      <c r="J5" s="23"/>
      <c r="K5" s="23"/>
    </row>
    <row r="6" ht="14.25" spans="1:11">
      <c r="A6" s="19"/>
      <c r="B6" s="21">
        <v>12.72</v>
      </c>
      <c r="C6" s="24" t="s">
        <v>115</v>
      </c>
      <c r="D6" s="22">
        <f t="shared" si="0"/>
        <v>7.42</v>
      </c>
      <c r="E6" s="23">
        <f t="shared" si="1"/>
        <v>7.314</v>
      </c>
      <c r="F6" s="23">
        <f t="shared" si="2"/>
        <v>0.106</v>
      </c>
      <c r="G6" s="23">
        <f t="shared" si="3"/>
        <v>0.929160674250913</v>
      </c>
      <c r="H6" s="23">
        <f t="shared" si="4"/>
        <v>1.00114715889565</v>
      </c>
      <c r="I6" s="22">
        <f t="shared" si="5"/>
        <v>0.928096000667729</v>
      </c>
      <c r="J6" s="23"/>
      <c r="K6" s="23"/>
    </row>
    <row r="7" ht="14.25" spans="1:11">
      <c r="A7" s="19"/>
      <c r="B7" s="21">
        <v>12.66</v>
      </c>
      <c r="C7" s="24" t="s">
        <v>116</v>
      </c>
      <c r="D7" s="22">
        <f t="shared" si="0"/>
        <v>7.33</v>
      </c>
      <c r="E7" s="23">
        <f t="shared" si="1"/>
        <v>7.314</v>
      </c>
      <c r="F7" s="23">
        <f t="shared" si="2"/>
        <v>0.0159999999999982</v>
      </c>
      <c r="G7" s="23">
        <f t="shared" si="3"/>
        <v>0.988970916380933</v>
      </c>
      <c r="H7" s="23">
        <f t="shared" si="4"/>
        <v>1.00114715889565</v>
      </c>
      <c r="I7" s="22">
        <f t="shared" si="5"/>
        <v>0.987837709564946</v>
      </c>
      <c r="J7" s="27">
        <f>AVERAGE(I3:I7)</f>
        <v>1</v>
      </c>
      <c r="K7" s="23">
        <f>STDEV(I3:I7)</f>
        <v>0.0534166854361986</v>
      </c>
    </row>
    <row r="8" ht="14.25" spans="1:11">
      <c r="A8" s="19"/>
      <c r="B8" s="25"/>
      <c r="C8" s="21"/>
      <c r="D8" s="23">
        <f>AVERAGE(D3:D7)</f>
        <v>7.314</v>
      </c>
      <c r="E8" s="23" t="s">
        <v>51</v>
      </c>
      <c r="F8" s="23"/>
      <c r="G8" s="23">
        <f>AVERAGE(G3:G7)</f>
        <v>1.00114715889565</v>
      </c>
      <c r="H8" s="23"/>
      <c r="I8" s="23"/>
      <c r="J8" s="27"/>
      <c r="K8" s="23"/>
    </row>
    <row r="9" ht="14.25" spans="1:11">
      <c r="A9" s="26" t="s">
        <v>52</v>
      </c>
      <c r="B9" s="21">
        <v>12.54</v>
      </c>
      <c r="C9" s="24" t="s">
        <v>82</v>
      </c>
      <c r="D9" s="23">
        <f t="shared" ref="D9:D13" si="6">C9-B9</f>
        <v>6.82</v>
      </c>
      <c r="E9" s="23">
        <f t="shared" ref="E9:E13" si="7">$D$8</f>
        <v>7.314</v>
      </c>
      <c r="F9" s="23">
        <f t="shared" ref="F9:F13" si="8">D9-E9</f>
        <v>-0.494</v>
      </c>
      <c r="G9" s="23">
        <f t="shared" ref="G9:G13" si="9">POWER(2,-F9)</f>
        <v>1.40834422691208</v>
      </c>
      <c r="H9" s="23">
        <f t="shared" ref="H9:H13" si="10">$G$8</f>
        <v>1.00114715889565</v>
      </c>
      <c r="I9" s="23">
        <f t="shared" ref="I9:I13" si="11">G9/H9</f>
        <v>1.40673048352412</v>
      </c>
      <c r="J9" s="27"/>
      <c r="K9" s="23"/>
    </row>
    <row r="10" ht="14.25" spans="1:11">
      <c r="A10" s="19"/>
      <c r="B10" s="21">
        <v>12.46</v>
      </c>
      <c r="C10" s="24" t="s">
        <v>49</v>
      </c>
      <c r="D10" s="23">
        <f t="shared" si="6"/>
        <v>6.88</v>
      </c>
      <c r="E10" s="23">
        <f t="shared" si="7"/>
        <v>7.314</v>
      </c>
      <c r="F10" s="23">
        <f t="shared" si="8"/>
        <v>-0.434000000000001</v>
      </c>
      <c r="G10" s="23">
        <f t="shared" si="9"/>
        <v>1.35097408453564</v>
      </c>
      <c r="H10" s="23">
        <f t="shared" si="10"/>
        <v>1.00114715889565</v>
      </c>
      <c r="I10" s="23">
        <f t="shared" si="11"/>
        <v>1.34942607840577</v>
      </c>
      <c r="J10" s="27"/>
      <c r="K10" s="23"/>
    </row>
    <row r="11" ht="14.25" spans="1:11">
      <c r="A11" s="19"/>
      <c r="B11" s="21">
        <v>12.35</v>
      </c>
      <c r="C11" s="24" t="s">
        <v>80</v>
      </c>
      <c r="D11" s="23">
        <f t="shared" si="6"/>
        <v>7.04</v>
      </c>
      <c r="E11" s="23">
        <f t="shared" si="7"/>
        <v>7.314</v>
      </c>
      <c r="F11" s="23">
        <f t="shared" si="8"/>
        <v>-0.273999999999999</v>
      </c>
      <c r="G11" s="23">
        <f t="shared" si="9"/>
        <v>1.20915567583336</v>
      </c>
      <c r="H11" s="23">
        <f t="shared" si="10"/>
        <v>1.00114715889565</v>
      </c>
      <c r="I11" s="23">
        <f t="shared" si="11"/>
        <v>1.20777017153718</v>
      </c>
      <c r="J11" s="27"/>
      <c r="K11" s="23"/>
    </row>
    <row r="12" ht="14.25" spans="1:11">
      <c r="A12" s="19"/>
      <c r="B12" s="21">
        <v>12.29</v>
      </c>
      <c r="C12" s="24" t="s">
        <v>48</v>
      </c>
      <c r="D12" s="23">
        <f t="shared" si="6"/>
        <v>6.94</v>
      </c>
      <c r="E12" s="23">
        <f t="shared" si="7"/>
        <v>7.314</v>
      </c>
      <c r="F12" s="23">
        <f t="shared" si="8"/>
        <v>-0.373999999999999</v>
      </c>
      <c r="G12" s="23">
        <f t="shared" si="9"/>
        <v>1.29594096543333</v>
      </c>
      <c r="H12" s="23">
        <f t="shared" si="10"/>
        <v>1.00114715889565</v>
      </c>
      <c r="I12" s="23">
        <f t="shared" si="11"/>
        <v>1.29445601869646</v>
      </c>
      <c r="J12" s="27"/>
      <c r="K12" s="23"/>
    </row>
    <row r="13" ht="14.25" spans="1:11">
      <c r="A13" s="19"/>
      <c r="B13" s="21">
        <v>12.17</v>
      </c>
      <c r="C13" s="24" t="s">
        <v>48</v>
      </c>
      <c r="D13" s="23">
        <f t="shared" si="6"/>
        <v>7.06</v>
      </c>
      <c r="E13" s="23">
        <f t="shared" si="7"/>
        <v>7.314</v>
      </c>
      <c r="F13" s="23">
        <f t="shared" si="8"/>
        <v>-0.254</v>
      </c>
      <c r="G13" s="23">
        <f t="shared" si="9"/>
        <v>1.19250887233063</v>
      </c>
      <c r="H13" s="23">
        <f t="shared" si="10"/>
        <v>1.00114715889565</v>
      </c>
      <c r="I13" s="23">
        <f t="shared" si="11"/>
        <v>1.19114244268152</v>
      </c>
      <c r="J13" s="27">
        <f>AVERAGE(I9:I13)</f>
        <v>1.28990503896901</v>
      </c>
      <c r="K13" s="23">
        <f>STDEV(I9:I13)</f>
        <v>0.0918039172926481</v>
      </c>
    </row>
    <row r="14" ht="14.25" spans="1:11">
      <c r="A14" s="7"/>
      <c r="B14" s="14"/>
      <c r="C14" s="13"/>
      <c r="D14" s="12"/>
      <c r="E14" s="12"/>
      <c r="F14" s="12"/>
      <c r="G14" s="12"/>
      <c r="H14" s="12"/>
      <c r="I14" s="12"/>
      <c r="J14" s="18"/>
      <c r="K14" s="12"/>
    </row>
    <row r="15" ht="14.25" spans="1:11">
      <c r="A15" s="9"/>
      <c r="B15" s="14"/>
      <c r="C15" s="13"/>
      <c r="D15" s="12"/>
      <c r="E15" s="12"/>
      <c r="F15" s="12"/>
      <c r="G15" s="12"/>
      <c r="H15" s="12"/>
      <c r="I15" s="12"/>
      <c r="J15" s="18"/>
      <c r="K15" s="12"/>
    </row>
    <row r="16" ht="14.25" spans="1:11">
      <c r="A16" s="7"/>
      <c r="B16" s="14"/>
      <c r="C16" s="13"/>
      <c r="D16" s="12"/>
      <c r="E16" s="12"/>
      <c r="F16" s="12"/>
      <c r="G16" s="12"/>
      <c r="H16" s="12"/>
      <c r="I16" s="12"/>
      <c r="J16" s="18"/>
      <c r="K16" s="12"/>
    </row>
    <row r="17" ht="14.25" spans="1:11">
      <c r="A17" s="7"/>
      <c r="B17" s="14"/>
      <c r="C17" s="13"/>
      <c r="D17" s="12"/>
      <c r="E17" s="12"/>
      <c r="F17" s="12"/>
      <c r="G17" s="12"/>
      <c r="H17" s="12"/>
      <c r="I17" s="12"/>
      <c r="J17" s="18"/>
      <c r="K17" s="12"/>
    </row>
    <row r="21" spans="1:3">
      <c r="A21" s="15"/>
      <c r="B21" s="15"/>
      <c r="C21" s="15"/>
    </row>
    <row r="22" spans="1:3">
      <c r="A22" s="16" t="s">
        <v>0</v>
      </c>
      <c r="B22" s="15">
        <v>5</v>
      </c>
      <c r="C22" s="15" t="s">
        <v>58</v>
      </c>
    </row>
    <row r="23" spans="1:3">
      <c r="A23" s="17" t="s">
        <v>59</v>
      </c>
      <c r="B23" s="15">
        <v>5</v>
      </c>
      <c r="C23" s="15" t="s">
        <v>117</v>
      </c>
    </row>
  </sheetData>
  <pageMargins left="0.7" right="0.7" top="0.75" bottom="0.75" header="0.3" footer="0.3"/>
  <headerFooter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G24" sqref="G24"/>
    </sheetView>
  </sheetViews>
  <sheetFormatPr defaultColWidth="9" defaultRowHeight="13.5"/>
  <sheetData>
    <row r="1" spans="1:11">
      <c r="A1" s="19"/>
      <c r="B1" s="19" t="s">
        <v>40</v>
      </c>
      <c r="C1" s="20" t="s">
        <v>118</v>
      </c>
      <c r="D1" s="19" t="s">
        <v>42</v>
      </c>
      <c r="E1" s="19"/>
      <c r="F1" s="19"/>
      <c r="G1" s="19"/>
      <c r="H1" s="19"/>
      <c r="I1" s="19"/>
      <c r="J1" s="19" t="s">
        <v>43</v>
      </c>
      <c r="K1" s="19"/>
    </row>
    <row r="2" spans="1:11">
      <c r="A2" s="19"/>
      <c r="B2" s="19" t="s">
        <v>44</v>
      </c>
      <c r="C2" s="20" t="s">
        <v>45</v>
      </c>
      <c r="D2" s="19" t="s">
        <v>46</v>
      </c>
      <c r="E2" s="19"/>
      <c r="F2" s="19"/>
      <c r="G2" s="19"/>
      <c r="H2" s="19"/>
      <c r="I2" s="19"/>
      <c r="J2" s="19"/>
      <c r="K2" s="19"/>
    </row>
    <row r="3" ht="14.25" spans="1:11">
      <c r="A3" s="19" t="s">
        <v>0</v>
      </c>
      <c r="B3" s="21">
        <v>12.85</v>
      </c>
      <c r="C3" s="21">
        <v>20.57</v>
      </c>
      <c r="D3" s="22">
        <f t="shared" ref="D3:D7" si="0">C3-B3</f>
        <v>7.72</v>
      </c>
      <c r="E3" s="23">
        <f t="shared" ref="E3:E7" si="1">$D$8</f>
        <v>7.898</v>
      </c>
      <c r="F3" s="23">
        <f t="shared" ref="F3:F7" si="2">D3-E3</f>
        <v>-0.177999999999998</v>
      </c>
      <c r="G3" s="23">
        <f t="shared" ref="G3:G7" si="3">POWER(2,-F3)</f>
        <v>1.1313144628459</v>
      </c>
      <c r="H3" s="23">
        <f t="shared" ref="H3:H7" si="4">$G$8</f>
        <v>1.0207151493649</v>
      </c>
      <c r="I3" s="22">
        <f t="shared" ref="I3:I7" si="5">G3/H3</f>
        <v>1.10835472908364</v>
      </c>
      <c r="J3" s="23"/>
      <c r="K3" s="23"/>
    </row>
    <row r="4" ht="14.25" spans="1:11">
      <c r="A4" s="19"/>
      <c r="B4" s="21">
        <v>12.81</v>
      </c>
      <c r="C4" s="24" t="s">
        <v>119</v>
      </c>
      <c r="D4" s="22">
        <f t="shared" si="0"/>
        <v>8.08</v>
      </c>
      <c r="E4" s="23">
        <f t="shared" si="1"/>
        <v>7.898</v>
      </c>
      <c r="F4" s="23">
        <f t="shared" si="2"/>
        <v>0.182000000000001</v>
      </c>
      <c r="G4" s="23">
        <f t="shared" si="3"/>
        <v>0.881480157907169</v>
      </c>
      <c r="H4" s="23">
        <f t="shared" si="4"/>
        <v>1.0207151493649</v>
      </c>
      <c r="I4" s="22">
        <f t="shared" si="5"/>
        <v>0.863590746601184</v>
      </c>
      <c r="J4" s="23"/>
      <c r="K4" s="23"/>
    </row>
    <row r="5" ht="14.25" spans="1:11">
      <c r="A5" s="19"/>
      <c r="B5" s="21">
        <v>12.76</v>
      </c>
      <c r="C5" s="24" t="s">
        <v>120</v>
      </c>
      <c r="D5" s="22">
        <f t="shared" si="0"/>
        <v>7.74</v>
      </c>
      <c r="E5" s="23">
        <f t="shared" si="1"/>
        <v>7.898</v>
      </c>
      <c r="F5" s="23">
        <f t="shared" si="2"/>
        <v>-0.157999999999999</v>
      </c>
      <c r="G5" s="23">
        <f t="shared" si="3"/>
        <v>1.11573932232496</v>
      </c>
      <c r="H5" s="23">
        <f t="shared" si="4"/>
        <v>1.0207151493649</v>
      </c>
      <c r="I5" s="22">
        <f t="shared" si="5"/>
        <v>1.09309568200217</v>
      </c>
      <c r="J5" s="23"/>
      <c r="K5" s="23"/>
    </row>
    <row r="6" ht="14.25" spans="1:11">
      <c r="A6" s="19"/>
      <c r="B6" s="21">
        <v>12.72</v>
      </c>
      <c r="C6" s="24" t="s">
        <v>121</v>
      </c>
      <c r="D6" s="22">
        <f t="shared" si="0"/>
        <v>8.39</v>
      </c>
      <c r="E6" s="23">
        <f t="shared" si="1"/>
        <v>7.898</v>
      </c>
      <c r="F6" s="23">
        <f t="shared" si="2"/>
        <v>0.492</v>
      </c>
      <c r="G6" s="23">
        <f t="shared" si="3"/>
        <v>0.711038705293637</v>
      </c>
      <c r="H6" s="23">
        <f t="shared" si="4"/>
        <v>1.0207151493649</v>
      </c>
      <c r="I6" s="22">
        <f t="shared" si="5"/>
        <v>0.69660835908633</v>
      </c>
      <c r="J6" s="23"/>
      <c r="K6" s="23"/>
    </row>
    <row r="7" ht="14.25" spans="1:11">
      <c r="A7" s="19"/>
      <c r="B7" s="21">
        <v>12.66</v>
      </c>
      <c r="C7" s="24" t="s">
        <v>122</v>
      </c>
      <c r="D7" s="22">
        <f t="shared" si="0"/>
        <v>7.56</v>
      </c>
      <c r="E7" s="23">
        <f t="shared" si="1"/>
        <v>7.898</v>
      </c>
      <c r="F7" s="23">
        <f t="shared" si="2"/>
        <v>-0.338</v>
      </c>
      <c r="G7" s="23">
        <f t="shared" si="3"/>
        <v>1.26400309845281</v>
      </c>
      <c r="H7" s="23">
        <f t="shared" si="4"/>
        <v>1.0207151493649</v>
      </c>
      <c r="I7" s="22">
        <f t="shared" si="5"/>
        <v>1.23835048322668</v>
      </c>
      <c r="J7" s="27">
        <f>AVERAGE(I3:I7)</f>
        <v>1</v>
      </c>
      <c r="K7" s="23">
        <f>STDEV(I3:I7)</f>
        <v>0.216721294734585</v>
      </c>
    </row>
    <row r="8" ht="14.25" spans="1:11">
      <c r="A8" s="19"/>
      <c r="B8" s="25"/>
      <c r="C8" s="21"/>
      <c r="D8" s="23">
        <f>AVERAGE(D3:D7)</f>
        <v>7.898</v>
      </c>
      <c r="E8" s="23" t="s">
        <v>51</v>
      </c>
      <c r="F8" s="23"/>
      <c r="G8" s="23">
        <f>AVERAGE(G3:G7)</f>
        <v>1.0207151493649</v>
      </c>
      <c r="H8" s="23"/>
      <c r="I8" s="23"/>
      <c r="J8" s="27"/>
      <c r="K8" s="23"/>
    </row>
    <row r="9" ht="14.25" spans="1:11">
      <c r="A9" s="26" t="s">
        <v>52</v>
      </c>
      <c r="B9" s="21">
        <v>12.54</v>
      </c>
      <c r="C9" s="24" t="s">
        <v>115</v>
      </c>
      <c r="D9" s="23">
        <f t="shared" ref="D9:D13" si="6">C9-B9</f>
        <v>7.6</v>
      </c>
      <c r="E9" s="23">
        <f t="shared" ref="E9:E13" si="7">$D$8</f>
        <v>7.898</v>
      </c>
      <c r="F9" s="23">
        <f t="shared" ref="F9:F13" si="8">D9-E9</f>
        <v>-0.297999999999997</v>
      </c>
      <c r="G9" s="23">
        <f t="shared" ref="G9:G13" si="9">POWER(2,-F9)</f>
        <v>1.22943886725458</v>
      </c>
      <c r="H9" s="23">
        <f t="shared" ref="H9:H13" si="10">$G$8</f>
        <v>1.0207151493649</v>
      </c>
      <c r="I9" s="23">
        <f t="shared" ref="I9:I13" si="11">G9/H9</f>
        <v>1.20448772414082</v>
      </c>
      <c r="J9" s="27"/>
      <c r="K9" s="23"/>
    </row>
    <row r="10" ht="14.25" spans="1:11">
      <c r="A10" s="19"/>
      <c r="B10" s="21">
        <v>12.46</v>
      </c>
      <c r="C10" s="24" t="s">
        <v>123</v>
      </c>
      <c r="D10" s="23">
        <f t="shared" si="6"/>
        <v>7.23</v>
      </c>
      <c r="E10" s="23">
        <f t="shared" si="7"/>
        <v>7.898</v>
      </c>
      <c r="F10" s="23">
        <f t="shared" si="8"/>
        <v>-0.667999999999998</v>
      </c>
      <c r="G10" s="23">
        <f t="shared" si="9"/>
        <v>1.58886880019221</v>
      </c>
      <c r="H10" s="23">
        <f t="shared" si="10"/>
        <v>1.0207151493649</v>
      </c>
      <c r="I10" s="23">
        <f t="shared" si="11"/>
        <v>1.5566231197615</v>
      </c>
      <c r="J10" s="27"/>
      <c r="K10" s="23"/>
    </row>
    <row r="11" ht="14.25" spans="1:11">
      <c r="A11" s="19"/>
      <c r="B11" s="21">
        <v>12.35</v>
      </c>
      <c r="C11" s="24" t="s">
        <v>86</v>
      </c>
      <c r="D11" s="23">
        <f t="shared" si="6"/>
        <v>7.56</v>
      </c>
      <c r="E11" s="23">
        <f t="shared" si="7"/>
        <v>7.898</v>
      </c>
      <c r="F11" s="23">
        <f t="shared" si="8"/>
        <v>-0.337999999999998</v>
      </c>
      <c r="G11" s="23">
        <f t="shared" si="9"/>
        <v>1.26400309845281</v>
      </c>
      <c r="H11" s="23">
        <f t="shared" si="10"/>
        <v>1.0207151493649</v>
      </c>
      <c r="I11" s="23">
        <f t="shared" si="11"/>
        <v>1.23835048322667</v>
      </c>
      <c r="J11" s="27"/>
      <c r="K11" s="23"/>
    </row>
    <row r="12" ht="14.25" spans="1:11">
      <c r="A12" s="19"/>
      <c r="B12" s="21">
        <v>12.29</v>
      </c>
      <c r="C12" s="24" t="s">
        <v>124</v>
      </c>
      <c r="D12" s="23">
        <f t="shared" si="6"/>
        <v>7.34</v>
      </c>
      <c r="E12" s="23">
        <f t="shared" si="7"/>
        <v>7.898</v>
      </c>
      <c r="F12" s="23">
        <f t="shared" si="8"/>
        <v>-0.557999999999999</v>
      </c>
      <c r="G12" s="23">
        <f t="shared" si="9"/>
        <v>1.47222686216818</v>
      </c>
      <c r="H12" s="23">
        <f t="shared" si="10"/>
        <v>1.0207151493649</v>
      </c>
      <c r="I12" s="23">
        <f t="shared" si="11"/>
        <v>1.44234839963355</v>
      </c>
      <c r="J12" s="27"/>
      <c r="K12" s="23"/>
    </row>
    <row r="13" ht="14.25" spans="1:11">
      <c r="A13" s="19"/>
      <c r="B13" s="21">
        <v>12.17</v>
      </c>
      <c r="C13" s="24" t="s">
        <v>87</v>
      </c>
      <c r="D13" s="23">
        <f t="shared" si="6"/>
        <v>7.64</v>
      </c>
      <c r="E13" s="23">
        <f t="shared" si="7"/>
        <v>7.898</v>
      </c>
      <c r="F13" s="23">
        <f t="shared" si="8"/>
        <v>-0.258</v>
      </c>
      <c r="G13" s="23">
        <f t="shared" si="9"/>
        <v>1.19581979677612</v>
      </c>
      <c r="H13" s="23">
        <f t="shared" si="10"/>
        <v>1.0207151493649</v>
      </c>
      <c r="I13" s="23">
        <f t="shared" si="11"/>
        <v>1.17155094398293</v>
      </c>
      <c r="J13" s="27">
        <f>AVERAGE(I9:I13)</f>
        <v>1.3226721341491</v>
      </c>
      <c r="K13" s="23">
        <f>STDEV(I9:I13)</f>
        <v>0.168055632075993</v>
      </c>
    </row>
    <row r="14" ht="14.25" spans="1:11">
      <c r="A14" s="7"/>
      <c r="B14" s="14"/>
      <c r="C14" s="13"/>
      <c r="D14" s="12"/>
      <c r="E14" s="12"/>
      <c r="F14" s="12"/>
      <c r="G14" s="12"/>
      <c r="H14" s="12"/>
      <c r="I14" s="12"/>
      <c r="J14" s="18"/>
      <c r="K14" s="12"/>
    </row>
    <row r="15" ht="14.25" spans="1:11">
      <c r="A15" s="9"/>
      <c r="B15" s="14"/>
      <c r="C15" s="13"/>
      <c r="D15" s="12"/>
      <c r="E15" s="12"/>
      <c r="F15" s="12"/>
      <c r="G15" s="12"/>
      <c r="H15" s="12"/>
      <c r="I15" s="12"/>
      <c r="J15" s="18"/>
      <c r="K15" s="12"/>
    </row>
    <row r="16" ht="14.25" spans="1:11">
      <c r="A16" s="7"/>
      <c r="B16" s="14"/>
      <c r="C16" s="13"/>
      <c r="D16" s="12"/>
      <c r="E16" s="12"/>
      <c r="F16" s="12"/>
      <c r="G16" s="12"/>
      <c r="H16" s="12"/>
      <c r="I16" s="12"/>
      <c r="J16" s="18"/>
      <c r="K16" s="12"/>
    </row>
    <row r="17" ht="14.25" spans="1:11">
      <c r="A17" s="7"/>
      <c r="B17" s="14"/>
      <c r="C17" s="13"/>
      <c r="D17" s="12"/>
      <c r="E17" s="12"/>
      <c r="F17" s="12"/>
      <c r="G17" s="12"/>
      <c r="H17" s="12"/>
      <c r="I17" s="12"/>
      <c r="J17" s="18"/>
      <c r="K17" s="12"/>
    </row>
    <row r="21" spans="1:3">
      <c r="A21" s="15"/>
      <c r="B21" s="15"/>
      <c r="C21" s="15"/>
    </row>
    <row r="22" spans="1:3">
      <c r="A22" s="16" t="s">
        <v>0</v>
      </c>
      <c r="B22" s="15">
        <v>5</v>
      </c>
      <c r="C22" s="15" t="s">
        <v>102</v>
      </c>
    </row>
    <row r="23" spans="1:3">
      <c r="A23" s="17" t="s">
        <v>59</v>
      </c>
      <c r="B23" s="15">
        <v>5</v>
      </c>
      <c r="C23" s="15" t="s">
        <v>125</v>
      </c>
    </row>
  </sheetData>
  <pageMargins left="0.7" right="0.7" top="0.75" bottom="0.75" header="0.3" footer="0.3"/>
  <headerFooter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H20" sqref="H20"/>
    </sheetView>
  </sheetViews>
  <sheetFormatPr defaultColWidth="9" defaultRowHeight="13.5"/>
  <sheetData>
    <row r="1" spans="1:11">
      <c r="A1" s="19"/>
      <c r="B1" s="19" t="s">
        <v>40</v>
      </c>
      <c r="C1" s="20" t="s">
        <v>126</v>
      </c>
      <c r="D1" s="19" t="s">
        <v>42</v>
      </c>
      <c r="E1" s="19"/>
      <c r="F1" s="19"/>
      <c r="G1" s="19"/>
      <c r="H1" s="19"/>
      <c r="I1" s="19"/>
      <c r="J1" s="19" t="s">
        <v>43</v>
      </c>
      <c r="K1" s="19"/>
    </row>
    <row r="2" spans="1:11">
      <c r="A2" s="19"/>
      <c r="B2" s="19" t="s">
        <v>44</v>
      </c>
      <c r="C2" s="20" t="s">
        <v>45</v>
      </c>
      <c r="D2" s="19" t="s">
        <v>46</v>
      </c>
      <c r="E2" s="19"/>
      <c r="F2" s="19"/>
      <c r="G2" s="19"/>
      <c r="H2" s="19"/>
      <c r="I2" s="19"/>
      <c r="J2" s="19"/>
      <c r="K2" s="19"/>
    </row>
    <row r="3" ht="14.25" spans="1:11">
      <c r="A3" s="19" t="s">
        <v>0</v>
      </c>
      <c r="B3" s="21">
        <v>12.85</v>
      </c>
      <c r="C3" s="21">
        <v>19.66</v>
      </c>
      <c r="D3" s="22">
        <f t="shared" ref="D3:D7" si="0">C3-B3</f>
        <v>6.81</v>
      </c>
      <c r="E3" s="23">
        <f t="shared" ref="E3:E7" si="1">$D$8</f>
        <v>6.738</v>
      </c>
      <c r="F3" s="23">
        <f t="shared" ref="F3:F7" si="2">D3-E3</f>
        <v>0.072000000000001</v>
      </c>
      <c r="G3" s="23">
        <f t="shared" ref="G3:G7" si="3">POWER(2,-F3)</f>
        <v>0.951318276331799</v>
      </c>
      <c r="H3" s="23">
        <f t="shared" ref="H3:H7" si="4">$G$8</f>
        <v>1.00834612636279</v>
      </c>
      <c r="I3" s="22">
        <f t="shared" ref="I3:I7" si="5">G3/H3</f>
        <v>0.943444172055588</v>
      </c>
      <c r="J3" s="23"/>
      <c r="K3" s="23"/>
    </row>
    <row r="4" ht="14.25" spans="1:11">
      <c r="A4" s="19"/>
      <c r="B4" s="21">
        <v>12.81</v>
      </c>
      <c r="C4" s="24" t="s">
        <v>127</v>
      </c>
      <c r="D4" s="22">
        <f t="shared" si="0"/>
        <v>6.86</v>
      </c>
      <c r="E4" s="23">
        <f t="shared" si="1"/>
        <v>6.738</v>
      </c>
      <c r="F4" s="23">
        <f t="shared" si="2"/>
        <v>0.122000000000002</v>
      </c>
      <c r="G4" s="23">
        <f t="shared" si="3"/>
        <v>0.918912883479049</v>
      </c>
      <c r="H4" s="23">
        <f t="shared" si="4"/>
        <v>1.00834612636279</v>
      </c>
      <c r="I4" s="22">
        <f t="shared" si="5"/>
        <v>0.911307000100915</v>
      </c>
      <c r="J4" s="23"/>
      <c r="K4" s="23"/>
    </row>
    <row r="5" ht="14.25" spans="1:11">
      <c r="A5" s="19"/>
      <c r="B5" s="21">
        <v>12.76</v>
      </c>
      <c r="C5" s="24" t="s">
        <v>128</v>
      </c>
      <c r="D5" s="22">
        <f t="shared" si="0"/>
        <v>6.42</v>
      </c>
      <c r="E5" s="23">
        <f t="shared" si="1"/>
        <v>6.738</v>
      </c>
      <c r="F5" s="23">
        <f t="shared" si="2"/>
        <v>-0.318</v>
      </c>
      <c r="G5" s="23">
        <f t="shared" si="3"/>
        <v>1.2466011942751</v>
      </c>
      <c r="H5" s="23">
        <f t="shared" si="4"/>
        <v>1.00834612636279</v>
      </c>
      <c r="I5" s="22">
        <f t="shared" si="5"/>
        <v>1.23628301997026</v>
      </c>
      <c r="J5" s="23"/>
      <c r="K5" s="23"/>
    </row>
    <row r="6" ht="14.25" spans="1:11">
      <c r="A6" s="19"/>
      <c r="B6" s="21">
        <v>12.72</v>
      </c>
      <c r="C6" s="24" t="s">
        <v>129</v>
      </c>
      <c r="D6" s="22">
        <f t="shared" si="0"/>
        <v>6.94</v>
      </c>
      <c r="E6" s="23">
        <f t="shared" si="1"/>
        <v>6.738</v>
      </c>
      <c r="F6" s="23">
        <f t="shared" si="2"/>
        <v>0.202</v>
      </c>
      <c r="G6" s="23">
        <f t="shared" si="3"/>
        <v>0.869344560090022</v>
      </c>
      <c r="H6" s="23">
        <f t="shared" si="4"/>
        <v>1.00834612636279</v>
      </c>
      <c r="I6" s="22">
        <f t="shared" si="5"/>
        <v>0.862148955960035</v>
      </c>
      <c r="J6" s="23"/>
      <c r="K6" s="23"/>
    </row>
    <row r="7" ht="14.25" spans="1:11">
      <c r="A7" s="19"/>
      <c r="B7" s="21">
        <v>12.66</v>
      </c>
      <c r="C7" s="24" t="s">
        <v>130</v>
      </c>
      <c r="D7" s="22">
        <f t="shared" si="0"/>
        <v>6.66</v>
      </c>
      <c r="E7" s="23">
        <f t="shared" si="1"/>
        <v>6.738</v>
      </c>
      <c r="F7" s="23">
        <f t="shared" si="2"/>
        <v>-0.0779999999999994</v>
      </c>
      <c r="G7" s="23">
        <f t="shared" si="3"/>
        <v>1.05555371763797</v>
      </c>
      <c r="H7" s="23">
        <f t="shared" si="4"/>
        <v>1.00834612636279</v>
      </c>
      <c r="I7" s="22">
        <f t="shared" si="5"/>
        <v>1.0468168519132</v>
      </c>
      <c r="J7" s="27">
        <f>AVERAGE(I3:I7)</f>
        <v>1</v>
      </c>
      <c r="K7" s="23">
        <f>STDEV(I3:I7)</f>
        <v>0.148399295313197</v>
      </c>
    </row>
    <row r="8" ht="14.25" spans="1:11">
      <c r="A8" s="19"/>
      <c r="B8" s="25"/>
      <c r="C8" s="21"/>
      <c r="D8" s="23">
        <f>AVERAGE(D3:D7)</f>
        <v>6.738</v>
      </c>
      <c r="E8" s="23" t="s">
        <v>51</v>
      </c>
      <c r="F8" s="23"/>
      <c r="G8" s="23">
        <f>AVERAGE(G3:G7)</f>
        <v>1.00834612636279</v>
      </c>
      <c r="H8" s="23"/>
      <c r="I8" s="23"/>
      <c r="J8" s="27"/>
      <c r="K8" s="23"/>
    </row>
    <row r="9" ht="14.25" spans="1:11">
      <c r="A9" s="26" t="s">
        <v>52</v>
      </c>
      <c r="B9" s="21">
        <v>12.54</v>
      </c>
      <c r="C9" s="24" t="s">
        <v>50</v>
      </c>
      <c r="D9" s="23">
        <f t="shared" ref="D9:D13" si="6">C9-B9</f>
        <v>6.67</v>
      </c>
      <c r="E9" s="23">
        <f t="shared" ref="E9:E13" si="7">$D$8</f>
        <v>6.738</v>
      </c>
      <c r="F9" s="23">
        <f t="shared" ref="F9:F13" si="8">D9-E9</f>
        <v>-0.0679999999999978</v>
      </c>
      <c r="G9" s="23">
        <f t="shared" ref="G9:G13" si="9">POWER(2,-F9)</f>
        <v>1.04826247551693</v>
      </c>
      <c r="H9" s="23">
        <f t="shared" ref="H9:H13" si="10">$G$8</f>
        <v>1.00834612636279</v>
      </c>
      <c r="I9" s="23">
        <f t="shared" ref="I9:I13" si="11">G9/H9</f>
        <v>1.03958595973202</v>
      </c>
      <c r="J9" s="27"/>
      <c r="K9" s="23"/>
    </row>
    <row r="10" ht="14.25" spans="1:11">
      <c r="A10" s="19"/>
      <c r="B10" s="21">
        <v>12.46</v>
      </c>
      <c r="C10" s="24" t="s">
        <v>131</v>
      </c>
      <c r="D10" s="23">
        <f t="shared" si="6"/>
        <v>6.41</v>
      </c>
      <c r="E10" s="23">
        <f t="shared" si="7"/>
        <v>6.738</v>
      </c>
      <c r="F10" s="23">
        <f t="shared" si="8"/>
        <v>-0.327999999999999</v>
      </c>
      <c r="G10" s="23">
        <f t="shared" si="9"/>
        <v>1.25527199128264</v>
      </c>
      <c r="H10" s="23">
        <f t="shared" si="10"/>
        <v>1.00834612636279</v>
      </c>
      <c r="I10" s="23">
        <f t="shared" si="11"/>
        <v>1.24488204839993</v>
      </c>
      <c r="J10" s="27"/>
      <c r="K10" s="23"/>
    </row>
    <row r="11" ht="14.25" spans="1:11">
      <c r="A11" s="19"/>
      <c r="B11" s="21">
        <v>12.35</v>
      </c>
      <c r="C11" s="24" t="s">
        <v>132</v>
      </c>
      <c r="D11" s="23">
        <f t="shared" si="6"/>
        <v>6.91</v>
      </c>
      <c r="E11" s="23">
        <f t="shared" si="7"/>
        <v>6.738</v>
      </c>
      <c r="F11" s="23">
        <f t="shared" si="8"/>
        <v>0.172000000000002</v>
      </c>
      <c r="G11" s="23">
        <f t="shared" si="9"/>
        <v>0.887611337269496</v>
      </c>
      <c r="H11" s="23">
        <f t="shared" si="10"/>
        <v>1.00834612636279</v>
      </c>
      <c r="I11" s="23">
        <f t="shared" si="11"/>
        <v>0.880264538200991</v>
      </c>
      <c r="J11" s="27"/>
      <c r="K11" s="23"/>
    </row>
    <row r="12" ht="14.25" spans="1:11">
      <c r="A12" s="19"/>
      <c r="B12" s="21">
        <v>12.29</v>
      </c>
      <c r="C12" s="24" t="s">
        <v>133</v>
      </c>
      <c r="D12" s="23">
        <f t="shared" si="6"/>
        <v>6.39</v>
      </c>
      <c r="E12" s="23">
        <f t="shared" si="7"/>
        <v>6.738</v>
      </c>
      <c r="F12" s="23">
        <f t="shared" si="8"/>
        <v>-0.347999999999999</v>
      </c>
      <c r="G12" s="23">
        <f t="shared" si="9"/>
        <v>1.27279493527594</v>
      </c>
      <c r="H12" s="23">
        <f t="shared" si="10"/>
        <v>1.00834612636279</v>
      </c>
      <c r="I12" s="23">
        <f t="shared" si="11"/>
        <v>1.26225995419554</v>
      </c>
      <c r="J12" s="27"/>
      <c r="K12" s="23"/>
    </row>
    <row r="13" ht="14.25" spans="1:11">
      <c r="A13" s="19"/>
      <c r="B13" s="21">
        <v>12.17</v>
      </c>
      <c r="C13" s="24" t="s">
        <v>134</v>
      </c>
      <c r="D13" s="23">
        <f t="shared" si="6"/>
        <v>6.68</v>
      </c>
      <c r="E13" s="23">
        <f t="shared" si="7"/>
        <v>6.738</v>
      </c>
      <c r="F13" s="23">
        <f t="shared" si="8"/>
        <v>-0.0579999999999981</v>
      </c>
      <c r="G13" s="23">
        <f t="shared" si="9"/>
        <v>1.04102159768411</v>
      </c>
      <c r="H13" s="23">
        <f t="shared" si="10"/>
        <v>1.00834612636279</v>
      </c>
      <c r="I13" s="23">
        <f t="shared" si="11"/>
        <v>1.03240501497158</v>
      </c>
      <c r="J13" s="27">
        <f>AVERAGE(I9:I13)</f>
        <v>1.09187950310001</v>
      </c>
      <c r="K13" s="23">
        <f>STDEV(I9:I13)</f>
        <v>0.160850862423163</v>
      </c>
    </row>
    <row r="14" ht="14.25" spans="1:11">
      <c r="A14" s="7"/>
      <c r="B14" s="14"/>
      <c r="C14" s="13"/>
      <c r="D14" s="12"/>
      <c r="E14" s="12"/>
      <c r="F14" s="12"/>
      <c r="G14" s="12"/>
      <c r="H14" s="12"/>
      <c r="I14" s="12"/>
      <c r="J14" s="18"/>
      <c r="K14" s="12"/>
    </row>
    <row r="15" ht="14.25" spans="1:11">
      <c r="A15" s="9"/>
      <c r="B15" s="14"/>
      <c r="C15" s="13"/>
      <c r="D15" s="12"/>
      <c r="E15" s="12"/>
      <c r="F15" s="12"/>
      <c r="G15" s="12"/>
      <c r="H15" s="12"/>
      <c r="I15" s="12"/>
      <c r="J15" s="18"/>
      <c r="K15" s="12"/>
    </row>
    <row r="16" ht="14.25" spans="1:11">
      <c r="A16" s="7"/>
      <c r="B16" s="14"/>
      <c r="C16" s="13"/>
      <c r="D16" s="12"/>
      <c r="E16" s="12"/>
      <c r="F16" s="12"/>
      <c r="G16" s="12"/>
      <c r="H16" s="12"/>
      <c r="I16" s="12"/>
      <c r="J16" s="18"/>
      <c r="K16" s="12"/>
    </row>
    <row r="17" ht="14.25" spans="1:11">
      <c r="A17" s="7"/>
      <c r="B17" s="14"/>
      <c r="C17" s="13"/>
      <c r="D17" s="12"/>
      <c r="E17" s="12"/>
      <c r="F17" s="12"/>
      <c r="G17" s="12"/>
      <c r="H17" s="12"/>
      <c r="I17" s="12"/>
      <c r="J17" s="18"/>
      <c r="K17" s="12"/>
    </row>
    <row r="21" spans="1:3">
      <c r="A21" s="15"/>
      <c r="B21" s="15"/>
      <c r="C21" s="15"/>
    </row>
    <row r="22" spans="1:3">
      <c r="A22" s="16" t="s">
        <v>0</v>
      </c>
      <c r="B22" s="15">
        <v>5</v>
      </c>
      <c r="C22" s="15" t="s">
        <v>83</v>
      </c>
    </row>
    <row r="23" spans="1:3">
      <c r="A23" s="17" t="s">
        <v>59</v>
      </c>
      <c r="B23" s="15">
        <v>5</v>
      </c>
      <c r="C23" s="15" t="s">
        <v>135</v>
      </c>
    </row>
  </sheetData>
  <pageMargins left="0.7" right="0.7" top="0.75" bottom="0.75" header="0.3" footer="0.3"/>
  <headerFooter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I23" sqref="I23"/>
    </sheetView>
  </sheetViews>
  <sheetFormatPr defaultColWidth="9" defaultRowHeight="13.5"/>
  <sheetData>
    <row r="1" spans="1:11">
      <c r="A1" s="19"/>
      <c r="B1" s="19" t="s">
        <v>40</v>
      </c>
      <c r="C1" s="20" t="s">
        <v>136</v>
      </c>
      <c r="D1" s="19" t="s">
        <v>42</v>
      </c>
      <c r="E1" s="19"/>
      <c r="F1" s="19"/>
      <c r="G1" s="19"/>
      <c r="H1" s="19"/>
      <c r="I1" s="19"/>
      <c r="J1" s="19" t="s">
        <v>43</v>
      </c>
      <c r="K1" s="19"/>
    </row>
    <row r="2" spans="1:11">
      <c r="A2" s="19"/>
      <c r="B2" s="19" t="s">
        <v>44</v>
      </c>
      <c r="C2" s="20" t="s">
        <v>45</v>
      </c>
      <c r="D2" s="19" t="s">
        <v>46</v>
      </c>
      <c r="E2" s="19"/>
      <c r="F2" s="19"/>
      <c r="G2" s="19"/>
      <c r="H2" s="19"/>
      <c r="I2" s="19"/>
      <c r="J2" s="19"/>
      <c r="K2" s="19"/>
    </row>
    <row r="3" ht="14.25" spans="1:11">
      <c r="A3" s="19" t="s">
        <v>0</v>
      </c>
      <c r="B3" s="21">
        <v>12.85</v>
      </c>
      <c r="C3" s="21">
        <v>19.93</v>
      </c>
      <c r="D3" s="22">
        <f t="shared" ref="D3:D7" si="0">C3-B3</f>
        <v>7.08</v>
      </c>
      <c r="E3" s="23">
        <f t="shared" ref="E3:E7" si="1">$D$8</f>
        <v>7.09</v>
      </c>
      <c r="F3" s="23">
        <f t="shared" ref="F3:F7" si="2">D3-E3</f>
        <v>-0.0099999999999989</v>
      </c>
      <c r="G3" s="23">
        <f t="shared" ref="G3:G7" si="3">POWER(2,-F3)</f>
        <v>1.00695555005672</v>
      </c>
      <c r="H3" s="23">
        <f t="shared" ref="H3:H7" si="4">$G$8</f>
        <v>1.00864278474528</v>
      </c>
      <c r="I3" s="22">
        <f t="shared" ref="I3:I7" si="5">G3/H3</f>
        <v>0.998327222765005</v>
      </c>
      <c r="J3" s="23"/>
      <c r="K3" s="23"/>
    </row>
    <row r="4" ht="14.25" spans="1:11">
      <c r="A4" s="19"/>
      <c r="B4" s="21">
        <v>12.81</v>
      </c>
      <c r="C4" s="24" t="s">
        <v>101</v>
      </c>
      <c r="D4" s="22">
        <f t="shared" si="0"/>
        <v>7.14</v>
      </c>
      <c r="E4" s="23">
        <f t="shared" si="1"/>
        <v>7.09</v>
      </c>
      <c r="F4" s="23">
        <f t="shared" si="2"/>
        <v>0.0499999999999998</v>
      </c>
      <c r="G4" s="23">
        <f t="shared" si="3"/>
        <v>0.965936328924846</v>
      </c>
      <c r="H4" s="23">
        <f t="shared" si="4"/>
        <v>1.00864278474528</v>
      </c>
      <c r="I4" s="22">
        <f t="shared" si="5"/>
        <v>0.957659484144111</v>
      </c>
      <c r="J4" s="23"/>
      <c r="K4" s="23"/>
    </row>
    <row r="5" ht="14.25" spans="1:11">
      <c r="A5" s="19"/>
      <c r="B5" s="21">
        <v>12.76</v>
      </c>
      <c r="C5" s="24" t="s">
        <v>89</v>
      </c>
      <c r="D5" s="22">
        <f t="shared" si="0"/>
        <v>6.99</v>
      </c>
      <c r="E5" s="23">
        <f t="shared" si="1"/>
        <v>7.09</v>
      </c>
      <c r="F5" s="23">
        <f t="shared" si="2"/>
        <v>-0.0999999999999988</v>
      </c>
      <c r="G5" s="23">
        <f t="shared" si="3"/>
        <v>1.07177346253629</v>
      </c>
      <c r="H5" s="23">
        <f t="shared" si="4"/>
        <v>1.00864278474528</v>
      </c>
      <c r="I5" s="22">
        <f t="shared" si="5"/>
        <v>1.06258972824254</v>
      </c>
      <c r="J5" s="23"/>
      <c r="K5" s="23"/>
    </row>
    <row r="6" ht="14.25" spans="1:11">
      <c r="A6" s="19"/>
      <c r="B6" s="21">
        <v>12.72</v>
      </c>
      <c r="C6" s="24" t="s">
        <v>137</v>
      </c>
      <c r="D6" s="22">
        <f t="shared" si="0"/>
        <v>7.41</v>
      </c>
      <c r="E6" s="23">
        <f t="shared" si="1"/>
        <v>7.09</v>
      </c>
      <c r="F6" s="23">
        <f t="shared" si="2"/>
        <v>0.319999999999999</v>
      </c>
      <c r="G6" s="23">
        <f t="shared" si="3"/>
        <v>0.801069877589622</v>
      </c>
      <c r="H6" s="23">
        <f t="shared" si="4"/>
        <v>1.00864278474528</v>
      </c>
      <c r="I6" s="22">
        <f t="shared" si="5"/>
        <v>0.794205728435287</v>
      </c>
      <c r="J6" s="23"/>
      <c r="K6" s="23"/>
    </row>
    <row r="7" ht="14.25" spans="1:11">
      <c r="A7" s="19"/>
      <c r="B7" s="21">
        <v>12.66</v>
      </c>
      <c r="C7" s="24" t="s">
        <v>138</v>
      </c>
      <c r="D7" s="22">
        <f t="shared" si="0"/>
        <v>6.83</v>
      </c>
      <c r="E7" s="23">
        <f t="shared" si="1"/>
        <v>7.09</v>
      </c>
      <c r="F7" s="23">
        <f t="shared" si="2"/>
        <v>-0.260000000000001</v>
      </c>
      <c r="G7" s="23">
        <f t="shared" si="3"/>
        <v>1.19747870461893</v>
      </c>
      <c r="H7" s="23">
        <f t="shared" si="4"/>
        <v>1.00864278474528</v>
      </c>
      <c r="I7" s="22">
        <f t="shared" si="5"/>
        <v>1.18721783641305</v>
      </c>
      <c r="J7" s="27">
        <f>AVERAGE(I3:I7)</f>
        <v>1</v>
      </c>
      <c r="K7" s="23">
        <f>STDEV(I3:I7)</f>
        <v>0.144148180727448</v>
      </c>
    </row>
    <row r="8" ht="14.25" spans="1:11">
      <c r="A8" s="19"/>
      <c r="B8" s="25"/>
      <c r="C8" s="21"/>
      <c r="D8" s="23">
        <f>AVERAGE(D3:D7)</f>
        <v>7.09</v>
      </c>
      <c r="E8" s="23" t="s">
        <v>51</v>
      </c>
      <c r="F8" s="23"/>
      <c r="G8" s="23">
        <f>AVERAGE(G3:G7)</f>
        <v>1.00864278474528</v>
      </c>
      <c r="H8" s="23"/>
      <c r="I8" s="23"/>
      <c r="J8" s="27"/>
      <c r="K8" s="23"/>
    </row>
    <row r="9" ht="14.25" spans="1:11">
      <c r="A9" s="26" t="s">
        <v>52</v>
      </c>
      <c r="B9" s="21">
        <v>12.54</v>
      </c>
      <c r="C9" s="24" t="s">
        <v>139</v>
      </c>
      <c r="D9" s="23">
        <f t="shared" ref="D9:D13" si="6">C9-B9</f>
        <v>6.65</v>
      </c>
      <c r="E9" s="23">
        <f t="shared" ref="E9:E13" si="7">$D$8</f>
        <v>7.09</v>
      </c>
      <c r="F9" s="23">
        <f t="shared" ref="F9:F13" si="8">D9-E9</f>
        <v>-0.439999999999997</v>
      </c>
      <c r="G9" s="23">
        <f t="shared" ref="G9:G13" si="9">POWER(2,-F9)</f>
        <v>1.35660432744767</v>
      </c>
      <c r="H9" s="23">
        <f t="shared" ref="H9:H13" si="10">$G$8</f>
        <v>1.00864278474528</v>
      </c>
      <c r="I9" s="23">
        <f t="shared" ref="I9:I13" si="11">G9/H9</f>
        <v>1.34497995520809</v>
      </c>
      <c r="J9" s="27"/>
      <c r="K9" s="23"/>
    </row>
    <row r="10" ht="14.25" spans="1:11">
      <c r="A10" s="19"/>
      <c r="B10" s="21">
        <v>12.46</v>
      </c>
      <c r="C10" s="24" t="s">
        <v>134</v>
      </c>
      <c r="D10" s="23">
        <f t="shared" si="6"/>
        <v>6.39</v>
      </c>
      <c r="E10" s="23">
        <f t="shared" si="7"/>
        <v>7.09</v>
      </c>
      <c r="F10" s="23">
        <f t="shared" si="8"/>
        <v>-0.699999999999998</v>
      </c>
      <c r="G10" s="23">
        <f t="shared" si="9"/>
        <v>1.62450479271247</v>
      </c>
      <c r="H10" s="23">
        <f t="shared" si="10"/>
        <v>1.00864278474528</v>
      </c>
      <c r="I10" s="23">
        <f t="shared" si="11"/>
        <v>1.61058485450101</v>
      </c>
      <c r="J10" s="27"/>
      <c r="K10" s="23"/>
    </row>
    <row r="11" ht="14.25" spans="1:11">
      <c r="A11" s="19"/>
      <c r="B11" s="21">
        <v>12.35</v>
      </c>
      <c r="C11" s="24" t="s">
        <v>140</v>
      </c>
      <c r="D11" s="23">
        <f t="shared" si="6"/>
        <v>6.57</v>
      </c>
      <c r="E11" s="23">
        <f t="shared" si="7"/>
        <v>7.09</v>
      </c>
      <c r="F11" s="23">
        <f t="shared" si="8"/>
        <v>-0.519999999999997</v>
      </c>
      <c r="G11" s="23">
        <f t="shared" si="9"/>
        <v>1.43395524801582</v>
      </c>
      <c r="H11" s="23">
        <f t="shared" si="10"/>
        <v>1.00864278474528</v>
      </c>
      <c r="I11" s="23">
        <f t="shared" si="11"/>
        <v>1.42166807684839</v>
      </c>
      <c r="J11" s="27"/>
      <c r="K11" s="23"/>
    </row>
    <row r="12" ht="14.25" spans="1:11">
      <c r="A12" s="19"/>
      <c r="B12" s="21">
        <v>12.29</v>
      </c>
      <c r="C12" s="24" t="s">
        <v>141</v>
      </c>
      <c r="D12" s="23">
        <f t="shared" si="6"/>
        <v>6.74</v>
      </c>
      <c r="E12" s="23">
        <f t="shared" si="7"/>
        <v>7.09</v>
      </c>
      <c r="F12" s="23">
        <f t="shared" si="8"/>
        <v>-0.349999999999997</v>
      </c>
      <c r="G12" s="23">
        <f t="shared" si="9"/>
        <v>1.27456062731926</v>
      </c>
      <c r="H12" s="23">
        <f t="shared" si="10"/>
        <v>1.00864278474528</v>
      </c>
      <c r="I12" s="23">
        <f t="shared" si="11"/>
        <v>1.26363926515484</v>
      </c>
      <c r="J12" s="27"/>
      <c r="K12" s="23"/>
    </row>
    <row r="13" ht="14.25" spans="1:11">
      <c r="A13" s="19"/>
      <c r="B13" s="21">
        <v>12.17</v>
      </c>
      <c r="C13" s="24" t="s">
        <v>56</v>
      </c>
      <c r="D13" s="23">
        <f t="shared" si="6"/>
        <v>6.93</v>
      </c>
      <c r="E13" s="23">
        <f t="shared" si="7"/>
        <v>7.09</v>
      </c>
      <c r="F13" s="23">
        <f t="shared" si="8"/>
        <v>-0.159999999999997</v>
      </c>
      <c r="G13" s="23">
        <f t="shared" si="9"/>
        <v>1.11728713807222</v>
      </c>
      <c r="H13" s="23">
        <f t="shared" si="10"/>
        <v>1.00864278474528</v>
      </c>
      <c r="I13" s="23">
        <f t="shared" si="11"/>
        <v>1.10771340951432</v>
      </c>
      <c r="J13" s="27">
        <f>AVERAGE(I9:I13)</f>
        <v>1.34971711224533</v>
      </c>
      <c r="K13" s="23">
        <f>STDEV(I9:I13)</f>
        <v>0.186565369782906</v>
      </c>
    </row>
    <row r="14" ht="14.25" spans="1:11">
      <c r="A14" s="7"/>
      <c r="B14" s="14"/>
      <c r="C14" s="13"/>
      <c r="D14" s="12"/>
      <c r="E14" s="12"/>
      <c r="F14" s="12"/>
      <c r="G14" s="12"/>
      <c r="H14" s="12"/>
      <c r="I14" s="12"/>
      <c r="J14" s="18"/>
      <c r="K14" s="12"/>
    </row>
    <row r="15" ht="14.25" spans="1:11">
      <c r="A15" s="9"/>
      <c r="B15" s="14"/>
      <c r="C15" s="13"/>
      <c r="D15" s="12"/>
      <c r="E15" s="12"/>
      <c r="F15" s="12"/>
      <c r="G15" s="12"/>
      <c r="H15" s="12"/>
      <c r="I15" s="12"/>
      <c r="J15" s="18"/>
      <c r="K15" s="12"/>
    </row>
    <row r="16" ht="14.25" spans="1:11">
      <c r="A16" s="7"/>
      <c r="B16" s="14"/>
      <c r="C16" s="13"/>
      <c r="D16" s="12"/>
      <c r="E16" s="12"/>
      <c r="F16" s="12"/>
      <c r="G16" s="12"/>
      <c r="H16" s="12"/>
      <c r="I16" s="12"/>
      <c r="J16" s="18"/>
      <c r="K16" s="12"/>
    </row>
    <row r="17" ht="14.25" spans="1:11">
      <c r="A17" s="7"/>
      <c r="B17" s="14"/>
      <c r="C17" s="13"/>
      <c r="D17" s="12"/>
      <c r="E17" s="12"/>
      <c r="F17" s="12"/>
      <c r="G17" s="12"/>
      <c r="H17" s="12"/>
      <c r="I17" s="12"/>
      <c r="J17" s="18"/>
      <c r="K17" s="12"/>
    </row>
    <row r="21" spans="1:3">
      <c r="A21" s="15"/>
      <c r="B21" s="15"/>
      <c r="C21" s="15"/>
    </row>
    <row r="22" spans="1:3">
      <c r="A22" s="16" t="s">
        <v>0</v>
      </c>
      <c r="B22" s="15">
        <v>5</v>
      </c>
      <c r="C22" s="15" t="s">
        <v>142</v>
      </c>
    </row>
    <row r="23" spans="1:3">
      <c r="A23" s="17" t="s">
        <v>59</v>
      </c>
      <c r="B23" s="15">
        <v>5</v>
      </c>
      <c r="C23" s="15" t="s">
        <v>143</v>
      </c>
    </row>
  </sheetData>
  <pageMargins left="0.7" right="0.7" top="0.75" bottom="0.75" header="0.3" footer="0.3"/>
  <headerFooter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I26" sqref="I26"/>
    </sheetView>
  </sheetViews>
  <sheetFormatPr defaultColWidth="9" defaultRowHeight="13.5"/>
  <sheetData>
    <row r="1" spans="1:11">
      <c r="A1" s="19"/>
      <c r="B1" s="19" t="s">
        <v>40</v>
      </c>
      <c r="C1" s="20" t="s">
        <v>144</v>
      </c>
      <c r="D1" s="19" t="s">
        <v>42</v>
      </c>
      <c r="E1" s="19"/>
      <c r="F1" s="19"/>
      <c r="G1" s="19"/>
      <c r="H1" s="19"/>
      <c r="I1" s="19"/>
      <c r="J1" s="19" t="s">
        <v>43</v>
      </c>
      <c r="K1" s="19"/>
    </row>
    <row r="2" spans="1:11">
      <c r="A2" s="19"/>
      <c r="B2" s="19" t="s">
        <v>44</v>
      </c>
      <c r="C2" s="20" t="s">
        <v>45</v>
      </c>
      <c r="D2" s="19" t="s">
        <v>46</v>
      </c>
      <c r="E2" s="19"/>
      <c r="F2" s="19"/>
      <c r="G2" s="19"/>
      <c r="H2" s="19"/>
      <c r="I2" s="19"/>
      <c r="J2" s="19"/>
      <c r="K2" s="19"/>
    </row>
    <row r="3" ht="14.25" spans="1:11">
      <c r="A3" s="19" t="s">
        <v>0</v>
      </c>
      <c r="B3" s="21">
        <v>12.85</v>
      </c>
      <c r="C3" s="21">
        <v>19.93</v>
      </c>
      <c r="D3" s="22">
        <f t="shared" ref="D3:D7" si="0">C3-B3</f>
        <v>7.08</v>
      </c>
      <c r="E3" s="23">
        <f t="shared" ref="E3:E7" si="1">$D$8</f>
        <v>7.176</v>
      </c>
      <c r="F3" s="23">
        <f t="shared" ref="F3:F7" si="2">D3-E3</f>
        <v>-0.0960000000000019</v>
      </c>
      <c r="G3" s="23">
        <f t="shared" ref="G3:G7" si="3">POWER(2,-F3)</f>
        <v>1.06880599121101</v>
      </c>
      <c r="H3" s="23">
        <f t="shared" ref="H3:H7" si="4">$G$8</f>
        <v>1.02119734113974</v>
      </c>
      <c r="I3" s="22">
        <f t="shared" ref="I3:I7" si="5">G3/H3</f>
        <v>1.04662042110111</v>
      </c>
      <c r="J3" s="23"/>
      <c r="K3" s="23"/>
    </row>
    <row r="4" ht="14.25" spans="1:11">
      <c r="A4" s="19"/>
      <c r="B4" s="21">
        <v>12.81</v>
      </c>
      <c r="C4" s="24" t="s">
        <v>145</v>
      </c>
      <c r="D4" s="22">
        <f t="shared" si="0"/>
        <v>7.7</v>
      </c>
      <c r="E4" s="23">
        <f t="shared" si="1"/>
        <v>7.176</v>
      </c>
      <c r="F4" s="23">
        <f t="shared" si="2"/>
        <v>0.523999999999999</v>
      </c>
      <c r="G4" s="23">
        <f t="shared" si="3"/>
        <v>0.695440985854994</v>
      </c>
      <c r="H4" s="23">
        <f t="shared" si="4"/>
        <v>1.02119734113974</v>
      </c>
      <c r="I4" s="22">
        <f t="shared" si="5"/>
        <v>0.68100548036957</v>
      </c>
      <c r="J4" s="23"/>
      <c r="K4" s="23"/>
    </row>
    <row r="5" ht="14.25" spans="1:11">
      <c r="A5" s="19"/>
      <c r="B5" s="21">
        <v>12.76</v>
      </c>
      <c r="C5" s="24" t="s">
        <v>146</v>
      </c>
      <c r="D5" s="22">
        <f t="shared" si="0"/>
        <v>6.92</v>
      </c>
      <c r="E5" s="23">
        <f t="shared" si="1"/>
        <v>7.176</v>
      </c>
      <c r="F5" s="23">
        <f t="shared" si="2"/>
        <v>-0.256000000000002</v>
      </c>
      <c r="G5" s="23">
        <f t="shared" si="3"/>
        <v>1.19416318707459</v>
      </c>
      <c r="H5" s="23">
        <f t="shared" si="4"/>
        <v>1.02119734113974</v>
      </c>
      <c r="I5" s="22">
        <f t="shared" si="5"/>
        <v>1.16937553494</v>
      </c>
      <c r="J5" s="23"/>
      <c r="K5" s="23"/>
    </row>
    <row r="6" ht="14.25" spans="1:11">
      <c r="A6" s="19"/>
      <c r="B6" s="21">
        <v>12.72</v>
      </c>
      <c r="C6" s="24" t="s">
        <v>147</v>
      </c>
      <c r="D6" s="22">
        <f t="shared" si="0"/>
        <v>7.31</v>
      </c>
      <c r="E6" s="23">
        <f t="shared" si="1"/>
        <v>7.176</v>
      </c>
      <c r="F6" s="23">
        <f t="shared" si="2"/>
        <v>0.133999999999999</v>
      </c>
      <c r="G6" s="23">
        <f t="shared" si="3"/>
        <v>0.911301280637142</v>
      </c>
      <c r="H6" s="23">
        <f t="shared" si="4"/>
        <v>1.02119734113974</v>
      </c>
      <c r="I6" s="22">
        <f t="shared" si="5"/>
        <v>0.89238508946768</v>
      </c>
      <c r="J6" s="23"/>
      <c r="K6" s="23"/>
    </row>
    <row r="7" ht="14.25" spans="1:11">
      <c r="A7" s="19"/>
      <c r="B7" s="21">
        <v>12.66</v>
      </c>
      <c r="C7" s="24" t="s">
        <v>148</v>
      </c>
      <c r="D7" s="22">
        <f t="shared" si="0"/>
        <v>6.87</v>
      </c>
      <c r="E7" s="23">
        <f t="shared" si="1"/>
        <v>7.176</v>
      </c>
      <c r="F7" s="23">
        <f t="shared" si="2"/>
        <v>-0.306000000000001</v>
      </c>
      <c r="G7" s="23">
        <f t="shared" si="3"/>
        <v>1.23627526092095</v>
      </c>
      <c r="H7" s="23">
        <f t="shared" si="4"/>
        <v>1.02119734113974</v>
      </c>
      <c r="I7" s="22">
        <f t="shared" si="5"/>
        <v>1.21061347412163</v>
      </c>
      <c r="J7" s="27">
        <f>AVERAGE(I3:I7)</f>
        <v>1</v>
      </c>
      <c r="K7" s="23">
        <f>STDEV(I3:I7)</f>
        <v>0.217116353313476</v>
      </c>
    </row>
    <row r="8" ht="14.25" spans="1:11">
      <c r="A8" s="19"/>
      <c r="B8" s="25"/>
      <c r="C8" s="21"/>
      <c r="D8" s="23">
        <f>AVERAGE(D3:D7)</f>
        <v>7.176</v>
      </c>
      <c r="E8" s="23" t="s">
        <v>51</v>
      </c>
      <c r="F8" s="23"/>
      <c r="G8" s="23">
        <f>AVERAGE(G3:G7)</f>
        <v>1.02119734113974</v>
      </c>
      <c r="H8" s="23"/>
      <c r="I8" s="23"/>
      <c r="J8" s="27"/>
      <c r="K8" s="23"/>
    </row>
    <row r="9" ht="14.25" spans="1:11">
      <c r="A9" s="26" t="s">
        <v>52</v>
      </c>
      <c r="B9" s="21">
        <v>12.54</v>
      </c>
      <c r="C9" s="24" t="s">
        <v>149</v>
      </c>
      <c r="D9" s="23">
        <f t="shared" ref="D9:D13" si="6">C9-B9</f>
        <v>7.17</v>
      </c>
      <c r="E9" s="23">
        <f t="shared" ref="E9:E13" si="7">$D$8</f>
        <v>7.176</v>
      </c>
      <c r="F9" s="23">
        <f t="shared" ref="F9:F13" si="8">D9-E9</f>
        <v>-0.00600000000000023</v>
      </c>
      <c r="G9" s="23">
        <f t="shared" ref="G9:G13" si="9">POWER(2,-F9)</f>
        <v>1.00416754323897</v>
      </c>
      <c r="H9" s="23">
        <f t="shared" ref="H9:H13" si="10">$G$8</f>
        <v>1.02119734113974</v>
      </c>
      <c r="I9" s="23">
        <f t="shared" ref="I9:I13" si="11">G9/H9</f>
        <v>0.983323695416443</v>
      </c>
      <c r="J9" s="27"/>
      <c r="K9" s="23"/>
    </row>
    <row r="10" ht="14.25" spans="1:11">
      <c r="A10" s="19"/>
      <c r="B10" s="21">
        <v>12.46</v>
      </c>
      <c r="C10" s="24" t="s">
        <v>64</v>
      </c>
      <c r="D10" s="23">
        <f t="shared" si="6"/>
        <v>7.41</v>
      </c>
      <c r="E10" s="23">
        <f t="shared" si="7"/>
        <v>7.176</v>
      </c>
      <c r="F10" s="23">
        <f t="shared" si="8"/>
        <v>0.233999999999998</v>
      </c>
      <c r="G10" s="23">
        <f t="shared" si="9"/>
        <v>0.850274160064197</v>
      </c>
      <c r="H10" s="23">
        <f t="shared" si="10"/>
        <v>1.02119734113974</v>
      </c>
      <c r="I10" s="23">
        <f t="shared" si="11"/>
        <v>0.832624729628872</v>
      </c>
      <c r="J10" s="27"/>
      <c r="K10" s="23"/>
    </row>
    <row r="11" ht="14.25" spans="1:11">
      <c r="A11" s="19"/>
      <c r="B11" s="21">
        <v>12.35</v>
      </c>
      <c r="C11" s="24" t="s">
        <v>86</v>
      </c>
      <c r="D11" s="23">
        <f t="shared" si="6"/>
        <v>7.56</v>
      </c>
      <c r="E11" s="23">
        <f t="shared" si="7"/>
        <v>7.176</v>
      </c>
      <c r="F11" s="23">
        <f t="shared" si="8"/>
        <v>0.383999999999999</v>
      </c>
      <c r="G11" s="23">
        <f t="shared" si="9"/>
        <v>0.766309980103892</v>
      </c>
      <c r="H11" s="23">
        <f t="shared" si="10"/>
        <v>1.02119734113974</v>
      </c>
      <c r="I11" s="23">
        <f t="shared" si="11"/>
        <v>0.750403422759238</v>
      </c>
      <c r="J11" s="27"/>
      <c r="K11" s="23"/>
    </row>
    <row r="12" ht="14.25" spans="1:11">
      <c r="A12" s="19"/>
      <c r="B12" s="21">
        <v>12.29</v>
      </c>
      <c r="C12" s="24" t="s">
        <v>150</v>
      </c>
      <c r="D12" s="23">
        <f t="shared" si="6"/>
        <v>6.99</v>
      </c>
      <c r="E12" s="23">
        <f t="shared" si="7"/>
        <v>7.176</v>
      </c>
      <c r="F12" s="23">
        <f t="shared" si="8"/>
        <v>-0.186</v>
      </c>
      <c r="G12" s="23">
        <f t="shared" si="9"/>
        <v>1.1376052278725</v>
      </c>
      <c r="H12" s="23">
        <f t="shared" si="10"/>
        <v>1.02119734113974</v>
      </c>
      <c r="I12" s="23">
        <f t="shared" si="11"/>
        <v>1.1139915685668</v>
      </c>
      <c r="J12" s="27"/>
      <c r="K12" s="23"/>
    </row>
    <row r="13" ht="14.25" spans="1:11">
      <c r="A13" s="19"/>
      <c r="B13" s="21">
        <v>12.17</v>
      </c>
      <c r="C13" s="24" t="s">
        <v>151</v>
      </c>
      <c r="D13" s="23">
        <f t="shared" si="6"/>
        <v>6.98</v>
      </c>
      <c r="E13" s="23">
        <f t="shared" si="7"/>
        <v>7.176</v>
      </c>
      <c r="F13" s="23">
        <f t="shared" si="8"/>
        <v>-0.196000000000003</v>
      </c>
      <c r="G13" s="23">
        <f t="shared" si="9"/>
        <v>1.14551789797976</v>
      </c>
      <c r="H13" s="23">
        <f t="shared" si="10"/>
        <v>1.02119734113974</v>
      </c>
      <c r="I13" s="23">
        <f t="shared" si="11"/>
        <v>1.12173999268473</v>
      </c>
      <c r="J13" s="27">
        <f>AVERAGE(I9:I13)</f>
        <v>0.960416681811218</v>
      </c>
      <c r="K13" s="23">
        <f>STDEV(I9:I13)</f>
        <v>0.166261495666994</v>
      </c>
    </row>
    <row r="14" ht="14.25" spans="1:11">
      <c r="A14" s="7"/>
      <c r="B14" s="14"/>
      <c r="C14" s="13"/>
      <c r="D14" s="12"/>
      <c r="E14" s="12"/>
      <c r="F14" s="12"/>
      <c r="G14" s="12"/>
      <c r="H14" s="12"/>
      <c r="I14" s="12"/>
      <c r="J14" s="18"/>
      <c r="K14" s="12"/>
    </row>
    <row r="15" ht="14.25" spans="1:11">
      <c r="A15" s="9"/>
      <c r="B15" s="14"/>
      <c r="C15" s="13"/>
      <c r="D15" s="12"/>
      <c r="E15" s="12"/>
      <c r="F15" s="12"/>
      <c r="G15" s="12"/>
      <c r="H15" s="12"/>
      <c r="I15" s="12"/>
      <c r="J15" s="18"/>
      <c r="K15" s="12"/>
    </row>
    <row r="16" ht="14.25" spans="1:11">
      <c r="A16" s="7"/>
      <c r="B16" s="14"/>
      <c r="C16" s="13"/>
      <c r="D16" s="12"/>
      <c r="E16" s="12"/>
      <c r="F16" s="12"/>
      <c r="G16" s="12"/>
      <c r="H16" s="12"/>
      <c r="I16" s="12"/>
      <c r="J16" s="18"/>
      <c r="K16" s="12"/>
    </row>
    <row r="17" ht="14.25" spans="1:11">
      <c r="A17" s="7"/>
      <c r="B17" s="14"/>
      <c r="C17" s="13"/>
      <c r="D17" s="12"/>
      <c r="E17" s="12"/>
      <c r="F17" s="12"/>
      <c r="G17" s="12"/>
      <c r="H17" s="12"/>
      <c r="I17" s="12"/>
      <c r="J17" s="18"/>
      <c r="K17" s="12"/>
    </row>
    <row r="21" spans="1:3">
      <c r="A21" s="15"/>
      <c r="B21" s="15"/>
      <c r="C21" s="15"/>
    </row>
    <row r="22" spans="1:3">
      <c r="A22" s="16" t="s">
        <v>0</v>
      </c>
      <c r="B22" s="15">
        <v>5</v>
      </c>
      <c r="C22" s="15" t="s">
        <v>102</v>
      </c>
    </row>
    <row r="23" spans="1:3">
      <c r="A23" s="17" t="s">
        <v>59</v>
      </c>
      <c r="B23" s="15">
        <v>5</v>
      </c>
      <c r="C23" s="15" t="s">
        <v>152</v>
      </c>
    </row>
  </sheetData>
  <pageMargins left="0.7" right="0.7" top="0.75" bottom="0.75" header="0.3" footer="0.3"/>
  <headerFooter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I23" sqref="I23"/>
    </sheetView>
  </sheetViews>
  <sheetFormatPr defaultColWidth="9" defaultRowHeight="13.5"/>
  <sheetData>
    <row r="1" spans="1:11">
      <c r="A1" s="19"/>
      <c r="B1" s="19" t="s">
        <v>40</v>
      </c>
      <c r="C1" s="20" t="s">
        <v>153</v>
      </c>
      <c r="D1" s="19" t="s">
        <v>42</v>
      </c>
      <c r="E1" s="19"/>
      <c r="F1" s="19"/>
      <c r="G1" s="19"/>
      <c r="H1" s="19"/>
      <c r="I1" s="19"/>
      <c r="J1" s="19" t="s">
        <v>43</v>
      </c>
      <c r="K1" s="19"/>
    </row>
    <row r="2" spans="1:11">
      <c r="A2" s="19"/>
      <c r="B2" s="19" t="s">
        <v>44</v>
      </c>
      <c r="C2" s="20" t="s">
        <v>45</v>
      </c>
      <c r="D2" s="19" t="s">
        <v>46</v>
      </c>
      <c r="E2" s="19"/>
      <c r="F2" s="19"/>
      <c r="G2" s="19"/>
      <c r="H2" s="19"/>
      <c r="I2" s="19"/>
      <c r="J2" s="19"/>
      <c r="K2" s="19"/>
    </row>
    <row r="3" ht="14.25" spans="1:11">
      <c r="A3" s="19" t="s">
        <v>0</v>
      </c>
      <c r="B3" s="21">
        <v>12.85</v>
      </c>
      <c r="C3" s="21">
        <v>19.36</v>
      </c>
      <c r="D3" s="22">
        <f t="shared" ref="D3:D7" si="0">C3-B3</f>
        <v>6.51</v>
      </c>
      <c r="E3" s="23">
        <f t="shared" ref="E3:E7" si="1">$D$8</f>
        <v>6.492</v>
      </c>
      <c r="F3" s="23">
        <f t="shared" ref="F3:F7" si="2">D3-E3</f>
        <v>0.0180000000000007</v>
      </c>
      <c r="G3" s="23">
        <f t="shared" ref="G3:G7" si="3">POWER(2,-F3)</f>
        <v>0.987600861445372</v>
      </c>
      <c r="H3" s="23">
        <f t="shared" ref="H3:H7" si="4">$G$8</f>
        <v>1.01173974625134</v>
      </c>
      <c r="I3" s="22">
        <f t="shared" ref="I3:I7" si="5">G3/H3</f>
        <v>0.976141211319014</v>
      </c>
      <c r="J3" s="23"/>
      <c r="K3" s="23"/>
    </row>
    <row r="4" ht="14.25" spans="1:11">
      <c r="A4" s="19"/>
      <c r="B4" s="21">
        <v>12.81</v>
      </c>
      <c r="C4" s="24" t="s">
        <v>47</v>
      </c>
      <c r="D4" s="22">
        <f t="shared" si="0"/>
        <v>6.62</v>
      </c>
      <c r="E4" s="23">
        <f t="shared" si="1"/>
        <v>6.492</v>
      </c>
      <c r="F4" s="23">
        <f t="shared" si="2"/>
        <v>0.128</v>
      </c>
      <c r="G4" s="23">
        <f t="shared" si="3"/>
        <v>0.915099168127928</v>
      </c>
      <c r="H4" s="23">
        <f t="shared" si="4"/>
        <v>1.01173974625134</v>
      </c>
      <c r="I4" s="22">
        <f t="shared" si="5"/>
        <v>0.904480793127405</v>
      </c>
      <c r="J4" s="23"/>
      <c r="K4" s="23"/>
    </row>
    <row r="5" ht="14.25" spans="1:11">
      <c r="A5" s="19"/>
      <c r="B5" s="21">
        <v>12.76</v>
      </c>
      <c r="C5" s="24" t="s">
        <v>154</v>
      </c>
      <c r="D5" s="22">
        <f t="shared" si="0"/>
        <v>6.38</v>
      </c>
      <c r="E5" s="23">
        <f t="shared" si="1"/>
        <v>6.492</v>
      </c>
      <c r="F5" s="23">
        <f t="shared" si="2"/>
        <v>-0.111999999999998</v>
      </c>
      <c r="G5" s="23">
        <f t="shared" si="3"/>
        <v>1.08072540203935</v>
      </c>
      <c r="H5" s="23">
        <f t="shared" si="4"/>
        <v>1.01173974625134</v>
      </c>
      <c r="I5" s="22">
        <f t="shared" si="5"/>
        <v>1.06818517908743</v>
      </c>
      <c r="J5" s="23"/>
      <c r="K5" s="23"/>
    </row>
    <row r="6" ht="14.25" spans="1:11">
      <c r="A6" s="19"/>
      <c r="B6" s="21">
        <v>12.72</v>
      </c>
      <c r="C6" s="24" t="s">
        <v>155</v>
      </c>
      <c r="D6" s="22">
        <f t="shared" si="0"/>
        <v>6.8</v>
      </c>
      <c r="E6" s="23">
        <f t="shared" si="1"/>
        <v>6.492</v>
      </c>
      <c r="F6" s="23">
        <f t="shared" si="2"/>
        <v>0.308</v>
      </c>
      <c r="G6" s="23">
        <f t="shared" si="3"/>
        <v>0.807760777609608</v>
      </c>
      <c r="H6" s="23">
        <f t="shared" si="4"/>
        <v>1.01173974625134</v>
      </c>
      <c r="I6" s="22">
        <f t="shared" si="5"/>
        <v>0.798387906180908</v>
      </c>
      <c r="J6" s="23"/>
      <c r="K6" s="23"/>
    </row>
    <row r="7" ht="14.25" spans="1:11">
      <c r="A7" s="19"/>
      <c r="B7" s="21">
        <v>12.66</v>
      </c>
      <c r="C7" s="24" t="s">
        <v>156</v>
      </c>
      <c r="D7" s="22">
        <f t="shared" si="0"/>
        <v>6.15</v>
      </c>
      <c r="E7" s="23">
        <f t="shared" si="1"/>
        <v>6.492</v>
      </c>
      <c r="F7" s="23">
        <f t="shared" si="2"/>
        <v>-0.342000000000001</v>
      </c>
      <c r="G7" s="23">
        <f t="shared" si="3"/>
        <v>1.26751252203442</v>
      </c>
      <c r="H7" s="23">
        <f t="shared" si="4"/>
        <v>1.01173974625134</v>
      </c>
      <c r="I7" s="22">
        <f t="shared" si="5"/>
        <v>1.25280491028525</v>
      </c>
      <c r="J7" s="27">
        <f>AVERAGE(I3:I7)</f>
        <v>1</v>
      </c>
      <c r="K7" s="23">
        <f>STDEV(I3:I7)</f>
        <v>0.172409496812478</v>
      </c>
    </row>
    <row r="8" ht="14.25" spans="1:11">
      <c r="A8" s="19"/>
      <c r="B8" s="25"/>
      <c r="C8" s="21"/>
      <c r="D8" s="23">
        <f>AVERAGE(D3:D7)</f>
        <v>6.492</v>
      </c>
      <c r="E8" s="23" t="s">
        <v>51</v>
      </c>
      <c r="F8" s="23"/>
      <c r="G8" s="23">
        <f>AVERAGE(G3:G7)</f>
        <v>1.01173974625134</v>
      </c>
      <c r="H8" s="23"/>
      <c r="I8" s="23"/>
      <c r="J8" s="27"/>
      <c r="K8" s="23"/>
    </row>
    <row r="9" ht="14.25" spans="1:11">
      <c r="A9" s="26" t="s">
        <v>52</v>
      </c>
      <c r="B9" s="21">
        <v>12.54</v>
      </c>
      <c r="C9" s="24" t="s">
        <v>157</v>
      </c>
      <c r="D9" s="23">
        <f t="shared" ref="D9:D13" si="6">C9-B9</f>
        <v>5.74</v>
      </c>
      <c r="E9" s="23">
        <f t="shared" ref="E9:E13" si="7">$D$8</f>
        <v>6.492</v>
      </c>
      <c r="F9" s="23">
        <f t="shared" ref="F9:F13" si="8">D9-E9</f>
        <v>-0.751999999999997</v>
      </c>
      <c r="G9" s="23">
        <f t="shared" ref="G9:G13" si="9">POWER(2,-F9)</f>
        <v>1.68412590721683</v>
      </c>
      <c r="H9" s="23">
        <f t="shared" ref="H9:H13" si="10">$G$8</f>
        <v>1.01173974625134</v>
      </c>
      <c r="I9" s="23">
        <f t="shared" ref="I9:I13" si="11">G9/H9</f>
        <v>1.66458411212646</v>
      </c>
      <c r="J9" s="27"/>
      <c r="K9" s="23"/>
    </row>
    <row r="10" ht="14.25" spans="1:11">
      <c r="A10" s="19"/>
      <c r="B10" s="21">
        <v>12.46</v>
      </c>
      <c r="C10" s="24" t="s">
        <v>158</v>
      </c>
      <c r="D10" s="23">
        <f t="shared" si="6"/>
        <v>5.77</v>
      </c>
      <c r="E10" s="23">
        <f t="shared" si="7"/>
        <v>6.492</v>
      </c>
      <c r="F10" s="23">
        <f t="shared" si="8"/>
        <v>-0.722</v>
      </c>
      <c r="G10" s="23">
        <f t="shared" si="9"/>
        <v>1.64946709722016</v>
      </c>
      <c r="H10" s="23">
        <f t="shared" si="10"/>
        <v>1.01173974625134</v>
      </c>
      <c r="I10" s="23">
        <f t="shared" si="11"/>
        <v>1.63032746645737</v>
      </c>
      <c r="J10" s="27"/>
      <c r="K10" s="23"/>
    </row>
    <row r="11" ht="14.25" spans="1:11">
      <c r="A11" s="19"/>
      <c r="B11" s="21">
        <v>12.35</v>
      </c>
      <c r="C11" s="24" t="s">
        <v>159</v>
      </c>
      <c r="D11" s="23">
        <f t="shared" si="6"/>
        <v>5.8</v>
      </c>
      <c r="E11" s="23">
        <f t="shared" si="7"/>
        <v>6.492</v>
      </c>
      <c r="F11" s="23">
        <f t="shared" si="8"/>
        <v>-0.692</v>
      </c>
      <c r="G11" s="23">
        <f t="shared" si="9"/>
        <v>1.61552155521922</v>
      </c>
      <c r="H11" s="23">
        <f t="shared" si="10"/>
        <v>1.01173974625134</v>
      </c>
      <c r="I11" s="23">
        <f t="shared" si="11"/>
        <v>1.59677581236182</v>
      </c>
      <c r="J11" s="27"/>
      <c r="K11" s="23"/>
    </row>
    <row r="12" ht="14.25" spans="1:11">
      <c r="A12" s="19"/>
      <c r="B12" s="21">
        <v>12.29</v>
      </c>
      <c r="C12" s="24" t="s">
        <v>160</v>
      </c>
      <c r="D12" s="23">
        <f t="shared" si="6"/>
        <v>5.57</v>
      </c>
      <c r="E12" s="23">
        <f t="shared" si="7"/>
        <v>6.492</v>
      </c>
      <c r="F12" s="23">
        <f t="shared" si="8"/>
        <v>-0.921999999999999</v>
      </c>
      <c r="G12" s="23">
        <f t="shared" si="9"/>
        <v>1.89474014119853</v>
      </c>
      <c r="H12" s="23">
        <f t="shared" si="10"/>
        <v>1.01173974625134</v>
      </c>
      <c r="I12" s="23">
        <f t="shared" si="11"/>
        <v>1.87275447882606</v>
      </c>
      <c r="J12" s="27"/>
      <c r="K12" s="23"/>
    </row>
    <row r="13" ht="14.25" spans="1:11">
      <c r="A13" s="19"/>
      <c r="B13" s="21">
        <v>12.17</v>
      </c>
      <c r="C13" s="24" t="s">
        <v>161</v>
      </c>
      <c r="D13" s="23">
        <f t="shared" si="6"/>
        <v>5.73</v>
      </c>
      <c r="E13" s="23">
        <f t="shared" si="7"/>
        <v>6.492</v>
      </c>
      <c r="F13" s="23">
        <f t="shared" si="8"/>
        <v>-0.762</v>
      </c>
      <c r="G13" s="23">
        <f t="shared" si="9"/>
        <v>1.6958399292663</v>
      </c>
      <c r="H13" s="23">
        <f t="shared" si="10"/>
        <v>1.01173974625134</v>
      </c>
      <c r="I13" s="23">
        <f t="shared" si="11"/>
        <v>1.67616221024198</v>
      </c>
      <c r="J13" s="27">
        <f>AVERAGE(I9:I13)</f>
        <v>1.68812081600274</v>
      </c>
      <c r="K13" s="23">
        <f>STDEV(I9:I13)</f>
        <v>0.107785150960709</v>
      </c>
    </row>
    <row r="14" ht="14.25" spans="1:11">
      <c r="A14" s="7"/>
      <c r="B14" s="14"/>
      <c r="C14" s="13"/>
      <c r="D14" s="12"/>
      <c r="E14" s="12"/>
      <c r="F14" s="12"/>
      <c r="G14" s="12"/>
      <c r="H14" s="12"/>
      <c r="I14" s="12"/>
      <c r="J14" s="18"/>
      <c r="K14" s="12"/>
    </row>
    <row r="15" ht="14.25" spans="1:11">
      <c r="A15" s="9"/>
      <c r="B15" s="14"/>
      <c r="C15" s="13"/>
      <c r="D15" s="12"/>
      <c r="E15" s="12"/>
      <c r="F15" s="12"/>
      <c r="G15" s="12"/>
      <c r="H15" s="12"/>
      <c r="I15" s="12"/>
      <c r="J15" s="18"/>
      <c r="K15" s="12"/>
    </row>
    <row r="16" ht="14.25" spans="1:11">
      <c r="A16" s="7"/>
      <c r="B16" s="14"/>
      <c r="C16" s="13"/>
      <c r="D16" s="12"/>
      <c r="E16" s="12"/>
      <c r="F16" s="12"/>
      <c r="G16" s="12"/>
      <c r="H16" s="12"/>
      <c r="I16" s="12"/>
      <c r="J16" s="18"/>
      <c r="K16" s="12"/>
    </row>
    <row r="17" ht="14.25" spans="1:11">
      <c r="A17" s="7"/>
      <c r="B17" s="14"/>
      <c r="C17" s="13"/>
      <c r="D17" s="12"/>
      <c r="E17" s="12"/>
      <c r="F17" s="12"/>
      <c r="G17" s="12"/>
      <c r="H17" s="12"/>
      <c r="I17" s="12"/>
      <c r="J17" s="18"/>
      <c r="K17" s="12"/>
    </row>
    <row r="21" spans="1:3">
      <c r="A21" s="15"/>
      <c r="B21" s="15"/>
      <c r="C21" s="15"/>
    </row>
    <row r="22" spans="1:3">
      <c r="A22" s="16" t="s">
        <v>0</v>
      </c>
      <c r="B22" s="15">
        <v>5</v>
      </c>
      <c r="C22" s="15" t="s">
        <v>162</v>
      </c>
    </row>
    <row r="23" spans="1:3">
      <c r="A23" s="17" t="s">
        <v>59</v>
      </c>
      <c r="B23" s="15">
        <v>5</v>
      </c>
      <c r="C23" s="15" t="s">
        <v>163</v>
      </c>
    </row>
  </sheetData>
  <pageMargins left="0.7" right="0.7" top="0.75" bottom="0.75" header="0.3" footer="0.3"/>
  <headerFooter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I23" sqref="I23"/>
    </sheetView>
  </sheetViews>
  <sheetFormatPr defaultColWidth="9" defaultRowHeight="13.5"/>
  <sheetData>
    <row r="1" spans="1:11">
      <c r="A1" s="19"/>
      <c r="B1" s="19" t="s">
        <v>40</v>
      </c>
      <c r="C1" s="20" t="s">
        <v>164</v>
      </c>
      <c r="D1" s="19" t="s">
        <v>42</v>
      </c>
      <c r="E1" s="19"/>
      <c r="F1" s="19"/>
      <c r="G1" s="19"/>
      <c r="H1" s="19"/>
      <c r="I1" s="19"/>
      <c r="J1" s="19" t="s">
        <v>43</v>
      </c>
      <c r="K1" s="19"/>
    </row>
    <row r="2" spans="1:11">
      <c r="A2" s="19"/>
      <c r="B2" s="19" t="s">
        <v>44</v>
      </c>
      <c r="C2" s="20" t="s">
        <v>45</v>
      </c>
      <c r="D2" s="19" t="s">
        <v>46</v>
      </c>
      <c r="E2" s="19"/>
      <c r="F2" s="19"/>
      <c r="G2" s="19"/>
      <c r="H2" s="19"/>
      <c r="I2" s="19"/>
      <c r="J2" s="19"/>
      <c r="K2" s="19"/>
    </row>
    <row r="3" ht="14.25" spans="1:11">
      <c r="A3" s="19" t="s">
        <v>0</v>
      </c>
      <c r="B3" s="21">
        <v>12.85</v>
      </c>
      <c r="C3" s="21">
        <v>20.17</v>
      </c>
      <c r="D3" s="22">
        <f t="shared" ref="D3:D7" si="0">C3-B3</f>
        <v>7.32</v>
      </c>
      <c r="E3" s="23">
        <f t="shared" ref="E3:E7" si="1">$D$8</f>
        <v>7.4</v>
      </c>
      <c r="F3" s="23">
        <f t="shared" ref="F3:F7" si="2">D3-E3</f>
        <v>-0.0799999999999983</v>
      </c>
      <c r="G3" s="23">
        <f t="shared" ref="G3:G7" si="3">POWER(2,-F3)</f>
        <v>1.05701804056138</v>
      </c>
      <c r="H3" s="23">
        <f t="shared" ref="H3:H7" si="4">$G$8</f>
        <v>1.00094586974803</v>
      </c>
      <c r="I3" s="22">
        <f t="shared" ref="I3:I7" si="5">G3/H3</f>
        <v>1.05601918396193</v>
      </c>
      <c r="J3" s="23"/>
      <c r="K3" s="23"/>
    </row>
    <row r="4" ht="14.25" spans="1:11">
      <c r="A4" s="19"/>
      <c r="B4" s="21">
        <v>12.81</v>
      </c>
      <c r="C4" s="24" t="s">
        <v>74</v>
      </c>
      <c r="D4" s="22">
        <f t="shared" si="0"/>
        <v>7.43</v>
      </c>
      <c r="E4" s="23">
        <f t="shared" si="1"/>
        <v>7.4</v>
      </c>
      <c r="F4" s="23">
        <f t="shared" si="2"/>
        <v>0.0299999999999976</v>
      </c>
      <c r="G4" s="23">
        <f t="shared" si="3"/>
        <v>0.979420297586929</v>
      </c>
      <c r="H4" s="23">
        <f t="shared" si="4"/>
        <v>1.00094586974803</v>
      </c>
      <c r="I4" s="22">
        <f t="shared" si="5"/>
        <v>0.978494768986337</v>
      </c>
      <c r="J4" s="23"/>
      <c r="K4" s="23"/>
    </row>
    <row r="5" ht="14.25" spans="1:11">
      <c r="A5" s="19"/>
      <c r="B5" s="21">
        <v>12.76</v>
      </c>
      <c r="C5" s="24" t="s">
        <v>75</v>
      </c>
      <c r="D5" s="22">
        <f t="shared" si="0"/>
        <v>7.33</v>
      </c>
      <c r="E5" s="23">
        <f t="shared" si="1"/>
        <v>7.4</v>
      </c>
      <c r="F5" s="23">
        <f t="shared" si="2"/>
        <v>-0.0700000000000003</v>
      </c>
      <c r="G5" s="23">
        <f t="shared" si="3"/>
        <v>1.04971668362307</v>
      </c>
      <c r="H5" s="23">
        <f t="shared" si="4"/>
        <v>1.00094586974803</v>
      </c>
      <c r="I5" s="22">
        <f t="shared" si="5"/>
        <v>1.04872472663014</v>
      </c>
      <c r="J5" s="23"/>
      <c r="K5" s="23"/>
    </row>
    <row r="6" ht="14.25" spans="1:11">
      <c r="A6" s="19"/>
      <c r="B6" s="21">
        <v>12.72</v>
      </c>
      <c r="C6" s="24" t="s">
        <v>97</v>
      </c>
      <c r="D6" s="22">
        <f t="shared" si="0"/>
        <v>7.47</v>
      </c>
      <c r="E6" s="23">
        <f t="shared" si="1"/>
        <v>7.4</v>
      </c>
      <c r="F6" s="23">
        <f t="shared" si="2"/>
        <v>0.0700000000000003</v>
      </c>
      <c r="G6" s="23">
        <f t="shared" si="3"/>
        <v>0.952637998043937</v>
      </c>
      <c r="H6" s="23">
        <f t="shared" si="4"/>
        <v>1.00094586974803</v>
      </c>
      <c r="I6" s="22">
        <f t="shared" si="5"/>
        <v>0.9517377780716</v>
      </c>
      <c r="J6" s="23"/>
      <c r="K6" s="23"/>
    </row>
    <row r="7" ht="14.25" spans="1:11">
      <c r="A7" s="19"/>
      <c r="B7" s="21">
        <v>12.66</v>
      </c>
      <c r="C7" s="24" t="s">
        <v>165</v>
      </c>
      <c r="D7" s="22">
        <f t="shared" si="0"/>
        <v>7.45</v>
      </c>
      <c r="E7" s="23">
        <f t="shared" si="1"/>
        <v>7.4</v>
      </c>
      <c r="F7" s="23">
        <f t="shared" si="2"/>
        <v>0.0499999999999989</v>
      </c>
      <c r="G7" s="23">
        <f t="shared" si="3"/>
        <v>0.965936328924846</v>
      </c>
      <c r="H7" s="23">
        <f t="shared" si="4"/>
        <v>1.00094586974803</v>
      </c>
      <c r="I7" s="22">
        <f t="shared" si="5"/>
        <v>0.965023542349999</v>
      </c>
      <c r="J7" s="27">
        <f>AVERAGE(I3:I7)</f>
        <v>1</v>
      </c>
      <c r="K7" s="23">
        <f>STDEV(I3:I7)</f>
        <v>0.0488039895221211</v>
      </c>
    </row>
    <row r="8" ht="14.25" spans="1:11">
      <c r="A8" s="19"/>
      <c r="B8" s="25"/>
      <c r="C8" s="21"/>
      <c r="D8" s="23">
        <f>AVERAGE(D3:D7)</f>
        <v>7.4</v>
      </c>
      <c r="E8" s="23" t="s">
        <v>51</v>
      </c>
      <c r="F8" s="23"/>
      <c r="G8" s="23">
        <f>AVERAGE(G3:G7)</f>
        <v>1.00094586974803</v>
      </c>
      <c r="H8" s="23"/>
      <c r="I8" s="23"/>
      <c r="J8" s="27"/>
      <c r="K8" s="23"/>
    </row>
    <row r="9" ht="14.25" spans="1:11">
      <c r="A9" s="26" t="s">
        <v>52</v>
      </c>
      <c r="B9" s="21">
        <v>12.54</v>
      </c>
      <c r="C9" s="24" t="s">
        <v>166</v>
      </c>
      <c r="D9" s="23">
        <f t="shared" ref="D9:D13" si="6">C9-B9</f>
        <v>7.06</v>
      </c>
      <c r="E9" s="23">
        <f t="shared" ref="E9:E13" si="7">$D$8</f>
        <v>7.4</v>
      </c>
      <c r="F9" s="23">
        <f t="shared" ref="F9:F13" si="8">D9-E9</f>
        <v>-0.339999999999998</v>
      </c>
      <c r="G9" s="23">
        <f t="shared" ref="G9:G13" si="9">POWER(2,-F9)</f>
        <v>1.26575659397028</v>
      </c>
      <c r="H9" s="23">
        <f t="shared" ref="H9:H13" si="10">$G$8</f>
        <v>1.00094586974803</v>
      </c>
      <c r="I9" s="23">
        <f t="shared" ref="I9:I13" si="11">G9/H9</f>
        <v>1.26456048446347</v>
      </c>
      <c r="J9" s="27"/>
      <c r="K9" s="23"/>
    </row>
    <row r="10" ht="14.25" spans="1:11">
      <c r="A10" s="19"/>
      <c r="B10" s="21">
        <v>12.46</v>
      </c>
      <c r="C10" s="24" t="s">
        <v>100</v>
      </c>
      <c r="D10" s="23">
        <f t="shared" si="6"/>
        <v>7.34</v>
      </c>
      <c r="E10" s="23">
        <f t="shared" si="7"/>
        <v>7.4</v>
      </c>
      <c r="F10" s="23">
        <f t="shared" si="8"/>
        <v>-0.0600000000000005</v>
      </c>
      <c r="G10" s="23">
        <f t="shared" si="9"/>
        <v>1.04246576084112</v>
      </c>
      <c r="H10" s="23">
        <f t="shared" si="10"/>
        <v>1.00094586974803</v>
      </c>
      <c r="I10" s="23">
        <f t="shared" si="11"/>
        <v>1.04148065579564</v>
      </c>
      <c r="J10" s="27"/>
      <c r="K10" s="23"/>
    </row>
    <row r="11" ht="14.25" spans="1:11">
      <c r="A11" s="19"/>
      <c r="B11" s="21">
        <v>12.35</v>
      </c>
      <c r="C11" s="24" t="s">
        <v>110</v>
      </c>
      <c r="D11" s="23">
        <f t="shared" si="6"/>
        <v>7.69</v>
      </c>
      <c r="E11" s="23">
        <f t="shared" si="7"/>
        <v>7.4</v>
      </c>
      <c r="F11" s="23">
        <f t="shared" si="8"/>
        <v>0.289999999999999</v>
      </c>
      <c r="G11" s="23">
        <f t="shared" si="9"/>
        <v>0.817902058557782</v>
      </c>
      <c r="H11" s="23">
        <f t="shared" si="10"/>
        <v>1.00094586974803</v>
      </c>
      <c r="I11" s="23">
        <f t="shared" si="11"/>
        <v>0.817129160804342</v>
      </c>
      <c r="J11" s="27"/>
      <c r="K11" s="23"/>
    </row>
    <row r="12" ht="14.25" spans="1:11">
      <c r="A12" s="19"/>
      <c r="B12" s="21">
        <v>12.29</v>
      </c>
      <c r="C12" s="24" t="s">
        <v>127</v>
      </c>
      <c r="D12" s="23">
        <f t="shared" si="6"/>
        <v>7.38</v>
      </c>
      <c r="E12" s="23">
        <f t="shared" si="7"/>
        <v>7.4</v>
      </c>
      <c r="F12" s="23">
        <f t="shared" si="8"/>
        <v>-0.0199999999999978</v>
      </c>
      <c r="G12" s="23">
        <f t="shared" si="9"/>
        <v>1.01395947979003</v>
      </c>
      <c r="H12" s="23">
        <f t="shared" si="10"/>
        <v>1.00094586974803</v>
      </c>
      <c r="I12" s="23">
        <f t="shared" si="11"/>
        <v>1.01300131249382</v>
      </c>
      <c r="J12" s="27"/>
      <c r="K12" s="23"/>
    </row>
    <row r="13" ht="14.25" spans="1:11">
      <c r="A13" s="19"/>
      <c r="B13" s="21">
        <v>12.17</v>
      </c>
      <c r="C13" s="24" t="s">
        <v>167</v>
      </c>
      <c r="D13" s="23">
        <f t="shared" si="6"/>
        <v>7.2</v>
      </c>
      <c r="E13" s="23">
        <f t="shared" si="7"/>
        <v>7.4</v>
      </c>
      <c r="F13" s="23">
        <f t="shared" si="8"/>
        <v>-0.199999999999999</v>
      </c>
      <c r="G13" s="23">
        <f t="shared" si="9"/>
        <v>1.14869835499703</v>
      </c>
      <c r="H13" s="23">
        <f t="shared" si="10"/>
        <v>1.00094586974803</v>
      </c>
      <c r="I13" s="23">
        <f t="shared" si="11"/>
        <v>1.14761286270775</v>
      </c>
      <c r="J13" s="27">
        <f>AVERAGE(I9:I13)</f>
        <v>1.056756895253</v>
      </c>
      <c r="K13" s="23">
        <f>STDEV(I9:I13)</f>
        <v>0.166588192965798</v>
      </c>
    </row>
    <row r="14" ht="14.25" spans="1:11">
      <c r="A14" s="7"/>
      <c r="B14" s="14"/>
      <c r="C14" s="13"/>
      <c r="D14" s="12"/>
      <c r="E14" s="12"/>
      <c r="F14" s="12"/>
      <c r="G14" s="12"/>
      <c r="H14" s="12"/>
      <c r="I14" s="12"/>
      <c r="J14" s="18"/>
      <c r="K14" s="12"/>
    </row>
    <row r="15" ht="14.25" spans="1:11">
      <c r="A15" s="9"/>
      <c r="B15" s="14"/>
      <c r="C15" s="13"/>
      <c r="D15" s="12"/>
      <c r="E15" s="12"/>
      <c r="F15" s="12"/>
      <c r="G15" s="12"/>
      <c r="H15" s="12"/>
      <c r="I15" s="12"/>
      <c r="J15" s="18"/>
      <c r="K15" s="12"/>
    </row>
    <row r="16" ht="14.25" spans="1:11">
      <c r="A16" s="7"/>
      <c r="B16" s="14"/>
      <c r="C16" s="13"/>
      <c r="D16" s="12"/>
      <c r="E16" s="12"/>
      <c r="F16" s="12"/>
      <c r="G16" s="12"/>
      <c r="H16" s="12"/>
      <c r="I16" s="12"/>
      <c r="J16" s="18"/>
      <c r="K16" s="12"/>
    </row>
    <row r="17" ht="14.25" spans="1:11">
      <c r="A17" s="7"/>
      <c r="B17" s="14"/>
      <c r="C17" s="13"/>
      <c r="D17" s="12"/>
      <c r="E17" s="12"/>
      <c r="F17" s="12"/>
      <c r="G17" s="12"/>
      <c r="H17" s="12"/>
      <c r="I17" s="12"/>
      <c r="J17" s="18"/>
      <c r="K17" s="12"/>
    </row>
    <row r="21" spans="1:3">
      <c r="A21" s="15"/>
      <c r="B21" s="15"/>
      <c r="C21" s="15"/>
    </row>
    <row r="22" spans="1:3">
      <c r="A22" s="16" t="s">
        <v>0</v>
      </c>
      <c r="B22" s="15">
        <v>5</v>
      </c>
      <c r="C22" s="15" t="s">
        <v>58</v>
      </c>
    </row>
    <row r="23" spans="1:3">
      <c r="A23" s="17" t="s">
        <v>59</v>
      </c>
      <c r="B23" s="15">
        <v>5</v>
      </c>
      <c r="C23" s="15" t="s">
        <v>168</v>
      </c>
    </row>
  </sheetData>
  <pageMargins left="0.7" right="0.7" top="0.75" bottom="0.75" header="0.3" footer="0.3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J9" sqref="J9"/>
    </sheetView>
  </sheetViews>
  <sheetFormatPr defaultColWidth="9" defaultRowHeight="13.5" outlineLevelRow="6" outlineLevelCol="3"/>
  <cols>
    <col min="1" max="4" width="14.125"/>
  </cols>
  <sheetData>
    <row r="1" ht="16.5" spans="1:4">
      <c r="A1" s="2" t="s">
        <v>0</v>
      </c>
      <c r="B1" s="2">
        <v>5</v>
      </c>
      <c r="C1" s="2">
        <v>10</v>
      </c>
      <c r="D1" s="2">
        <v>50</v>
      </c>
    </row>
    <row r="2" ht="16.5" spans="1:4">
      <c r="A2" s="2">
        <v>92</v>
      </c>
      <c r="B2" s="2">
        <v>97.34</v>
      </c>
      <c r="C2" s="2">
        <v>74.54</v>
      </c>
      <c r="D2" s="2">
        <v>55.43</v>
      </c>
    </row>
    <row r="3" ht="16.5" spans="1:4">
      <c r="A3" s="2">
        <v>108.92</v>
      </c>
      <c r="B3" s="2">
        <v>83.3</v>
      </c>
      <c r="C3" s="2">
        <v>74.71</v>
      </c>
      <c r="D3" s="2">
        <v>50.99</v>
      </c>
    </row>
    <row r="4" ht="16.5" spans="1:4">
      <c r="A4" s="2">
        <v>99.06</v>
      </c>
      <c r="B4" s="2">
        <v>101.65</v>
      </c>
      <c r="C4" s="2">
        <v>95.24</v>
      </c>
      <c r="D4" s="2">
        <v>43</v>
      </c>
    </row>
    <row r="5" ht="16.5" spans="1:4">
      <c r="A5" s="2"/>
      <c r="B5" s="2"/>
      <c r="C5" s="2"/>
      <c r="D5" s="2"/>
    </row>
    <row r="6" ht="16.5" spans="1:4">
      <c r="A6" s="2">
        <f>AVERAGE(A2:A4)</f>
        <v>99.9933333333333</v>
      </c>
      <c r="B6" s="2">
        <f>AVERAGE(B2:B4)</f>
        <v>94.0966666666666</v>
      </c>
      <c r="C6" s="2">
        <f>AVERAGE(C2:C4)</f>
        <v>81.4966666666667</v>
      </c>
      <c r="D6" s="2">
        <f>AVERAGE(D2:D4)</f>
        <v>49.8066666666667</v>
      </c>
    </row>
    <row r="7" ht="16.5" spans="1:4">
      <c r="A7" s="2">
        <f>STDEV(A2:A4)</f>
        <v>8.498525362281</v>
      </c>
      <c r="B7" s="2">
        <f>STDEV(B2:B4)</f>
        <v>9.59531309199098</v>
      </c>
      <c r="C7" s="2">
        <f>STDEV(C2:C4)</f>
        <v>11.9023793139578</v>
      </c>
      <c r="D7" s="2">
        <f>STDEV(D2:D4)</f>
        <v>6.29892318839757</v>
      </c>
    </row>
  </sheetData>
  <pageMargins left="0.75" right="0.75" top="1" bottom="1" header="0.5" footer="0.5"/>
  <headerFooter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J24" sqref="J24"/>
    </sheetView>
  </sheetViews>
  <sheetFormatPr defaultColWidth="9" defaultRowHeight="13.5"/>
  <sheetData>
    <row r="1" spans="1:11">
      <c r="A1" s="19"/>
      <c r="B1" s="19" t="s">
        <v>40</v>
      </c>
      <c r="C1" s="20" t="s">
        <v>169</v>
      </c>
      <c r="D1" s="19" t="s">
        <v>42</v>
      </c>
      <c r="E1" s="19"/>
      <c r="F1" s="19"/>
      <c r="G1" s="19"/>
      <c r="H1" s="19"/>
      <c r="I1" s="19"/>
      <c r="J1" s="19" t="s">
        <v>43</v>
      </c>
      <c r="K1" s="19"/>
    </row>
    <row r="2" spans="1:11">
      <c r="A2" s="19"/>
      <c r="B2" s="19" t="s">
        <v>44</v>
      </c>
      <c r="C2" s="20" t="s">
        <v>45</v>
      </c>
      <c r="D2" s="19" t="s">
        <v>46</v>
      </c>
      <c r="E2" s="19"/>
      <c r="F2" s="19"/>
      <c r="G2" s="19"/>
      <c r="H2" s="19"/>
      <c r="I2" s="19"/>
      <c r="J2" s="19"/>
      <c r="K2" s="19"/>
    </row>
    <row r="3" ht="14.25" spans="1:11">
      <c r="A3" s="19" t="s">
        <v>0</v>
      </c>
      <c r="B3" s="21">
        <v>12.85</v>
      </c>
      <c r="C3" s="21">
        <v>20.23</v>
      </c>
      <c r="D3" s="22">
        <f t="shared" ref="D3:D7" si="0">C3-B3</f>
        <v>7.38</v>
      </c>
      <c r="E3" s="23">
        <f t="shared" ref="E3:E7" si="1">$D$8</f>
        <v>7.454</v>
      </c>
      <c r="F3" s="23">
        <f t="shared" ref="F3:F7" si="2">D3-E3</f>
        <v>-0.0739999999999981</v>
      </c>
      <c r="G3" s="23">
        <f t="shared" ref="G3:G7" si="3">POWER(2,-F3)</f>
        <v>1.05263115470944</v>
      </c>
      <c r="H3" s="23">
        <f t="shared" ref="H3:H7" si="4">$G$8</f>
        <v>1.0007432176334</v>
      </c>
      <c r="I3" s="22">
        <f t="shared" ref="I3:I7" si="5">G3/H3</f>
        <v>1.05184940168642</v>
      </c>
      <c r="J3" s="23"/>
      <c r="K3" s="23"/>
    </row>
    <row r="4" ht="14.25" spans="1:11">
      <c r="A4" s="19"/>
      <c r="B4" s="21">
        <v>12.81</v>
      </c>
      <c r="C4" s="24" t="s">
        <v>170</v>
      </c>
      <c r="D4" s="22">
        <f t="shared" si="0"/>
        <v>7.49</v>
      </c>
      <c r="E4" s="23">
        <f t="shared" si="1"/>
        <v>7.454</v>
      </c>
      <c r="F4" s="23">
        <f t="shared" si="2"/>
        <v>0.0360000000000014</v>
      </c>
      <c r="G4" s="23">
        <f t="shared" si="3"/>
        <v>0.975355461527641</v>
      </c>
      <c r="H4" s="23">
        <f t="shared" si="4"/>
        <v>1.0007432176334</v>
      </c>
      <c r="I4" s="22">
        <f t="shared" si="5"/>
        <v>0.974631098509166</v>
      </c>
      <c r="J4" s="23"/>
      <c r="K4" s="23"/>
    </row>
    <row r="5" ht="14.25" spans="1:11">
      <c r="A5" s="19"/>
      <c r="B5" s="21">
        <v>12.76</v>
      </c>
      <c r="C5" s="24" t="s">
        <v>171</v>
      </c>
      <c r="D5" s="22">
        <f t="shared" si="0"/>
        <v>7.44</v>
      </c>
      <c r="E5" s="23">
        <f t="shared" si="1"/>
        <v>7.454</v>
      </c>
      <c r="F5" s="23">
        <f t="shared" si="2"/>
        <v>-0.0139999999999993</v>
      </c>
      <c r="G5" s="23">
        <f t="shared" si="3"/>
        <v>1.00975129759669</v>
      </c>
      <c r="H5" s="23">
        <f t="shared" si="4"/>
        <v>1.0007432176334</v>
      </c>
      <c r="I5" s="22">
        <f t="shared" si="5"/>
        <v>1.00900138997153</v>
      </c>
      <c r="J5" s="23"/>
      <c r="K5" s="23"/>
    </row>
    <row r="6" ht="14.25" spans="1:11">
      <c r="A6" s="19"/>
      <c r="B6" s="21">
        <v>12.72</v>
      </c>
      <c r="C6" s="24" t="s">
        <v>172</v>
      </c>
      <c r="D6" s="22">
        <f t="shared" si="0"/>
        <v>7.54</v>
      </c>
      <c r="E6" s="23">
        <f t="shared" si="1"/>
        <v>7.454</v>
      </c>
      <c r="F6" s="23">
        <f t="shared" si="2"/>
        <v>0.0860000000000021</v>
      </c>
      <c r="G6" s="23">
        <f t="shared" si="3"/>
        <v>0.942131273904807</v>
      </c>
      <c r="H6" s="23">
        <f t="shared" si="4"/>
        <v>1.0007432176334</v>
      </c>
      <c r="I6" s="22">
        <f t="shared" si="5"/>
        <v>0.941431585349933</v>
      </c>
      <c r="J6" s="23"/>
      <c r="K6" s="23"/>
    </row>
    <row r="7" ht="14.25" spans="1:11">
      <c r="A7" s="19"/>
      <c r="B7" s="21">
        <v>12.66</v>
      </c>
      <c r="C7" s="24" t="s">
        <v>173</v>
      </c>
      <c r="D7" s="22">
        <f t="shared" si="0"/>
        <v>7.42</v>
      </c>
      <c r="E7" s="23">
        <f t="shared" si="1"/>
        <v>7.454</v>
      </c>
      <c r="F7" s="23">
        <f t="shared" si="2"/>
        <v>-0.0340000000000007</v>
      </c>
      <c r="G7" s="23">
        <f t="shared" si="3"/>
        <v>1.02384690042844</v>
      </c>
      <c r="H7" s="23">
        <f t="shared" si="4"/>
        <v>1.0007432176334</v>
      </c>
      <c r="I7" s="22">
        <f t="shared" si="5"/>
        <v>1.02308652448295</v>
      </c>
      <c r="J7" s="27">
        <f>AVERAGE(I3:I7)</f>
        <v>1</v>
      </c>
      <c r="K7" s="23">
        <f>STDEV(I3:I7)</f>
        <v>0.0429424424283102</v>
      </c>
    </row>
    <row r="8" ht="14.25" spans="1:11">
      <c r="A8" s="19"/>
      <c r="B8" s="25"/>
      <c r="C8" s="21"/>
      <c r="D8" s="23">
        <f>AVERAGE(D3:D7)</f>
        <v>7.454</v>
      </c>
      <c r="E8" s="23" t="s">
        <v>51</v>
      </c>
      <c r="F8" s="23"/>
      <c r="G8" s="23">
        <f>AVERAGE(G3:G7)</f>
        <v>1.0007432176334</v>
      </c>
      <c r="H8" s="23"/>
      <c r="I8" s="23"/>
      <c r="J8" s="27"/>
      <c r="K8" s="23"/>
    </row>
    <row r="9" ht="14.25" spans="1:11">
      <c r="A9" s="26" t="s">
        <v>52</v>
      </c>
      <c r="B9" s="21">
        <v>12.54</v>
      </c>
      <c r="C9" s="24" t="s">
        <v>50</v>
      </c>
      <c r="D9" s="23">
        <f t="shared" ref="D9:D13" si="6">C9-B9</f>
        <v>6.67</v>
      </c>
      <c r="E9" s="23">
        <f t="shared" ref="E9:E13" si="7">$D$8</f>
        <v>7.454</v>
      </c>
      <c r="F9" s="23">
        <f t="shared" ref="F9:F13" si="8">D9-E9</f>
        <v>-0.783999999999997</v>
      </c>
      <c r="G9" s="23">
        <f t="shared" ref="G9:G13" si="9">POWER(2,-F9)</f>
        <v>1.7218983766778</v>
      </c>
      <c r="H9" s="23">
        <f t="shared" ref="H9:H13" si="10">$G$8</f>
        <v>1.0007432176334</v>
      </c>
      <c r="I9" s="23">
        <f t="shared" ref="I9:I13" si="11">G9/H9</f>
        <v>1.72061958186418</v>
      </c>
      <c r="J9" s="27"/>
      <c r="K9" s="23"/>
    </row>
    <row r="10" ht="14.25" spans="1:11">
      <c r="A10" s="19"/>
      <c r="B10" s="21">
        <v>12.46</v>
      </c>
      <c r="C10" s="24" t="s">
        <v>150</v>
      </c>
      <c r="D10" s="23">
        <f t="shared" si="6"/>
        <v>6.82</v>
      </c>
      <c r="E10" s="23">
        <f t="shared" si="7"/>
        <v>7.454</v>
      </c>
      <c r="F10" s="23">
        <f t="shared" si="8"/>
        <v>-0.633999999999999</v>
      </c>
      <c r="G10" s="23">
        <f t="shared" si="9"/>
        <v>1.55186170854971</v>
      </c>
      <c r="H10" s="23">
        <f t="shared" si="10"/>
        <v>1.0007432176334</v>
      </c>
      <c r="I10" s="23">
        <f t="shared" si="11"/>
        <v>1.55070919413235</v>
      </c>
      <c r="J10" s="27"/>
      <c r="K10" s="23"/>
    </row>
    <row r="11" ht="14.25" spans="1:11">
      <c r="A11" s="19"/>
      <c r="B11" s="21">
        <v>12.35</v>
      </c>
      <c r="C11" s="24" t="s">
        <v>154</v>
      </c>
      <c r="D11" s="23">
        <f t="shared" si="6"/>
        <v>6.79</v>
      </c>
      <c r="E11" s="23">
        <f t="shared" si="7"/>
        <v>7.454</v>
      </c>
      <c r="F11" s="23">
        <f t="shared" si="8"/>
        <v>-0.663999999999998</v>
      </c>
      <c r="G11" s="23">
        <f t="shared" si="9"/>
        <v>1.58446962184994</v>
      </c>
      <c r="H11" s="23">
        <f t="shared" si="10"/>
        <v>1.0007432176334</v>
      </c>
      <c r="I11" s="23">
        <f t="shared" si="11"/>
        <v>1.58329289065476</v>
      </c>
      <c r="J11" s="27"/>
      <c r="K11" s="23"/>
    </row>
    <row r="12" ht="14.25" spans="1:11">
      <c r="A12" s="19"/>
      <c r="B12" s="21">
        <v>12.29</v>
      </c>
      <c r="C12" s="24" t="s">
        <v>174</v>
      </c>
      <c r="D12" s="23">
        <f t="shared" si="6"/>
        <v>7.04</v>
      </c>
      <c r="E12" s="23">
        <f t="shared" si="7"/>
        <v>7.454</v>
      </c>
      <c r="F12" s="23">
        <f t="shared" si="8"/>
        <v>-0.414</v>
      </c>
      <c r="G12" s="23">
        <f t="shared" si="9"/>
        <v>1.33237482509202</v>
      </c>
      <c r="H12" s="23">
        <f t="shared" si="10"/>
        <v>1.0007432176334</v>
      </c>
      <c r="I12" s="23">
        <f t="shared" si="11"/>
        <v>1.33138531604828</v>
      </c>
      <c r="J12" s="27"/>
      <c r="K12" s="23"/>
    </row>
    <row r="13" ht="14.25" spans="1:11">
      <c r="A13" s="19"/>
      <c r="B13" s="21">
        <v>12.17</v>
      </c>
      <c r="C13" s="24" t="s">
        <v>175</v>
      </c>
      <c r="D13" s="23">
        <f t="shared" si="6"/>
        <v>6.84</v>
      </c>
      <c r="E13" s="23">
        <f t="shared" si="7"/>
        <v>7.454</v>
      </c>
      <c r="F13" s="23">
        <f t="shared" si="8"/>
        <v>-0.613999999999997</v>
      </c>
      <c r="G13" s="23">
        <f t="shared" si="9"/>
        <v>1.53049676982266</v>
      </c>
      <c r="H13" s="23">
        <f t="shared" si="10"/>
        <v>1.0007432176334</v>
      </c>
      <c r="I13" s="23">
        <f t="shared" si="11"/>
        <v>1.52936012241186</v>
      </c>
      <c r="J13" s="27">
        <f>AVERAGE(I9:I13)</f>
        <v>1.54307342102229</v>
      </c>
      <c r="K13" s="23">
        <f>STDEV(I9:I13)</f>
        <v>0.13981993629707</v>
      </c>
    </row>
    <row r="14" ht="14.25" spans="1:11">
      <c r="A14" s="7"/>
      <c r="B14" s="14"/>
      <c r="C14" s="13"/>
      <c r="D14" s="12"/>
      <c r="E14" s="12"/>
      <c r="F14" s="12"/>
      <c r="G14" s="12"/>
      <c r="H14" s="12"/>
      <c r="I14" s="12"/>
      <c r="J14" s="18"/>
      <c r="K14" s="12"/>
    </row>
    <row r="15" ht="14.25" spans="1:11">
      <c r="A15" s="9"/>
      <c r="B15" s="14"/>
      <c r="C15" s="13"/>
      <c r="D15" s="12"/>
      <c r="E15" s="12"/>
      <c r="F15" s="12"/>
      <c r="G15" s="12"/>
      <c r="H15" s="12"/>
      <c r="I15" s="12"/>
      <c r="J15" s="18"/>
      <c r="K15" s="12"/>
    </row>
    <row r="16" ht="14.25" spans="1:11">
      <c r="A16" s="7"/>
      <c r="B16" s="14"/>
      <c r="C16" s="13"/>
      <c r="D16" s="12"/>
      <c r="E16" s="12"/>
      <c r="F16" s="12"/>
      <c r="G16" s="12"/>
      <c r="H16" s="12"/>
      <c r="I16" s="12"/>
      <c r="J16" s="18"/>
      <c r="K16" s="12"/>
    </row>
    <row r="17" ht="14.25" spans="1:11">
      <c r="A17" s="7"/>
      <c r="B17" s="14"/>
      <c r="C17" s="13"/>
      <c r="D17" s="12"/>
      <c r="E17" s="12"/>
      <c r="F17" s="12"/>
      <c r="G17" s="12"/>
      <c r="H17" s="12"/>
      <c r="I17" s="12"/>
      <c r="J17" s="18"/>
      <c r="K17" s="12"/>
    </row>
    <row r="21" spans="1:3">
      <c r="A21" s="15"/>
      <c r="B21" s="15"/>
      <c r="C21" s="15"/>
    </row>
    <row r="22" spans="1:3">
      <c r="A22" s="16" t="s">
        <v>0</v>
      </c>
      <c r="B22" s="15">
        <v>5</v>
      </c>
      <c r="C22" s="15" t="s">
        <v>176</v>
      </c>
    </row>
    <row r="23" spans="1:3">
      <c r="A23" s="17" t="s">
        <v>59</v>
      </c>
      <c r="B23" s="15">
        <v>5</v>
      </c>
      <c r="C23" s="15" t="s">
        <v>177</v>
      </c>
    </row>
  </sheetData>
  <pageMargins left="0.7" right="0.7" top="0.75" bottom="0.75" header="0.3" footer="0.3"/>
  <headerFooter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K25" sqref="K25"/>
    </sheetView>
  </sheetViews>
  <sheetFormatPr defaultColWidth="9" defaultRowHeight="13.5"/>
  <sheetData>
    <row r="1" spans="1:11">
      <c r="A1" s="19"/>
      <c r="B1" s="19" t="s">
        <v>40</v>
      </c>
      <c r="C1" s="20" t="s">
        <v>178</v>
      </c>
      <c r="D1" s="19" t="s">
        <v>42</v>
      </c>
      <c r="E1" s="19"/>
      <c r="F1" s="19"/>
      <c r="G1" s="19"/>
      <c r="H1" s="19"/>
      <c r="I1" s="19"/>
      <c r="J1" s="19" t="s">
        <v>43</v>
      </c>
      <c r="K1" s="19"/>
    </row>
    <row r="2" spans="1:11">
      <c r="A2" s="19"/>
      <c r="B2" s="19" t="s">
        <v>44</v>
      </c>
      <c r="C2" s="20" t="s">
        <v>45</v>
      </c>
      <c r="D2" s="19" t="s">
        <v>46</v>
      </c>
      <c r="E2" s="19"/>
      <c r="F2" s="19"/>
      <c r="G2" s="19"/>
      <c r="H2" s="19"/>
      <c r="I2" s="19"/>
      <c r="J2" s="19"/>
      <c r="K2" s="19"/>
    </row>
    <row r="3" ht="14.25" spans="1:11">
      <c r="A3" s="19" t="s">
        <v>0</v>
      </c>
      <c r="B3" s="21">
        <v>12.85</v>
      </c>
      <c r="C3" s="21">
        <v>19.97</v>
      </c>
      <c r="D3" s="22">
        <f t="shared" ref="D3:D7" si="0">C3-B3</f>
        <v>7.12</v>
      </c>
      <c r="E3" s="23">
        <f t="shared" ref="E3:E7" si="1">$D$8</f>
        <v>7.252</v>
      </c>
      <c r="F3" s="23">
        <f t="shared" ref="F3:F7" si="2">D3-E3</f>
        <v>-0.132000000000001</v>
      </c>
      <c r="G3" s="23">
        <f t="shared" ref="G3:G7" si="3">POWER(2,-F3)</f>
        <v>1.09581176644769</v>
      </c>
      <c r="H3" s="23">
        <f t="shared" ref="H3:H7" si="4">$G$8</f>
        <v>1.00387141416707</v>
      </c>
      <c r="I3" s="22">
        <f t="shared" ref="I3:I7" si="5">G3/H3</f>
        <v>1.09158578577208</v>
      </c>
      <c r="J3" s="23"/>
      <c r="K3" s="23"/>
    </row>
    <row r="4" ht="14.25" spans="1:11">
      <c r="A4" s="19"/>
      <c r="B4" s="21">
        <v>12.81</v>
      </c>
      <c r="C4" s="24" t="s">
        <v>173</v>
      </c>
      <c r="D4" s="22">
        <f t="shared" si="0"/>
        <v>7.27</v>
      </c>
      <c r="E4" s="23">
        <f t="shared" si="1"/>
        <v>7.252</v>
      </c>
      <c r="F4" s="23">
        <f t="shared" si="2"/>
        <v>0.017999999999998</v>
      </c>
      <c r="G4" s="23">
        <f t="shared" si="3"/>
        <v>0.987600861445374</v>
      </c>
      <c r="H4" s="23">
        <f t="shared" si="4"/>
        <v>1.00387141416707</v>
      </c>
      <c r="I4" s="22">
        <f t="shared" si="5"/>
        <v>0.983792194406497</v>
      </c>
      <c r="J4" s="23"/>
      <c r="K4" s="23"/>
    </row>
    <row r="5" ht="14.25" spans="1:11">
      <c r="A5" s="19"/>
      <c r="B5" s="21">
        <v>12.76</v>
      </c>
      <c r="C5" s="24" t="s">
        <v>88</v>
      </c>
      <c r="D5" s="22">
        <f t="shared" si="0"/>
        <v>7.17</v>
      </c>
      <c r="E5" s="23">
        <f t="shared" si="1"/>
        <v>7.252</v>
      </c>
      <c r="F5" s="23">
        <f t="shared" si="2"/>
        <v>-0.0819999999999999</v>
      </c>
      <c r="G5" s="23">
        <f t="shared" si="3"/>
        <v>1.05848439487513</v>
      </c>
      <c r="H5" s="23">
        <f t="shared" si="4"/>
        <v>1.00387141416707</v>
      </c>
      <c r="I5" s="22">
        <f t="shared" si="5"/>
        <v>1.05440236661523</v>
      </c>
      <c r="J5" s="23"/>
      <c r="K5" s="23"/>
    </row>
    <row r="6" ht="14.25" spans="1:11">
      <c r="A6" s="19"/>
      <c r="B6" s="21">
        <v>12.72</v>
      </c>
      <c r="C6" s="24" t="s">
        <v>179</v>
      </c>
      <c r="D6" s="22">
        <f t="shared" si="0"/>
        <v>7.49</v>
      </c>
      <c r="E6" s="23">
        <f t="shared" si="1"/>
        <v>7.252</v>
      </c>
      <c r="F6" s="23">
        <f t="shared" si="2"/>
        <v>0.238</v>
      </c>
      <c r="G6" s="23">
        <f t="shared" si="3"/>
        <v>0.847919964633148</v>
      </c>
      <c r="H6" s="23">
        <f t="shared" si="4"/>
        <v>1.00387141416707</v>
      </c>
      <c r="I6" s="22">
        <f t="shared" si="5"/>
        <v>0.844649974754668</v>
      </c>
      <c r="J6" s="23"/>
      <c r="K6" s="23"/>
    </row>
    <row r="7" ht="14.25" spans="1:11">
      <c r="A7" s="19"/>
      <c r="B7" s="21">
        <v>12.66</v>
      </c>
      <c r="C7" s="24" t="s">
        <v>64</v>
      </c>
      <c r="D7" s="22">
        <f t="shared" si="0"/>
        <v>7.21</v>
      </c>
      <c r="E7" s="23">
        <f t="shared" si="1"/>
        <v>7.252</v>
      </c>
      <c r="F7" s="23">
        <f t="shared" si="2"/>
        <v>-0.0419999999999989</v>
      </c>
      <c r="G7" s="23">
        <f t="shared" si="3"/>
        <v>1.029540083434</v>
      </c>
      <c r="H7" s="23">
        <f t="shared" si="4"/>
        <v>1.00387141416707</v>
      </c>
      <c r="I7" s="22">
        <f t="shared" si="5"/>
        <v>1.02556967845152</v>
      </c>
      <c r="J7" s="27">
        <f>AVERAGE(I3:I7)</f>
        <v>1</v>
      </c>
      <c r="K7" s="23">
        <f>STDEV(I3:I7)</f>
        <v>0.0953909133655085</v>
      </c>
    </row>
    <row r="8" ht="14.25" spans="1:11">
      <c r="A8" s="19"/>
      <c r="B8" s="25"/>
      <c r="C8" s="21"/>
      <c r="D8" s="23">
        <f>AVERAGE(D3:D7)</f>
        <v>7.252</v>
      </c>
      <c r="E8" s="23" t="s">
        <v>51</v>
      </c>
      <c r="F8" s="23"/>
      <c r="G8" s="23">
        <f>AVERAGE(G3:G7)</f>
        <v>1.00387141416707</v>
      </c>
      <c r="H8" s="23"/>
      <c r="I8" s="23"/>
      <c r="J8" s="27"/>
      <c r="K8" s="23"/>
    </row>
    <row r="9" ht="14.25" spans="1:11">
      <c r="A9" s="26" t="s">
        <v>52</v>
      </c>
      <c r="B9" s="21">
        <v>12.54</v>
      </c>
      <c r="C9" s="24" t="s">
        <v>101</v>
      </c>
      <c r="D9" s="23">
        <f t="shared" ref="D9:D13" si="6">C9-B9</f>
        <v>7.41</v>
      </c>
      <c r="E9" s="23">
        <f t="shared" ref="E9:E13" si="7">$D$8</f>
        <v>7.252</v>
      </c>
      <c r="F9" s="23">
        <f t="shared" ref="F9:F13" si="8">D9-E9</f>
        <v>0.158</v>
      </c>
      <c r="G9" s="23">
        <f t="shared" ref="G9:G13" si="9">POWER(2,-F9)</f>
        <v>0.896266699569405</v>
      </c>
      <c r="H9" s="23">
        <f t="shared" ref="H9:H13" si="10">$G$8</f>
        <v>1.00387141416707</v>
      </c>
      <c r="I9" s="23">
        <f t="shared" ref="I9:I13" si="11">G9/H9</f>
        <v>0.892810261275399</v>
      </c>
      <c r="J9" s="27"/>
      <c r="K9" s="23"/>
    </row>
    <row r="10" ht="14.25" spans="1:11">
      <c r="A10" s="19"/>
      <c r="B10" s="21">
        <v>12.46</v>
      </c>
      <c r="C10" s="24" t="s">
        <v>91</v>
      </c>
      <c r="D10" s="23">
        <f t="shared" si="6"/>
        <v>7.27</v>
      </c>
      <c r="E10" s="23">
        <f t="shared" si="7"/>
        <v>7.252</v>
      </c>
      <c r="F10" s="23">
        <f t="shared" si="8"/>
        <v>0.0179999999999998</v>
      </c>
      <c r="G10" s="23">
        <f t="shared" si="9"/>
        <v>0.987600861445373</v>
      </c>
      <c r="H10" s="23">
        <f t="shared" si="10"/>
        <v>1.00387141416707</v>
      </c>
      <c r="I10" s="23">
        <f t="shared" si="11"/>
        <v>0.983792194406496</v>
      </c>
      <c r="J10" s="27"/>
      <c r="K10" s="23"/>
    </row>
    <row r="11" ht="14.25" spans="1:11">
      <c r="A11" s="19"/>
      <c r="B11" s="21">
        <v>12.35</v>
      </c>
      <c r="C11" s="24" t="s">
        <v>63</v>
      </c>
      <c r="D11" s="23">
        <f t="shared" si="6"/>
        <v>7.21</v>
      </c>
      <c r="E11" s="23">
        <f t="shared" si="7"/>
        <v>7.252</v>
      </c>
      <c r="F11" s="23">
        <f t="shared" si="8"/>
        <v>-0.0420000000000007</v>
      </c>
      <c r="G11" s="23">
        <f t="shared" si="9"/>
        <v>1.029540083434</v>
      </c>
      <c r="H11" s="23">
        <f t="shared" si="10"/>
        <v>1.00387141416707</v>
      </c>
      <c r="I11" s="23">
        <f t="shared" si="11"/>
        <v>1.02556967845152</v>
      </c>
      <c r="J11" s="27"/>
      <c r="K11" s="23"/>
    </row>
    <row r="12" ht="14.25" spans="1:11">
      <c r="A12" s="19"/>
      <c r="B12" s="21">
        <v>12.29</v>
      </c>
      <c r="C12" s="24" t="s">
        <v>180</v>
      </c>
      <c r="D12" s="23">
        <f t="shared" si="6"/>
        <v>7.33</v>
      </c>
      <c r="E12" s="23">
        <f t="shared" si="7"/>
        <v>7.252</v>
      </c>
      <c r="F12" s="23">
        <f t="shared" si="8"/>
        <v>0.0780000000000021</v>
      </c>
      <c r="G12" s="23">
        <f t="shared" si="9"/>
        <v>0.947370070599266</v>
      </c>
      <c r="H12" s="23">
        <f t="shared" si="10"/>
        <v>1.00387141416707</v>
      </c>
      <c r="I12" s="23">
        <f t="shared" si="11"/>
        <v>0.943716552966415</v>
      </c>
      <c r="J12" s="27"/>
      <c r="K12" s="23"/>
    </row>
    <row r="13" ht="14.25" spans="1:11">
      <c r="A13" s="19"/>
      <c r="B13" s="21">
        <v>12.17</v>
      </c>
      <c r="C13" s="24" t="s">
        <v>127</v>
      </c>
      <c r="D13" s="23">
        <f t="shared" si="6"/>
        <v>7.5</v>
      </c>
      <c r="E13" s="23">
        <f t="shared" si="7"/>
        <v>7.252</v>
      </c>
      <c r="F13" s="23">
        <f t="shared" si="8"/>
        <v>0.248000000000002</v>
      </c>
      <c r="G13" s="23">
        <f t="shared" si="9"/>
        <v>0.842062953608415</v>
      </c>
      <c r="H13" s="23">
        <f t="shared" si="10"/>
        <v>1.00387141416707</v>
      </c>
      <c r="I13" s="23">
        <f t="shared" si="11"/>
        <v>0.838815551199942</v>
      </c>
      <c r="J13" s="27">
        <f>AVERAGE(I9:I13)</f>
        <v>0.936940847659955</v>
      </c>
      <c r="K13" s="23">
        <f>STDEV(I9:I13)</f>
        <v>0.0736072533481848</v>
      </c>
    </row>
    <row r="14" ht="14.25" spans="1:11">
      <c r="A14" s="7"/>
      <c r="B14" s="14"/>
      <c r="C14" s="13"/>
      <c r="D14" s="12"/>
      <c r="E14" s="12"/>
      <c r="F14" s="12"/>
      <c r="G14" s="12"/>
      <c r="H14" s="12"/>
      <c r="I14" s="12"/>
      <c r="J14" s="18"/>
      <c r="K14" s="12"/>
    </row>
    <row r="15" ht="14.25" spans="1:11">
      <c r="A15" s="9"/>
      <c r="B15" s="14"/>
      <c r="C15" s="13"/>
      <c r="D15" s="12"/>
      <c r="E15" s="12"/>
      <c r="F15" s="12"/>
      <c r="G15" s="12"/>
      <c r="H15" s="12"/>
      <c r="I15" s="12"/>
      <c r="J15" s="18"/>
      <c r="K15" s="12"/>
    </row>
    <row r="16" ht="14.25" spans="1:11">
      <c r="A16" s="7"/>
      <c r="B16" s="14"/>
      <c r="C16" s="13"/>
      <c r="D16" s="12"/>
      <c r="E16" s="12"/>
      <c r="F16" s="12"/>
      <c r="G16" s="12"/>
      <c r="H16" s="12"/>
      <c r="I16" s="12"/>
      <c r="J16" s="18"/>
      <c r="K16" s="12"/>
    </row>
    <row r="17" ht="14.25" spans="1:11">
      <c r="A17" s="7"/>
      <c r="B17" s="14"/>
      <c r="C17" s="13"/>
      <c r="D17" s="12"/>
      <c r="E17" s="12"/>
      <c r="F17" s="12"/>
      <c r="G17" s="12"/>
      <c r="H17" s="12"/>
      <c r="I17" s="12"/>
      <c r="J17" s="18"/>
      <c r="K17" s="12"/>
    </row>
    <row r="21" spans="1:3">
      <c r="A21" s="15"/>
      <c r="B21" s="15"/>
      <c r="C21" s="15"/>
    </row>
    <row r="22" spans="1:3">
      <c r="A22" s="16" t="s">
        <v>0</v>
      </c>
      <c r="B22" s="15">
        <v>5</v>
      </c>
      <c r="C22" s="15" t="s">
        <v>181</v>
      </c>
    </row>
    <row r="23" spans="1:3">
      <c r="A23" s="17" t="s">
        <v>59</v>
      </c>
      <c r="B23" s="15">
        <v>5</v>
      </c>
      <c r="C23" s="15" t="s">
        <v>182</v>
      </c>
    </row>
  </sheetData>
  <pageMargins left="0.7" right="0.7" top="0.75" bottom="0.75" header="0.3" footer="0.3"/>
  <headerFooter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G26" sqref="G26"/>
    </sheetView>
  </sheetViews>
  <sheetFormatPr defaultColWidth="9" defaultRowHeight="13.5"/>
  <sheetData>
    <row r="1" spans="1:11">
      <c r="A1" s="19"/>
      <c r="B1" s="19" t="s">
        <v>40</v>
      </c>
      <c r="C1" s="20" t="s">
        <v>183</v>
      </c>
      <c r="D1" s="19" t="s">
        <v>42</v>
      </c>
      <c r="E1" s="19"/>
      <c r="F1" s="19"/>
      <c r="G1" s="19"/>
      <c r="H1" s="19"/>
      <c r="I1" s="19"/>
      <c r="J1" s="19" t="s">
        <v>43</v>
      </c>
      <c r="K1" s="19"/>
    </row>
    <row r="2" spans="1:11">
      <c r="A2" s="19"/>
      <c r="B2" s="19" t="s">
        <v>44</v>
      </c>
      <c r="C2" s="20" t="s">
        <v>45</v>
      </c>
      <c r="D2" s="19" t="s">
        <v>46</v>
      </c>
      <c r="E2" s="19"/>
      <c r="F2" s="19"/>
      <c r="G2" s="19"/>
      <c r="H2" s="19"/>
      <c r="I2" s="19"/>
      <c r="J2" s="19"/>
      <c r="K2" s="19"/>
    </row>
    <row r="3" ht="14.25" spans="1:11">
      <c r="A3" s="19" t="s">
        <v>0</v>
      </c>
      <c r="B3" s="21">
        <v>12.85</v>
      </c>
      <c r="C3" s="21">
        <v>19.82</v>
      </c>
      <c r="D3" s="22">
        <f t="shared" ref="D3:D7" si="0">C3-B3</f>
        <v>6.97</v>
      </c>
      <c r="E3" s="23">
        <f t="shared" ref="E3:E7" si="1">$D$8</f>
        <v>7.102</v>
      </c>
      <c r="F3" s="23">
        <f t="shared" ref="F3:F7" si="2">D3-E3</f>
        <v>-0.132000000000001</v>
      </c>
      <c r="G3" s="23">
        <f t="shared" ref="G3:G7" si="3">POWER(2,-F3)</f>
        <v>1.09581176644769</v>
      </c>
      <c r="H3" s="23">
        <f t="shared" ref="H3:H7" si="4">$G$8</f>
        <v>1.00214625591323</v>
      </c>
      <c r="I3" s="22">
        <f t="shared" ref="I3:I7" si="5">G3/H3</f>
        <v>1.09346491091672</v>
      </c>
      <c r="J3" s="23"/>
      <c r="K3" s="23"/>
    </row>
    <row r="4" ht="14.25" spans="1:11">
      <c r="A4" s="19"/>
      <c r="B4" s="21">
        <v>12.81</v>
      </c>
      <c r="C4" s="24" t="s">
        <v>147</v>
      </c>
      <c r="D4" s="22">
        <f t="shared" si="0"/>
        <v>7.22</v>
      </c>
      <c r="E4" s="23">
        <f t="shared" si="1"/>
        <v>7.102</v>
      </c>
      <c r="F4" s="23">
        <f t="shared" si="2"/>
        <v>0.117999999999999</v>
      </c>
      <c r="G4" s="23">
        <f t="shared" si="3"/>
        <v>0.921464186198704</v>
      </c>
      <c r="H4" s="23">
        <f t="shared" si="4"/>
        <v>1.00214625591323</v>
      </c>
      <c r="I4" s="22">
        <f t="shared" si="5"/>
        <v>0.919490723795594</v>
      </c>
      <c r="J4" s="23"/>
      <c r="K4" s="23"/>
    </row>
    <row r="5" ht="14.25" spans="1:11">
      <c r="A5" s="19"/>
      <c r="B5" s="21">
        <v>12.76</v>
      </c>
      <c r="C5" s="24" t="s">
        <v>184</v>
      </c>
      <c r="D5" s="22">
        <f t="shared" si="0"/>
        <v>7.02</v>
      </c>
      <c r="E5" s="23">
        <f t="shared" si="1"/>
        <v>7.102</v>
      </c>
      <c r="F5" s="23">
        <f t="shared" si="2"/>
        <v>-0.0819999999999999</v>
      </c>
      <c r="G5" s="23">
        <f t="shared" si="3"/>
        <v>1.05848439487513</v>
      </c>
      <c r="H5" s="23">
        <f t="shared" si="4"/>
        <v>1.00214625591323</v>
      </c>
      <c r="I5" s="22">
        <f t="shared" si="5"/>
        <v>1.05621748185903</v>
      </c>
      <c r="J5" s="23"/>
      <c r="K5" s="23"/>
    </row>
    <row r="6" ht="14.25" spans="1:11">
      <c r="A6" s="19"/>
      <c r="B6" s="21">
        <v>12.72</v>
      </c>
      <c r="C6" s="24" t="s">
        <v>62</v>
      </c>
      <c r="D6" s="22">
        <f t="shared" si="0"/>
        <v>7.18</v>
      </c>
      <c r="E6" s="23">
        <f t="shared" si="1"/>
        <v>7.102</v>
      </c>
      <c r="F6" s="23">
        <f t="shared" si="2"/>
        <v>0.0779999999999967</v>
      </c>
      <c r="G6" s="23">
        <f t="shared" si="3"/>
        <v>0.94737007059927</v>
      </c>
      <c r="H6" s="23">
        <f t="shared" si="4"/>
        <v>1.00214625591323</v>
      </c>
      <c r="I6" s="22">
        <f t="shared" si="5"/>
        <v>0.945341126616246</v>
      </c>
      <c r="J6" s="23"/>
      <c r="K6" s="23"/>
    </row>
    <row r="7" ht="14.25" spans="1:11">
      <c r="A7" s="19"/>
      <c r="B7" s="21">
        <v>12.66</v>
      </c>
      <c r="C7" s="24" t="s">
        <v>184</v>
      </c>
      <c r="D7" s="22">
        <f t="shared" si="0"/>
        <v>7.12</v>
      </c>
      <c r="E7" s="23">
        <f t="shared" si="1"/>
        <v>7.102</v>
      </c>
      <c r="F7" s="23">
        <f t="shared" si="2"/>
        <v>0.0179999999999998</v>
      </c>
      <c r="G7" s="23">
        <f t="shared" si="3"/>
        <v>0.987600861445373</v>
      </c>
      <c r="H7" s="23">
        <f t="shared" si="4"/>
        <v>1.00214625591323</v>
      </c>
      <c r="I7" s="22">
        <f t="shared" si="5"/>
        <v>0.985485756812406</v>
      </c>
      <c r="J7" s="27">
        <f>AVERAGE(I3:I7)</f>
        <v>1</v>
      </c>
      <c r="K7" s="23">
        <f>STDEV(I3:I7)</f>
        <v>0.0734440162455195</v>
      </c>
    </row>
    <row r="8" ht="14.25" spans="1:11">
      <c r="A8" s="19"/>
      <c r="B8" s="25"/>
      <c r="C8" s="21"/>
      <c r="D8" s="23">
        <f>AVERAGE(D3:D7)</f>
        <v>7.102</v>
      </c>
      <c r="E8" s="23" t="s">
        <v>51</v>
      </c>
      <c r="F8" s="23"/>
      <c r="G8" s="23">
        <f>AVERAGE(G3:G7)</f>
        <v>1.00214625591323</v>
      </c>
      <c r="H8" s="23"/>
      <c r="I8" s="23"/>
      <c r="J8" s="27"/>
      <c r="K8" s="23"/>
    </row>
    <row r="9" ht="14.25" spans="1:11">
      <c r="A9" s="26" t="s">
        <v>52</v>
      </c>
      <c r="B9" s="21">
        <v>12.54</v>
      </c>
      <c r="C9" s="24" t="s">
        <v>185</v>
      </c>
      <c r="D9" s="23">
        <f t="shared" ref="D9:D13" si="6">C9-B9</f>
        <v>7.58</v>
      </c>
      <c r="E9" s="23">
        <f t="shared" ref="E9:E13" si="7">$D$8</f>
        <v>7.102</v>
      </c>
      <c r="F9" s="23">
        <f t="shared" ref="F9:F13" si="8">D9-E9</f>
        <v>0.478000000000001</v>
      </c>
      <c r="G9" s="23">
        <f t="shared" ref="G9:G13" si="9">POWER(2,-F9)</f>
        <v>0.717972255311717</v>
      </c>
      <c r="H9" s="23">
        <f t="shared" ref="H9:H13" si="10">$G$8</f>
        <v>1.00214625591323</v>
      </c>
      <c r="I9" s="23">
        <f t="shared" ref="I9:I13" si="11">G9/H9</f>
        <v>0.716434603307922</v>
      </c>
      <c r="J9" s="27"/>
      <c r="K9" s="23"/>
    </row>
    <row r="10" ht="14.25" spans="1:11">
      <c r="A10" s="19"/>
      <c r="B10" s="21">
        <v>12.46</v>
      </c>
      <c r="C10" s="24" t="s">
        <v>116</v>
      </c>
      <c r="D10" s="23">
        <f t="shared" si="6"/>
        <v>7.53</v>
      </c>
      <c r="E10" s="23">
        <f t="shared" si="7"/>
        <v>7.102</v>
      </c>
      <c r="F10" s="23">
        <f t="shared" si="8"/>
        <v>0.427999999999996</v>
      </c>
      <c r="G10" s="23">
        <f t="shared" si="9"/>
        <v>0.743291492215509</v>
      </c>
      <c r="H10" s="23">
        <f t="shared" si="10"/>
        <v>1.00214625591323</v>
      </c>
      <c r="I10" s="23">
        <f t="shared" si="11"/>
        <v>0.741699615030906</v>
      </c>
      <c r="J10" s="27"/>
      <c r="K10" s="23"/>
    </row>
    <row r="11" ht="14.25" spans="1:11">
      <c r="A11" s="19"/>
      <c r="B11" s="21">
        <v>12.35</v>
      </c>
      <c r="C11" s="24" t="s">
        <v>186</v>
      </c>
      <c r="D11" s="23">
        <f t="shared" si="6"/>
        <v>7.54</v>
      </c>
      <c r="E11" s="23">
        <f t="shared" si="7"/>
        <v>7.102</v>
      </c>
      <c r="F11" s="23">
        <f t="shared" si="8"/>
        <v>0.438</v>
      </c>
      <c r="G11" s="23">
        <f t="shared" si="9"/>
        <v>0.738157202841417</v>
      </c>
      <c r="H11" s="23">
        <f t="shared" si="10"/>
        <v>1.00214625591323</v>
      </c>
      <c r="I11" s="23">
        <f t="shared" si="11"/>
        <v>0.736576321555729</v>
      </c>
      <c r="J11" s="27"/>
      <c r="K11" s="23"/>
    </row>
    <row r="12" ht="14.25" spans="1:11">
      <c r="A12" s="19"/>
      <c r="B12" s="21">
        <v>12.29</v>
      </c>
      <c r="C12" s="24" t="s">
        <v>124</v>
      </c>
      <c r="D12" s="23">
        <f t="shared" si="6"/>
        <v>7.34</v>
      </c>
      <c r="E12" s="23">
        <f t="shared" si="7"/>
        <v>7.102</v>
      </c>
      <c r="F12" s="23">
        <f t="shared" si="8"/>
        <v>0.237999999999999</v>
      </c>
      <c r="G12" s="23">
        <f t="shared" si="9"/>
        <v>0.847919964633149</v>
      </c>
      <c r="H12" s="23">
        <f t="shared" si="10"/>
        <v>1.00214625591323</v>
      </c>
      <c r="I12" s="23">
        <f t="shared" si="11"/>
        <v>0.846104008900834</v>
      </c>
      <c r="J12" s="27"/>
      <c r="K12" s="23"/>
    </row>
    <row r="13" ht="14.25" spans="1:11">
      <c r="A13" s="19"/>
      <c r="B13" s="21">
        <v>12.17</v>
      </c>
      <c r="C13" s="24" t="s">
        <v>187</v>
      </c>
      <c r="D13" s="23">
        <f t="shared" si="6"/>
        <v>7.24</v>
      </c>
      <c r="E13" s="23">
        <f t="shared" si="7"/>
        <v>7.102</v>
      </c>
      <c r="F13" s="23">
        <f t="shared" si="8"/>
        <v>0.137999999999999</v>
      </c>
      <c r="G13" s="23">
        <f t="shared" si="9"/>
        <v>0.908778116448521</v>
      </c>
      <c r="H13" s="23">
        <f t="shared" si="10"/>
        <v>1.00214625591323</v>
      </c>
      <c r="I13" s="23">
        <f t="shared" si="11"/>
        <v>0.906831823285485</v>
      </c>
      <c r="J13" s="27">
        <f>AVERAGE(I9:I13)</f>
        <v>0.789529274416175</v>
      </c>
      <c r="K13" s="23">
        <f>STDEV(I9:I13)</f>
        <v>0.0827573426216998</v>
      </c>
    </row>
    <row r="14" ht="14.25" spans="1:11">
      <c r="A14" s="7"/>
      <c r="B14" s="14"/>
      <c r="C14" s="13"/>
      <c r="D14" s="12"/>
      <c r="E14" s="12"/>
      <c r="F14" s="12"/>
      <c r="G14" s="12"/>
      <c r="H14" s="12"/>
      <c r="I14" s="12"/>
      <c r="J14" s="18"/>
      <c r="K14" s="12"/>
    </row>
    <row r="15" ht="14.25" spans="1:11">
      <c r="A15" s="9"/>
      <c r="B15" s="14"/>
      <c r="C15" s="13"/>
      <c r="D15" s="12"/>
      <c r="E15" s="12"/>
      <c r="F15" s="12"/>
      <c r="G15" s="12"/>
      <c r="H15" s="12"/>
      <c r="I15" s="12"/>
      <c r="J15" s="18"/>
      <c r="K15" s="12"/>
    </row>
    <row r="16" ht="14.25" spans="1:11">
      <c r="A16" s="7"/>
      <c r="B16" s="14"/>
      <c r="C16" s="13"/>
      <c r="D16" s="12"/>
      <c r="E16" s="12"/>
      <c r="F16" s="12"/>
      <c r="G16" s="12"/>
      <c r="H16" s="12"/>
      <c r="I16" s="12"/>
      <c r="J16" s="18"/>
      <c r="K16" s="12"/>
    </row>
    <row r="17" ht="14.25" spans="1:11">
      <c r="A17" s="7"/>
      <c r="B17" s="14"/>
      <c r="C17" s="13"/>
      <c r="D17" s="12"/>
      <c r="E17" s="12"/>
      <c r="F17" s="12"/>
      <c r="G17" s="12"/>
      <c r="H17" s="12"/>
      <c r="I17" s="12"/>
      <c r="J17" s="18"/>
      <c r="K17" s="12"/>
    </row>
    <row r="21" spans="1:3">
      <c r="A21" s="15"/>
      <c r="B21" s="15"/>
      <c r="C21" s="15"/>
    </row>
    <row r="22" spans="1:3">
      <c r="A22" s="16" t="s">
        <v>0</v>
      </c>
      <c r="B22" s="15">
        <v>5</v>
      </c>
      <c r="C22" s="15" t="s">
        <v>188</v>
      </c>
    </row>
    <row r="23" spans="1:3">
      <c r="A23" s="17" t="s">
        <v>59</v>
      </c>
      <c r="B23" s="15">
        <v>5</v>
      </c>
      <c r="C23" s="15" t="s">
        <v>189</v>
      </c>
    </row>
  </sheetData>
  <pageMargins left="0.7" right="0.7" top="0.75" bottom="0.75" header="0.3" footer="0.3"/>
  <pageSetup paperSize="9" orientation="portrait"/>
  <headerFooter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H27" sqref="H27"/>
    </sheetView>
  </sheetViews>
  <sheetFormatPr defaultColWidth="9" defaultRowHeight="13.5"/>
  <sheetData>
    <row r="1" spans="1:11">
      <c r="A1" s="19"/>
      <c r="B1" s="19" t="s">
        <v>40</v>
      </c>
      <c r="C1" s="20" t="s">
        <v>190</v>
      </c>
      <c r="D1" s="19" t="s">
        <v>42</v>
      </c>
      <c r="E1" s="19"/>
      <c r="F1" s="19"/>
      <c r="G1" s="19"/>
      <c r="H1" s="19"/>
      <c r="I1" s="19"/>
      <c r="J1" s="19" t="s">
        <v>43</v>
      </c>
      <c r="K1" s="19"/>
    </row>
    <row r="2" spans="1:11">
      <c r="A2" s="19"/>
      <c r="B2" s="19" t="s">
        <v>44</v>
      </c>
      <c r="C2" s="20" t="s">
        <v>45</v>
      </c>
      <c r="D2" s="19" t="s">
        <v>46</v>
      </c>
      <c r="E2" s="19"/>
      <c r="F2" s="19"/>
      <c r="G2" s="19"/>
      <c r="H2" s="19"/>
      <c r="I2" s="19"/>
      <c r="J2" s="19"/>
      <c r="K2" s="19"/>
    </row>
    <row r="3" ht="14.25" spans="1:11">
      <c r="A3" s="19" t="s">
        <v>0</v>
      </c>
      <c r="B3" s="21">
        <v>12.85</v>
      </c>
      <c r="C3" s="21">
        <v>20.65</v>
      </c>
      <c r="D3" s="22">
        <f t="shared" ref="D3:D7" si="0">C3-B3</f>
        <v>7.8</v>
      </c>
      <c r="E3" s="23">
        <f t="shared" ref="E3:E7" si="1">$D$8</f>
        <v>7.906</v>
      </c>
      <c r="F3" s="23">
        <f t="shared" ref="F3:F7" si="2">D3-E3</f>
        <v>-0.106000000000002</v>
      </c>
      <c r="G3" s="23">
        <f t="shared" ref="G3:G7" si="3">POWER(2,-F3)</f>
        <v>1.0762401247838</v>
      </c>
      <c r="H3" s="23">
        <f t="shared" ref="H3:H7" si="4">$G$8</f>
        <v>1.00515147232492</v>
      </c>
      <c r="I3" s="22">
        <f t="shared" ref="I3:I7" si="5">G3/H3</f>
        <v>1.07072431809153</v>
      </c>
      <c r="J3" s="23"/>
      <c r="K3" s="23"/>
    </row>
    <row r="4" ht="14.25" spans="1:11">
      <c r="A4" s="19"/>
      <c r="B4" s="21">
        <v>12.81</v>
      </c>
      <c r="C4" s="24" t="s">
        <v>191</v>
      </c>
      <c r="D4" s="22">
        <f t="shared" si="0"/>
        <v>7.95</v>
      </c>
      <c r="E4" s="23">
        <f t="shared" si="1"/>
        <v>7.906</v>
      </c>
      <c r="F4" s="23">
        <f t="shared" si="2"/>
        <v>0.0440000000000005</v>
      </c>
      <c r="G4" s="23">
        <f t="shared" si="3"/>
        <v>0.969961910341735</v>
      </c>
      <c r="H4" s="23">
        <f t="shared" si="4"/>
        <v>1.00515147232492</v>
      </c>
      <c r="I4" s="22">
        <f t="shared" si="5"/>
        <v>0.964990787008659</v>
      </c>
      <c r="J4" s="23"/>
      <c r="K4" s="23"/>
    </row>
    <row r="5" ht="14.25" spans="1:11">
      <c r="A5" s="19"/>
      <c r="B5" s="21">
        <v>12.76</v>
      </c>
      <c r="C5" s="24" t="s">
        <v>76</v>
      </c>
      <c r="D5" s="22">
        <f t="shared" si="0"/>
        <v>7.81</v>
      </c>
      <c r="E5" s="23">
        <f t="shared" si="1"/>
        <v>7.906</v>
      </c>
      <c r="F5" s="23">
        <f t="shared" si="2"/>
        <v>-0.0960000000000001</v>
      </c>
      <c r="G5" s="23">
        <f t="shared" si="3"/>
        <v>1.06880599121101</v>
      </c>
      <c r="H5" s="23">
        <f t="shared" si="4"/>
        <v>1.00515147232492</v>
      </c>
      <c r="I5" s="22">
        <f t="shared" si="5"/>
        <v>1.06332828497864</v>
      </c>
      <c r="J5" s="23"/>
      <c r="K5" s="23"/>
    </row>
    <row r="6" ht="14.25" spans="1:11">
      <c r="A6" s="19"/>
      <c r="B6" s="21">
        <v>12.72</v>
      </c>
      <c r="C6" s="24" t="s">
        <v>192</v>
      </c>
      <c r="D6" s="22">
        <f t="shared" si="0"/>
        <v>8.18</v>
      </c>
      <c r="E6" s="23">
        <f t="shared" si="1"/>
        <v>7.906</v>
      </c>
      <c r="F6" s="23">
        <f t="shared" si="2"/>
        <v>0.273999999999997</v>
      </c>
      <c r="G6" s="23">
        <f t="shared" si="3"/>
        <v>0.827023368443267</v>
      </c>
      <c r="H6" s="23">
        <f t="shared" si="4"/>
        <v>1.00515147232492</v>
      </c>
      <c r="I6" s="22">
        <f t="shared" si="5"/>
        <v>0.822784815238205</v>
      </c>
      <c r="J6" s="23"/>
      <c r="K6" s="23"/>
    </row>
    <row r="7" ht="14.25" spans="1:11">
      <c r="A7" s="19"/>
      <c r="B7" s="21">
        <v>12.66</v>
      </c>
      <c r="C7" s="24" t="s">
        <v>109</v>
      </c>
      <c r="D7" s="22">
        <f t="shared" si="0"/>
        <v>7.79</v>
      </c>
      <c r="E7" s="23">
        <f t="shared" si="1"/>
        <v>7.906</v>
      </c>
      <c r="F7" s="23">
        <f t="shared" si="2"/>
        <v>-0.116000000000001</v>
      </c>
      <c r="G7" s="23">
        <f t="shared" si="3"/>
        <v>1.08372596684478</v>
      </c>
      <c r="H7" s="23">
        <f t="shared" si="4"/>
        <v>1.00515147232492</v>
      </c>
      <c r="I7" s="22">
        <f t="shared" si="5"/>
        <v>1.07817179468296</v>
      </c>
      <c r="J7" s="27">
        <f>AVERAGE(I3:I7)</f>
        <v>1</v>
      </c>
      <c r="K7" s="23">
        <f>STDEV(I3:I7)</f>
        <v>0.109263554120569</v>
      </c>
    </row>
    <row r="8" ht="14.25" spans="1:11">
      <c r="A8" s="19"/>
      <c r="B8" s="25"/>
      <c r="C8" s="21"/>
      <c r="D8" s="23">
        <f>AVERAGE(D3:D7)</f>
        <v>7.906</v>
      </c>
      <c r="E8" s="23" t="s">
        <v>51</v>
      </c>
      <c r="F8" s="23"/>
      <c r="G8" s="23">
        <f>AVERAGE(G3:G7)</f>
        <v>1.00515147232492</v>
      </c>
      <c r="H8" s="23"/>
      <c r="I8" s="23"/>
      <c r="J8" s="27"/>
      <c r="K8" s="23"/>
    </row>
    <row r="9" ht="14.25" spans="1:11">
      <c r="A9" s="26" t="s">
        <v>52</v>
      </c>
      <c r="B9" s="21">
        <v>12.54</v>
      </c>
      <c r="C9" s="24" t="s">
        <v>67</v>
      </c>
      <c r="D9" s="23">
        <f t="shared" ref="D9:D13" si="6">C9-B9</f>
        <v>8.05</v>
      </c>
      <c r="E9" s="23">
        <f t="shared" ref="E9:E13" si="7">$D$8</f>
        <v>7.906</v>
      </c>
      <c r="F9" s="23">
        <f t="shared" ref="F9:F13" si="8">D9-E9</f>
        <v>0.144</v>
      </c>
      <c r="G9" s="23">
        <f t="shared" ref="G9:G13" si="9">POWER(2,-F9)</f>
        <v>0.905006462882905</v>
      </c>
      <c r="H9" s="23">
        <f t="shared" ref="H9:H13" si="10">$G$8</f>
        <v>1.00515147232492</v>
      </c>
      <c r="I9" s="23">
        <f t="shared" ref="I9:I13" si="11">G9/H9</f>
        <v>0.900368240808147</v>
      </c>
      <c r="J9" s="27"/>
      <c r="K9" s="23"/>
    </row>
    <row r="10" ht="14.25" spans="1:11">
      <c r="A10" s="19"/>
      <c r="B10" s="21">
        <v>12.46</v>
      </c>
      <c r="C10" s="24" t="s">
        <v>193</v>
      </c>
      <c r="D10" s="23">
        <f t="shared" si="6"/>
        <v>7.82</v>
      </c>
      <c r="E10" s="23">
        <f t="shared" si="7"/>
        <v>7.906</v>
      </c>
      <c r="F10" s="23">
        <f t="shared" si="8"/>
        <v>-0.0860000000000003</v>
      </c>
      <c r="G10" s="23">
        <f t="shared" si="9"/>
        <v>1.06142320894979</v>
      </c>
      <c r="H10" s="23">
        <f t="shared" si="10"/>
        <v>1.00515147232492</v>
      </c>
      <c r="I10" s="23">
        <f t="shared" si="11"/>
        <v>1.05598333999822</v>
      </c>
      <c r="J10" s="27"/>
      <c r="K10" s="23"/>
    </row>
    <row r="11" ht="14.25" spans="1:11">
      <c r="A11" s="19"/>
      <c r="B11" s="21">
        <v>12.35</v>
      </c>
      <c r="C11" s="24" t="s">
        <v>87</v>
      </c>
      <c r="D11" s="23">
        <f t="shared" si="6"/>
        <v>7.46</v>
      </c>
      <c r="E11" s="23">
        <f t="shared" si="7"/>
        <v>7.906</v>
      </c>
      <c r="F11" s="23">
        <f t="shared" si="8"/>
        <v>-0.446000000000002</v>
      </c>
      <c r="G11" s="23">
        <f t="shared" si="9"/>
        <v>1.36225803464049</v>
      </c>
      <c r="H11" s="23">
        <f t="shared" si="10"/>
        <v>1.00515147232492</v>
      </c>
      <c r="I11" s="23">
        <f t="shared" si="11"/>
        <v>1.35527636594869</v>
      </c>
      <c r="J11" s="27"/>
      <c r="K11" s="23"/>
    </row>
    <row r="12" ht="14.25" spans="1:11">
      <c r="A12" s="19"/>
      <c r="B12" s="21">
        <v>12.29</v>
      </c>
      <c r="C12" s="24" t="s">
        <v>147</v>
      </c>
      <c r="D12" s="23">
        <f t="shared" si="6"/>
        <v>7.74</v>
      </c>
      <c r="E12" s="23">
        <f t="shared" si="7"/>
        <v>7.906</v>
      </c>
      <c r="F12" s="23">
        <f t="shared" si="8"/>
        <v>-0.165999999999999</v>
      </c>
      <c r="G12" s="23">
        <f t="shared" si="9"/>
        <v>1.12194348053048</v>
      </c>
      <c r="H12" s="23">
        <f t="shared" si="10"/>
        <v>1.00515147232492</v>
      </c>
      <c r="I12" s="23">
        <f t="shared" si="11"/>
        <v>1.11619344091038</v>
      </c>
      <c r="J12" s="27"/>
      <c r="K12" s="23"/>
    </row>
    <row r="13" ht="14.25" spans="1:11">
      <c r="A13" s="19"/>
      <c r="B13" s="21">
        <v>12.17</v>
      </c>
      <c r="C13" s="24" t="s">
        <v>172</v>
      </c>
      <c r="D13" s="23">
        <f t="shared" si="6"/>
        <v>8.09</v>
      </c>
      <c r="E13" s="23">
        <f t="shared" si="7"/>
        <v>7.906</v>
      </c>
      <c r="F13" s="23">
        <f t="shared" si="8"/>
        <v>0.184000000000001</v>
      </c>
      <c r="G13" s="23">
        <f t="shared" si="9"/>
        <v>0.88025901356315</v>
      </c>
      <c r="H13" s="23">
        <f t="shared" si="10"/>
        <v>1.00515147232492</v>
      </c>
      <c r="I13" s="23">
        <f t="shared" si="11"/>
        <v>0.87574762391494</v>
      </c>
      <c r="J13" s="27">
        <f>AVERAGE(I9:I13)</f>
        <v>1.06071380231607</v>
      </c>
      <c r="K13" s="23">
        <f>STDEV(I9:I13)</f>
        <v>0.193513990265386</v>
      </c>
    </row>
    <row r="14" ht="14.25" spans="1:11">
      <c r="A14" s="7"/>
      <c r="B14" s="14"/>
      <c r="C14" s="13"/>
      <c r="D14" s="12"/>
      <c r="E14" s="12"/>
      <c r="F14" s="12"/>
      <c r="G14" s="12"/>
      <c r="H14" s="12"/>
      <c r="I14" s="12"/>
      <c r="J14" s="18"/>
      <c r="K14" s="12"/>
    </row>
    <row r="15" ht="14.25" spans="1:11">
      <c r="A15" s="9"/>
      <c r="B15" s="14"/>
      <c r="C15" s="13"/>
      <c r="D15" s="12"/>
      <c r="E15" s="12"/>
      <c r="F15" s="12"/>
      <c r="G15" s="12"/>
      <c r="H15" s="12"/>
      <c r="I15" s="12"/>
      <c r="J15" s="18"/>
      <c r="K15" s="12"/>
    </row>
    <row r="16" ht="14.25" spans="1:11">
      <c r="A16" s="7"/>
      <c r="B16" s="14"/>
      <c r="C16" s="13"/>
      <c r="D16" s="12"/>
      <c r="E16" s="12"/>
      <c r="F16" s="12"/>
      <c r="G16" s="12"/>
      <c r="H16" s="12"/>
      <c r="I16" s="12"/>
      <c r="J16" s="18"/>
      <c r="K16" s="12"/>
    </row>
    <row r="17" ht="14.25" spans="1:11">
      <c r="A17" s="7"/>
      <c r="B17" s="14"/>
      <c r="C17" s="13"/>
      <c r="D17" s="12"/>
      <c r="E17" s="12"/>
      <c r="F17" s="12"/>
      <c r="G17" s="12"/>
      <c r="H17" s="12"/>
      <c r="I17" s="12"/>
      <c r="J17" s="18"/>
      <c r="K17" s="12"/>
    </row>
    <row r="21" spans="1:3">
      <c r="A21" s="15"/>
      <c r="B21" s="15"/>
      <c r="C21" s="15"/>
    </row>
    <row r="22" spans="1:3">
      <c r="A22" s="16" t="s">
        <v>0</v>
      </c>
      <c r="B22" s="15">
        <v>5</v>
      </c>
      <c r="C22" s="15" t="s">
        <v>194</v>
      </c>
    </row>
    <row r="23" spans="1:3">
      <c r="A23" s="17" t="s">
        <v>59</v>
      </c>
      <c r="B23" s="15">
        <v>5</v>
      </c>
      <c r="C23" s="15" t="s">
        <v>195</v>
      </c>
    </row>
  </sheetData>
  <pageMargins left="0.7" right="0.7" top="0.75" bottom="0.75" header="0.3" footer="0.3"/>
  <headerFooter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K26" sqref="K26"/>
    </sheetView>
  </sheetViews>
  <sheetFormatPr defaultColWidth="9" defaultRowHeight="13.5"/>
  <sheetData>
    <row r="1" spans="1:11">
      <c r="A1" s="19"/>
      <c r="B1" s="19" t="s">
        <v>40</v>
      </c>
      <c r="C1" s="20" t="s">
        <v>196</v>
      </c>
      <c r="D1" s="19" t="s">
        <v>42</v>
      </c>
      <c r="E1" s="19"/>
      <c r="F1" s="19"/>
      <c r="G1" s="19"/>
      <c r="H1" s="19"/>
      <c r="I1" s="19"/>
      <c r="J1" s="19" t="s">
        <v>43</v>
      </c>
      <c r="K1" s="19"/>
    </row>
    <row r="2" spans="1:11">
      <c r="A2" s="19"/>
      <c r="B2" s="19" t="s">
        <v>44</v>
      </c>
      <c r="C2" s="20" t="s">
        <v>45</v>
      </c>
      <c r="D2" s="19" t="s">
        <v>46</v>
      </c>
      <c r="E2" s="19"/>
      <c r="F2" s="19"/>
      <c r="G2" s="19"/>
      <c r="H2" s="19"/>
      <c r="I2" s="19"/>
      <c r="J2" s="19"/>
      <c r="K2" s="19"/>
    </row>
    <row r="3" ht="14.25" spans="1:11">
      <c r="A3" s="19" t="s">
        <v>0</v>
      </c>
      <c r="B3" s="21">
        <v>12.85</v>
      </c>
      <c r="C3" s="21">
        <v>19.74</v>
      </c>
      <c r="D3" s="22">
        <f t="shared" ref="D3:D7" si="0">C3-B3</f>
        <v>6.89</v>
      </c>
      <c r="E3" s="23">
        <f t="shared" ref="E3:E7" si="1">$D$8</f>
        <v>6.978</v>
      </c>
      <c r="F3" s="23">
        <f t="shared" ref="F3:F7" si="2">D3-E3</f>
        <v>-0.088000000000001</v>
      </c>
      <c r="G3" s="23">
        <f t="shared" ref="G3:G7" si="3">POWER(2,-F3)</f>
        <v>1.06289567435855</v>
      </c>
      <c r="H3" s="23">
        <f t="shared" ref="H3:H7" si="4">$G$8</f>
        <v>1.00309137125116</v>
      </c>
      <c r="I3" s="22">
        <f t="shared" ref="I3:I7" si="5">G3/H3</f>
        <v>1.05961999556711</v>
      </c>
      <c r="J3" s="23"/>
      <c r="K3" s="23"/>
    </row>
    <row r="4" ht="14.25" spans="1:11">
      <c r="A4" s="19"/>
      <c r="B4" s="21">
        <v>12.81</v>
      </c>
      <c r="C4" s="24" t="s">
        <v>90</v>
      </c>
      <c r="D4" s="22">
        <f t="shared" si="0"/>
        <v>7.01</v>
      </c>
      <c r="E4" s="23">
        <f t="shared" si="1"/>
        <v>6.978</v>
      </c>
      <c r="F4" s="23">
        <f t="shared" si="2"/>
        <v>0.032</v>
      </c>
      <c r="G4" s="23">
        <f t="shared" si="3"/>
        <v>0.978063473447339</v>
      </c>
      <c r="H4" s="23">
        <f t="shared" si="4"/>
        <v>1.00309137125116</v>
      </c>
      <c r="I4" s="22">
        <f t="shared" si="5"/>
        <v>0.975049234276035</v>
      </c>
      <c r="J4" s="23"/>
      <c r="K4" s="23"/>
    </row>
    <row r="5" ht="14.25" spans="1:11">
      <c r="A5" s="19"/>
      <c r="B5" s="21">
        <v>12.76</v>
      </c>
      <c r="C5" s="24" t="s">
        <v>197</v>
      </c>
      <c r="D5" s="22">
        <f t="shared" si="0"/>
        <v>6.89</v>
      </c>
      <c r="E5" s="23">
        <f t="shared" si="1"/>
        <v>6.978</v>
      </c>
      <c r="F5" s="23">
        <f t="shared" si="2"/>
        <v>-0.088000000000001</v>
      </c>
      <c r="G5" s="23">
        <f t="shared" si="3"/>
        <v>1.06289567435855</v>
      </c>
      <c r="H5" s="23">
        <f t="shared" si="4"/>
        <v>1.00309137125116</v>
      </c>
      <c r="I5" s="22">
        <f t="shared" si="5"/>
        <v>1.05961999556711</v>
      </c>
      <c r="J5" s="23"/>
      <c r="K5" s="23"/>
    </row>
    <row r="6" ht="14.25" spans="1:11">
      <c r="A6" s="19"/>
      <c r="B6" s="21">
        <v>12.72</v>
      </c>
      <c r="C6" s="24" t="s">
        <v>86</v>
      </c>
      <c r="D6" s="22">
        <f t="shared" si="0"/>
        <v>7.19</v>
      </c>
      <c r="E6" s="23">
        <f t="shared" si="1"/>
        <v>6.978</v>
      </c>
      <c r="F6" s="23">
        <f t="shared" si="2"/>
        <v>0.212</v>
      </c>
      <c r="G6" s="23">
        <f t="shared" si="3"/>
        <v>0.863339558574412</v>
      </c>
      <c r="H6" s="23">
        <f t="shared" si="4"/>
        <v>1.00309137125116</v>
      </c>
      <c r="I6" s="22">
        <f t="shared" si="5"/>
        <v>0.860678880626365</v>
      </c>
      <c r="J6" s="23"/>
      <c r="K6" s="23"/>
    </row>
    <row r="7" ht="14.25" spans="1:11">
      <c r="A7" s="19"/>
      <c r="B7" s="21">
        <v>12.66</v>
      </c>
      <c r="C7" s="24" t="s">
        <v>198</v>
      </c>
      <c r="D7" s="22">
        <f t="shared" si="0"/>
        <v>6.91</v>
      </c>
      <c r="E7" s="23">
        <f t="shared" si="1"/>
        <v>6.978</v>
      </c>
      <c r="F7" s="23">
        <f t="shared" si="2"/>
        <v>-0.0679999999999996</v>
      </c>
      <c r="G7" s="23">
        <f t="shared" si="3"/>
        <v>1.04826247551693</v>
      </c>
      <c r="H7" s="23">
        <f t="shared" si="4"/>
        <v>1.00309137125116</v>
      </c>
      <c r="I7" s="22">
        <f t="shared" si="5"/>
        <v>1.04503189396339</v>
      </c>
      <c r="J7" s="27">
        <f>AVERAGE(I3:I7)</f>
        <v>1</v>
      </c>
      <c r="K7" s="23">
        <f>STDEV(I3:I7)</f>
        <v>0.0853959516465916</v>
      </c>
    </row>
    <row r="8" ht="14.25" spans="1:11">
      <c r="A8" s="19"/>
      <c r="B8" s="25"/>
      <c r="C8" s="21"/>
      <c r="D8" s="23">
        <f>AVERAGE(D3:D7)</f>
        <v>6.978</v>
      </c>
      <c r="E8" s="23" t="s">
        <v>51</v>
      </c>
      <c r="F8" s="23"/>
      <c r="G8" s="23">
        <f>AVERAGE(G3:G7)</f>
        <v>1.00309137125116</v>
      </c>
      <c r="H8" s="23"/>
      <c r="I8" s="23"/>
      <c r="J8" s="27"/>
      <c r="K8" s="23"/>
    </row>
    <row r="9" ht="14.25" spans="1:11">
      <c r="A9" s="26" t="s">
        <v>52</v>
      </c>
      <c r="B9" s="21">
        <v>12.54</v>
      </c>
      <c r="C9" s="24" t="s">
        <v>199</v>
      </c>
      <c r="D9" s="23">
        <f t="shared" ref="D9:D13" si="6">C9-B9</f>
        <v>6.97</v>
      </c>
      <c r="E9" s="23">
        <f t="shared" ref="E9:E13" si="7">$D$8</f>
        <v>6.978</v>
      </c>
      <c r="F9" s="23">
        <f t="shared" ref="F9:F13" si="8">D9-E9</f>
        <v>-0.00799999999999734</v>
      </c>
      <c r="G9" s="23">
        <f t="shared" ref="G9:G13" si="9">POWER(2,-F9)</f>
        <v>1.00556058039847</v>
      </c>
      <c r="H9" s="23">
        <f t="shared" ref="H9:H13" si="10">$G$8</f>
        <v>1.00309137125116</v>
      </c>
      <c r="I9" s="23">
        <f t="shared" ref="I9:I13" si="11">G9/H9</f>
        <v>1.0024615994296</v>
      </c>
      <c r="J9" s="27"/>
      <c r="K9" s="23"/>
    </row>
    <row r="10" ht="14.25" spans="1:11">
      <c r="A10" s="19"/>
      <c r="B10" s="21">
        <v>12.46</v>
      </c>
      <c r="C10" s="24" t="s">
        <v>200</v>
      </c>
      <c r="D10" s="23">
        <f t="shared" si="6"/>
        <v>6.48</v>
      </c>
      <c r="E10" s="23">
        <f t="shared" si="7"/>
        <v>6.978</v>
      </c>
      <c r="F10" s="23">
        <f t="shared" si="8"/>
        <v>-0.497999999999999</v>
      </c>
      <c r="G10" s="23">
        <f t="shared" si="9"/>
        <v>1.41225440438475</v>
      </c>
      <c r="H10" s="23">
        <f t="shared" si="10"/>
        <v>1.00309137125116</v>
      </c>
      <c r="I10" s="23">
        <f t="shared" si="11"/>
        <v>1.40790205644302</v>
      </c>
      <c r="J10" s="27"/>
      <c r="K10" s="23"/>
    </row>
    <row r="11" ht="14.25" spans="1:11">
      <c r="A11" s="19"/>
      <c r="B11" s="21">
        <v>12.35</v>
      </c>
      <c r="C11" s="24" t="s">
        <v>201</v>
      </c>
      <c r="D11" s="23">
        <f t="shared" si="6"/>
        <v>6.78</v>
      </c>
      <c r="E11" s="23">
        <f t="shared" si="7"/>
        <v>6.978</v>
      </c>
      <c r="F11" s="23">
        <f t="shared" si="8"/>
        <v>-0.198</v>
      </c>
      <c r="G11" s="23">
        <f t="shared" si="9"/>
        <v>1.14710702422617</v>
      </c>
      <c r="H11" s="23">
        <f t="shared" si="10"/>
        <v>1.00309137125116</v>
      </c>
      <c r="I11" s="23">
        <f t="shared" si="11"/>
        <v>1.14357181918072</v>
      </c>
      <c r="J11" s="27"/>
      <c r="K11" s="23"/>
    </row>
    <row r="12" ht="14.25" spans="1:11">
      <c r="A12" s="19"/>
      <c r="B12" s="21">
        <v>12.29</v>
      </c>
      <c r="C12" s="24" t="s">
        <v>154</v>
      </c>
      <c r="D12" s="23">
        <f t="shared" si="6"/>
        <v>6.85</v>
      </c>
      <c r="E12" s="23">
        <f t="shared" si="7"/>
        <v>6.978</v>
      </c>
      <c r="F12" s="23">
        <f t="shared" si="8"/>
        <v>-0.127999999999998</v>
      </c>
      <c r="G12" s="23">
        <f t="shared" si="9"/>
        <v>1.09277773910095</v>
      </c>
      <c r="H12" s="23">
        <f t="shared" si="10"/>
        <v>1.00309137125116</v>
      </c>
      <c r="I12" s="23">
        <f t="shared" si="11"/>
        <v>1.08940996844378</v>
      </c>
      <c r="J12" s="27"/>
      <c r="K12" s="23"/>
    </row>
    <row r="13" ht="14.25" spans="1:11">
      <c r="A13" s="19"/>
      <c r="B13" s="21">
        <v>12.17</v>
      </c>
      <c r="C13" s="24" t="s">
        <v>202</v>
      </c>
      <c r="D13" s="23">
        <f t="shared" si="6"/>
        <v>6.85</v>
      </c>
      <c r="E13" s="23">
        <f t="shared" si="7"/>
        <v>6.978</v>
      </c>
      <c r="F13" s="23">
        <f t="shared" si="8"/>
        <v>-0.128</v>
      </c>
      <c r="G13" s="23">
        <f t="shared" si="9"/>
        <v>1.09277773910095</v>
      </c>
      <c r="H13" s="23">
        <f t="shared" si="10"/>
        <v>1.00309137125116</v>
      </c>
      <c r="I13" s="23">
        <f t="shared" si="11"/>
        <v>1.08940996844378</v>
      </c>
      <c r="J13" s="27">
        <f>AVERAGE(I9:I13)</f>
        <v>1.14655108238818</v>
      </c>
      <c r="K13" s="23">
        <f>STDEV(I9:I13)</f>
        <v>0.15460045322828</v>
      </c>
    </row>
    <row r="14" ht="14.25" spans="1:11">
      <c r="A14" s="7"/>
      <c r="B14" s="14"/>
      <c r="C14" s="13"/>
      <c r="D14" s="12"/>
      <c r="E14" s="12"/>
      <c r="F14" s="12"/>
      <c r="G14" s="12"/>
      <c r="H14" s="12"/>
      <c r="I14" s="12"/>
      <c r="J14" s="18"/>
      <c r="K14" s="12"/>
    </row>
    <row r="15" ht="14.25" spans="1:11">
      <c r="A15" s="9"/>
      <c r="B15" s="14"/>
      <c r="C15" s="13"/>
      <c r="D15" s="12"/>
      <c r="E15" s="12"/>
      <c r="F15" s="12"/>
      <c r="G15" s="12"/>
      <c r="H15" s="12"/>
      <c r="I15" s="12"/>
      <c r="J15" s="18"/>
      <c r="K15" s="12"/>
    </row>
    <row r="16" ht="14.25" spans="1:11">
      <c r="A16" s="7"/>
      <c r="B16" s="14"/>
      <c r="C16" s="13"/>
      <c r="D16" s="12"/>
      <c r="E16" s="12"/>
      <c r="F16" s="12"/>
      <c r="G16" s="12"/>
      <c r="H16" s="12"/>
      <c r="I16" s="12"/>
      <c r="J16" s="18"/>
      <c r="K16" s="12"/>
    </row>
    <row r="17" ht="14.25" spans="1:11">
      <c r="A17" s="7"/>
      <c r="B17" s="14"/>
      <c r="C17" s="13"/>
      <c r="D17" s="12"/>
      <c r="E17" s="12"/>
      <c r="F17" s="12"/>
      <c r="G17" s="12"/>
      <c r="H17" s="12"/>
      <c r="I17" s="12"/>
      <c r="J17" s="18"/>
      <c r="K17" s="12"/>
    </row>
    <row r="21" spans="1:3">
      <c r="A21" s="15"/>
      <c r="B21" s="15"/>
      <c r="C21" s="15"/>
    </row>
    <row r="22" spans="1:3">
      <c r="A22" s="16" t="s">
        <v>0</v>
      </c>
      <c r="B22" s="15">
        <v>5</v>
      </c>
      <c r="C22" s="15" t="s">
        <v>181</v>
      </c>
    </row>
    <row r="23" spans="1:3">
      <c r="A23" s="17" t="s">
        <v>59</v>
      </c>
      <c r="B23" s="15">
        <v>5</v>
      </c>
      <c r="C23" s="15" t="s">
        <v>203</v>
      </c>
    </row>
  </sheetData>
  <pageMargins left="0.7" right="0.7" top="0.75" bottom="0.75" header="0.3" footer="0.3"/>
  <headerFooter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opLeftCell="A2" workbookViewId="0">
      <selection activeCell="I31" sqref="I31"/>
    </sheetView>
  </sheetViews>
  <sheetFormatPr defaultColWidth="9" defaultRowHeight="13.5"/>
  <sheetData>
    <row r="1" spans="1:11">
      <c r="A1" s="7"/>
      <c r="B1" s="7" t="s">
        <v>40</v>
      </c>
      <c r="C1" s="8" t="s">
        <v>41</v>
      </c>
      <c r="D1" s="7" t="s">
        <v>42</v>
      </c>
      <c r="E1" s="7"/>
      <c r="F1" s="7" t="s">
        <v>204</v>
      </c>
      <c r="G1" s="7" t="s">
        <v>205</v>
      </c>
      <c r="H1" s="7"/>
      <c r="I1" s="7" t="s">
        <v>206</v>
      </c>
      <c r="J1" s="7" t="s">
        <v>207</v>
      </c>
      <c r="K1" s="7"/>
    </row>
    <row r="2" spans="1:11">
      <c r="A2" s="19"/>
      <c r="B2" s="19" t="s">
        <v>40</v>
      </c>
      <c r="C2" s="20" t="s">
        <v>41</v>
      </c>
      <c r="D2" s="19" t="s">
        <v>42</v>
      </c>
      <c r="E2" s="19"/>
      <c r="F2" s="19"/>
      <c r="G2" s="19"/>
      <c r="H2" s="19"/>
      <c r="I2" s="19"/>
      <c r="J2" s="19" t="s">
        <v>43</v>
      </c>
      <c r="K2" s="19"/>
    </row>
    <row r="3" spans="1:11">
      <c r="A3" s="19"/>
      <c r="B3" s="19" t="s">
        <v>44</v>
      </c>
      <c r="C3" s="20" t="s">
        <v>45</v>
      </c>
      <c r="D3" s="19" t="s">
        <v>46</v>
      </c>
      <c r="E3" s="19"/>
      <c r="F3" s="19"/>
      <c r="G3" s="19"/>
      <c r="H3" s="19"/>
      <c r="I3" s="19"/>
      <c r="J3" s="19"/>
      <c r="K3" s="19"/>
    </row>
    <row r="4" ht="14.25" spans="1:11">
      <c r="A4" s="19" t="s">
        <v>0</v>
      </c>
      <c r="B4" s="21">
        <v>11.79</v>
      </c>
      <c r="C4" s="21">
        <v>20.52</v>
      </c>
      <c r="D4" s="22">
        <f t="shared" ref="D4:D8" si="0">C4-B4</f>
        <v>8.73</v>
      </c>
      <c r="E4" s="23">
        <f t="shared" ref="E4:E8" si="1">$D$8</f>
        <v>8.8</v>
      </c>
      <c r="F4" s="23">
        <f t="shared" ref="F4:F8" si="2">D4-E4</f>
        <v>-0.0700000000000003</v>
      </c>
      <c r="G4" s="23">
        <f t="shared" ref="G4:G8" si="3">POWER(2,-F4)</f>
        <v>1.04971668362307</v>
      </c>
      <c r="H4" s="23">
        <f t="shared" ref="H4:H8" si="4">$G$8</f>
        <v>1</v>
      </c>
      <c r="I4" s="22">
        <f t="shared" ref="I4:I8" si="5">G4/H4</f>
        <v>1.04971668362307</v>
      </c>
      <c r="J4" s="23"/>
      <c r="K4" s="23"/>
    </row>
    <row r="5" ht="14.25" spans="1:11">
      <c r="A5" s="19"/>
      <c r="B5" s="21">
        <v>11.75</v>
      </c>
      <c r="C5" s="24" t="s">
        <v>208</v>
      </c>
      <c r="D5" s="22">
        <f t="shared" si="0"/>
        <v>8.89</v>
      </c>
      <c r="E5" s="23">
        <f t="shared" si="1"/>
        <v>8.8</v>
      </c>
      <c r="F5" s="23">
        <f t="shared" si="2"/>
        <v>0.0899999999999999</v>
      </c>
      <c r="G5" s="23">
        <f t="shared" si="3"/>
        <v>0.939522749214012</v>
      </c>
      <c r="H5" s="23">
        <f t="shared" si="4"/>
        <v>1</v>
      </c>
      <c r="I5" s="22">
        <f t="shared" si="5"/>
        <v>0.939522749214012</v>
      </c>
      <c r="J5" s="23"/>
      <c r="K5" s="23"/>
    </row>
    <row r="6" ht="14.25" spans="1:11">
      <c r="A6" s="19"/>
      <c r="B6" s="21">
        <v>11.65</v>
      </c>
      <c r="C6" s="24" t="s">
        <v>209</v>
      </c>
      <c r="D6" s="22">
        <f t="shared" si="0"/>
        <v>8.68</v>
      </c>
      <c r="E6" s="23">
        <f t="shared" si="1"/>
        <v>8.8</v>
      </c>
      <c r="F6" s="23">
        <f t="shared" si="2"/>
        <v>-0.120000000000003</v>
      </c>
      <c r="G6" s="23">
        <f t="shared" si="3"/>
        <v>1.08673486252606</v>
      </c>
      <c r="H6" s="23">
        <f t="shared" si="4"/>
        <v>1</v>
      </c>
      <c r="I6" s="22">
        <f t="shared" si="5"/>
        <v>1.08673486252606</v>
      </c>
      <c r="J6" s="23"/>
      <c r="K6" s="23"/>
    </row>
    <row r="7" ht="14.25" spans="1:11">
      <c r="A7" s="19"/>
      <c r="B7" s="21">
        <v>11.59</v>
      </c>
      <c r="C7" s="24" t="s">
        <v>210</v>
      </c>
      <c r="D7" s="22">
        <f t="shared" si="0"/>
        <v>9.01</v>
      </c>
      <c r="E7" s="23">
        <f t="shared" si="1"/>
        <v>8.8</v>
      </c>
      <c r="F7" s="23">
        <f t="shared" si="2"/>
        <v>0.210000000000001</v>
      </c>
      <c r="G7" s="23">
        <f t="shared" si="3"/>
        <v>0.864537231307865</v>
      </c>
      <c r="H7" s="23">
        <f t="shared" si="4"/>
        <v>1</v>
      </c>
      <c r="I7" s="22">
        <f t="shared" si="5"/>
        <v>0.864537231307865</v>
      </c>
      <c r="J7" s="23"/>
      <c r="K7" s="23"/>
    </row>
    <row r="8" ht="14.25" spans="1:11">
      <c r="A8" s="19"/>
      <c r="B8" s="21">
        <v>11.52</v>
      </c>
      <c r="C8" s="24" t="s">
        <v>211</v>
      </c>
      <c r="D8" s="22">
        <f t="shared" si="0"/>
        <v>8.8</v>
      </c>
      <c r="E8" s="23">
        <f t="shared" si="1"/>
        <v>8.8</v>
      </c>
      <c r="F8" s="23">
        <f t="shared" si="2"/>
        <v>0</v>
      </c>
      <c r="G8" s="23">
        <f t="shared" si="3"/>
        <v>1</v>
      </c>
      <c r="H8" s="23">
        <f t="shared" si="4"/>
        <v>1</v>
      </c>
      <c r="I8" s="22">
        <f t="shared" si="5"/>
        <v>1</v>
      </c>
      <c r="J8" s="27">
        <f>AVERAGE(I4:I8)</f>
        <v>0.988102305334201</v>
      </c>
      <c r="K8" s="23">
        <f>STDEV(I4:I8)</f>
        <v>0.0884513551061515</v>
      </c>
    </row>
    <row r="9" ht="14.25" spans="1:11">
      <c r="A9" s="19"/>
      <c r="B9" s="25"/>
      <c r="C9" s="21"/>
      <c r="D9" s="23">
        <f>AVERAGE(D4:D8)</f>
        <v>8.822</v>
      </c>
      <c r="E9" s="23" t="s">
        <v>51</v>
      </c>
      <c r="F9" s="23"/>
      <c r="G9" s="23">
        <f>AVERAGE(G4:G8)</f>
        <v>0.988102305334201</v>
      </c>
      <c r="H9" s="23"/>
      <c r="I9" s="23"/>
      <c r="J9" s="27"/>
      <c r="K9" s="23"/>
    </row>
    <row r="10" ht="14.25" spans="1:11">
      <c r="A10" s="26" t="s">
        <v>52</v>
      </c>
      <c r="B10" s="21">
        <v>11.48</v>
      </c>
      <c r="C10" s="24" t="s">
        <v>212</v>
      </c>
      <c r="D10" s="23">
        <f t="shared" ref="D10:D14" si="6">C10-B10</f>
        <v>9.04</v>
      </c>
      <c r="E10" s="23">
        <f t="shared" ref="E10:E14" si="7">$D$8</f>
        <v>8.8</v>
      </c>
      <c r="F10" s="23">
        <f t="shared" ref="F10:F14" si="8">D10-E10</f>
        <v>0.239999999999998</v>
      </c>
      <c r="G10" s="23">
        <f t="shared" ref="G10:G14" si="9">POWER(2,-F10)</f>
        <v>0.846745312362528</v>
      </c>
      <c r="H10" s="23">
        <f t="shared" ref="H10:H14" si="10">$G$8</f>
        <v>1</v>
      </c>
      <c r="I10" s="23">
        <f t="shared" ref="I10:I14" si="11">G10/H10</f>
        <v>0.846745312362528</v>
      </c>
      <c r="J10" s="27"/>
      <c r="K10" s="23"/>
    </row>
    <row r="11" ht="14.25" spans="1:11">
      <c r="A11" s="19"/>
      <c r="B11" s="21">
        <v>11.42</v>
      </c>
      <c r="C11" s="24" t="s">
        <v>98</v>
      </c>
      <c r="D11" s="23">
        <f t="shared" si="6"/>
        <v>9.06</v>
      </c>
      <c r="E11" s="23">
        <f t="shared" si="7"/>
        <v>8.8</v>
      </c>
      <c r="F11" s="23">
        <f t="shared" si="8"/>
        <v>0.26</v>
      </c>
      <c r="G11" s="23">
        <f t="shared" si="9"/>
        <v>0.83508791942837</v>
      </c>
      <c r="H11" s="23">
        <f t="shared" si="10"/>
        <v>1</v>
      </c>
      <c r="I11" s="23">
        <f t="shared" si="11"/>
        <v>0.83508791942837</v>
      </c>
      <c r="J11" s="27"/>
      <c r="K11" s="23"/>
    </row>
    <row r="12" ht="14.25" spans="1:11">
      <c r="A12" s="19"/>
      <c r="B12" s="21">
        <v>11.36</v>
      </c>
      <c r="C12" s="24" t="s">
        <v>107</v>
      </c>
      <c r="D12" s="23">
        <f t="shared" si="6"/>
        <v>8.98</v>
      </c>
      <c r="E12" s="23">
        <f t="shared" si="7"/>
        <v>8.8</v>
      </c>
      <c r="F12" s="23">
        <f t="shared" si="8"/>
        <v>0.18</v>
      </c>
      <c r="G12" s="23">
        <f t="shared" si="9"/>
        <v>0.882702996290655</v>
      </c>
      <c r="H12" s="23">
        <f t="shared" si="10"/>
        <v>1</v>
      </c>
      <c r="I12" s="23">
        <f t="shared" si="11"/>
        <v>0.882702996290655</v>
      </c>
      <c r="J12" s="27"/>
      <c r="K12" s="23"/>
    </row>
    <row r="13" ht="14.25" spans="1:11">
      <c r="A13" s="19"/>
      <c r="B13" s="21">
        <v>11.27</v>
      </c>
      <c r="C13" s="24" t="s">
        <v>213</v>
      </c>
      <c r="D13" s="23">
        <f t="shared" si="6"/>
        <v>8.73</v>
      </c>
      <c r="E13" s="23">
        <f t="shared" si="7"/>
        <v>8.8</v>
      </c>
      <c r="F13" s="23">
        <f t="shared" si="8"/>
        <v>-0.0700000000000003</v>
      </c>
      <c r="G13" s="23">
        <f t="shared" si="9"/>
        <v>1.04971668362307</v>
      </c>
      <c r="H13" s="23">
        <f t="shared" si="10"/>
        <v>1</v>
      </c>
      <c r="I13" s="23">
        <f t="shared" si="11"/>
        <v>1.04971668362307</v>
      </c>
      <c r="J13" s="27"/>
      <c r="K13" s="23"/>
    </row>
    <row r="14" ht="14.25" spans="1:11">
      <c r="A14" s="19"/>
      <c r="B14" s="21">
        <v>11.16</v>
      </c>
      <c r="C14" s="24" t="s">
        <v>165</v>
      </c>
      <c r="D14" s="23">
        <f t="shared" si="6"/>
        <v>8.95</v>
      </c>
      <c r="E14" s="23">
        <f t="shared" si="7"/>
        <v>8.8</v>
      </c>
      <c r="F14" s="23">
        <f t="shared" si="8"/>
        <v>0.149999999999999</v>
      </c>
      <c r="G14" s="23">
        <f t="shared" si="9"/>
        <v>0.901250462610831</v>
      </c>
      <c r="H14" s="23">
        <f t="shared" si="10"/>
        <v>1</v>
      </c>
      <c r="I14" s="23">
        <f t="shared" si="11"/>
        <v>0.901250462610831</v>
      </c>
      <c r="J14" s="27">
        <f>AVERAGE(I10:I14)</f>
        <v>0.90310067486309</v>
      </c>
      <c r="K14" s="23">
        <f>STDEV(I10:I14)</f>
        <v>0.0861936836224405</v>
      </c>
    </row>
    <row r="15" ht="14.25" spans="1:11">
      <c r="A15" s="7"/>
      <c r="B15" s="14"/>
      <c r="C15" s="13"/>
      <c r="D15" s="12"/>
      <c r="E15" s="12"/>
      <c r="F15" s="12"/>
      <c r="G15" s="12"/>
      <c r="H15" s="12"/>
      <c r="I15" s="12"/>
      <c r="J15" s="18"/>
      <c r="K15" s="12"/>
    </row>
    <row r="16" ht="14.25" spans="1:11">
      <c r="A16" s="9"/>
      <c r="B16" s="14"/>
      <c r="C16" s="13"/>
      <c r="D16" s="12"/>
      <c r="E16" s="12"/>
      <c r="F16" s="12"/>
      <c r="G16" s="12"/>
      <c r="H16" s="12"/>
      <c r="I16" s="12"/>
      <c r="J16" s="18"/>
      <c r="K16" s="12"/>
    </row>
    <row r="17" ht="14.25" spans="1:11">
      <c r="A17" s="7"/>
      <c r="B17" s="14"/>
      <c r="C17" s="13"/>
      <c r="D17" s="12"/>
      <c r="E17" s="12"/>
      <c r="F17" s="12"/>
      <c r="G17" s="12"/>
      <c r="H17" s="12"/>
      <c r="I17" s="12"/>
      <c r="J17" s="18"/>
      <c r="K17" s="12"/>
    </row>
    <row r="18" ht="14.25" spans="1:11">
      <c r="A18" s="7"/>
      <c r="B18" s="14"/>
      <c r="C18" s="13"/>
      <c r="D18" s="12"/>
      <c r="E18" s="12"/>
      <c r="F18" s="12"/>
      <c r="G18" s="12"/>
      <c r="H18" s="12"/>
      <c r="I18" s="12"/>
      <c r="J18" s="18"/>
      <c r="K18" s="12"/>
    </row>
    <row r="22" spans="1:3">
      <c r="A22" s="15"/>
      <c r="B22" s="15"/>
      <c r="C22" s="15"/>
    </row>
    <row r="23" spans="1:3">
      <c r="A23" s="16" t="s">
        <v>0</v>
      </c>
      <c r="B23" s="15">
        <v>5</v>
      </c>
      <c r="C23" s="15" t="s">
        <v>181</v>
      </c>
    </row>
    <row r="24" spans="1:3">
      <c r="A24" s="17" t="s">
        <v>59</v>
      </c>
      <c r="B24" s="15">
        <v>5</v>
      </c>
      <c r="C24" s="15" t="s">
        <v>214</v>
      </c>
    </row>
    <row r="25" spans="1:4">
      <c r="A25" s="7"/>
      <c r="B25" s="28"/>
      <c r="C25" s="28"/>
      <c r="D25" s="29"/>
    </row>
    <row r="26" spans="1:4">
      <c r="A26" s="7"/>
      <c r="B26" s="28"/>
      <c r="C26" s="28"/>
      <c r="D26" s="29"/>
    </row>
    <row r="27" spans="1:4">
      <c r="A27" s="7"/>
      <c r="B27" s="28"/>
      <c r="C27" s="28"/>
      <c r="D27" s="29"/>
    </row>
    <row r="28" spans="1:4">
      <c r="A28" s="7"/>
      <c r="B28" s="28"/>
      <c r="C28" s="28"/>
      <c r="D28" s="29"/>
    </row>
    <row r="29" spans="1:4">
      <c r="A29" s="7"/>
      <c r="B29" s="28"/>
      <c r="C29" s="28"/>
      <c r="D29" s="29"/>
    </row>
    <row r="30" spans="1:4">
      <c r="A30" s="7"/>
      <c r="B30" s="28"/>
      <c r="C30" s="28"/>
      <c r="D30" s="29"/>
    </row>
    <row r="31" spans="1:4">
      <c r="A31" s="7"/>
      <c r="B31" s="28"/>
      <c r="C31" s="28"/>
      <c r="D31" s="29"/>
    </row>
    <row r="32" spans="1:4">
      <c r="A32" s="7"/>
      <c r="B32" s="28"/>
      <c r="C32" s="28"/>
      <c r="D32" s="29"/>
    </row>
    <row r="33" spans="1:4">
      <c r="A33" s="7"/>
      <c r="B33" s="28"/>
      <c r="C33" s="28"/>
      <c r="D33" s="29"/>
    </row>
    <row r="34" spans="1:4">
      <c r="A34" s="7"/>
      <c r="B34" s="28"/>
      <c r="C34" s="28"/>
      <c r="D34" s="29"/>
    </row>
  </sheetData>
  <pageMargins left="0.75" right="0.75" top="1" bottom="1" header="0.5" footer="0.5"/>
  <headerFooter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H24" sqref="H24"/>
    </sheetView>
  </sheetViews>
  <sheetFormatPr defaultColWidth="9" defaultRowHeight="13.5"/>
  <sheetData>
    <row r="1" spans="1:11">
      <c r="A1" s="19"/>
      <c r="B1" s="19" t="s">
        <v>40</v>
      </c>
      <c r="C1" s="20" t="s">
        <v>61</v>
      </c>
      <c r="D1" s="19" t="s">
        <v>42</v>
      </c>
      <c r="E1" s="19"/>
      <c r="F1" s="19"/>
      <c r="G1" s="19"/>
      <c r="H1" s="19"/>
      <c r="I1" s="19"/>
      <c r="J1" s="19" t="s">
        <v>43</v>
      </c>
      <c r="K1" s="19"/>
    </row>
    <row r="2" spans="1:11">
      <c r="A2" s="19"/>
      <c r="B2" s="19" t="s">
        <v>44</v>
      </c>
      <c r="C2" s="20" t="s">
        <v>45</v>
      </c>
      <c r="D2" s="19" t="s">
        <v>46</v>
      </c>
      <c r="E2" s="19"/>
      <c r="F2" s="19"/>
      <c r="G2" s="19"/>
      <c r="H2" s="19"/>
      <c r="I2" s="19"/>
      <c r="J2" s="19"/>
      <c r="K2" s="19"/>
    </row>
    <row r="3" ht="14.25" spans="1:11">
      <c r="A3" s="19" t="s">
        <v>0</v>
      </c>
      <c r="B3" s="21">
        <v>11.79</v>
      </c>
      <c r="C3" s="21">
        <v>20.33</v>
      </c>
      <c r="D3" s="22">
        <f t="shared" ref="D3:D7" si="0">C3-B3</f>
        <v>8.54</v>
      </c>
      <c r="E3" s="23">
        <f t="shared" ref="E3:E7" si="1">$D$8</f>
        <v>8.632</v>
      </c>
      <c r="F3" s="23">
        <f t="shared" ref="F3:F7" si="2">D3-E3</f>
        <v>-0.0920000000000005</v>
      </c>
      <c r="G3" s="23">
        <f t="shared" ref="G3:G7" si="3">POWER(2,-F3)</f>
        <v>1.06584673606794</v>
      </c>
      <c r="H3" s="23">
        <f t="shared" ref="H3:H7" si="4">$G$8</f>
        <v>1.00123941167472</v>
      </c>
      <c r="I3" s="22">
        <f t="shared" ref="I3:I7" si="5">G3/H3</f>
        <v>1.06452734844422</v>
      </c>
      <c r="J3" s="23"/>
      <c r="K3" s="23"/>
    </row>
    <row r="4" ht="14.25" spans="1:11">
      <c r="A4" s="19"/>
      <c r="B4" s="21">
        <v>11.75</v>
      </c>
      <c r="C4" s="24" t="s">
        <v>215</v>
      </c>
      <c r="D4" s="22">
        <f t="shared" si="0"/>
        <v>8.62</v>
      </c>
      <c r="E4" s="23">
        <f t="shared" si="1"/>
        <v>8.632</v>
      </c>
      <c r="F4" s="23">
        <f t="shared" si="2"/>
        <v>-0.0119999999999987</v>
      </c>
      <c r="G4" s="23">
        <f t="shared" si="3"/>
        <v>1.00835245489459</v>
      </c>
      <c r="H4" s="23">
        <f t="shared" si="4"/>
        <v>1.00123941167472</v>
      </c>
      <c r="I4" s="22">
        <f t="shared" si="5"/>
        <v>1.00710423814418</v>
      </c>
      <c r="J4" s="23"/>
      <c r="K4" s="23"/>
    </row>
    <row r="5" ht="14.25" spans="1:11">
      <c r="A5" s="19"/>
      <c r="B5" s="21">
        <v>11.65</v>
      </c>
      <c r="C5" s="24" t="s">
        <v>216</v>
      </c>
      <c r="D5" s="22">
        <f t="shared" si="0"/>
        <v>8.6</v>
      </c>
      <c r="E5" s="23">
        <f t="shared" si="1"/>
        <v>8.632</v>
      </c>
      <c r="F5" s="23">
        <f t="shared" si="2"/>
        <v>-0.032</v>
      </c>
      <c r="G5" s="23">
        <f t="shared" si="3"/>
        <v>1.02242853060992</v>
      </c>
      <c r="H5" s="23">
        <f t="shared" si="4"/>
        <v>1.00123941167472</v>
      </c>
      <c r="I5" s="22">
        <f t="shared" si="5"/>
        <v>1.02116288940301</v>
      </c>
      <c r="J5" s="23"/>
      <c r="K5" s="23"/>
    </row>
    <row r="6" ht="14.25" spans="1:11">
      <c r="A6" s="19"/>
      <c r="B6" s="21">
        <v>11.59</v>
      </c>
      <c r="C6" s="24" t="s">
        <v>217</v>
      </c>
      <c r="D6" s="22">
        <f t="shared" si="0"/>
        <v>8.76</v>
      </c>
      <c r="E6" s="23">
        <f t="shared" si="1"/>
        <v>8.632</v>
      </c>
      <c r="F6" s="23">
        <f t="shared" si="2"/>
        <v>0.128000000000002</v>
      </c>
      <c r="G6" s="23">
        <f t="shared" si="3"/>
        <v>0.915099168127927</v>
      </c>
      <c r="H6" s="23">
        <f t="shared" si="4"/>
        <v>1.00123941167472</v>
      </c>
      <c r="I6" s="22">
        <f t="shared" si="5"/>
        <v>0.913966387516937</v>
      </c>
      <c r="J6" s="23"/>
      <c r="K6" s="23"/>
    </row>
    <row r="7" ht="14.25" spans="1:11">
      <c r="A7" s="19"/>
      <c r="B7" s="21">
        <v>11.52</v>
      </c>
      <c r="C7" s="24" t="s">
        <v>218</v>
      </c>
      <c r="D7" s="22">
        <f t="shared" si="0"/>
        <v>8.64</v>
      </c>
      <c r="E7" s="23">
        <f t="shared" si="1"/>
        <v>8.632</v>
      </c>
      <c r="F7" s="23">
        <f t="shared" si="2"/>
        <v>0.0080000000000009</v>
      </c>
      <c r="G7" s="23">
        <f t="shared" si="3"/>
        <v>0.994470168673214</v>
      </c>
      <c r="H7" s="23">
        <f t="shared" si="4"/>
        <v>1.00123941167472</v>
      </c>
      <c r="I7" s="22">
        <f t="shared" si="5"/>
        <v>0.993239136491657</v>
      </c>
      <c r="J7" s="27">
        <f>AVERAGE(I3:I7)</f>
        <v>1</v>
      </c>
      <c r="K7" s="23">
        <f>STDEV(I3:I7)</f>
        <v>0.0550218332505366</v>
      </c>
    </row>
    <row r="8" ht="14.25" spans="1:11">
      <c r="A8" s="19"/>
      <c r="B8" s="25"/>
      <c r="C8" s="21"/>
      <c r="D8" s="23">
        <f>AVERAGE(D3:D7)</f>
        <v>8.632</v>
      </c>
      <c r="E8" s="23" t="s">
        <v>51</v>
      </c>
      <c r="F8" s="23"/>
      <c r="G8" s="23">
        <f>AVERAGE(G3:G7)</f>
        <v>1.00123941167472</v>
      </c>
      <c r="H8" s="23"/>
      <c r="I8" s="23"/>
      <c r="J8" s="27"/>
      <c r="K8" s="23"/>
    </row>
    <row r="9" ht="14.25" spans="1:11">
      <c r="A9" s="26" t="s">
        <v>52</v>
      </c>
      <c r="B9" s="21">
        <v>11.48</v>
      </c>
      <c r="C9" s="24" t="s">
        <v>219</v>
      </c>
      <c r="D9" s="23">
        <f t="shared" ref="D9:D13" si="6">C9-B9</f>
        <v>9.38</v>
      </c>
      <c r="E9" s="23">
        <f t="shared" ref="E9:E13" si="7">$D$8</f>
        <v>8.632</v>
      </c>
      <c r="F9" s="23">
        <f t="shared" ref="F9:F13" si="8">D9-E9</f>
        <v>0.747999999999999</v>
      </c>
      <c r="G9" s="23">
        <f t="shared" ref="G9:G13" si="9">POWER(2,-F9)</f>
        <v>0.595428424682484</v>
      </c>
      <c r="H9" s="23">
        <f t="shared" ref="H9:H13" si="10">$G$8</f>
        <v>1.00123941167472</v>
      </c>
      <c r="I9" s="23">
        <f t="shared" ref="I9:I13" si="11">G9/H9</f>
        <v>0.594691357271427</v>
      </c>
      <c r="J9" s="27"/>
      <c r="K9" s="23"/>
    </row>
    <row r="10" ht="14.25" spans="1:11">
      <c r="A10" s="19"/>
      <c r="B10" s="21">
        <v>11.42</v>
      </c>
      <c r="C10" s="24" t="s">
        <v>220</v>
      </c>
      <c r="D10" s="23">
        <f t="shared" si="6"/>
        <v>9.27</v>
      </c>
      <c r="E10" s="23">
        <f t="shared" si="7"/>
        <v>8.632</v>
      </c>
      <c r="F10" s="23">
        <f t="shared" si="8"/>
        <v>0.638000000000002</v>
      </c>
      <c r="G10" s="23">
        <f t="shared" si="9"/>
        <v>0.642603168734686</v>
      </c>
      <c r="H10" s="23">
        <f t="shared" si="10"/>
        <v>1.00123941167472</v>
      </c>
      <c r="I10" s="23">
        <f t="shared" si="11"/>
        <v>0.641807704772465</v>
      </c>
      <c r="J10" s="27"/>
      <c r="K10" s="23"/>
    </row>
    <row r="11" ht="14.25" spans="1:11">
      <c r="A11" s="19"/>
      <c r="B11" s="21">
        <v>11.36</v>
      </c>
      <c r="C11" s="24" t="s">
        <v>221</v>
      </c>
      <c r="D11" s="23">
        <f t="shared" si="6"/>
        <v>9.46</v>
      </c>
      <c r="E11" s="23">
        <f t="shared" si="7"/>
        <v>8.632</v>
      </c>
      <c r="F11" s="23">
        <f t="shared" si="8"/>
        <v>0.828000000000001</v>
      </c>
      <c r="G11" s="23">
        <f t="shared" si="9"/>
        <v>0.563309614248639</v>
      </c>
      <c r="H11" s="23">
        <f t="shared" si="10"/>
        <v>1.00123941167472</v>
      </c>
      <c r="I11" s="23">
        <f t="shared" si="11"/>
        <v>0.562612305988256</v>
      </c>
      <c r="J11" s="27"/>
      <c r="K11" s="23"/>
    </row>
    <row r="12" ht="14.25" spans="1:11">
      <c r="A12" s="19"/>
      <c r="B12" s="21">
        <v>11.27</v>
      </c>
      <c r="C12" s="24" t="s">
        <v>67</v>
      </c>
      <c r="D12" s="23">
        <f t="shared" si="6"/>
        <v>9.32</v>
      </c>
      <c r="E12" s="23">
        <f t="shared" si="7"/>
        <v>8.632</v>
      </c>
      <c r="F12" s="23">
        <f t="shared" si="8"/>
        <v>0.688000000000001</v>
      </c>
      <c r="G12" s="23">
        <f t="shared" si="9"/>
        <v>0.620713745763056</v>
      </c>
      <c r="H12" s="23">
        <f t="shared" si="10"/>
        <v>1.00123941167472</v>
      </c>
      <c r="I12" s="23">
        <f t="shared" si="11"/>
        <v>0.619945378223597</v>
      </c>
      <c r="J12" s="27"/>
      <c r="K12" s="23"/>
    </row>
    <row r="13" ht="14.25" spans="1:11">
      <c r="A13" s="19"/>
      <c r="B13" s="21">
        <v>11.16</v>
      </c>
      <c r="C13" s="24" t="s">
        <v>106</v>
      </c>
      <c r="D13" s="23">
        <f t="shared" si="6"/>
        <v>9.45</v>
      </c>
      <c r="E13" s="23">
        <f t="shared" si="7"/>
        <v>8.632</v>
      </c>
      <c r="F13" s="23">
        <f t="shared" si="8"/>
        <v>0.818</v>
      </c>
      <c r="G13" s="23">
        <f t="shared" si="9"/>
        <v>0.567227742467977</v>
      </c>
      <c r="H13" s="23">
        <f t="shared" si="10"/>
        <v>1.00123941167472</v>
      </c>
      <c r="I13" s="23">
        <f t="shared" si="11"/>
        <v>0.566525584045084</v>
      </c>
      <c r="J13" s="27">
        <f>AVERAGE(I9:I13)</f>
        <v>0.597116466060166</v>
      </c>
      <c r="K13" s="23">
        <f>STDEV(I9:I13)</f>
        <v>0.0340979703412506</v>
      </c>
    </row>
    <row r="14" ht="14.25" spans="1:11">
      <c r="A14" s="7"/>
      <c r="B14" s="14"/>
      <c r="C14" s="13"/>
      <c r="D14" s="12"/>
      <c r="E14" s="12"/>
      <c r="F14" s="12"/>
      <c r="G14" s="12"/>
      <c r="H14" s="12"/>
      <c r="I14" s="12"/>
      <c r="J14" s="18"/>
      <c r="K14" s="12"/>
    </row>
    <row r="15" ht="14.25" spans="1:11">
      <c r="A15" s="9"/>
      <c r="B15" s="14"/>
      <c r="C15" s="13"/>
      <c r="D15" s="12"/>
      <c r="E15" s="12"/>
      <c r="F15" s="12"/>
      <c r="G15" s="12"/>
      <c r="H15" s="12"/>
      <c r="I15" s="12"/>
      <c r="J15" s="18"/>
      <c r="K15" s="12"/>
    </row>
    <row r="16" ht="14.25" spans="1:11">
      <c r="A16" s="7"/>
      <c r="B16" s="14"/>
      <c r="C16" s="13"/>
      <c r="D16" s="12"/>
      <c r="E16" s="12"/>
      <c r="F16" s="12"/>
      <c r="G16" s="12"/>
      <c r="H16" s="12"/>
      <c r="I16" s="12"/>
      <c r="J16" s="18"/>
      <c r="K16" s="12"/>
    </row>
    <row r="17" ht="14.25" spans="1:11">
      <c r="A17" s="7"/>
      <c r="B17" s="14"/>
      <c r="C17" s="13"/>
      <c r="D17" s="12"/>
      <c r="E17" s="12"/>
      <c r="F17" s="12"/>
      <c r="G17" s="12"/>
      <c r="H17" s="12"/>
      <c r="I17" s="12"/>
      <c r="J17" s="18"/>
      <c r="K17" s="12"/>
    </row>
    <row r="21" spans="1:3">
      <c r="A21" s="15"/>
      <c r="B21" s="15"/>
      <c r="C21" s="15"/>
    </row>
    <row r="22" spans="1:3">
      <c r="A22" s="16" t="s">
        <v>0</v>
      </c>
      <c r="B22" s="15">
        <v>5</v>
      </c>
      <c r="C22" s="15" t="s">
        <v>58</v>
      </c>
    </row>
    <row r="23" spans="1:3">
      <c r="A23" s="17" t="s">
        <v>59</v>
      </c>
      <c r="B23" s="15">
        <v>5</v>
      </c>
      <c r="C23" s="15" t="s">
        <v>222</v>
      </c>
    </row>
  </sheetData>
  <pageMargins left="0.7" right="0.7" top="0.75" bottom="0.75" header="0.3" footer="0.3"/>
  <pageSetup paperSize="9" orientation="portrait"/>
  <headerFooter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H28" sqref="H28"/>
    </sheetView>
  </sheetViews>
  <sheetFormatPr defaultColWidth="9" defaultRowHeight="13.5"/>
  <sheetData>
    <row r="1" spans="1:11">
      <c r="A1" s="19"/>
      <c r="B1" s="19" t="s">
        <v>40</v>
      </c>
      <c r="C1" s="20" t="s">
        <v>73</v>
      </c>
      <c r="D1" s="19" t="s">
        <v>42</v>
      </c>
      <c r="E1" s="19"/>
      <c r="F1" s="19"/>
      <c r="G1" s="19"/>
      <c r="H1" s="19"/>
      <c r="I1" s="19"/>
      <c r="J1" s="19" t="s">
        <v>43</v>
      </c>
      <c r="K1" s="19"/>
    </row>
    <row r="2" spans="1:11">
      <c r="A2" s="19"/>
      <c r="B2" s="19" t="s">
        <v>44</v>
      </c>
      <c r="C2" s="20" t="s">
        <v>45</v>
      </c>
      <c r="D2" s="19" t="s">
        <v>46</v>
      </c>
      <c r="E2" s="19"/>
      <c r="F2" s="19"/>
      <c r="G2" s="19"/>
      <c r="H2" s="19"/>
      <c r="I2" s="19"/>
      <c r="J2" s="19"/>
      <c r="K2" s="19"/>
    </row>
    <row r="3" ht="14.25" spans="1:11">
      <c r="A3" s="26" t="s">
        <v>0</v>
      </c>
      <c r="B3" s="21">
        <v>11.79</v>
      </c>
      <c r="C3" s="21">
        <v>21.14</v>
      </c>
      <c r="D3" s="22">
        <f t="shared" ref="D3:D7" si="0">C3-B3</f>
        <v>9.35</v>
      </c>
      <c r="E3" s="23">
        <f t="shared" ref="E3:E7" si="1">$D$8</f>
        <v>9.45</v>
      </c>
      <c r="F3" s="23">
        <f t="shared" ref="F3:F7" si="2">D3-E3</f>
        <v>-0.0999999999999979</v>
      </c>
      <c r="G3" s="23">
        <f t="shared" ref="G3:G7" si="3">POWER(2,-F3)</f>
        <v>1.07177346253629</v>
      </c>
      <c r="H3" s="23">
        <f t="shared" ref="H3:H7" si="4">$G$8</f>
        <v>1.00116011020262</v>
      </c>
      <c r="I3" s="22">
        <f t="shared" ref="I3:I7" si="5">G3/H3</f>
        <v>1.07053152798844</v>
      </c>
      <c r="J3" s="23"/>
      <c r="K3" s="23"/>
    </row>
    <row r="4" ht="14.25" spans="1:11">
      <c r="A4" s="19"/>
      <c r="B4" s="21">
        <v>11.75</v>
      </c>
      <c r="C4" s="24" t="s">
        <v>223</v>
      </c>
      <c r="D4" s="22">
        <f t="shared" si="0"/>
        <v>9.41</v>
      </c>
      <c r="E4" s="23">
        <f t="shared" si="1"/>
        <v>9.45</v>
      </c>
      <c r="F4" s="23">
        <f t="shared" si="2"/>
        <v>-0.0399999999999991</v>
      </c>
      <c r="G4" s="23">
        <f t="shared" si="3"/>
        <v>1.02811382665607</v>
      </c>
      <c r="H4" s="23">
        <f t="shared" si="4"/>
        <v>1.00116011020262</v>
      </c>
      <c r="I4" s="22">
        <f t="shared" si="5"/>
        <v>1.02692248340576</v>
      </c>
      <c r="J4" s="23"/>
      <c r="K4" s="23"/>
    </row>
    <row r="5" ht="14.25" spans="1:11">
      <c r="A5" s="19"/>
      <c r="B5" s="21">
        <v>11.65</v>
      </c>
      <c r="C5" s="24" t="s">
        <v>121</v>
      </c>
      <c r="D5" s="22">
        <f t="shared" si="0"/>
        <v>9.46</v>
      </c>
      <c r="E5" s="23">
        <f t="shared" si="1"/>
        <v>9.45</v>
      </c>
      <c r="F5" s="23">
        <f t="shared" si="2"/>
        <v>0.00999999999999979</v>
      </c>
      <c r="G5" s="23">
        <f t="shared" si="3"/>
        <v>0.993092495437036</v>
      </c>
      <c r="H5" s="23">
        <f t="shared" si="4"/>
        <v>1.00116011020262</v>
      </c>
      <c r="I5" s="22">
        <f t="shared" si="5"/>
        <v>0.991941733711348</v>
      </c>
      <c r="J5" s="23"/>
      <c r="K5" s="23"/>
    </row>
    <row r="6" ht="14.25" spans="1:11">
      <c r="A6" s="19"/>
      <c r="B6" s="21">
        <v>11.59</v>
      </c>
      <c r="C6" s="24" t="s">
        <v>224</v>
      </c>
      <c r="D6" s="22">
        <f t="shared" si="0"/>
        <v>9.56</v>
      </c>
      <c r="E6" s="23">
        <f t="shared" si="1"/>
        <v>9.45</v>
      </c>
      <c r="F6" s="23">
        <f t="shared" si="2"/>
        <v>0.109999999999999</v>
      </c>
      <c r="G6" s="23">
        <f t="shared" si="3"/>
        <v>0.926588061890371</v>
      </c>
      <c r="H6" s="23">
        <f t="shared" si="4"/>
        <v>1.00116011020262</v>
      </c>
      <c r="I6" s="22">
        <f t="shared" si="5"/>
        <v>0.925514363234907</v>
      </c>
      <c r="J6" s="23"/>
      <c r="K6" s="23"/>
    </row>
    <row r="7" ht="14.25" spans="1:11">
      <c r="A7" s="19"/>
      <c r="B7" s="21">
        <v>11.52</v>
      </c>
      <c r="C7" s="24" t="s">
        <v>225</v>
      </c>
      <c r="D7" s="22">
        <f t="shared" si="0"/>
        <v>9.47</v>
      </c>
      <c r="E7" s="23">
        <f t="shared" si="1"/>
        <v>9.45</v>
      </c>
      <c r="F7" s="23">
        <f t="shared" si="2"/>
        <v>0.0199999999999996</v>
      </c>
      <c r="G7" s="23">
        <f t="shared" si="3"/>
        <v>0.986232704493359</v>
      </c>
      <c r="H7" s="23">
        <f t="shared" si="4"/>
        <v>1.00116011020262</v>
      </c>
      <c r="I7" s="22">
        <f t="shared" si="5"/>
        <v>0.985089891659543</v>
      </c>
      <c r="J7" s="27">
        <f>AVERAGE(I3:I7)</f>
        <v>1</v>
      </c>
      <c r="K7" s="23">
        <f>STDEV(I3:I7)</f>
        <v>0.0537002644865976</v>
      </c>
    </row>
    <row r="8" ht="14.25" spans="1:11">
      <c r="A8" s="19"/>
      <c r="B8" s="25"/>
      <c r="C8" s="21"/>
      <c r="D8" s="23">
        <f>AVERAGE(D3:D7)</f>
        <v>9.45</v>
      </c>
      <c r="E8" s="23" t="s">
        <v>51</v>
      </c>
      <c r="F8" s="23"/>
      <c r="G8" s="23">
        <f>AVERAGE(G3:G7)</f>
        <v>1.00116011020262</v>
      </c>
      <c r="H8" s="23"/>
      <c r="I8" s="23"/>
      <c r="J8" s="27"/>
      <c r="K8" s="23"/>
    </row>
    <row r="9" ht="14.25" spans="1:11">
      <c r="A9" s="26" t="s">
        <v>52</v>
      </c>
      <c r="B9" s="21">
        <v>11.48</v>
      </c>
      <c r="C9" s="24" t="s">
        <v>66</v>
      </c>
      <c r="D9" s="23">
        <f t="shared" ref="D9:D13" si="6">C9-B9</f>
        <v>9.06</v>
      </c>
      <c r="E9" s="23">
        <f t="shared" ref="E9:E13" si="7">$D$8</f>
        <v>9.45</v>
      </c>
      <c r="F9" s="23">
        <f t="shared" ref="F9:F13" si="8">D9-E9</f>
        <v>-0.390000000000001</v>
      </c>
      <c r="G9" s="23">
        <f t="shared" ref="G9:G13" si="9">POWER(2,-F9)</f>
        <v>1.31039340385836</v>
      </c>
      <c r="H9" s="23">
        <f t="shared" ref="H9:H13" si="10">$G$8</f>
        <v>1.00116011020262</v>
      </c>
      <c r="I9" s="23">
        <f t="shared" ref="I9:I13" si="11">G9/H9</f>
        <v>1.3088749646579</v>
      </c>
      <c r="J9" s="27"/>
      <c r="K9" s="23"/>
    </row>
    <row r="10" ht="14.25" spans="1:11">
      <c r="A10" s="19"/>
      <c r="B10" s="21">
        <v>11.42</v>
      </c>
      <c r="C10" s="24" t="s">
        <v>226</v>
      </c>
      <c r="D10" s="23">
        <f t="shared" si="6"/>
        <v>9.36</v>
      </c>
      <c r="E10" s="23">
        <f t="shared" si="7"/>
        <v>9.45</v>
      </c>
      <c r="F10" s="23">
        <f t="shared" si="8"/>
        <v>-0.0899999999999981</v>
      </c>
      <c r="G10" s="23">
        <f t="shared" si="9"/>
        <v>1.06437018245336</v>
      </c>
      <c r="H10" s="23">
        <f t="shared" si="10"/>
        <v>1.00116011020262</v>
      </c>
      <c r="I10" s="23">
        <f t="shared" si="11"/>
        <v>1.06313682657406</v>
      </c>
      <c r="J10" s="27"/>
      <c r="K10" s="23"/>
    </row>
    <row r="11" ht="14.25" spans="1:11">
      <c r="A11" s="19"/>
      <c r="B11" s="21">
        <v>11.36</v>
      </c>
      <c r="C11" s="24" t="s">
        <v>215</v>
      </c>
      <c r="D11" s="23">
        <f t="shared" si="6"/>
        <v>9.01</v>
      </c>
      <c r="E11" s="23">
        <f t="shared" si="7"/>
        <v>9.45</v>
      </c>
      <c r="F11" s="23">
        <f t="shared" si="8"/>
        <v>-0.439999999999998</v>
      </c>
      <c r="G11" s="23">
        <f t="shared" si="9"/>
        <v>1.35660432744767</v>
      </c>
      <c r="H11" s="23">
        <f t="shared" si="10"/>
        <v>1.00116011020262</v>
      </c>
      <c r="I11" s="23">
        <f t="shared" si="11"/>
        <v>1.35503234060445</v>
      </c>
      <c r="J11" s="27"/>
      <c r="K11" s="23"/>
    </row>
    <row r="12" ht="14.25" spans="1:11">
      <c r="A12" s="19"/>
      <c r="B12" s="21">
        <v>11.27</v>
      </c>
      <c r="C12" s="24" t="s">
        <v>217</v>
      </c>
      <c r="D12" s="23">
        <f t="shared" si="6"/>
        <v>9.08</v>
      </c>
      <c r="E12" s="23">
        <f t="shared" si="7"/>
        <v>9.45</v>
      </c>
      <c r="F12" s="23">
        <f t="shared" si="8"/>
        <v>-0.369999999999997</v>
      </c>
      <c r="G12" s="23">
        <f t="shared" si="9"/>
        <v>1.29235283063749</v>
      </c>
      <c r="H12" s="23">
        <f t="shared" si="10"/>
        <v>1.00116011020262</v>
      </c>
      <c r="I12" s="23">
        <f t="shared" si="11"/>
        <v>1.29085529623821</v>
      </c>
      <c r="J12" s="27"/>
      <c r="K12" s="23"/>
    </row>
    <row r="13" ht="14.25" spans="1:11">
      <c r="A13" s="19"/>
      <c r="B13" s="21">
        <v>11.16</v>
      </c>
      <c r="C13" s="24" t="s">
        <v>227</v>
      </c>
      <c r="D13" s="23">
        <f t="shared" si="6"/>
        <v>9.13</v>
      </c>
      <c r="E13" s="23">
        <f t="shared" si="7"/>
        <v>9.45</v>
      </c>
      <c r="F13" s="23">
        <f t="shared" si="8"/>
        <v>-0.32</v>
      </c>
      <c r="G13" s="23">
        <f t="shared" si="9"/>
        <v>1.24833054890161</v>
      </c>
      <c r="H13" s="23">
        <f t="shared" si="10"/>
        <v>1.00116011020262</v>
      </c>
      <c r="I13" s="23">
        <f t="shared" si="11"/>
        <v>1.24688402602153</v>
      </c>
      <c r="J13" s="27">
        <f>AVERAGE(I9:I13)</f>
        <v>1.25295669081923</v>
      </c>
      <c r="K13" s="23">
        <f>STDEV(I9:I13)</f>
        <v>0.112972401542007</v>
      </c>
    </row>
    <row r="14" ht="14.25" spans="1:11">
      <c r="A14" s="7"/>
      <c r="B14" s="14"/>
      <c r="C14" s="13"/>
      <c r="D14" s="12"/>
      <c r="E14" s="12"/>
      <c r="F14" s="12"/>
      <c r="G14" s="12"/>
      <c r="H14" s="12"/>
      <c r="I14" s="12"/>
      <c r="J14" s="18"/>
      <c r="K14" s="12"/>
    </row>
    <row r="15" ht="14.25" spans="1:11">
      <c r="A15" s="9"/>
      <c r="B15" s="14"/>
      <c r="C15" s="13"/>
      <c r="D15" s="12"/>
      <c r="E15" s="12"/>
      <c r="F15" s="12"/>
      <c r="G15" s="12"/>
      <c r="H15" s="12"/>
      <c r="I15" s="12"/>
      <c r="J15" s="18"/>
      <c r="K15" s="12"/>
    </row>
    <row r="16" ht="14.25" spans="1:11">
      <c r="A16" s="7"/>
      <c r="B16" s="14"/>
      <c r="C16" s="13"/>
      <c r="D16" s="12"/>
      <c r="E16" s="12"/>
      <c r="F16" s="12"/>
      <c r="G16" s="12"/>
      <c r="H16" s="12"/>
      <c r="I16" s="12"/>
      <c r="J16" s="18"/>
      <c r="K16" s="12"/>
    </row>
    <row r="17" ht="14.25" spans="1:11">
      <c r="A17" s="7"/>
      <c r="B17" s="14"/>
      <c r="C17" s="13"/>
      <c r="D17" s="12"/>
      <c r="E17" s="12"/>
      <c r="F17" s="12"/>
      <c r="G17" s="12"/>
      <c r="H17" s="12"/>
      <c r="I17" s="12"/>
      <c r="J17" s="18"/>
      <c r="K17" s="12"/>
    </row>
    <row r="21" spans="1:3">
      <c r="A21" s="15"/>
      <c r="B21" s="15"/>
      <c r="C21" s="15"/>
    </row>
    <row r="22" spans="1:5">
      <c r="A22" s="16" t="s">
        <v>0</v>
      </c>
      <c r="B22" s="15">
        <v>5</v>
      </c>
      <c r="C22" s="15" t="s">
        <v>58</v>
      </c>
      <c r="E22" s="9"/>
    </row>
    <row r="23" spans="1:3">
      <c r="A23" s="17" t="s">
        <v>59</v>
      </c>
      <c r="B23" s="15">
        <v>5</v>
      </c>
      <c r="C23" s="15" t="s">
        <v>228</v>
      </c>
    </row>
  </sheetData>
  <pageMargins left="0.7" right="0.7" top="0.75" bottom="0.75" header="0.3" footer="0.3"/>
  <headerFooter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H32" sqref="H32"/>
    </sheetView>
  </sheetViews>
  <sheetFormatPr defaultColWidth="9" defaultRowHeight="13.5"/>
  <sheetData>
    <row r="1" spans="1:11">
      <c r="A1" s="19"/>
      <c r="B1" s="19" t="s">
        <v>40</v>
      </c>
      <c r="C1" s="20" t="s">
        <v>85</v>
      </c>
      <c r="D1" s="19" t="s">
        <v>42</v>
      </c>
      <c r="E1" s="19"/>
      <c r="F1" s="19"/>
      <c r="G1" s="19"/>
      <c r="H1" s="19"/>
      <c r="I1" s="19"/>
      <c r="J1" s="19" t="s">
        <v>43</v>
      </c>
      <c r="K1" s="19"/>
    </row>
    <row r="2" spans="1:11">
      <c r="A2" s="19"/>
      <c r="B2" s="19" t="s">
        <v>44</v>
      </c>
      <c r="C2" s="20" t="s">
        <v>45</v>
      </c>
      <c r="D2" s="19" t="s">
        <v>46</v>
      </c>
      <c r="E2" s="19"/>
      <c r="F2" s="19"/>
      <c r="G2" s="19"/>
      <c r="H2" s="19"/>
      <c r="I2" s="19"/>
      <c r="J2" s="19"/>
      <c r="K2" s="19"/>
    </row>
    <row r="3" ht="14.25" spans="1:11">
      <c r="A3" s="19" t="s">
        <v>0</v>
      </c>
      <c r="B3" s="21">
        <v>11.79</v>
      </c>
      <c r="C3" s="21">
        <v>20.19</v>
      </c>
      <c r="D3" s="22">
        <f t="shared" ref="D3:D7" si="0">C3-B3</f>
        <v>8.4</v>
      </c>
      <c r="E3" s="23">
        <f t="shared" ref="E3:E7" si="1">$D$8</f>
        <v>8.492</v>
      </c>
      <c r="F3" s="23">
        <f t="shared" ref="F3:F7" si="2">D3-E3</f>
        <v>-0.0919999999999987</v>
      </c>
      <c r="G3" s="23">
        <f t="shared" ref="G3:G7" si="3">POWER(2,-F3)</f>
        <v>1.06584673606794</v>
      </c>
      <c r="H3" s="23">
        <f t="shared" ref="H3:H7" si="4">$G$8</f>
        <v>1.00182092914119</v>
      </c>
      <c r="I3" s="22">
        <f t="shared" ref="I3:I7" si="5">G3/H3</f>
        <v>1.06390943237893</v>
      </c>
      <c r="J3" s="23"/>
      <c r="K3" s="23"/>
    </row>
    <row r="4" ht="14.25" spans="1:11">
      <c r="A4" s="19"/>
      <c r="B4" s="21">
        <v>11.75</v>
      </c>
      <c r="C4" s="24" t="s">
        <v>229</v>
      </c>
      <c r="D4" s="22">
        <f t="shared" si="0"/>
        <v>8.48</v>
      </c>
      <c r="E4" s="23">
        <f t="shared" si="1"/>
        <v>8.492</v>
      </c>
      <c r="F4" s="23">
        <f t="shared" si="2"/>
        <v>-0.0120000000000005</v>
      </c>
      <c r="G4" s="23">
        <f t="shared" si="3"/>
        <v>1.0083524548946</v>
      </c>
      <c r="H4" s="23">
        <f t="shared" si="4"/>
        <v>1.00182092914119</v>
      </c>
      <c r="I4" s="22">
        <f t="shared" si="5"/>
        <v>1.00651965392558</v>
      </c>
      <c r="J4" s="23"/>
      <c r="K4" s="23"/>
    </row>
    <row r="5" ht="14.25" spans="1:11">
      <c r="A5" s="19"/>
      <c r="B5" s="21">
        <v>11.65</v>
      </c>
      <c r="C5" s="24" t="s">
        <v>230</v>
      </c>
      <c r="D5" s="22">
        <f t="shared" si="0"/>
        <v>8.4</v>
      </c>
      <c r="E5" s="23">
        <f t="shared" si="1"/>
        <v>8.492</v>
      </c>
      <c r="F5" s="23">
        <f t="shared" si="2"/>
        <v>-0.0920000000000005</v>
      </c>
      <c r="G5" s="23">
        <f t="shared" si="3"/>
        <v>1.06584673606794</v>
      </c>
      <c r="H5" s="23">
        <f t="shared" si="4"/>
        <v>1.00182092914119</v>
      </c>
      <c r="I5" s="22">
        <f t="shared" si="5"/>
        <v>1.06390943237893</v>
      </c>
      <c r="J5" s="23"/>
      <c r="K5" s="23"/>
    </row>
    <row r="6" ht="14.25" spans="1:11">
      <c r="A6" s="19"/>
      <c r="B6" s="21">
        <v>11.59</v>
      </c>
      <c r="C6" s="24" t="s">
        <v>179</v>
      </c>
      <c r="D6" s="22">
        <f t="shared" si="0"/>
        <v>8.62</v>
      </c>
      <c r="E6" s="23">
        <f t="shared" si="1"/>
        <v>8.492</v>
      </c>
      <c r="F6" s="23">
        <f t="shared" si="2"/>
        <v>0.128</v>
      </c>
      <c r="G6" s="23">
        <f t="shared" si="3"/>
        <v>0.915099168127928</v>
      </c>
      <c r="H6" s="23">
        <f t="shared" si="4"/>
        <v>1.00182092914119</v>
      </c>
      <c r="I6" s="22">
        <f t="shared" si="5"/>
        <v>0.913435866140662</v>
      </c>
      <c r="J6" s="23"/>
      <c r="K6" s="23"/>
    </row>
    <row r="7" ht="14.25" spans="1:11">
      <c r="A7" s="19"/>
      <c r="B7" s="21">
        <v>11.52</v>
      </c>
      <c r="C7" s="24" t="s">
        <v>173</v>
      </c>
      <c r="D7" s="22">
        <f t="shared" si="0"/>
        <v>8.56</v>
      </c>
      <c r="E7" s="23">
        <f t="shared" si="1"/>
        <v>8.492</v>
      </c>
      <c r="F7" s="23">
        <f t="shared" si="2"/>
        <v>0.0679999999999978</v>
      </c>
      <c r="G7" s="23">
        <f t="shared" si="3"/>
        <v>0.95395955054756</v>
      </c>
      <c r="H7" s="23">
        <f t="shared" si="4"/>
        <v>1.00182092914119</v>
      </c>
      <c r="I7" s="22">
        <f t="shared" si="5"/>
        <v>0.952225615175895</v>
      </c>
      <c r="J7" s="27">
        <f>AVERAGE(I3:I7)</f>
        <v>1</v>
      </c>
      <c r="K7" s="23">
        <f>STDEV(I3:I7)</f>
        <v>0.0670579564582818</v>
      </c>
    </row>
    <row r="8" ht="14.25" spans="1:11">
      <c r="A8" s="19"/>
      <c r="B8" s="25"/>
      <c r="C8" s="21"/>
      <c r="D8" s="23">
        <f>AVERAGE(D3:D7)</f>
        <v>8.492</v>
      </c>
      <c r="E8" s="23" t="s">
        <v>51</v>
      </c>
      <c r="F8" s="23"/>
      <c r="G8" s="23">
        <f>AVERAGE(G3:G7)</f>
        <v>1.00182092914119</v>
      </c>
      <c r="H8" s="23"/>
      <c r="I8" s="23"/>
      <c r="J8" s="27"/>
      <c r="K8" s="23"/>
    </row>
    <row r="9" ht="14.25" spans="1:11">
      <c r="A9" s="26" t="s">
        <v>52</v>
      </c>
      <c r="B9" s="21">
        <v>11.48</v>
      </c>
      <c r="C9" s="24" t="s">
        <v>211</v>
      </c>
      <c r="D9" s="23">
        <f t="shared" ref="D9:D13" si="6">C9-B9</f>
        <v>8.84</v>
      </c>
      <c r="E9" s="23">
        <f t="shared" ref="E9:E13" si="7">$D$8</f>
        <v>8.492</v>
      </c>
      <c r="F9" s="23">
        <f t="shared" ref="F9:F13" si="8">D9-E9</f>
        <v>0.347999999999999</v>
      </c>
      <c r="G9" s="23">
        <f t="shared" ref="G9:G13" si="9">POWER(2,-F9)</f>
        <v>0.785672516667581</v>
      </c>
      <c r="H9" s="23">
        <f t="shared" ref="H9:H13" si="10">$G$8</f>
        <v>1.00182092914119</v>
      </c>
      <c r="I9" s="23">
        <f t="shared" ref="I9:I13" si="11">G9/H9</f>
        <v>0.784244463070955</v>
      </c>
      <c r="J9" s="27"/>
      <c r="K9" s="23"/>
    </row>
    <row r="10" ht="14.25" spans="1:11">
      <c r="A10" s="19"/>
      <c r="B10" s="21">
        <v>11.42</v>
      </c>
      <c r="C10" s="24" t="s">
        <v>211</v>
      </c>
      <c r="D10" s="23">
        <f t="shared" si="6"/>
        <v>8.9</v>
      </c>
      <c r="E10" s="23">
        <f t="shared" si="7"/>
        <v>8.492</v>
      </c>
      <c r="F10" s="23">
        <f t="shared" si="8"/>
        <v>0.407999999999999</v>
      </c>
      <c r="G10" s="23">
        <f t="shared" si="9"/>
        <v>0.753667454779191</v>
      </c>
      <c r="H10" s="23">
        <f t="shared" si="10"/>
        <v>1.00182092914119</v>
      </c>
      <c r="I10" s="23">
        <f t="shared" si="11"/>
        <v>0.752297574203475</v>
      </c>
      <c r="J10" s="27"/>
      <c r="K10" s="23"/>
    </row>
    <row r="11" ht="14.25" spans="1:11">
      <c r="A11" s="19"/>
      <c r="B11" s="21">
        <v>11.36</v>
      </c>
      <c r="C11" s="24" t="s">
        <v>70</v>
      </c>
      <c r="D11" s="23">
        <f t="shared" si="6"/>
        <v>9</v>
      </c>
      <c r="E11" s="23">
        <f t="shared" si="7"/>
        <v>8.492</v>
      </c>
      <c r="F11" s="23">
        <f t="shared" si="8"/>
        <v>0.507999999999999</v>
      </c>
      <c r="G11" s="23">
        <f t="shared" si="9"/>
        <v>0.70319659995656</v>
      </c>
      <c r="H11" s="23">
        <f t="shared" si="10"/>
        <v>1.00182092914119</v>
      </c>
      <c r="I11" s="23">
        <f t="shared" si="11"/>
        <v>0.701918456184951</v>
      </c>
      <c r="J11" s="27"/>
      <c r="K11" s="23"/>
    </row>
    <row r="12" ht="14.25" spans="1:11">
      <c r="A12" s="19"/>
      <c r="B12" s="21">
        <v>11.27</v>
      </c>
      <c r="C12" s="24" t="s">
        <v>231</v>
      </c>
      <c r="D12" s="23">
        <f t="shared" si="6"/>
        <v>8.75</v>
      </c>
      <c r="E12" s="23">
        <f t="shared" si="7"/>
        <v>8.492</v>
      </c>
      <c r="F12" s="23">
        <f t="shared" si="8"/>
        <v>0.257999999999999</v>
      </c>
      <c r="G12" s="23">
        <f t="shared" si="9"/>
        <v>0.836246399914063</v>
      </c>
      <c r="H12" s="23">
        <f t="shared" si="10"/>
        <v>1.00182092914119</v>
      </c>
      <c r="I12" s="23">
        <f t="shared" si="11"/>
        <v>0.83472642224687</v>
      </c>
      <c r="J12" s="27"/>
      <c r="K12" s="23"/>
    </row>
    <row r="13" ht="14.25" spans="1:11">
      <c r="A13" s="19"/>
      <c r="B13" s="21">
        <v>11.16</v>
      </c>
      <c r="C13" s="24" t="s">
        <v>74</v>
      </c>
      <c r="D13" s="23">
        <f t="shared" si="6"/>
        <v>9.08</v>
      </c>
      <c r="E13" s="23">
        <f t="shared" si="7"/>
        <v>8.492</v>
      </c>
      <c r="F13" s="23">
        <f t="shared" si="8"/>
        <v>0.587999999999997</v>
      </c>
      <c r="G13" s="23">
        <f t="shared" si="9"/>
        <v>0.665264520540344</v>
      </c>
      <c r="H13" s="23">
        <f t="shared" si="10"/>
        <v>1.00182092914119</v>
      </c>
      <c r="I13" s="23">
        <f t="shared" si="11"/>
        <v>0.664055322851599</v>
      </c>
      <c r="J13" s="27">
        <f>AVERAGE(I9:I13)</f>
        <v>0.74744844771157</v>
      </c>
      <c r="K13" s="23">
        <f>STDEV(I9:I13)</f>
        <v>0.0671235782258584</v>
      </c>
    </row>
    <row r="14" ht="14.25" spans="1:11">
      <c r="A14" s="7"/>
      <c r="B14" s="14"/>
      <c r="C14" s="13"/>
      <c r="D14" s="12"/>
      <c r="E14" s="12"/>
      <c r="F14" s="12"/>
      <c r="G14" s="12"/>
      <c r="H14" s="12"/>
      <c r="I14" s="12"/>
      <c r="J14" s="18"/>
      <c r="K14" s="12"/>
    </row>
    <row r="15" ht="14.25" spans="1:11">
      <c r="A15" s="9"/>
      <c r="B15" s="14"/>
      <c r="C15" s="13"/>
      <c r="D15" s="12"/>
      <c r="E15" s="12"/>
      <c r="F15" s="12"/>
      <c r="G15" s="12"/>
      <c r="H15" s="12"/>
      <c r="I15" s="12"/>
      <c r="J15" s="18"/>
      <c r="K15" s="12"/>
    </row>
    <row r="16" ht="14.25" spans="1:11">
      <c r="A16" s="7"/>
      <c r="B16" s="14"/>
      <c r="C16" s="13"/>
      <c r="D16" s="12"/>
      <c r="E16" s="12"/>
      <c r="F16" s="12"/>
      <c r="G16" s="12"/>
      <c r="H16" s="12"/>
      <c r="I16" s="12"/>
      <c r="J16" s="18"/>
      <c r="K16" s="12"/>
    </row>
    <row r="17" ht="14.25" spans="1:11">
      <c r="A17" s="7"/>
      <c r="B17" s="14"/>
      <c r="C17" s="13"/>
      <c r="D17" s="12"/>
      <c r="E17" s="12"/>
      <c r="F17" s="12"/>
      <c r="G17" s="12"/>
      <c r="H17" s="12"/>
      <c r="I17" s="12"/>
      <c r="J17" s="18"/>
      <c r="K17" s="12"/>
    </row>
    <row r="21" spans="1:3">
      <c r="A21" s="15"/>
      <c r="B21" s="15"/>
      <c r="C21" s="15"/>
    </row>
    <row r="22" spans="1:3">
      <c r="A22" s="16" t="s">
        <v>0</v>
      </c>
      <c r="B22" s="15">
        <v>5</v>
      </c>
      <c r="C22" s="15" t="s">
        <v>188</v>
      </c>
    </row>
    <row r="23" spans="1:3">
      <c r="A23" s="17" t="s">
        <v>59</v>
      </c>
      <c r="B23" s="15">
        <v>5</v>
      </c>
      <c r="C23" s="15" t="s">
        <v>232</v>
      </c>
    </row>
  </sheetData>
  <pageMargins left="0.7" right="0.7" top="0.75" bottom="0.75" header="0.3" footer="0.3"/>
  <headerFooter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G26" sqref="G26"/>
    </sheetView>
  </sheetViews>
  <sheetFormatPr defaultColWidth="9" defaultRowHeight="13.5"/>
  <sheetData>
    <row r="1" spans="1:11">
      <c r="A1" s="19"/>
      <c r="B1" s="19" t="s">
        <v>40</v>
      </c>
      <c r="C1" s="20" t="s">
        <v>94</v>
      </c>
      <c r="D1" s="19" t="s">
        <v>42</v>
      </c>
      <c r="E1" s="19"/>
      <c r="F1" s="19"/>
      <c r="G1" s="19"/>
      <c r="H1" s="19"/>
      <c r="I1" s="19"/>
      <c r="J1" s="19" t="s">
        <v>43</v>
      </c>
      <c r="K1" s="19"/>
    </row>
    <row r="2" spans="1:11">
      <c r="A2" s="19"/>
      <c r="B2" s="19" t="s">
        <v>44</v>
      </c>
      <c r="C2" s="20" t="s">
        <v>45</v>
      </c>
      <c r="D2" s="19" t="s">
        <v>46</v>
      </c>
      <c r="E2" s="19"/>
      <c r="F2" s="19"/>
      <c r="G2" s="19"/>
      <c r="H2" s="19"/>
      <c r="I2" s="19"/>
      <c r="J2" s="19"/>
      <c r="K2" s="19"/>
    </row>
    <row r="3" ht="14.25" spans="1:11">
      <c r="A3" s="19" t="s">
        <v>0</v>
      </c>
      <c r="B3" s="21">
        <v>11.79</v>
      </c>
      <c r="C3" s="21">
        <v>20.39</v>
      </c>
      <c r="D3" s="22">
        <f t="shared" ref="D3:D7" si="0">C3-B3</f>
        <v>8.6</v>
      </c>
      <c r="E3" s="23">
        <f t="shared" ref="E3:E7" si="1">$D$8</f>
        <v>8.77</v>
      </c>
      <c r="F3" s="23">
        <f t="shared" ref="F3:F7" si="2">D3-E3</f>
        <v>-0.169999999999998</v>
      </c>
      <c r="G3" s="23">
        <f t="shared" ref="G3:G7" si="3">POWER(2,-F3)</f>
        <v>1.12505848468881</v>
      </c>
      <c r="H3" s="23">
        <f t="shared" ref="H3:H7" si="4">$G$8</f>
        <v>1.01071737857709</v>
      </c>
      <c r="I3" s="22">
        <f t="shared" ref="I3:I7" si="5">G3/H3</f>
        <v>1.11312866339816</v>
      </c>
      <c r="J3" s="23"/>
      <c r="K3" s="23"/>
    </row>
    <row r="4" ht="14.25" spans="1:11">
      <c r="A4" s="19"/>
      <c r="B4" s="21">
        <v>11.75</v>
      </c>
      <c r="C4" s="24" t="s">
        <v>233</v>
      </c>
      <c r="D4" s="22">
        <f t="shared" si="0"/>
        <v>8.67</v>
      </c>
      <c r="E4" s="23">
        <f t="shared" si="1"/>
        <v>8.77</v>
      </c>
      <c r="F4" s="23">
        <f t="shared" si="2"/>
        <v>-0.0999999999999979</v>
      </c>
      <c r="G4" s="23">
        <f t="shared" si="3"/>
        <v>1.07177346253629</v>
      </c>
      <c r="H4" s="23">
        <f t="shared" si="4"/>
        <v>1.01071737857709</v>
      </c>
      <c r="I4" s="22">
        <f t="shared" si="5"/>
        <v>1.06040866146495</v>
      </c>
      <c r="J4" s="23"/>
      <c r="K4" s="23"/>
    </row>
    <row r="5" ht="14.25" spans="1:11">
      <c r="A5" s="19"/>
      <c r="B5" s="21">
        <v>11.65</v>
      </c>
      <c r="C5" s="24" t="s">
        <v>69</v>
      </c>
      <c r="D5" s="22">
        <f t="shared" si="0"/>
        <v>8.66</v>
      </c>
      <c r="E5" s="23">
        <f t="shared" si="1"/>
        <v>8.77</v>
      </c>
      <c r="F5" s="23">
        <f t="shared" si="2"/>
        <v>-0.110000000000001</v>
      </c>
      <c r="G5" s="23">
        <f t="shared" si="3"/>
        <v>1.07922823650443</v>
      </c>
      <c r="H5" s="23">
        <f t="shared" si="4"/>
        <v>1.01071737857709</v>
      </c>
      <c r="I5" s="22">
        <f t="shared" si="5"/>
        <v>1.06778438699035</v>
      </c>
      <c r="J5" s="23"/>
      <c r="K5" s="23"/>
    </row>
    <row r="6" ht="14.25" spans="1:11">
      <c r="A6" s="19"/>
      <c r="B6" s="21">
        <v>11.59</v>
      </c>
      <c r="C6" s="24" t="s">
        <v>234</v>
      </c>
      <c r="D6" s="22">
        <f t="shared" si="0"/>
        <v>9.2</v>
      </c>
      <c r="E6" s="23">
        <f t="shared" si="1"/>
        <v>8.77</v>
      </c>
      <c r="F6" s="23">
        <f t="shared" si="2"/>
        <v>0.43</v>
      </c>
      <c r="G6" s="23">
        <f t="shared" si="3"/>
        <v>0.742261785314525</v>
      </c>
      <c r="H6" s="23">
        <f t="shared" si="4"/>
        <v>1.01071737857709</v>
      </c>
      <c r="I6" s="22">
        <f t="shared" si="5"/>
        <v>0.734391038530969</v>
      </c>
      <c r="J6" s="23"/>
      <c r="K6" s="23"/>
    </row>
    <row r="7" ht="14.25" spans="1:11">
      <c r="A7" s="19"/>
      <c r="B7" s="21">
        <v>11.52</v>
      </c>
      <c r="C7" s="24" t="s">
        <v>74</v>
      </c>
      <c r="D7" s="22">
        <f t="shared" si="0"/>
        <v>8.72</v>
      </c>
      <c r="E7" s="23">
        <f t="shared" si="1"/>
        <v>8.77</v>
      </c>
      <c r="F7" s="23">
        <f t="shared" si="2"/>
        <v>-0.0500000000000007</v>
      </c>
      <c r="G7" s="23">
        <f t="shared" si="3"/>
        <v>1.03526492384138</v>
      </c>
      <c r="H7" s="23">
        <f t="shared" si="4"/>
        <v>1.01071737857709</v>
      </c>
      <c r="I7" s="22">
        <f t="shared" si="5"/>
        <v>1.02428724961557</v>
      </c>
      <c r="J7" s="27">
        <f>AVERAGE(I3:I7)</f>
        <v>1</v>
      </c>
      <c r="K7" s="23">
        <f>STDEV(I3:I7)</f>
        <v>0.15180580925021</v>
      </c>
    </row>
    <row r="8" ht="14.25" spans="1:11">
      <c r="A8" s="19"/>
      <c r="B8" s="25"/>
      <c r="C8" s="21"/>
      <c r="D8" s="23">
        <f>AVERAGE(D3:D7)</f>
        <v>8.77</v>
      </c>
      <c r="E8" s="23" t="s">
        <v>51</v>
      </c>
      <c r="F8" s="23"/>
      <c r="G8" s="23">
        <f>AVERAGE(G3:G7)</f>
        <v>1.01071737857709</v>
      </c>
      <c r="H8" s="23"/>
      <c r="I8" s="23"/>
      <c r="J8" s="27"/>
      <c r="K8" s="23"/>
    </row>
    <row r="9" ht="14.25" spans="1:11">
      <c r="A9" s="26" t="s">
        <v>52</v>
      </c>
      <c r="B9" s="21">
        <v>11.48</v>
      </c>
      <c r="C9" s="24" t="s">
        <v>98</v>
      </c>
      <c r="D9" s="23">
        <f t="shared" ref="D9:D13" si="6">C9-B9</f>
        <v>9</v>
      </c>
      <c r="E9" s="23">
        <f t="shared" ref="E9:E13" si="7">$D$8</f>
        <v>8.77</v>
      </c>
      <c r="F9" s="23">
        <f t="shared" ref="F9:F13" si="8">D9-E9</f>
        <v>0.23</v>
      </c>
      <c r="G9" s="23">
        <f t="shared" ref="G9:G13" si="9">POWER(2,-F9)</f>
        <v>0.852634891767956</v>
      </c>
      <c r="H9" s="23">
        <f t="shared" ref="H9:H13" si="10">$G$8</f>
        <v>1.01071737857709</v>
      </c>
      <c r="I9" s="23">
        <f t="shared" ref="I9:I13" si="11">G9/H9</f>
        <v>0.843593777885087</v>
      </c>
      <c r="J9" s="27"/>
      <c r="K9" s="23"/>
    </row>
    <row r="10" ht="14.25" spans="1:11">
      <c r="A10" s="19"/>
      <c r="B10" s="21">
        <v>11.42</v>
      </c>
      <c r="C10" s="24" t="s">
        <v>235</v>
      </c>
      <c r="D10" s="23">
        <f t="shared" si="6"/>
        <v>8.76</v>
      </c>
      <c r="E10" s="23">
        <f t="shared" si="7"/>
        <v>8.77</v>
      </c>
      <c r="F10" s="23">
        <f t="shared" si="8"/>
        <v>-0.00999999999999979</v>
      </c>
      <c r="G10" s="23">
        <f t="shared" si="9"/>
        <v>1.00695555005672</v>
      </c>
      <c r="H10" s="23">
        <f t="shared" si="10"/>
        <v>1.01071737857709</v>
      </c>
      <c r="I10" s="23">
        <f t="shared" si="11"/>
        <v>0.996278060909902</v>
      </c>
      <c r="J10" s="27"/>
      <c r="K10" s="23"/>
    </row>
    <row r="11" ht="14.25" spans="1:11">
      <c r="A11" s="19"/>
      <c r="B11" s="21">
        <v>11.36</v>
      </c>
      <c r="C11" s="24" t="s">
        <v>110</v>
      </c>
      <c r="D11" s="23">
        <f t="shared" si="6"/>
        <v>8.68</v>
      </c>
      <c r="E11" s="23">
        <f t="shared" si="7"/>
        <v>8.77</v>
      </c>
      <c r="F11" s="23">
        <f t="shared" si="8"/>
        <v>-0.0899999999999999</v>
      </c>
      <c r="G11" s="23">
        <f t="shared" si="9"/>
        <v>1.06437018245336</v>
      </c>
      <c r="H11" s="23">
        <f t="shared" si="10"/>
        <v>1.01071737857709</v>
      </c>
      <c r="I11" s="23">
        <f t="shared" si="11"/>
        <v>1.05308388379728</v>
      </c>
      <c r="J11" s="27"/>
      <c r="K11" s="23"/>
    </row>
    <row r="12" ht="14.25" spans="1:11">
      <c r="A12" s="19"/>
      <c r="B12" s="21">
        <v>11.27</v>
      </c>
      <c r="C12" s="24" t="s">
        <v>110</v>
      </c>
      <c r="D12" s="23">
        <f t="shared" si="6"/>
        <v>8.77</v>
      </c>
      <c r="E12" s="23">
        <f t="shared" si="7"/>
        <v>8.77</v>
      </c>
      <c r="F12" s="23">
        <f t="shared" si="8"/>
        <v>0</v>
      </c>
      <c r="G12" s="23">
        <f t="shared" si="9"/>
        <v>1</v>
      </c>
      <c r="H12" s="23">
        <f t="shared" si="10"/>
        <v>1.01071737857709</v>
      </c>
      <c r="I12" s="23">
        <f t="shared" si="11"/>
        <v>0.989396265658186</v>
      </c>
      <c r="J12" s="27"/>
      <c r="K12" s="23"/>
    </row>
    <row r="13" ht="14.25" spans="1:11">
      <c r="A13" s="19"/>
      <c r="B13" s="21">
        <v>11.16</v>
      </c>
      <c r="C13" s="24" t="s">
        <v>62</v>
      </c>
      <c r="D13" s="23">
        <f t="shared" si="6"/>
        <v>8.74</v>
      </c>
      <c r="E13" s="23">
        <f t="shared" si="7"/>
        <v>8.77</v>
      </c>
      <c r="F13" s="23">
        <f t="shared" si="8"/>
        <v>-0.0300000000000011</v>
      </c>
      <c r="G13" s="23">
        <f t="shared" si="9"/>
        <v>1.02101212570719</v>
      </c>
      <c r="H13" s="23">
        <f t="shared" si="10"/>
        <v>1.01071737857709</v>
      </c>
      <c r="I13" s="23">
        <f t="shared" si="11"/>
        <v>1.01018558436642</v>
      </c>
      <c r="J13" s="27">
        <f>AVERAGE(I9:I13)</f>
        <v>0.978507514523375</v>
      </c>
      <c r="K13" s="23">
        <f>STDEV(I9:I13)</f>
        <v>0.0793744425443654</v>
      </c>
    </row>
    <row r="14" ht="14.25" spans="1:11">
      <c r="A14" s="7"/>
      <c r="B14" s="14"/>
      <c r="C14" s="13"/>
      <c r="D14" s="12"/>
      <c r="E14" s="12"/>
      <c r="F14" s="12"/>
      <c r="G14" s="12"/>
      <c r="H14" s="12"/>
      <c r="I14" s="12"/>
      <c r="J14" s="18"/>
      <c r="K14" s="12"/>
    </row>
    <row r="15" ht="14.25" spans="1:11">
      <c r="A15" s="9"/>
      <c r="B15" s="14"/>
      <c r="C15" s="13"/>
      <c r="D15" s="12"/>
      <c r="E15" s="12"/>
      <c r="F15" s="12"/>
      <c r="G15" s="12"/>
      <c r="H15" s="12"/>
      <c r="I15" s="12"/>
      <c r="J15" s="18"/>
      <c r="K15" s="12"/>
    </row>
    <row r="16" ht="14.25" spans="1:11">
      <c r="A16" s="7"/>
      <c r="B16" s="14"/>
      <c r="C16" s="13"/>
      <c r="D16" s="12"/>
      <c r="E16" s="12"/>
      <c r="F16" s="12"/>
      <c r="G16" s="12"/>
      <c r="H16" s="12"/>
      <c r="I16" s="12"/>
      <c r="J16" s="18"/>
      <c r="K16" s="12"/>
    </row>
    <row r="17" ht="14.25" spans="1:11">
      <c r="A17" s="7"/>
      <c r="B17" s="14"/>
      <c r="C17" s="13"/>
      <c r="D17" s="12"/>
      <c r="E17" s="12"/>
      <c r="F17" s="12"/>
      <c r="G17" s="12"/>
      <c r="H17" s="12"/>
      <c r="I17" s="12"/>
      <c r="J17" s="18"/>
      <c r="K17" s="12"/>
    </row>
    <row r="21" spans="1:3">
      <c r="A21" s="15"/>
      <c r="B21" s="15"/>
      <c r="C21" s="15"/>
    </row>
    <row r="22" spans="1:3">
      <c r="A22" s="16" t="s">
        <v>0</v>
      </c>
      <c r="B22" s="15">
        <v>5</v>
      </c>
      <c r="C22" s="15" t="s">
        <v>83</v>
      </c>
    </row>
    <row r="23" spans="1:3">
      <c r="A23" s="17" t="s">
        <v>59</v>
      </c>
      <c r="B23" s="15">
        <v>5</v>
      </c>
      <c r="C23" s="15" t="s">
        <v>236</v>
      </c>
    </row>
  </sheetData>
  <pageMargins left="0.7" right="0.7" top="0.75" bottom="0.75" header="0.3" footer="0.3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A6" sqref="A6:A7"/>
    </sheetView>
  </sheetViews>
  <sheetFormatPr defaultColWidth="9" defaultRowHeight="13.5" outlineLevelRow="6" outlineLevelCol="3"/>
  <cols>
    <col min="1" max="4" width="14.125"/>
  </cols>
  <sheetData>
    <row r="1" ht="16.5" spans="1:4">
      <c r="A1" s="2" t="s">
        <v>0</v>
      </c>
      <c r="B1" s="2">
        <v>5</v>
      </c>
      <c r="C1" s="2">
        <v>10</v>
      </c>
      <c r="D1" s="2">
        <v>50</v>
      </c>
    </row>
    <row r="2" ht="16.5" spans="1:4">
      <c r="A2" s="2">
        <v>94.5</v>
      </c>
      <c r="B2" s="2">
        <v>103.51</v>
      </c>
      <c r="C2" s="2">
        <v>65.76</v>
      </c>
      <c r="D2" s="2">
        <v>38.3</v>
      </c>
    </row>
    <row r="3" ht="16.5" spans="1:4">
      <c r="A3" s="2">
        <v>95.71</v>
      </c>
      <c r="B3" s="2">
        <v>99.84</v>
      </c>
      <c r="C3" s="2">
        <v>79.71</v>
      </c>
      <c r="D3" s="2">
        <v>55.89</v>
      </c>
    </row>
    <row r="4" ht="16.5" spans="1:4">
      <c r="A4" s="2">
        <v>109.79</v>
      </c>
      <c r="B4" s="2">
        <v>84.65</v>
      </c>
      <c r="C4" s="2">
        <v>79.52</v>
      </c>
      <c r="D4" s="2">
        <v>43.82</v>
      </c>
    </row>
    <row r="5" ht="16.5" spans="1:4">
      <c r="A5" s="2"/>
      <c r="B5" s="2"/>
      <c r="C5" s="2"/>
      <c r="D5" s="2"/>
    </row>
    <row r="6" ht="16.5" spans="1:4">
      <c r="A6" s="2">
        <f>AVERAGE(A2:A4)</f>
        <v>100</v>
      </c>
      <c r="B6" s="2">
        <f>AVERAGE(B2:B4)</f>
        <v>96</v>
      </c>
      <c r="C6" s="2">
        <f>AVERAGE(C2:C4)</f>
        <v>74.9966666666667</v>
      </c>
      <c r="D6" s="2">
        <f>AVERAGE(D2:D4)</f>
        <v>46.0033333333333</v>
      </c>
    </row>
    <row r="7" ht="16.5" spans="1:4">
      <c r="A7" s="2">
        <f>STDEV(A2:A4)</f>
        <v>8.49994705865866</v>
      </c>
      <c r="B7" s="2">
        <f>STDEV(B2:B4)</f>
        <v>9.99920496839624</v>
      </c>
      <c r="C7" s="2">
        <f>STDEV(C2:C4)</f>
        <v>7.99975207949179</v>
      </c>
      <c r="D7" s="2">
        <f>STDEV(D2:D4)</f>
        <v>8.99595649907967</v>
      </c>
    </row>
  </sheetData>
  <pageMargins left="0.75" right="0.75" top="1" bottom="1" header="0.5" footer="0.5"/>
  <pageSetup paperSize="9" orientation="portrait"/>
  <headerFooter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G33" sqref="G33"/>
    </sheetView>
  </sheetViews>
  <sheetFormatPr defaultColWidth="9" defaultRowHeight="13.5"/>
  <sheetData>
    <row r="1" spans="1:11">
      <c r="A1" s="19"/>
      <c r="B1" s="19" t="s">
        <v>40</v>
      </c>
      <c r="C1" s="20" t="s">
        <v>104</v>
      </c>
      <c r="D1" s="19" t="s">
        <v>42</v>
      </c>
      <c r="E1" s="19"/>
      <c r="F1" s="19"/>
      <c r="G1" s="19"/>
      <c r="H1" s="19"/>
      <c r="I1" s="19"/>
      <c r="J1" s="19" t="s">
        <v>43</v>
      </c>
      <c r="K1" s="19"/>
    </row>
    <row r="2" spans="1:11">
      <c r="A2" s="19"/>
      <c r="B2" s="19" t="s">
        <v>44</v>
      </c>
      <c r="C2" s="20" t="s">
        <v>45</v>
      </c>
      <c r="D2" s="19" t="s">
        <v>46</v>
      </c>
      <c r="E2" s="19"/>
      <c r="F2" s="19"/>
      <c r="G2" s="19"/>
      <c r="H2" s="19"/>
      <c r="I2" s="19"/>
      <c r="J2" s="19"/>
      <c r="K2" s="19"/>
    </row>
    <row r="3" ht="14.25" spans="1:11">
      <c r="A3" s="19" t="s">
        <v>0</v>
      </c>
      <c r="B3" s="21">
        <v>11.79</v>
      </c>
      <c r="C3" s="21">
        <v>20.83</v>
      </c>
      <c r="D3" s="22">
        <f t="shared" ref="D3:D7" si="0">C3-B3</f>
        <v>9.04</v>
      </c>
      <c r="E3" s="23">
        <f t="shared" ref="E3:E7" si="1">$D$8</f>
        <v>9.064</v>
      </c>
      <c r="F3" s="23">
        <f t="shared" ref="F3:F7" si="2">D3-E3</f>
        <v>-0.0239999999999991</v>
      </c>
      <c r="G3" s="23">
        <f t="shared" ref="G3:G7" si="3">POWER(2,-F3)</f>
        <v>1.01677467329196</v>
      </c>
      <c r="H3" s="23">
        <f t="shared" ref="H3:H7" si="4">$G$8</f>
        <v>1.00439866778335</v>
      </c>
      <c r="I3" s="22">
        <f t="shared" ref="I3:I7" si="5">G3/H3</f>
        <v>1.01232180597762</v>
      </c>
      <c r="J3" s="23"/>
      <c r="K3" s="23"/>
    </row>
    <row r="4" ht="14.25" spans="1:11">
      <c r="A4" s="19"/>
      <c r="B4" s="21">
        <v>11.75</v>
      </c>
      <c r="C4" s="24" t="s">
        <v>237</v>
      </c>
      <c r="D4" s="22">
        <f t="shared" si="0"/>
        <v>9.1</v>
      </c>
      <c r="E4" s="23">
        <f t="shared" si="1"/>
        <v>9.064</v>
      </c>
      <c r="F4" s="23">
        <f t="shared" si="2"/>
        <v>0.0360000000000031</v>
      </c>
      <c r="G4" s="23">
        <f t="shared" si="3"/>
        <v>0.97535546152764</v>
      </c>
      <c r="H4" s="23">
        <f t="shared" si="4"/>
        <v>1.00439866778335</v>
      </c>
      <c r="I4" s="22">
        <f t="shared" si="5"/>
        <v>0.971083985684884</v>
      </c>
      <c r="J4" s="23"/>
      <c r="K4" s="23"/>
    </row>
    <row r="5" ht="14.25" spans="1:11">
      <c r="A5" s="19"/>
      <c r="B5" s="21">
        <v>11.65</v>
      </c>
      <c r="C5" s="24" t="s">
        <v>98</v>
      </c>
      <c r="D5" s="22">
        <f t="shared" si="0"/>
        <v>8.83</v>
      </c>
      <c r="E5" s="23">
        <f t="shared" si="1"/>
        <v>9.064</v>
      </c>
      <c r="F5" s="23">
        <f t="shared" si="2"/>
        <v>-0.233999999999998</v>
      </c>
      <c r="G5" s="23">
        <f t="shared" si="3"/>
        <v>1.17609125029096</v>
      </c>
      <c r="H5" s="23">
        <f t="shared" si="4"/>
        <v>1.00439866778335</v>
      </c>
      <c r="I5" s="22">
        <f t="shared" si="5"/>
        <v>1.17094067128398</v>
      </c>
      <c r="J5" s="23"/>
      <c r="K5" s="23"/>
    </row>
    <row r="6" ht="14.25" spans="1:11">
      <c r="A6" s="19"/>
      <c r="B6" s="21">
        <v>11.59</v>
      </c>
      <c r="C6" s="24" t="s">
        <v>238</v>
      </c>
      <c r="D6" s="22">
        <f t="shared" si="0"/>
        <v>9.24</v>
      </c>
      <c r="E6" s="23">
        <f t="shared" si="1"/>
        <v>9.064</v>
      </c>
      <c r="F6" s="23">
        <f t="shared" si="2"/>
        <v>0.176</v>
      </c>
      <c r="G6" s="23">
        <f t="shared" si="3"/>
        <v>0.885153764579545</v>
      </c>
      <c r="H6" s="23">
        <f t="shared" si="4"/>
        <v>1.00439866778335</v>
      </c>
      <c r="I6" s="22">
        <f t="shared" si="5"/>
        <v>0.88127731843077</v>
      </c>
      <c r="J6" s="23"/>
      <c r="K6" s="23"/>
    </row>
    <row r="7" ht="14.25" spans="1:11">
      <c r="A7" s="19"/>
      <c r="B7" s="21">
        <v>11.52</v>
      </c>
      <c r="C7" s="24" t="s">
        <v>239</v>
      </c>
      <c r="D7" s="22">
        <f t="shared" si="0"/>
        <v>9.11</v>
      </c>
      <c r="E7" s="23">
        <f t="shared" si="1"/>
        <v>9.064</v>
      </c>
      <c r="F7" s="23">
        <f t="shared" si="2"/>
        <v>0.0460000000000012</v>
      </c>
      <c r="G7" s="23">
        <f t="shared" si="3"/>
        <v>0.968618189226627</v>
      </c>
      <c r="H7" s="23">
        <f t="shared" si="4"/>
        <v>1.00439866778335</v>
      </c>
      <c r="I7" s="22">
        <f t="shared" si="5"/>
        <v>0.964376218622746</v>
      </c>
      <c r="J7" s="27">
        <f>AVERAGE(I3:I7)</f>
        <v>1</v>
      </c>
      <c r="K7" s="23">
        <f>STDEV(I3:I7)</f>
        <v>0.106738939478573</v>
      </c>
    </row>
    <row r="8" ht="14.25" spans="1:11">
      <c r="A8" s="19"/>
      <c r="B8" s="25"/>
      <c r="C8" s="21"/>
      <c r="D8" s="23">
        <f>AVERAGE(D3:D7)</f>
        <v>9.064</v>
      </c>
      <c r="E8" s="23" t="s">
        <v>51</v>
      </c>
      <c r="F8" s="23"/>
      <c r="G8" s="23">
        <f>AVERAGE(G3:G7)</f>
        <v>1.00439866778335</v>
      </c>
      <c r="H8" s="23"/>
      <c r="I8" s="23"/>
      <c r="J8" s="27"/>
      <c r="K8" s="23"/>
    </row>
    <row r="9" ht="14.25" spans="1:11">
      <c r="A9" s="26" t="s">
        <v>52</v>
      </c>
      <c r="B9" s="21">
        <v>11.48</v>
      </c>
      <c r="C9" s="24" t="s">
        <v>240</v>
      </c>
      <c r="D9" s="23">
        <f t="shared" ref="D9:D13" si="6">C9-B9</f>
        <v>8.95</v>
      </c>
      <c r="E9" s="23">
        <f t="shared" ref="E9:E13" si="7">$D$8</f>
        <v>9.064</v>
      </c>
      <c r="F9" s="23">
        <f t="shared" ref="F9:F13" si="8">D9-E9</f>
        <v>-0.113999999999999</v>
      </c>
      <c r="G9" s="23">
        <f t="shared" ref="G9:G13" si="9">POWER(2,-F9)</f>
        <v>1.08222464452571</v>
      </c>
      <c r="H9" s="23">
        <f t="shared" ref="H9:H13" si="10">$G$8</f>
        <v>1.00439866778335</v>
      </c>
      <c r="I9" s="23">
        <f t="shared" ref="I9:I13" si="11">G9/H9</f>
        <v>1.07748514532992</v>
      </c>
      <c r="J9" s="27"/>
      <c r="K9" s="23"/>
    </row>
    <row r="10" ht="14.25" spans="1:11">
      <c r="A10" s="19"/>
      <c r="B10" s="21">
        <v>11.42</v>
      </c>
      <c r="C10" s="24" t="s">
        <v>241</v>
      </c>
      <c r="D10" s="23">
        <f t="shared" si="6"/>
        <v>9.14</v>
      </c>
      <c r="E10" s="23">
        <f t="shared" si="7"/>
        <v>9.064</v>
      </c>
      <c r="F10" s="23">
        <f t="shared" si="8"/>
        <v>0.0760000000000005</v>
      </c>
      <c r="G10" s="23">
        <f t="shared" si="9"/>
        <v>0.948684315140453</v>
      </c>
      <c r="H10" s="23">
        <f t="shared" si="10"/>
        <v>1.00439866778335</v>
      </c>
      <c r="I10" s="23">
        <f t="shared" si="11"/>
        <v>0.944529643029245</v>
      </c>
      <c r="J10" s="27"/>
      <c r="K10" s="23"/>
    </row>
    <row r="11" ht="14.25" spans="1:11">
      <c r="A11" s="19"/>
      <c r="B11" s="21">
        <v>11.36</v>
      </c>
      <c r="C11" s="24" t="s">
        <v>74</v>
      </c>
      <c r="D11" s="23">
        <f t="shared" si="6"/>
        <v>8.88</v>
      </c>
      <c r="E11" s="23">
        <f t="shared" si="7"/>
        <v>9.064</v>
      </c>
      <c r="F11" s="23">
        <f t="shared" si="8"/>
        <v>-0.183999999999999</v>
      </c>
      <c r="G11" s="23">
        <f t="shared" si="9"/>
        <v>1.13602926478669</v>
      </c>
      <c r="H11" s="23">
        <f t="shared" si="10"/>
        <v>1.00439866778335</v>
      </c>
      <c r="I11" s="23">
        <f t="shared" si="11"/>
        <v>1.13105413340884</v>
      </c>
      <c r="J11" s="27"/>
      <c r="K11" s="23"/>
    </row>
    <row r="12" ht="14.25" spans="1:11">
      <c r="A12" s="19"/>
      <c r="B12" s="21">
        <v>11.27</v>
      </c>
      <c r="C12" s="24" t="s">
        <v>242</v>
      </c>
      <c r="D12" s="23">
        <f t="shared" si="6"/>
        <v>9.13</v>
      </c>
      <c r="E12" s="23">
        <f t="shared" si="7"/>
        <v>9.064</v>
      </c>
      <c r="F12" s="23">
        <f t="shared" si="8"/>
        <v>0.0660000000000007</v>
      </c>
      <c r="G12" s="23">
        <f t="shared" si="9"/>
        <v>0.955282936382437</v>
      </c>
      <c r="H12" s="23">
        <f t="shared" si="10"/>
        <v>1.00439866778335</v>
      </c>
      <c r="I12" s="23">
        <f t="shared" si="11"/>
        <v>0.95109936624139</v>
      </c>
      <c r="J12" s="27"/>
      <c r="K12" s="23"/>
    </row>
    <row r="13" ht="14.25" spans="1:11">
      <c r="A13" s="19"/>
      <c r="B13" s="21">
        <v>11.16</v>
      </c>
      <c r="C13" s="24" t="s">
        <v>137</v>
      </c>
      <c r="D13" s="23">
        <f t="shared" si="6"/>
        <v>8.97</v>
      </c>
      <c r="E13" s="23">
        <f t="shared" si="7"/>
        <v>9.064</v>
      </c>
      <c r="F13" s="23">
        <f t="shared" si="8"/>
        <v>-0.0939999999999994</v>
      </c>
      <c r="G13" s="23">
        <f t="shared" si="9"/>
        <v>1.06732533803996</v>
      </c>
      <c r="H13" s="23">
        <f t="shared" si="10"/>
        <v>1.00439866778335</v>
      </c>
      <c r="I13" s="23">
        <f t="shared" si="11"/>
        <v>1.06265108893014</v>
      </c>
      <c r="J13" s="27">
        <f>AVERAGE(I9:I13)</f>
        <v>1.03336387538791</v>
      </c>
      <c r="K13" s="23">
        <f>STDEV(I9:I13)</f>
        <v>0.082168704739747</v>
      </c>
    </row>
    <row r="14" ht="14.25" spans="1:11">
      <c r="A14" s="7"/>
      <c r="B14" s="14"/>
      <c r="C14" s="13"/>
      <c r="D14" s="12"/>
      <c r="E14" s="12"/>
      <c r="F14" s="12"/>
      <c r="G14" s="12"/>
      <c r="H14" s="12"/>
      <c r="I14" s="12"/>
      <c r="J14" s="18"/>
      <c r="K14" s="12"/>
    </row>
    <row r="15" ht="14.25" spans="1:11">
      <c r="A15" s="9"/>
      <c r="B15" s="14"/>
      <c r="C15" s="13"/>
      <c r="D15" s="12"/>
      <c r="E15" s="12"/>
      <c r="F15" s="12"/>
      <c r="G15" s="12"/>
      <c r="H15" s="12"/>
      <c r="I15" s="12"/>
      <c r="J15" s="18"/>
      <c r="K15" s="12"/>
    </row>
    <row r="16" ht="14.25" spans="1:11">
      <c r="A16" s="7"/>
      <c r="B16" s="14"/>
      <c r="C16" s="13"/>
      <c r="D16" s="12"/>
      <c r="E16" s="12"/>
      <c r="F16" s="12"/>
      <c r="G16" s="12"/>
      <c r="H16" s="12"/>
      <c r="I16" s="12"/>
      <c r="J16" s="18"/>
      <c r="K16" s="12"/>
    </row>
    <row r="17" ht="14.25" spans="1:11">
      <c r="A17" s="7"/>
      <c r="B17" s="14"/>
      <c r="C17" s="13"/>
      <c r="D17" s="12"/>
      <c r="E17" s="12"/>
      <c r="F17" s="12"/>
      <c r="G17" s="12"/>
      <c r="H17" s="12"/>
      <c r="I17" s="12"/>
      <c r="J17" s="18"/>
      <c r="K17" s="12"/>
    </row>
    <row r="21" spans="1:3">
      <c r="A21" s="15"/>
      <c r="B21" s="15"/>
      <c r="C21" s="15"/>
    </row>
    <row r="22" spans="1:3">
      <c r="A22" s="16" t="s">
        <v>0</v>
      </c>
      <c r="B22" s="15">
        <v>5</v>
      </c>
      <c r="C22" s="15" t="s">
        <v>194</v>
      </c>
    </row>
    <row r="23" spans="1:3">
      <c r="A23" s="17" t="s">
        <v>59</v>
      </c>
      <c r="B23" s="15">
        <v>5</v>
      </c>
      <c r="C23" s="15" t="s">
        <v>243</v>
      </c>
    </row>
  </sheetData>
  <pageMargins left="0.7" right="0.7" top="0.75" bottom="0.75" header="0.3" footer="0.3"/>
  <headerFooter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I24" sqref="I24"/>
    </sheetView>
  </sheetViews>
  <sheetFormatPr defaultColWidth="9" defaultRowHeight="13.5"/>
  <sheetData>
    <row r="1" spans="1:11">
      <c r="A1" s="19"/>
      <c r="B1" s="19" t="s">
        <v>40</v>
      </c>
      <c r="C1" s="20" t="s">
        <v>113</v>
      </c>
      <c r="D1" s="19" t="s">
        <v>42</v>
      </c>
      <c r="E1" s="19"/>
      <c r="F1" s="19"/>
      <c r="G1" s="19"/>
      <c r="H1" s="19"/>
      <c r="I1" s="19"/>
      <c r="J1" s="19" t="s">
        <v>43</v>
      </c>
      <c r="K1" s="19"/>
    </row>
    <row r="2" spans="1:11">
      <c r="A2" s="19"/>
      <c r="B2" s="19" t="s">
        <v>44</v>
      </c>
      <c r="C2" s="20" t="s">
        <v>45</v>
      </c>
      <c r="D2" s="19" t="s">
        <v>46</v>
      </c>
      <c r="E2" s="19"/>
      <c r="F2" s="19"/>
      <c r="G2" s="19"/>
      <c r="H2" s="19"/>
      <c r="I2" s="19"/>
      <c r="J2" s="19"/>
      <c r="K2" s="19"/>
    </row>
    <row r="3" ht="14.25" spans="1:11">
      <c r="A3" s="19" t="s">
        <v>0</v>
      </c>
      <c r="B3" s="21">
        <v>11.79</v>
      </c>
      <c r="C3" s="21">
        <v>19.93</v>
      </c>
      <c r="D3" s="22">
        <f t="shared" ref="D3:D7" si="0">C3-B3</f>
        <v>8.14</v>
      </c>
      <c r="E3" s="23">
        <f t="shared" ref="E3:E7" si="1">$D$8</f>
        <v>8.228</v>
      </c>
      <c r="F3" s="23">
        <f t="shared" ref="F3:F7" si="2">D3-E3</f>
        <v>-0.088000000000001</v>
      </c>
      <c r="G3" s="23">
        <f t="shared" ref="G3:G7" si="3">POWER(2,-F3)</f>
        <v>1.06289567435855</v>
      </c>
      <c r="H3" s="23">
        <f t="shared" ref="H3:H7" si="4">$G$8</f>
        <v>1.00140332635948</v>
      </c>
      <c r="I3" s="22">
        <f t="shared" ref="I3:I7" si="5">G3/H3</f>
        <v>1.06140617509493</v>
      </c>
      <c r="J3" s="23"/>
      <c r="K3" s="23"/>
    </row>
    <row r="4" ht="14.25" spans="1:11">
      <c r="A4" s="19"/>
      <c r="B4" s="21">
        <v>11.75</v>
      </c>
      <c r="C4" s="24" t="s">
        <v>114</v>
      </c>
      <c r="D4" s="22">
        <f t="shared" si="0"/>
        <v>8.23</v>
      </c>
      <c r="E4" s="23">
        <f t="shared" si="1"/>
        <v>8.228</v>
      </c>
      <c r="F4" s="23">
        <f t="shared" si="2"/>
        <v>0.00199999999999889</v>
      </c>
      <c r="G4" s="23">
        <f t="shared" si="3"/>
        <v>0.99861466610103</v>
      </c>
      <c r="H4" s="23">
        <f t="shared" si="4"/>
        <v>1.00140332635948</v>
      </c>
      <c r="I4" s="22">
        <f t="shared" si="5"/>
        <v>0.997215247657913</v>
      </c>
      <c r="J4" s="23"/>
      <c r="K4" s="23"/>
    </row>
    <row r="5" ht="14.25" spans="1:11">
      <c r="A5" s="19"/>
      <c r="B5" s="21">
        <v>11.65</v>
      </c>
      <c r="C5" s="24" t="s">
        <v>244</v>
      </c>
      <c r="D5" s="22">
        <f t="shared" si="0"/>
        <v>8.19</v>
      </c>
      <c r="E5" s="23">
        <f t="shared" si="1"/>
        <v>8.228</v>
      </c>
      <c r="F5" s="23">
        <f t="shared" si="2"/>
        <v>-0.038000000000002</v>
      </c>
      <c r="G5" s="23">
        <f t="shared" si="3"/>
        <v>1.02668954572</v>
      </c>
      <c r="H5" s="23">
        <f t="shared" si="4"/>
        <v>1.00140332635948</v>
      </c>
      <c r="I5" s="22">
        <f t="shared" si="5"/>
        <v>1.02525078426936</v>
      </c>
      <c r="J5" s="23"/>
      <c r="K5" s="23"/>
    </row>
    <row r="6" ht="14.25" spans="1:11">
      <c r="A6" s="19"/>
      <c r="B6" s="21">
        <v>11.59</v>
      </c>
      <c r="C6" s="24" t="s">
        <v>77</v>
      </c>
      <c r="D6" s="22">
        <f t="shared" si="0"/>
        <v>8.37</v>
      </c>
      <c r="E6" s="23">
        <f t="shared" si="1"/>
        <v>8.228</v>
      </c>
      <c r="F6" s="23">
        <f t="shared" si="2"/>
        <v>0.141999999999999</v>
      </c>
      <c r="G6" s="23">
        <f t="shared" si="3"/>
        <v>0.906261938267335</v>
      </c>
      <c r="H6" s="23">
        <f t="shared" si="4"/>
        <v>1.00140332635948</v>
      </c>
      <c r="I6" s="22">
        <f t="shared" si="5"/>
        <v>0.904991939223903</v>
      </c>
      <c r="J6" s="23"/>
      <c r="K6" s="23"/>
    </row>
    <row r="7" ht="14.25" spans="1:11">
      <c r="A7" s="19"/>
      <c r="B7" s="21">
        <v>11.52</v>
      </c>
      <c r="C7" s="24" t="s">
        <v>91</v>
      </c>
      <c r="D7" s="22">
        <f t="shared" si="0"/>
        <v>8.21</v>
      </c>
      <c r="E7" s="23">
        <f t="shared" si="1"/>
        <v>8.228</v>
      </c>
      <c r="F7" s="23">
        <f t="shared" si="2"/>
        <v>-0.0180000000000007</v>
      </c>
      <c r="G7" s="23">
        <f t="shared" si="3"/>
        <v>1.01255480735049</v>
      </c>
      <c r="H7" s="23">
        <f t="shared" si="4"/>
        <v>1.00140332635948</v>
      </c>
      <c r="I7" s="22">
        <f t="shared" si="5"/>
        <v>1.0111358537539</v>
      </c>
      <c r="J7" s="27">
        <f>AVERAGE(I3:I7)</f>
        <v>1</v>
      </c>
      <c r="K7" s="23">
        <f>STDEV(I3:I7)</f>
        <v>0.0582379046302232</v>
      </c>
    </row>
    <row r="8" ht="14.25" spans="1:11">
      <c r="A8" s="19"/>
      <c r="B8" s="25"/>
      <c r="C8" s="21"/>
      <c r="D8" s="23">
        <f>AVERAGE(D3:D7)</f>
        <v>8.228</v>
      </c>
      <c r="E8" s="23" t="s">
        <v>51</v>
      </c>
      <c r="F8" s="23"/>
      <c r="G8" s="23">
        <f>AVERAGE(G3:G7)</f>
        <v>1.00140332635948</v>
      </c>
      <c r="H8" s="23"/>
      <c r="I8" s="23"/>
      <c r="J8" s="27"/>
      <c r="K8" s="23"/>
    </row>
    <row r="9" ht="14.25" spans="1:11">
      <c r="A9" s="26" t="s">
        <v>52</v>
      </c>
      <c r="B9" s="21">
        <v>11.48</v>
      </c>
      <c r="C9" s="24" t="s">
        <v>174</v>
      </c>
      <c r="D9" s="23">
        <f t="shared" ref="D9:D13" si="6">C9-B9</f>
        <v>7.85</v>
      </c>
      <c r="E9" s="23">
        <f t="shared" ref="E9:E13" si="7">$D$8</f>
        <v>8.228</v>
      </c>
      <c r="F9" s="23">
        <f t="shared" ref="F9:F13" si="8">D9-E9</f>
        <v>-0.378000000000004</v>
      </c>
      <c r="G9" s="23">
        <f t="shared" ref="G9:G13" si="9">POWER(2,-F9)</f>
        <v>1.29953906245544</v>
      </c>
      <c r="H9" s="23">
        <f t="shared" ref="H9:H13" si="10">$G$8</f>
        <v>1.00140332635948</v>
      </c>
      <c r="I9" s="23">
        <f t="shared" ref="I9:I13" si="11">G9/H9</f>
        <v>1.29771794066214</v>
      </c>
      <c r="J9" s="27"/>
      <c r="K9" s="23"/>
    </row>
    <row r="10" ht="14.25" spans="1:11">
      <c r="A10" s="19"/>
      <c r="B10" s="21">
        <v>11.42</v>
      </c>
      <c r="C10" s="24" t="s">
        <v>167</v>
      </c>
      <c r="D10" s="23">
        <f t="shared" si="6"/>
        <v>7.95</v>
      </c>
      <c r="E10" s="23">
        <f t="shared" si="7"/>
        <v>8.228</v>
      </c>
      <c r="F10" s="23">
        <f t="shared" si="8"/>
        <v>-0.278</v>
      </c>
      <c r="G10" s="23">
        <f t="shared" si="9"/>
        <v>1.21251281906174</v>
      </c>
      <c r="H10" s="23">
        <f t="shared" si="10"/>
        <v>1.00140332635948</v>
      </c>
      <c r="I10" s="23">
        <f t="shared" si="11"/>
        <v>1.21081365234698</v>
      </c>
      <c r="J10" s="27"/>
      <c r="K10" s="23"/>
    </row>
    <row r="11" ht="14.25" spans="1:11">
      <c r="A11" s="19"/>
      <c r="B11" s="21">
        <v>11.36</v>
      </c>
      <c r="C11" s="24" t="s">
        <v>139</v>
      </c>
      <c r="D11" s="23">
        <f t="shared" si="6"/>
        <v>7.83</v>
      </c>
      <c r="E11" s="23">
        <f t="shared" si="7"/>
        <v>8.228</v>
      </c>
      <c r="F11" s="23">
        <f t="shared" si="8"/>
        <v>-0.398</v>
      </c>
      <c r="G11" s="23">
        <f t="shared" si="9"/>
        <v>1.31767995173414</v>
      </c>
      <c r="H11" s="23">
        <f t="shared" si="10"/>
        <v>1.00140332635948</v>
      </c>
      <c r="I11" s="23">
        <f t="shared" si="11"/>
        <v>1.31583340802797</v>
      </c>
      <c r="J11" s="27"/>
      <c r="K11" s="23"/>
    </row>
    <row r="12" ht="14.25" spans="1:11">
      <c r="A12" s="19"/>
      <c r="B12" s="21">
        <v>11.27</v>
      </c>
      <c r="C12" s="24" t="s">
        <v>245</v>
      </c>
      <c r="D12" s="23">
        <f t="shared" si="6"/>
        <v>7.79</v>
      </c>
      <c r="E12" s="23">
        <f t="shared" si="7"/>
        <v>8.228</v>
      </c>
      <c r="F12" s="23">
        <f t="shared" si="8"/>
        <v>-0.438000000000002</v>
      </c>
      <c r="G12" s="23">
        <f t="shared" si="9"/>
        <v>1.35472497748537</v>
      </c>
      <c r="H12" s="23">
        <f t="shared" si="10"/>
        <v>1.00140332635948</v>
      </c>
      <c r="I12" s="23">
        <f t="shared" si="11"/>
        <v>1.35282652036953</v>
      </c>
      <c r="J12" s="27"/>
      <c r="K12" s="23"/>
    </row>
    <row r="13" ht="14.25" spans="1:11">
      <c r="A13" s="19"/>
      <c r="B13" s="21">
        <v>11.16</v>
      </c>
      <c r="C13" s="24" t="s">
        <v>246</v>
      </c>
      <c r="D13" s="23">
        <f t="shared" si="6"/>
        <v>7.81</v>
      </c>
      <c r="E13" s="23">
        <f t="shared" si="7"/>
        <v>8.228</v>
      </c>
      <c r="F13" s="23">
        <f t="shared" si="8"/>
        <v>-0.418000000000003</v>
      </c>
      <c r="G13" s="23">
        <f t="shared" si="9"/>
        <v>1.3360740783901</v>
      </c>
      <c r="H13" s="23">
        <f t="shared" si="10"/>
        <v>1.00140332635948</v>
      </c>
      <c r="I13" s="23">
        <f t="shared" si="11"/>
        <v>1.33420175789438</v>
      </c>
      <c r="J13" s="27">
        <f>AVERAGE(I9:I13)</f>
        <v>1.3022786558602</v>
      </c>
      <c r="K13" s="23">
        <f>STDEV(I9:I13)</f>
        <v>0.0551011554939171</v>
      </c>
    </row>
    <row r="14" ht="14.25" spans="1:11">
      <c r="A14" s="7"/>
      <c r="B14" s="14"/>
      <c r="C14" s="13"/>
      <c r="D14" s="12"/>
      <c r="E14" s="12"/>
      <c r="F14" s="12"/>
      <c r="G14" s="12"/>
      <c r="H14" s="12"/>
      <c r="I14" s="12"/>
      <c r="J14" s="18"/>
      <c r="K14" s="12"/>
    </row>
    <row r="15" ht="14.25" spans="1:11">
      <c r="A15" s="9"/>
      <c r="B15" s="14"/>
      <c r="C15" s="13"/>
      <c r="D15" s="12"/>
      <c r="E15" s="12"/>
      <c r="F15" s="12"/>
      <c r="G15" s="12"/>
      <c r="H15" s="12"/>
      <c r="I15" s="12"/>
      <c r="J15" s="18"/>
      <c r="K15" s="12"/>
    </row>
    <row r="16" ht="14.25" spans="1:11">
      <c r="A16" s="7"/>
      <c r="B16" s="14"/>
      <c r="C16" s="13"/>
      <c r="D16" s="12"/>
      <c r="E16" s="12"/>
      <c r="F16" s="12"/>
      <c r="G16" s="12"/>
      <c r="H16" s="12"/>
      <c r="I16" s="12"/>
      <c r="J16" s="18"/>
      <c r="K16" s="12"/>
    </row>
    <row r="17" ht="14.25" spans="1:11">
      <c r="A17" s="7"/>
      <c r="B17" s="14"/>
      <c r="C17" s="13"/>
      <c r="D17" s="12"/>
      <c r="E17" s="12"/>
      <c r="F17" s="12"/>
      <c r="G17" s="12"/>
      <c r="H17" s="12"/>
      <c r="I17" s="12"/>
      <c r="J17" s="18"/>
      <c r="K17" s="12"/>
    </row>
    <row r="21" spans="1:3">
      <c r="A21" s="15"/>
      <c r="B21" s="15"/>
      <c r="C21" s="15"/>
    </row>
    <row r="22" spans="1:3">
      <c r="A22" s="16" t="s">
        <v>0</v>
      </c>
      <c r="B22" s="15">
        <v>5</v>
      </c>
      <c r="C22" s="15" t="s">
        <v>247</v>
      </c>
    </row>
    <row r="23" spans="1:3">
      <c r="A23" s="17" t="s">
        <v>59</v>
      </c>
      <c r="B23" s="15">
        <v>5</v>
      </c>
      <c r="C23" s="15" t="s">
        <v>248</v>
      </c>
    </row>
  </sheetData>
  <pageMargins left="0.7" right="0.7" top="0.75" bottom="0.75" header="0.3" footer="0.3"/>
  <headerFooter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J40" sqref="J40"/>
    </sheetView>
  </sheetViews>
  <sheetFormatPr defaultColWidth="9" defaultRowHeight="13.5"/>
  <sheetData>
    <row r="1" spans="1:11">
      <c r="A1" s="19"/>
      <c r="B1" s="19" t="s">
        <v>40</v>
      </c>
      <c r="C1" s="20" t="s">
        <v>118</v>
      </c>
      <c r="D1" s="19" t="s">
        <v>42</v>
      </c>
      <c r="E1" s="19"/>
      <c r="F1" s="19"/>
      <c r="G1" s="19"/>
      <c r="H1" s="19"/>
      <c r="I1" s="19"/>
      <c r="J1" s="19" t="s">
        <v>43</v>
      </c>
      <c r="K1" s="19"/>
    </row>
    <row r="2" spans="1:11">
      <c r="A2" s="19"/>
      <c r="B2" s="19" t="s">
        <v>44</v>
      </c>
      <c r="C2" s="20" t="s">
        <v>45</v>
      </c>
      <c r="D2" s="19" t="s">
        <v>46</v>
      </c>
      <c r="E2" s="19"/>
      <c r="F2" s="19"/>
      <c r="G2" s="19"/>
      <c r="H2" s="19"/>
      <c r="I2" s="19"/>
      <c r="J2" s="19"/>
      <c r="K2" s="19"/>
    </row>
    <row r="3" ht="14.25" spans="1:11">
      <c r="A3" s="19" t="s">
        <v>0</v>
      </c>
      <c r="B3" s="21">
        <v>11.79</v>
      </c>
      <c r="C3" s="21">
        <v>20.28</v>
      </c>
      <c r="D3" s="22">
        <f t="shared" ref="D3:D7" si="0">C3-B3</f>
        <v>8.49</v>
      </c>
      <c r="E3" s="23">
        <f t="shared" ref="E3:E7" si="1">$D$8</f>
        <v>8.554</v>
      </c>
      <c r="F3" s="23">
        <f t="shared" ref="F3:F7" si="2">D3-E3</f>
        <v>-0.0639999999999965</v>
      </c>
      <c r="G3" s="23">
        <f t="shared" ref="G3:G7" si="3">POWER(2,-F3)</f>
        <v>1.04536010020516</v>
      </c>
      <c r="H3" s="23">
        <f t="shared" ref="H3:H7" si="4">$G$8</f>
        <v>1.00303145387986</v>
      </c>
      <c r="I3" s="22">
        <f t="shared" ref="I3:I7" si="5">G3/H3</f>
        <v>1.04220071679863</v>
      </c>
      <c r="J3" s="23"/>
      <c r="K3" s="23"/>
    </row>
    <row r="4" ht="14.25" spans="1:11">
      <c r="A4" s="19"/>
      <c r="B4" s="21">
        <v>11.75</v>
      </c>
      <c r="C4" s="24" t="s">
        <v>170</v>
      </c>
      <c r="D4" s="22">
        <f t="shared" si="0"/>
        <v>8.55</v>
      </c>
      <c r="E4" s="23">
        <f t="shared" si="1"/>
        <v>8.554</v>
      </c>
      <c r="F4" s="23">
        <f t="shared" si="2"/>
        <v>-0.00399999999999778</v>
      </c>
      <c r="G4" s="23">
        <f t="shared" si="3"/>
        <v>1.00277643590108</v>
      </c>
      <c r="H4" s="23">
        <f t="shared" si="4"/>
        <v>1.00303145387986</v>
      </c>
      <c r="I4" s="22">
        <f t="shared" si="5"/>
        <v>0.999745752759999</v>
      </c>
      <c r="J4" s="23"/>
      <c r="K4" s="23"/>
    </row>
    <row r="5" ht="14.25" spans="1:11">
      <c r="A5" s="19"/>
      <c r="B5" s="21">
        <v>11.65</v>
      </c>
      <c r="C5" s="24" t="s">
        <v>75</v>
      </c>
      <c r="D5" s="22">
        <f t="shared" si="0"/>
        <v>8.44</v>
      </c>
      <c r="E5" s="23">
        <f t="shared" si="1"/>
        <v>8.554</v>
      </c>
      <c r="F5" s="23">
        <f t="shared" si="2"/>
        <v>-0.113999999999999</v>
      </c>
      <c r="G5" s="23">
        <f t="shared" si="3"/>
        <v>1.08222464452571</v>
      </c>
      <c r="H5" s="23">
        <f t="shared" si="4"/>
        <v>1.00303145387986</v>
      </c>
      <c r="I5" s="22">
        <f t="shared" si="5"/>
        <v>1.07895384570397</v>
      </c>
      <c r="J5" s="23"/>
      <c r="K5" s="23"/>
    </row>
    <row r="6" ht="14.25" spans="1:11">
      <c r="A6" s="19"/>
      <c r="B6" s="21">
        <v>11.59</v>
      </c>
      <c r="C6" s="24" t="s">
        <v>70</v>
      </c>
      <c r="D6" s="22">
        <f t="shared" si="0"/>
        <v>8.77</v>
      </c>
      <c r="E6" s="23">
        <f t="shared" si="1"/>
        <v>8.554</v>
      </c>
      <c r="F6" s="23">
        <f t="shared" si="2"/>
        <v>0.216000000000001</v>
      </c>
      <c r="G6" s="23">
        <f t="shared" si="3"/>
        <v>0.860949188338903</v>
      </c>
      <c r="H6" s="23">
        <f t="shared" si="4"/>
        <v>1.00303145387986</v>
      </c>
      <c r="I6" s="22">
        <f t="shared" si="5"/>
        <v>0.85834714854518</v>
      </c>
      <c r="J6" s="23"/>
      <c r="K6" s="23"/>
    </row>
    <row r="7" ht="14.25" spans="1:11">
      <c r="A7" s="19"/>
      <c r="B7" s="21">
        <v>11.52</v>
      </c>
      <c r="C7" s="24" t="s">
        <v>110</v>
      </c>
      <c r="D7" s="22">
        <f t="shared" si="0"/>
        <v>8.52</v>
      </c>
      <c r="E7" s="23">
        <f t="shared" si="1"/>
        <v>8.554</v>
      </c>
      <c r="F7" s="23">
        <f t="shared" si="2"/>
        <v>-0.0339999999999989</v>
      </c>
      <c r="G7" s="23">
        <f t="shared" si="3"/>
        <v>1.02384690042844</v>
      </c>
      <c r="H7" s="23">
        <f t="shared" si="4"/>
        <v>1.00303145387986</v>
      </c>
      <c r="I7" s="22">
        <f t="shared" si="5"/>
        <v>1.02075253619223</v>
      </c>
      <c r="J7" s="27">
        <f>AVERAGE(I3:I7)</f>
        <v>1</v>
      </c>
      <c r="K7" s="23">
        <f>STDEV(I3:I7)</f>
        <v>0.084425815031769</v>
      </c>
    </row>
    <row r="8" ht="14.25" spans="1:11">
      <c r="A8" s="19"/>
      <c r="B8" s="25"/>
      <c r="C8" s="21"/>
      <c r="D8" s="23">
        <f>AVERAGE(D3:D7)</f>
        <v>8.554</v>
      </c>
      <c r="E8" s="23" t="s">
        <v>51</v>
      </c>
      <c r="F8" s="23"/>
      <c r="G8" s="23">
        <f>AVERAGE(G3:G7)</f>
        <v>1.00303145387986</v>
      </c>
      <c r="H8" s="23"/>
      <c r="I8" s="23"/>
      <c r="J8" s="27"/>
      <c r="K8" s="23"/>
    </row>
    <row r="9" ht="14.25" spans="1:11">
      <c r="A9" s="26" t="s">
        <v>52</v>
      </c>
      <c r="B9" s="21">
        <v>11.48</v>
      </c>
      <c r="C9" s="24" t="s">
        <v>197</v>
      </c>
      <c r="D9" s="23">
        <f t="shared" ref="D9:D13" si="6">C9-B9</f>
        <v>8.17</v>
      </c>
      <c r="E9" s="23">
        <f t="shared" ref="E9:E13" si="7">$D$8</f>
        <v>8.554</v>
      </c>
      <c r="F9" s="23">
        <f t="shared" ref="F9:F13" si="8">D9-E9</f>
        <v>-0.384</v>
      </c>
      <c r="G9" s="23">
        <f t="shared" ref="G9:G13" si="9">POWER(2,-F9)</f>
        <v>1.30495494768896</v>
      </c>
      <c r="H9" s="23">
        <f t="shared" ref="H9:H13" si="10">$G$8</f>
        <v>1.00303145387986</v>
      </c>
      <c r="I9" s="23">
        <f t="shared" ref="I9:I13" si="11">G9/H9</f>
        <v>1.30101099286689</v>
      </c>
      <c r="J9" s="27"/>
      <c r="K9" s="23"/>
    </row>
    <row r="10" ht="14.25" spans="1:11">
      <c r="A10" s="19"/>
      <c r="B10" s="21">
        <v>11.42</v>
      </c>
      <c r="C10" s="24" t="s">
        <v>65</v>
      </c>
      <c r="D10" s="23">
        <f t="shared" si="6"/>
        <v>8.06</v>
      </c>
      <c r="E10" s="23">
        <f t="shared" si="7"/>
        <v>8.554</v>
      </c>
      <c r="F10" s="23">
        <f t="shared" si="8"/>
        <v>-0.493999999999998</v>
      </c>
      <c r="G10" s="23">
        <f t="shared" si="9"/>
        <v>1.40834422691208</v>
      </c>
      <c r="H10" s="23">
        <f t="shared" si="10"/>
        <v>1.00303145387986</v>
      </c>
      <c r="I10" s="23">
        <f t="shared" si="11"/>
        <v>1.40408779950461</v>
      </c>
      <c r="J10" s="27"/>
      <c r="K10" s="23"/>
    </row>
    <row r="11" ht="14.25" spans="1:11">
      <c r="A11" s="19"/>
      <c r="B11" s="21">
        <v>11.36</v>
      </c>
      <c r="C11" s="24" t="s">
        <v>78</v>
      </c>
      <c r="D11" s="23">
        <f t="shared" si="6"/>
        <v>8.14</v>
      </c>
      <c r="E11" s="23">
        <f t="shared" si="7"/>
        <v>8.554</v>
      </c>
      <c r="F11" s="23">
        <f t="shared" si="8"/>
        <v>-0.413999999999998</v>
      </c>
      <c r="G11" s="23">
        <f t="shared" si="9"/>
        <v>1.33237482509202</v>
      </c>
      <c r="H11" s="23">
        <f t="shared" si="10"/>
        <v>1.00303145387986</v>
      </c>
      <c r="I11" s="23">
        <f t="shared" si="11"/>
        <v>1.32834799939545</v>
      </c>
      <c r="J11" s="27"/>
      <c r="K11" s="23"/>
    </row>
    <row r="12" ht="14.25" spans="1:11">
      <c r="A12" s="19"/>
      <c r="B12" s="21">
        <v>11.27</v>
      </c>
      <c r="C12" s="24" t="s">
        <v>249</v>
      </c>
      <c r="D12" s="23">
        <f t="shared" si="6"/>
        <v>8</v>
      </c>
      <c r="E12" s="23">
        <f t="shared" si="7"/>
        <v>8.554</v>
      </c>
      <c r="F12" s="23">
        <f t="shared" si="8"/>
        <v>-0.553999999999998</v>
      </c>
      <c r="G12" s="23">
        <f t="shared" si="9"/>
        <v>1.4681506360341</v>
      </c>
      <c r="H12" s="23">
        <f t="shared" si="10"/>
        <v>1.00303145387986</v>
      </c>
      <c r="I12" s="23">
        <f t="shared" si="11"/>
        <v>1.46371345619831</v>
      </c>
      <c r="J12" s="27"/>
      <c r="K12" s="23"/>
    </row>
    <row r="13" ht="14.25" spans="1:11">
      <c r="A13" s="19"/>
      <c r="B13" s="21">
        <v>11.16</v>
      </c>
      <c r="C13" s="24" t="s">
        <v>154</v>
      </c>
      <c r="D13" s="23">
        <f t="shared" si="6"/>
        <v>7.98</v>
      </c>
      <c r="E13" s="23">
        <f t="shared" si="7"/>
        <v>8.554</v>
      </c>
      <c r="F13" s="23">
        <f t="shared" si="8"/>
        <v>-0.573999999999998</v>
      </c>
      <c r="G13" s="23">
        <f t="shared" si="9"/>
        <v>1.48864525516654</v>
      </c>
      <c r="H13" s="23">
        <f t="shared" si="10"/>
        <v>1.00303145387986</v>
      </c>
      <c r="I13" s="23">
        <f t="shared" si="11"/>
        <v>1.4841461346085</v>
      </c>
      <c r="J13" s="27">
        <f>AVERAGE(I9:I13)</f>
        <v>1.39626127651475</v>
      </c>
      <c r="K13" s="23">
        <f>STDEV(I9:I13)</f>
        <v>0.0806530052639278</v>
      </c>
    </row>
    <row r="14" ht="14.25" spans="1:11">
      <c r="A14" s="7"/>
      <c r="B14" s="14"/>
      <c r="C14" s="13"/>
      <c r="D14" s="12"/>
      <c r="E14" s="12"/>
      <c r="F14" s="12"/>
      <c r="G14" s="12"/>
      <c r="H14" s="12"/>
      <c r="I14" s="12"/>
      <c r="J14" s="18"/>
      <c r="K14" s="12"/>
    </row>
    <row r="15" ht="14.25" spans="1:11">
      <c r="A15" s="9"/>
      <c r="B15" s="14"/>
      <c r="C15" s="13"/>
      <c r="D15" s="12"/>
      <c r="E15" s="12"/>
      <c r="F15" s="12"/>
      <c r="G15" s="12"/>
      <c r="H15" s="12"/>
      <c r="I15" s="12"/>
      <c r="J15" s="18"/>
      <c r="K15" s="12"/>
    </row>
    <row r="16" ht="14.25" spans="1:11">
      <c r="A16" s="7"/>
      <c r="B16" s="14"/>
      <c r="C16" s="13"/>
      <c r="D16" s="12"/>
      <c r="E16" s="12"/>
      <c r="F16" s="12"/>
      <c r="G16" s="12"/>
      <c r="H16" s="12"/>
      <c r="I16" s="12"/>
      <c r="J16" s="18"/>
      <c r="K16" s="12"/>
    </row>
    <row r="17" ht="14.25" spans="1:11">
      <c r="A17" s="7"/>
      <c r="B17" s="14"/>
      <c r="C17" s="13"/>
      <c r="D17" s="12"/>
      <c r="E17" s="12"/>
      <c r="F17" s="12"/>
      <c r="G17" s="12"/>
      <c r="H17" s="12"/>
      <c r="I17" s="12"/>
      <c r="J17" s="18"/>
      <c r="K17" s="12"/>
    </row>
    <row r="21" spans="1:3">
      <c r="A21" s="15"/>
      <c r="B21" s="15"/>
      <c r="C21" s="15"/>
    </row>
    <row r="22" spans="1:3">
      <c r="A22" s="16" t="s">
        <v>0</v>
      </c>
      <c r="B22" s="15">
        <v>5</v>
      </c>
      <c r="C22" s="15" t="s">
        <v>250</v>
      </c>
    </row>
    <row r="23" spans="1:3">
      <c r="A23" s="17" t="s">
        <v>59</v>
      </c>
      <c r="B23" s="15">
        <v>5</v>
      </c>
      <c r="C23" s="15" t="s">
        <v>251</v>
      </c>
    </row>
  </sheetData>
  <pageMargins left="0.7" right="0.7" top="0.75" bottom="0.75" header="0.3" footer="0.3"/>
  <headerFooter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J1" sqref="J1"/>
    </sheetView>
  </sheetViews>
  <sheetFormatPr defaultColWidth="9" defaultRowHeight="13.5"/>
  <sheetData>
    <row r="1" spans="1:11">
      <c r="A1" s="19"/>
      <c r="B1" s="19" t="s">
        <v>40</v>
      </c>
      <c r="C1" s="20" t="s">
        <v>126</v>
      </c>
      <c r="D1" s="19" t="s">
        <v>42</v>
      </c>
      <c r="E1" s="19"/>
      <c r="F1" s="19"/>
      <c r="G1" s="19"/>
      <c r="H1" s="19"/>
      <c r="I1" s="19"/>
      <c r="J1" s="19" t="s">
        <v>43</v>
      </c>
      <c r="K1" s="19"/>
    </row>
    <row r="2" spans="1:11">
      <c r="A2" s="19"/>
      <c r="B2" s="19" t="s">
        <v>44</v>
      </c>
      <c r="C2" s="20" t="s">
        <v>45</v>
      </c>
      <c r="D2" s="19" t="s">
        <v>46</v>
      </c>
      <c r="E2" s="19"/>
      <c r="F2" s="19"/>
      <c r="G2" s="19"/>
      <c r="H2" s="19"/>
      <c r="I2" s="19"/>
      <c r="J2" s="19"/>
      <c r="K2" s="19"/>
    </row>
    <row r="3" ht="14.25" spans="1:11">
      <c r="A3" s="19" t="s">
        <v>0</v>
      </c>
      <c r="B3" s="21">
        <v>11.79</v>
      </c>
      <c r="C3" s="21">
        <v>20.45</v>
      </c>
      <c r="D3" s="22">
        <f t="shared" ref="D3:D7" si="0">C3-B3</f>
        <v>8.66</v>
      </c>
      <c r="E3" s="23">
        <f t="shared" ref="E3:E7" si="1">$D$8</f>
        <v>8.756</v>
      </c>
      <c r="F3" s="23">
        <f t="shared" ref="F3:F7" si="2">D3-E3</f>
        <v>-0.0960000000000001</v>
      </c>
      <c r="G3" s="23">
        <f t="shared" ref="G3:G7" si="3">POWER(2,-F3)</f>
        <v>1.06880599121101</v>
      </c>
      <c r="H3" s="23">
        <f t="shared" ref="H3:H7" si="4">$G$8</f>
        <v>1.00802913509257</v>
      </c>
      <c r="I3" s="22">
        <f t="shared" ref="I3:I7" si="5">G3/H3</f>
        <v>1.06029275742398</v>
      </c>
      <c r="J3" s="23"/>
      <c r="K3" s="23"/>
    </row>
    <row r="4" ht="14.25" spans="1:11">
      <c r="A4" s="19"/>
      <c r="B4" s="21">
        <v>11.75</v>
      </c>
      <c r="C4" s="24" t="s">
        <v>145</v>
      </c>
      <c r="D4" s="22">
        <f t="shared" si="0"/>
        <v>8.76</v>
      </c>
      <c r="E4" s="23">
        <f t="shared" si="1"/>
        <v>8.756</v>
      </c>
      <c r="F4" s="23">
        <f t="shared" si="2"/>
        <v>0.00400000000000134</v>
      </c>
      <c r="G4" s="23">
        <f t="shared" si="3"/>
        <v>0.997231251352068</v>
      </c>
      <c r="H4" s="23">
        <f t="shared" si="4"/>
        <v>1.00802913509257</v>
      </c>
      <c r="I4" s="22">
        <f t="shared" si="5"/>
        <v>0.989288123364106</v>
      </c>
      <c r="J4" s="23"/>
      <c r="K4" s="23"/>
    </row>
    <row r="5" ht="14.25" spans="1:11">
      <c r="A5" s="19"/>
      <c r="B5" s="21">
        <v>11.65</v>
      </c>
      <c r="C5" s="24" t="s">
        <v>209</v>
      </c>
      <c r="D5" s="22">
        <f t="shared" si="0"/>
        <v>8.68</v>
      </c>
      <c r="E5" s="23">
        <f t="shared" si="1"/>
        <v>8.756</v>
      </c>
      <c r="F5" s="23">
        <f t="shared" si="2"/>
        <v>-0.0760000000000023</v>
      </c>
      <c r="G5" s="23">
        <f t="shared" si="3"/>
        <v>1.05409142329074</v>
      </c>
      <c r="H5" s="23">
        <f t="shared" si="4"/>
        <v>1.00802913509257</v>
      </c>
      <c r="I5" s="22">
        <f t="shared" si="5"/>
        <v>1.04569539370898</v>
      </c>
      <c r="J5" s="23"/>
      <c r="K5" s="23"/>
    </row>
    <row r="6" ht="14.25" spans="1:11">
      <c r="A6" s="19"/>
      <c r="B6" s="21">
        <v>11.59</v>
      </c>
      <c r="C6" s="24" t="s">
        <v>105</v>
      </c>
      <c r="D6" s="22">
        <f t="shared" si="0"/>
        <v>9.11</v>
      </c>
      <c r="E6" s="23">
        <f t="shared" si="1"/>
        <v>8.756</v>
      </c>
      <c r="F6" s="23">
        <f t="shared" si="2"/>
        <v>0.353999999999999</v>
      </c>
      <c r="G6" s="23">
        <f t="shared" si="3"/>
        <v>0.782411781736512</v>
      </c>
      <c r="H6" s="23">
        <f t="shared" si="4"/>
        <v>1.00802913509257</v>
      </c>
      <c r="I6" s="22">
        <f t="shared" si="5"/>
        <v>0.776179729829598</v>
      </c>
      <c r="J6" s="23"/>
      <c r="K6" s="23"/>
    </row>
    <row r="7" ht="14.25" spans="1:11">
      <c r="A7" s="19"/>
      <c r="B7" s="21">
        <v>11.52</v>
      </c>
      <c r="C7" s="24" t="s">
        <v>75</v>
      </c>
      <c r="D7" s="22">
        <f t="shared" si="0"/>
        <v>8.57</v>
      </c>
      <c r="E7" s="23">
        <f t="shared" si="1"/>
        <v>8.756</v>
      </c>
      <c r="F7" s="23">
        <f t="shared" si="2"/>
        <v>-0.186</v>
      </c>
      <c r="G7" s="23">
        <f t="shared" si="3"/>
        <v>1.1376052278725</v>
      </c>
      <c r="H7" s="23">
        <f t="shared" si="4"/>
        <v>1.00802913509257</v>
      </c>
      <c r="I7" s="22">
        <f t="shared" si="5"/>
        <v>1.12854399567334</v>
      </c>
      <c r="J7" s="27">
        <f>AVERAGE(I3:I7)</f>
        <v>1</v>
      </c>
      <c r="K7" s="23">
        <f>STDEV(I3:I7)</f>
        <v>0.134589284554795</v>
      </c>
    </row>
    <row r="8" ht="14.25" spans="1:11">
      <c r="A8" s="19"/>
      <c r="B8" s="25"/>
      <c r="C8" s="21"/>
      <c r="D8" s="23">
        <f>AVERAGE(D3:D7)</f>
        <v>8.756</v>
      </c>
      <c r="E8" s="23" t="s">
        <v>51</v>
      </c>
      <c r="F8" s="23"/>
      <c r="G8" s="23">
        <f>AVERAGE(G3:G7)</f>
        <v>1.00802913509257</v>
      </c>
      <c r="H8" s="23"/>
      <c r="I8" s="23"/>
      <c r="J8" s="27"/>
      <c r="K8" s="23"/>
    </row>
    <row r="9" ht="14.25" spans="1:11">
      <c r="A9" s="26" t="s">
        <v>52</v>
      </c>
      <c r="B9" s="21">
        <v>11.48</v>
      </c>
      <c r="C9" s="24" t="s">
        <v>235</v>
      </c>
      <c r="D9" s="23">
        <f t="shared" ref="D9:D13" si="6">C9-B9</f>
        <v>8.7</v>
      </c>
      <c r="E9" s="23">
        <f t="shared" ref="E9:E13" si="7">$D$8</f>
        <v>8.756</v>
      </c>
      <c r="F9" s="23">
        <f t="shared" ref="F9:F13" si="8">D9-E9</f>
        <v>-0.0560000000000009</v>
      </c>
      <c r="G9" s="23">
        <f t="shared" ref="G9:G13" si="9">POWER(2,-F9)</f>
        <v>1.03957943517528</v>
      </c>
      <c r="H9" s="23">
        <f t="shared" ref="H9:H13" si="10">$G$8</f>
        <v>1.00802913509257</v>
      </c>
      <c r="I9" s="23">
        <f t="shared" ref="I9:I13" si="11">G9/H9</f>
        <v>1.03129899621385</v>
      </c>
      <c r="J9" s="27"/>
      <c r="K9" s="23"/>
    </row>
    <row r="10" ht="14.25" spans="1:11">
      <c r="A10" s="19"/>
      <c r="B10" s="21">
        <v>11.42</v>
      </c>
      <c r="C10" s="24" t="s">
        <v>69</v>
      </c>
      <c r="D10" s="23">
        <f t="shared" si="6"/>
        <v>8.89</v>
      </c>
      <c r="E10" s="23">
        <f t="shared" si="7"/>
        <v>8.756</v>
      </c>
      <c r="F10" s="23">
        <f t="shared" si="8"/>
        <v>0.133999999999999</v>
      </c>
      <c r="G10" s="23">
        <f t="shared" si="9"/>
        <v>0.911301280637142</v>
      </c>
      <c r="H10" s="23">
        <f t="shared" si="10"/>
        <v>1.00802913509257</v>
      </c>
      <c r="I10" s="23">
        <f t="shared" si="11"/>
        <v>0.904042600468545</v>
      </c>
      <c r="J10" s="27"/>
      <c r="K10" s="23"/>
    </row>
    <row r="11" ht="14.25" spans="1:11">
      <c r="A11" s="19"/>
      <c r="B11" s="21">
        <v>11.36</v>
      </c>
      <c r="C11" s="24" t="s">
        <v>109</v>
      </c>
      <c r="D11" s="23">
        <f t="shared" si="6"/>
        <v>9.09</v>
      </c>
      <c r="E11" s="23">
        <f t="shared" si="7"/>
        <v>8.756</v>
      </c>
      <c r="F11" s="23">
        <f t="shared" si="8"/>
        <v>0.334</v>
      </c>
      <c r="G11" s="23">
        <f t="shared" si="9"/>
        <v>0.793333843191143</v>
      </c>
      <c r="H11" s="23">
        <f t="shared" si="10"/>
        <v>1.00802913509257</v>
      </c>
      <c r="I11" s="23">
        <f t="shared" si="11"/>
        <v>0.787014795081584</v>
      </c>
      <c r="J11" s="27"/>
      <c r="K11" s="23"/>
    </row>
    <row r="12" ht="14.25" spans="1:11">
      <c r="A12" s="19"/>
      <c r="B12" s="21">
        <v>11.27</v>
      </c>
      <c r="C12" s="24" t="s">
        <v>101</v>
      </c>
      <c r="D12" s="23">
        <f t="shared" si="6"/>
        <v>8.68</v>
      </c>
      <c r="E12" s="23">
        <f t="shared" si="7"/>
        <v>8.756</v>
      </c>
      <c r="F12" s="23">
        <f t="shared" si="8"/>
        <v>-0.0760000000000005</v>
      </c>
      <c r="G12" s="23">
        <f t="shared" si="9"/>
        <v>1.05409142329074</v>
      </c>
      <c r="H12" s="23">
        <f t="shared" si="10"/>
        <v>1.00802913509257</v>
      </c>
      <c r="I12" s="23">
        <f t="shared" si="11"/>
        <v>1.04569539370897</v>
      </c>
      <c r="J12" s="27"/>
      <c r="K12" s="23"/>
    </row>
    <row r="13" ht="14.25" spans="1:11">
      <c r="A13" s="19"/>
      <c r="B13" s="21">
        <v>11.16</v>
      </c>
      <c r="C13" s="24" t="s">
        <v>231</v>
      </c>
      <c r="D13" s="23">
        <f t="shared" si="6"/>
        <v>8.86</v>
      </c>
      <c r="E13" s="23">
        <f t="shared" si="7"/>
        <v>8.756</v>
      </c>
      <c r="F13" s="23">
        <f t="shared" si="8"/>
        <v>0.103999999999999</v>
      </c>
      <c r="G13" s="23">
        <f t="shared" si="9"/>
        <v>0.930449657703016</v>
      </c>
      <c r="H13" s="23">
        <f t="shared" si="10"/>
        <v>1.00802913509257</v>
      </c>
      <c r="I13" s="23">
        <f t="shared" si="11"/>
        <v>0.923038457234248</v>
      </c>
      <c r="J13" s="27">
        <f>AVERAGE(I9:I13)</f>
        <v>0.93821804854144</v>
      </c>
      <c r="K13" s="23">
        <f>STDEV(I9:I13)</f>
        <v>0.105446962549826</v>
      </c>
    </row>
    <row r="14" ht="14.25" spans="1:11">
      <c r="A14" s="7"/>
      <c r="B14" s="14"/>
      <c r="C14" s="13"/>
      <c r="D14" s="12"/>
      <c r="E14" s="12"/>
      <c r="F14" s="12"/>
      <c r="G14" s="12"/>
      <c r="H14" s="12"/>
      <c r="I14" s="12"/>
      <c r="J14" s="18"/>
      <c r="K14" s="12"/>
    </row>
    <row r="15" ht="14.25" spans="1:11">
      <c r="A15" s="9"/>
      <c r="B15" s="14"/>
      <c r="C15" s="13"/>
      <c r="D15" s="12"/>
      <c r="E15" s="12"/>
      <c r="F15" s="12"/>
      <c r="G15" s="12"/>
      <c r="H15" s="12"/>
      <c r="I15" s="12"/>
      <c r="J15" s="18"/>
      <c r="K15" s="12"/>
    </row>
    <row r="16" ht="14.25" spans="1:11">
      <c r="A16" s="7"/>
      <c r="B16" s="14"/>
      <c r="C16" s="13"/>
      <c r="D16" s="12"/>
      <c r="E16" s="12"/>
      <c r="F16" s="12"/>
      <c r="G16" s="12"/>
      <c r="H16" s="12"/>
      <c r="I16" s="12"/>
      <c r="J16" s="18"/>
      <c r="K16" s="12"/>
    </row>
    <row r="17" ht="14.25" spans="1:11">
      <c r="A17" s="7"/>
      <c r="B17" s="14"/>
      <c r="C17" s="13"/>
      <c r="D17" s="12"/>
      <c r="E17" s="12"/>
      <c r="F17" s="12"/>
      <c r="G17" s="12"/>
      <c r="H17" s="12"/>
      <c r="I17" s="12"/>
      <c r="J17" s="18"/>
      <c r="K17" s="12"/>
    </row>
    <row r="21" spans="1:3">
      <c r="A21" s="15"/>
      <c r="B21" s="15"/>
      <c r="C21" s="15"/>
    </row>
    <row r="22" spans="1:3">
      <c r="A22" s="16" t="s">
        <v>0</v>
      </c>
      <c r="B22" s="15">
        <v>5</v>
      </c>
      <c r="C22" s="15" t="s">
        <v>252</v>
      </c>
    </row>
    <row r="23" spans="1:3">
      <c r="A23" s="17" t="s">
        <v>59</v>
      </c>
      <c r="B23" s="15">
        <v>5</v>
      </c>
      <c r="C23" s="15" t="s">
        <v>253</v>
      </c>
    </row>
  </sheetData>
  <pageMargins left="0.7" right="0.7" top="0.75" bottom="0.75" header="0.3" footer="0.3"/>
  <headerFooter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I32" sqref="I32"/>
    </sheetView>
  </sheetViews>
  <sheetFormatPr defaultColWidth="9" defaultRowHeight="13.5"/>
  <sheetData>
    <row r="1" spans="1:11">
      <c r="A1" s="19"/>
      <c r="B1" s="19" t="s">
        <v>40</v>
      </c>
      <c r="C1" s="20" t="s">
        <v>136</v>
      </c>
      <c r="D1" s="19" t="s">
        <v>42</v>
      </c>
      <c r="E1" s="19"/>
      <c r="F1" s="19"/>
      <c r="G1" s="19"/>
      <c r="H1" s="19"/>
      <c r="I1" s="19"/>
      <c r="J1" s="26" t="s">
        <v>43</v>
      </c>
      <c r="K1" s="19"/>
    </row>
    <row r="2" spans="1:11">
      <c r="A2" s="19"/>
      <c r="B2" s="19" t="s">
        <v>44</v>
      </c>
      <c r="C2" s="20" t="s">
        <v>45</v>
      </c>
      <c r="D2" s="19" t="s">
        <v>46</v>
      </c>
      <c r="E2" s="19"/>
      <c r="F2" s="19"/>
      <c r="G2" s="19"/>
      <c r="H2" s="19"/>
      <c r="I2" s="19"/>
      <c r="J2" s="19"/>
      <c r="K2" s="19"/>
    </row>
    <row r="3" ht="14.25" spans="1:11">
      <c r="A3" s="19" t="s">
        <v>0</v>
      </c>
      <c r="B3" s="21">
        <v>11.79</v>
      </c>
      <c r="C3" s="21">
        <v>21.17</v>
      </c>
      <c r="D3" s="22">
        <f t="shared" ref="D3:D7" si="0">C3-B3</f>
        <v>9.38</v>
      </c>
      <c r="E3" s="23">
        <f t="shared" ref="E3:E7" si="1">$D$8</f>
        <v>9.48</v>
      </c>
      <c r="F3" s="23">
        <f t="shared" ref="F3:F7" si="2">D3-E3</f>
        <v>-0.0999999999999979</v>
      </c>
      <c r="G3" s="23">
        <f t="shared" ref="G3:G7" si="3">POWER(2,-F3)</f>
        <v>1.07177346253629</v>
      </c>
      <c r="H3" s="23">
        <f t="shared" ref="H3:H7" si="4">$G$8</f>
        <v>1.00450680852238</v>
      </c>
      <c r="I3" s="22">
        <f t="shared" ref="I3:I7" si="5">G3/H3</f>
        <v>1.06696485622915</v>
      </c>
      <c r="J3" s="23"/>
      <c r="K3" s="23"/>
    </row>
    <row r="4" ht="14.25" spans="1:11">
      <c r="A4" s="19"/>
      <c r="B4" s="21">
        <v>11.75</v>
      </c>
      <c r="C4" s="24" t="s">
        <v>254</v>
      </c>
      <c r="D4" s="22">
        <f t="shared" si="0"/>
        <v>9.61</v>
      </c>
      <c r="E4" s="23">
        <f t="shared" si="1"/>
        <v>9.48</v>
      </c>
      <c r="F4" s="23">
        <f t="shared" si="2"/>
        <v>0.129999999999999</v>
      </c>
      <c r="G4" s="23">
        <f t="shared" si="3"/>
        <v>0.913831450229401</v>
      </c>
      <c r="H4" s="23">
        <f t="shared" si="4"/>
        <v>1.00450680852238</v>
      </c>
      <c r="I4" s="22">
        <f t="shared" si="5"/>
        <v>0.909731464711161</v>
      </c>
      <c r="J4" s="23"/>
      <c r="K4" s="23"/>
    </row>
    <row r="5" ht="14.25" spans="1:11">
      <c r="A5" s="19"/>
      <c r="B5" s="21">
        <v>11.65</v>
      </c>
      <c r="C5" s="24" t="s">
        <v>255</v>
      </c>
      <c r="D5" s="22">
        <f t="shared" si="0"/>
        <v>9.31</v>
      </c>
      <c r="E5" s="23">
        <f t="shared" si="1"/>
        <v>9.48</v>
      </c>
      <c r="F5" s="23">
        <f t="shared" si="2"/>
        <v>-0.17</v>
      </c>
      <c r="G5" s="23">
        <f t="shared" si="3"/>
        <v>1.12505848468881</v>
      </c>
      <c r="H5" s="23">
        <f t="shared" si="4"/>
        <v>1.00450680852238</v>
      </c>
      <c r="I5" s="22">
        <f t="shared" si="5"/>
        <v>1.12001081042323</v>
      </c>
      <c r="J5" s="23"/>
      <c r="K5" s="23"/>
    </row>
    <row r="6" ht="14.25" spans="1:11">
      <c r="A6" s="19"/>
      <c r="B6" s="21">
        <v>11.59</v>
      </c>
      <c r="C6" s="24" t="s">
        <v>256</v>
      </c>
      <c r="D6" s="22">
        <f t="shared" si="0"/>
        <v>9.67</v>
      </c>
      <c r="E6" s="23">
        <f t="shared" si="1"/>
        <v>9.48</v>
      </c>
      <c r="F6" s="23">
        <f t="shared" si="2"/>
        <v>0.190000000000001</v>
      </c>
      <c r="G6" s="23">
        <f t="shared" si="3"/>
        <v>0.876605721316034</v>
      </c>
      <c r="H6" s="23">
        <f t="shared" si="4"/>
        <v>1.00450680852238</v>
      </c>
      <c r="I6" s="22">
        <f t="shared" si="5"/>
        <v>0.872672752318633</v>
      </c>
      <c r="J6" s="23"/>
      <c r="K6" s="23"/>
    </row>
    <row r="7" ht="14.25" spans="1:11">
      <c r="A7" s="19"/>
      <c r="B7" s="21">
        <v>11.52</v>
      </c>
      <c r="C7" s="24" t="s">
        <v>257</v>
      </c>
      <c r="D7" s="22">
        <f t="shared" si="0"/>
        <v>9.43</v>
      </c>
      <c r="E7" s="23">
        <f t="shared" si="1"/>
        <v>9.48</v>
      </c>
      <c r="F7" s="23">
        <f t="shared" si="2"/>
        <v>-0.0500000000000007</v>
      </c>
      <c r="G7" s="23">
        <f t="shared" si="3"/>
        <v>1.03526492384138</v>
      </c>
      <c r="H7" s="23">
        <f t="shared" si="4"/>
        <v>1.00450680852238</v>
      </c>
      <c r="I7" s="22">
        <f t="shared" si="5"/>
        <v>1.03062011631782</v>
      </c>
      <c r="J7" s="27">
        <f>AVERAGE(I3:I7)</f>
        <v>1</v>
      </c>
      <c r="K7" s="23">
        <f>STDEV(I3:I7)</f>
        <v>0.105101278033207</v>
      </c>
    </row>
    <row r="8" ht="14.25" spans="1:11">
      <c r="A8" s="19"/>
      <c r="B8" s="25"/>
      <c r="C8" s="21"/>
      <c r="D8" s="23">
        <f>AVERAGE(D3:D7)</f>
        <v>9.48</v>
      </c>
      <c r="E8" s="23" t="s">
        <v>51</v>
      </c>
      <c r="F8" s="23"/>
      <c r="G8" s="23">
        <f>AVERAGE(G3:G7)</f>
        <v>1.00450680852238</v>
      </c>
      <c r="H8" s="23"/>
      <c r="I8" s="23"/>
      <c r="J8" s="27"/>
      <c r="K8" s="23"/>
    </row>
    <row r="9" ht="14.25" spans="1:11">
      <c r="A9" s="26" t="s">
        <v>52</v>
      </c>
      <c r="B9" s="21">
        <v>11.48</v>
      </c>
      <c r="C9" s="24" t="s">
        <v>258</v>
      </c>
      <c r="D9" s="23">
        <f t="shared" ref="D9:D13" si="6">C9-B9</f>
        <v>8.99</v>
      </c>
      <c r="E9" s="23">
        <f t="shared" ref="E9:E13" si="7">$D$8</f>
        <v>9.48</v>
      </c>
      <c r="F9" s="23">
        <f t="shared" ref="F9:F13" si="8">D9-E9</f>
        <v>-0.490000000000002</v>
      </c>
      <c r="G9" s="23">
        <f t="shared" ref="G9:G13" si="9">POWER(2,-F9)</f>
        <v>1.404444875738</v>
      </c>
      <c r="H9" s="23">
        <f t="shared" ref="H9:H13" si="10">$G$8</f>
        <v>1.00450680852238</v>
      </c>
      <c r="I9" s="23">
        <f t="shared" ref="I9:I13" si="11">G9/H9</f>
        <v>1.39814370975138</v>
      </c>
      <c r="J9" s="27"/>
      <c r="K9" s="23"/>
    </row>
    <row r="10" ht="14.25" spans="1:11">
      <c r="A10" s="19"/>
      <c r="B10" s="21">
        <v>11.42</v>
      </c>
      <c r="C10" s="24" t="s">
        <v>106</v>
      </c>
      <c r="D10" s="23">
        <f t="shared" si="6"/>
        <v>9.19</v>
      </c>
      <c r="E10" s="23">
        <f t="shared" si="7"/>
        <v>9.48</v>
      </c>
      <c r="F10" s="23">
        <f t="shared" si="8"/>
        <v>-0.290000000000001</v>
      </c>
      <c r="G10" s="23">
        <f t="shared" si="9"/>
        <v>1.22264027769207</v>
      </c>
      <c r="H10" s="23">
        <f t="shared" si="10"/>
        <v>1.00450680852238</v>
      </c>
      <c r="I10" s="23">
        <f t="shared" si="11"/>
        <v>1.21715479409299</v>
      </c>
      <c r="J10" s="27"/>
      <c r="K10" s="23"/>
    </row>
    <row r="11" ht="14.25" spans="1:11">
      <c r="A11" s="19"/>
      <c r="B11" s="21">
        <v>11.36</v>
      </c>
      <c r="C11" s="24" t="s">
        <v>233</v>
      </c>
      <c r="D11" s="23">
        <f t="shared" si="6"/>
        <v>9.06</v>
      </c>
      <c r="E11" s="23">
        <f t="shared" si="7"/>
        <v>9.48</v>
      </c>
      <c r="F11" s="23">
        <f t="shared" si="8"/>
        <v>-0.419999999999998</v>
      </c>
      <c r="G11" s="23">
        <f t="shared" si="9"/>
        <v>1.33792755478611</v>
      </c>
      <c r="H11" s="23">
        <f t="shared" si="10"/>
        <v>1.00450680852238</v>
      </c>
      <c r="I11" s="23">
        <f t="shared" si="11"/>
        <v>1.33192482463527</v>
      </c>
      <c r="J11" s="27"/>
      <c r="K11" s="23"/>
    </row>
    <row r="12" ht="14.25" spans="1:11">
      <c r="A12" s="19"/>
      <c r="B12" s="21">
        <v>11.27</v>
      </c>
      <c r="C12" s="24" t="s">
        <v>259</v>
      </c>
      <c r="D12" s="23">
        <f t="shared" si="6"/>
        <v>9.31</v>
      </c>
      <c r="E12" s="23">
        <f t="shared" si="7"/>
        <v>9.48</v>
      </c>
      <c r="F12" s="23">
        <f t="shared" si="8"/>
        <v>-0.170000000000002</v>
      </c>
      <c r="G12" s="23">
        <f t="shared" si="9"/>
        <v>1.12505848468881</v>
      </c>
      <c r="H12" s="23">
        <f t="shared" si="10"/>
        <v>1.00450680852238</v>
      </c>
      <c r="I12" s="23">
        <f t="shared" si="11"/>
        <v>1.12001081042323</v>
      </c>
      <c r="J12" s="27"/>
      <c r="K12" s="23"/>
    </row>
    <row r="13" ht="14.25" spans="1:11">
      <c r="A13" s="19"/>
      <c r="B13" s="21">
        <v>11.16</v>
      </c>
      <c r="C13" s="24" t="s">
        <v>74</v>
      </c>
      <c r="D13" s="23">
        <f t="shared" si="6"/>
        <v>9.08</v>
      </c>
      <c r="E13" s="23">
        <f t="shared" si="7"/>
        <v>9.48</v>
      </c>
      <c r="F13" s="23">
        <f t="shared" si="8"/>
        <v>-0.400000000000002</v>
      </c>
      <c r="G13" s="23">
        <f t="shared" si="9"/>
        <v>1.3195079107729</v>
      </c>
      <c r="H13" s="23">
        <f t="shared" si="10"/>
        <v>1.00450680852238</v>
      </c>
      <c r="I13" s="23">
        <f t="shared" si="11"/>
        <v>1.31358782198189</v>
      </c>
      <c r="J13" s="27">
        <f>AVERAGE(I9:I13)</f>
        <v>1.27616439217695</v>
      </c>
      <c r="K13" s="23">
        <f>STDEV(I9:I13)</f>
        <v>0.108690807572181</v>
      </c>
    </row>
    <row r="14" ht="14.25" spans="1:11">
      <c r="A14" s="7"/>
      <c r="B14" s="14"/>
      <c r="C14" s="13"/>
      <c r="D14" s="12"/>
      <c r="E14" s="12"/>
      <c r="F14" s="12"/>
      <c r="G14" s="12"/>
      <c r="H14" s="12"/>
      <c r="I14" s="12"/>
      <c r="J14" s="18"/>
      <c r="K14" s="12"/>
    </row>
    <row r="15" ht="14.25" spans="1:11">
      <c r="A15" s="9"/>
      <c r="B15" s="14"/>
      <c r="C15" s="13"/>
      <c r="D15" s="12"/>
      <c r="E15" s="12"/>
      <c r="F15" s="12"/>
      <c r="G15" s="12"/>
      <c r="H15" s="12"/>
      <c r="I15" s="12"/>
      <c r="J15" s="18"/>
      <c r="K15" s="12"/>
    </row>
    <row r="16" ht="14.25" spans="1:11">
      <c r="A16" s="7"/>
      <c r="B16" s="14"/>
      <c r="C16" s="13"/>
      <c r="D16" s="12"/>
      <c r="E16" s="12"/>
      <c r="F16" s="12"/>
      <c r="G16" s="12"/>
      <c r="H16" s="12"/>
      <c r="I16" s="12"/>
      <c r="J16" s="18"/>
      <c r="K16" s="12"/>
    </row>
    <row r="17" ht="14.25" spans="1:11">
      <c r="A17" s="7"/>
      <c r="B17" s="14"/>
      <c r="C17" s="13"/>
      <c r="D17" s="12"/>
      <c r="E17" s="12"/>
      <c r="F17" s="12"/>
      <c r="G17" s="12"/>
      <c r="H17" s="12"/>
      <c r="I17" s="12"/>
      <c r="J17" s="18"/>
      <c r="K17" s="12"/>
    </row>
    <row r="21" spans="1:3">
      <c r="A21" s="15"/>
      <c r="B21" s="15"/>
      <c r="C21" s="15"/>
    </row>
    <row r="22" spans="1:3">
      <c r="A22" s="16" t="s">
        <v>0</v>
      </c>
      <c r="B22" s="15">
        <v>5</v>
      </c>
      <c r="C22" s="15" t="s">
        <v>194</v>
      </c>
    </row>
    <row r="23" spans="1:3">
      <c r="A23" s="17" t="s">
        <v>59</v>
      </c>
      <c r="B23" s="15">
        <v>5</v>
      </c>
      <c r="C23" s="15" t="s">
        <v>260</v>
      </c>
    </row>
  </sheetData>
  <pageMargins left="0.7" right="0.7" top="0.75" bottom="0.75" header="0.3" footer="0.3"/>
  <headerFooter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I24" sqref="I24"/>
    </sheetView>
  </sheetViews>
  <sheetFormatPr defaultColWidth="9" defaultRowHeight="13.5"/>
  <sheetData>
    <row r="1" spans="1:11">
      <c r="A1" s="19"/>
      <c r="B1" s="19" t="s">
        <v>40</v>
      </c>
      <c r="C1" s="20" t="s">
        <v>144</v>
      </c>
      <c r="D1" s="19" t="s">
        <v>42</v>
      </c>
      <c r="E1" s="19"/>
      <c r="F1" s="19"/>
      <c r="G1" s="19"/>
      <c r="H1" s="19"/>
      <c r="I1" s="19"/>
      <c r="J1" s="19" t="s">
        <v>43</v>
      </c>
      <c r="K1" s="19"/>
    </row>
    <row r="2" spans="1:11">
      <c r="A2" s="19"/>
      <c r="B2" s="19" t="s">
        <v>44</v>
      </c>
      <c r="C2" s="20" t="s">
        <v>45</v>
      </c>
      <c r="D2" s="19" t="s">
        <v>46</v>
      </c>
      <c r="E2" s="19"/>
      <c r="F2" s="19"/>
      <c r="G2" s="19"/>
      <c r="H2" s="19"/>
      <c r="I2" s="19"/>
      <c r="J2" s="19"/>
      <c r="K2" s="19"/>
    </row>
    <row r="3" ht="14.25" spans="1:11">
      <c r="A3" s="19" t="s">
        <v>0</v>
      </c>
      <c r="B3" s="21">
        <v>11.79</v>
      </c>
      <c r="C3" s="21">
        <v>21.24</v>
      </c>
      <c r="D3" s="22">
        <f t="shared" ref="D3:D7" si="0">C3-B3</f>
        <v>9.45</v>
      </c>
      <c r="E3" s="23">
        <f t="shared" ref="E3:E7" si="1">$D$8</f>
        <v>9.566</v>
      </c>
      <c r="F3" s="23">
        <f t="shared" ref="F3:F7" si="2">D3-E3</f>
        <v>-0.116</v>
      </c>
      <c r="G3" s="23">
        <f t="shared" ref="G3:G7" si="3">POWER(2,-F3)</f>
        <v>1.08372596684478</v>
      </c>
      <c r="H3" s="23">
        <f t="shared" ref="H3:H7" si="4">$G$8</f>
        <v>1.0011685125754</v>
      </c>
      <c r="I3" s="22">
        <f t="shared" ref="I3:I7" si="5">G3/H3</f>
        <v>1.08246109744004</v>
      </c>
      <c r="J3" s="23"/>
      <c r="K3" s="23"/>
    </row>
    <row r="4" ht="14.25" spans="1:11">
      <c r="A4" s="19"/>
      <c r="B4" s="21">
        <v>11.75</v>
      </c>
      <c r="C4" s="24" t="s">
        <v>261</v>
      </c>
      <c r="D4" s="22">
        <f t="shared" si="0"/>
        <v>9.54</v>
      </c>
      <c r="E4" s="23">
        <f t="shared" si="1"/>
        <v>9.566</v>
      </c>
      <c r="F4" s="23">
        <f t="shared" si="2"/>
        <v>-0.0259999999999998</v>
      </c>
      <c r="G4" s="23">
        <f t="shared" si="3"/>
        <v>1.01818519976462</v>
      </c>
      <c r="H4" s="23">
        <f t="shared" si="4"/>
        <v>1.0011685125754</v>
      </c>
      <c r="I4" s="22">
        <f t="shared" si="5"/>
        <v>1.01699682618409</v>
      </c>
      <c r="J4" s="23"/>
      <c r="K4" s="23"/>
    </row>
    <row r="5" ht="14.25" spans="1:11">
      <c r="A5" s="19"/>
      <c r="B5" s="21">
        <v>11.65</v>
      </c>
      <c r="C5" s="24" t="s">
        <v>262</v>
      </c>
      <c r="D5" s="22">
        <f t="shared" si="0"/>
        <v>9.57</v>
      </c>
      <c r="E5" s="23">
        <f t="shared" si="1"/>
        <v>9.566</v>
      </c>
      <c r="F5" s="23">
        <f t="shared" si="2"/>
        <v>0.00399999999999956</v>
      </c>
      <c r="G5" s="23">
        <f t="shared" si="3"/>
        <v>0.99723125135207</v>
      </c>
      <c r="H5" s="23">
        <f t="shared" si="4"/>
        <v>1.0011685125754</v>
      </c>
      <c r="I5" s="22">
        <f t="shared" si="5"/>
        <v>0.996067334146179</v>
      </c>
      <c r="J5" s="23"/>
      <c r="K5" s="23"/>
    </row>
    <row r="6" ht="14.25" spans="1:11">
      <c r="A6" s="19"/>
      <c r="B6" s="21">
        <v>11.59</v>
      </c>
      <c r="C6" s="24" t="s">
        <v>263</v>
      </c>
      <c r="D6" s="22">
        <f t="shared" si="0"/>
        <v>9.65</v>
      </c>
      <c r="E6" s="23">
        <f t="shared" si="1"/>
        <v>9.566</v>
      </c>
      <c r="F6" s="23">
        <f t="shared" si="2"/>
        <v>0.0839999999999996</v>
      </c>
      <c r="G6" s="23">
        <f t="shared" si="3"/>
        <v>0.94343825089536</v>
      </c>
      <c r="H6" s="23">
        <f t="shared" si="4"/>
        <v>1.0011685125754</v>
      </c>
      <c r="I6" s="22">
        <f t="shared" si="5"/>
        <v>0.942337118122572</v>
      </c>
      <c r="J6" s="23"/>
      <c r="K6" s="23"/>
    </row>
    <row r="7" ht="14.25" spans="1:11">
      <c r="A7" s="19"/>
      <c r="B7" s="21">
        <v>11.52</v>
      </c>
      <c r="C7" s="24" t="s">
        <v>264</v>
      </c>
      <c r="D7" s="22">
        <f t="shared" si="0"/>
        <v>9.62</v>
      </c>
      <c r="E7" s="23">
        <f t="shared" si="1"/>
        <v>9.566</v>
      </c>
      <c r="F7" s="23">
        <f t="shared" si="2"/>
        <v>0.054000000000002</v>
      </c>
      <c r="G7" s="23">
        <f t="shared" si="3"/>
        <v>0.963261894020147</v>
      </c>
      <c r="H7" s="23">
        <f t="shared" si="4"/>
        <v>1.0011685125754</v>
      </c>
      <c r="I7" s="22">
        <f t="shared" si="5"/>
        <v>0.962137624107116</v>
      </c>
      <c r="J7" s="27">
        <f>AVERAGE(I3:I7)</f>
        <v>1</v>
      </c>
      <c r="K7" s="23">
        <f>STDEV(I3:I7)</f>
        <v>0.0544581444935711</v>
      </c>
    </row>
    <row r="8" ht="14.25" spans="1:11">
      <c r="A8" s="19"/>
      <c r="B8" s="25"/>
      <c r="C8" s="21"/>
      <c r="D8" s="23">
        <f>AVERAGE(D3:D7)</f>
        <v>9.566</v>
      </c>
      <c r="E8" s="23" t="s">
        <v>51</v>
      </c>
      <c r="F8" s="23"/>
      <c r="G8" s="23">
        <f>AVERAGE(G3:G7)</f>
        <v>1.0011685125754</v>
      </c>
      <c r="H8" s="23"/>
      <c r="I8" s="23"/>
      <c r="J8" s="27"/>
      <c r="K8" s="23"/>
    </row>
    <row r="9" ht="14.25" spans="1:11">
      <c r="A9" s="26" t="s">
        <v>52</v>
      </c>
      <c r="B9" s="21">
        <v>11.48</v>
      </c>
      <c r="C9" s="24" t="s">
        <v>257</v>
      </c>
      <c r="D9" s="23">
        <f t="shared" ref="D9:D13" si="6">C9-B9</f>
        <v>9.47</v>
      </c>
      <c r="E9" s="23">
        <f t="shared" ref="E9:E13" si="7">$D$8</f>
        <v>9.566</v>
      </c>
      <c r="F9" s="23">
        <f t="shared" ref="F9:F13" si="8">D9-E9</f>
        <v>-0.0960000000000001</v>
      </c>
      <c r="G9" s="23">
        <f t="shared" ref="G9:G13" si="9">POWER(2,-F9)</f>
        <v>1.06880599121101</v>
      </c>
      <c r="H9" s="23">
        <f t="shared" ref="H9:H13" si="10">$G$8</f>
        <v>1.0011685125754</v>
      </c>
      <c r="I9" s="23">
        <f t="shared" ref="I9:I13" si="11">G9/H9</f>
        <v>1.06755853563715</v>
      </c>
      <c r="J9" s="27"/>
      <c r="K9" s="23"/>
    </row>
    <row r="10" ht="14.25" spans="1:11">
      <c r="A10" s="19"/>
      <c r="B10" s="21">
        <v>11.42</v>
      </c>
      <c r="C10" s="24" t="s">
        <v>265</v>
      </c>
      <c r="D10" s="23">
        <f t="shared" si="6"/>
        <v>9.51</v>
      </c>
      <c r="E10" s="23">
        <f t="shared" si="7"/>
        <v>9.566</v>
      </c>
      <c r="F10" s="23">
        <f t="shared" si="8"/>
        <v>-0.0559999999999992</v>
      </c>
      <c r="G10" s="23">
        <f t="shared" si="9"/>
        <v>1.03957943517528</v>
      </c>
      <c r="H10" s="23">
        <f t="shared" si="10"/>
        <v>1.0011685125754</v>
      </c>
      <c r="I10" s="23">
        <f t="shared" si="11"/>
        <v>1.03836609133968</v>
      </c>
      <c r="J10" s="27"/>
      <c r="K10" s="23"/>
    </row>
    <row r="11" ht="14.25" spans="1:11">
      <c r="A11" s="19"/>
      <c r="B11" s="21">
        <v>11.36</v>
      </c>
      <c r="C11" s="24" t="s">
        <v>265</v>
      </c>
      <c r="D11" s="23">
        <f t="shared" si="6"/>
        <v>9.57</v>
      </c>
      <c r="E11" s="23">
        <f t="shared" si="7"/>
        <v>9.566</v>
      </c>
      <c r="F11" s="23">
        <f t="shared" si="8"/>
        <v>0.00400000000000134</v>
      </c>
      <c r="G11" s="23">
        <f t="shared" si="9"/>
        <v>0.997231251352068</v>
      </c>
      <c r="H11" s="23">
        <f t="shared" si="10"/>
        <v>1.0011685125754</v>
      </c>
      <c r="I11" s="23">
        <f t="shared" si="11"/>
        <v>0.996067334146178</v>
      </c>
      <c r="J11" s="27"/>
      <c r="K11" s="23"/>
    </row>
    <row r="12" ht="14.25" spans="1:11">
      <c r="A12" s="19"/>
      <c r="B12" s="21">
        <v>11.27</v>
      </c>
      <c r="C12" s="24" t="s">
        <v>119</v>
      </c>
      <c r="D12" s="23">
        <f t="shared" si="6"/>
        <v>9.62</v>
      </c>
      <c r="E12" s="23">
        <f t="shared" si="7"/>
        <v>9.566</v>
      </c>
      <c r="F12" s="23">
        <f t="shared" si="8"/>
        <v>0.054000000000002</v>
      </c>
      <c r="G12" s="23">
        <f t="shared" si="9"/>
        <v>0.963261894020147</v>
      </c>
      <c r="H12" s="23">
        <f t="shared" si="10"/>
        <v>1.0011685125754</v>
      </c>
      <c r="I12" s="23">
        <f t="shared" si="11"/>
        <v>0.962137624107116</v>
      </c>
      <c r="J12" s="27"/>
      <c r="K12" s="23"/>
    </row>
    <row r="13" ht="14.25" spans="1:11">
      <c r="A13" s="19"/>
      <c r="B13" s="21">
        <v>11.16</v>
      </c>
      <c r="C13" s="24" t="s">
        <v>266</v>
      </c>
      <c r="D13" s="23">
        <f t="shared" si="6"/>
        <v>9.25</v>
      </c>
      <c r="E13" s="23">
        <f t="shared" si="7"/>
        <v>9.566</v>
      </c>
      <c r="F13" s="23">
        <f t="shared" si="8"/>
        <v>-0.315999999999999</v>
      </c>
      <c r="G13" s="23">
        <f t="shared" si="9"/>
        <v>1.24487423538217</v>
      </c>
      <c r="H13" s="23">
        <f t="shared" si="10"/>
        <v>1.0011685125754</v>
      </c>
      <c r="I13" s="23">
        <f t="shared" si="11"/>
        <v>1.24342128197766</v>
      </c>
      <c r="J13" s="27">
        <f>AVERAGE(I9:I13)</f>
        <v>1.06151017344156</v>
      </c>
      <c r="K13" s="23">
        <f>STDEV(I9:I13)</f>
        <v>0.109340696228222</v>
      </c>
    </row>
    <row r="14" ht="14.25" spans="1:11">
      <c r="A14" s="7"/>
      <c r="B14" s="14"/>
      <c r="C14" s="13"/>
      <c r="D14" s="12"/>
      <c r="E14" s="12"/>
      <c r="F14" s="12"/>
      <c r="G14" s="12"/>
      <c r="H14" s="12"/>
      <c r="I14" s="12"/>
      <c r="J14" s="18"/>
      <c r="K14" s="12"/>
    </row>
    <row r="15" ht="14.25" spans="1:11">
      <c r="A15" s="9"/>
      <c r="B15" s="14"/>
      <c r="C15" s="13"/>
      <c r="D15" s="12"/>
      <c r="E15" s="12"/>
      <c r="F15" s="12"/>
      <c r="G15" s="12"/>
      <c r="H15" s="12"/>
      <c r="I15" s="12"/>
      <c r="J15" s="18"/>
      <c r="K15" s="12"/>
    </row>
    <row r="16" ht="14.25" spans="1:11">
      <c r="A16" s="7"/>
      <c r="B16" s="14"/>
      <c r="C16" s="13"/>
      <c r="D16" s="12"/>
      <c r="E16" s="12"/>
      <c r="F16" s="12"/>
      <c r="G16" s="12"/>
      <c r="H16" s="12"/>
      <c r="I16" s="12"/>
      <c r="J16" s="18"/>
      <c r="K16" s="12"/>
    </row>
    <row r="17" ht="14.25" spans="1:11">
      <c r="A17" s="7"/>
      <c r="B17" s="14"/>
      <c r="C17" s="13"/>
      <c r="D17" s="12"/>
      <c r="E17" s="12"/>
      <c r="F17" s="12"/>
      <c r="G17" s="12"/>
      <c r="H17" s="12"/>
      <c r="I17" s="12"/>
      <c r="J17" s="18"/>
      <c r="K17" s="12"/>
    </row>
    <row r="21" spans="1:3">
      <c r="A21" s="15"/>
      <c r="B21" s="15"/>
      <c r="C21" s="15"/>
    </row>
    <row r="22" spans="1:3">
      <c r="A22" s="16" t="s">
        <v>0</v>
      </c>
      <c r="B22" s="15">
        <v>5</v>
      </c>
      <c r="C22" s="15" t="s">
        <v>58</v>
      </c>
    </row>
    <row r="23" spans="1:3">
      <c r="A23" s="17" t="s">
        <v>59</v>
      </c>
      <c r="B23" s="15">
        <v>5</v>
      </c>
      <c r="C23" s="15" t="s">
        <v>267</v>
      </c>
    </row>
  </sheetData>
  <pageMargins left="0.7" right="0.7" top="0.75" bottom="0.75" header="0.3" footer="0.3"/>
  <headerFooter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J1" sqref="J1"/>
    </sheetView>
  </sheetViews>
  <sheetFormatPr defaultColWidth="9" defaultRowHeight="13.5"/>
  <sheetData>
    <row r="1" spans="1:11">
      <c r="A1" s="19"/>
      <c r="B1" s="19" t="s">
        <v>40</v>
      </c>
      <c r="C1" s="20" t="s">
        <v>153</v>
      </c>
      <c r="D1" s="19" t="s">
        <v>42</v>
      </c>
      <c r="E1" s="19"/>
      <c r="F1" s="19"/>
      <c r="G1" s="19"/>
      <c r="H1" s="19"/>
      <c r="I1" s="19"/>
      <c r="J1" s="19" t="s">
        <v>43</v>
      </c>
      <c r="K1" s="19"/>
    </row>
    <row r="2" spans="1:11">
      <c r="A2" s="19"/>
      <c r="B2" s="19" t="s">
        <v>44</v>
      </c>
      <c r="C2" s="20" t="s">
        <v>45</v>
      </c>
      <c r="D2" s="19" t="s">
        <v>46</v>
      </c>
      <c r="E2" s="19"/>
      <c r="F2" s="19"/>
      <c r="G2" s="19"/>
      <c r="H2" s="19"/>
      <c r="I2" s="19"/>
      <c r="J2" s="19"/>
      <c r="K2" s="19"/>
    </row>
    <row r="3" ht="14.25" spans="1:11">
      <c r="A3" s="19" t="s">
        <v>0</v>
      </c>
      <c r="B3" s="21">
        <v>11.79</v>
      </c>
      <c r="C3" s="21">
        <v>21.57</v>
      </c>
      <c r="D3" s="22">
        <f t="shared" ref="D3:D7" si="0">C3-B3</f>
        <v>9.78</v>
      </c>
      <c r="E3" s="23">
        <f t="shared" ref="E3:E7" si="1">$D$8</f>
        <v>9.916</v>
      </c>
      <c r="F3" s="23">
        <f t="shared" ref="F3:F7" si="2">D3-E3</f>
        <v>-0.135999999999999</v>
      </c>
      <c r="G3" s="23">
        <f t="shared" ref="G3:G7" si="3">POWER(2,-F3)</f>
        <v>1.09885421757688</v>
      </c>
      <c r="H3" s="23">
        <f t="shared" ref="H3:H7" si="4">$G$8</f>
        <v>1.01821720665634</v>
      </c>
      <c r="I3" s="22">
        <f t="shared" ref="I3:I7" si="5">G3/H3</f>
        <v>1.07919431177689</v>
      </c>
      <c r="J3" s="23"/>
      <c r="K3" s="23"/>
    </row>
    <row r="4" ht="14.25" spans="1:11">
      <c r="A4" s="19"/>
      <c r="B4" s="21">
        <v>11.75</v>
      </c>
      <c r="C4" s="24" t="s">
        <v>268</v>
      </c>
      <c r="D4" s="22">
        <f t="shared" si="0"/>
        <v>9.92</v>
      </c>
      <c r="E4" s="23">
        <f t="shared" si="1"/>
        <v>9.916</v>
      </c>
      <c r="F4" s="23">
        <f t="shared" si="2"/>
        <v>0.00400000000000134</v>
      </c>
      <c r="G4" s="23">
        <f t="shared" si="3"/>
        <v>0.997231251352068</v>
      </c>
      <c r="H4" s="23">
        <f t="shared" si="4"/>
        <v>1.01821720665634</v>
      </c>
      <c r="I4" s="22">
        <f t="shared" si="5"/>
        <v>0.97938951024685</v>
      </c>
      <c r="J4" s="23"/>
      <c r="K4" s="23"/>
    </row>
    <row r="5" ht="14.25" spans="1:11">
      <c r="A5" s="19"/>
      <c r="B5" s="21">
        <v>11.65</v>
      </c>
      <c r="C5" s="24" t="s">
        <v>269</v>
      </c>
      <c r="D5" s="22">
        <f t="shared" si="0"/>
        <v>9.53</v>
      </c>
      <c r="E5" s="23">
        <f t="shared" si="1"/>
        <v>9.916</v>
      </c>
      <c r="F5" s="23">
        <f t="shared" si="2"/>
        <v>-0.386000000000001</v>
      </c>
      <c r="G5" s="23">
        <f t="shared" si="3"/>
        <v>1.30676525389317</v>
      </c>
      <c r="H5" s="23">
        <f t="shared" si="4"/>
        <v>1.01821720665634</v>
      </c>
      <c r="I5" s="22">
        <f t="shared" si="5"/>
        <v>1.28338555403555</v>
      </c>
      <c r="J5" s="23"/>
      <c r="K5" s="23"/>
    </row>
    <row r="6" ht="14.25" spans="1:11">
      <c r="A6" s="19"/>
      <c r="B6" s="21">
        <v>11.59</v>
      </c>
      <c r="C6" s="24" t="s">
        <v>270</v>
      </c>
      <c r="D6" s="22">
        <f t="shared" si="0"/>
        <v>10.38</v>
      </c>
      <c r="E6" s="23">
        <f t="shared" si="1"/>
        <v>9.916</v>
      </c>
      <c r="F6" s="23">
        <f t="shared" si="2"/>
        <v>0.463999999999999</v>
      </c>
      <c r="G6" s="23">
        <f t="shared" si="3"/>
        <v>0.724973416439427</v>
      </c>
      <c r="H6" s="23">
        <f t="shared" si="4"/>
        <v>1.01821720665634</v>
      </c>
      <c r="I6" s="22">
        <f t="shared" si="5"/>
        <v>0.712002715825361</v>
      </c>
      <c r="J6" s="23"/>
      <c r="K6" s="23"/>
    </row>
    <row r="7" ht="14.25" spans="1:11">
      <c r="A7" s="19"/>
      <c r="B7" s="21">
        <v>11.52</v>
      </c>
      <c r="C7" s="24" t="s">
        <v>271</v>
      </c>
      <c r="D7" s="22">
        <f t="shared" si="0"/>
        <v>9.97</v>
      </c>
      <c r="E7" s="23">
        <f t="shared" si="1"/>
        <v>9.916</v>
      </c>
      <c r="F7" s="23">
        <f t="shared" si="2"/>
        <v>0.0539999999999985</v>
      </c>
      <c r="G7" s="23">
        <f t="shared" si="3"/>
        <v>0.963261894020149</v>
      </c>
      <c r="H7" s="23">
        <f t="shared" si="4"/>
        <v>1.01821720665634</v>
      </c>
      <c r="I7" s="22">
        <f t="shared" si="5"/>
        <v>0.946027908115347</v>
      </c>
      <c r="J7" s="27">
        <f>AVERAGE(I3:I7)</f>
        <v>1</v>
      </c>
      <c r="K7" s="23">
        <f>STDEV(I3:I7)</f>
        <v>0.207881772851835</v>
      </c>
    </row>
    <row r="8" ht="14.25" spans="1:11">
      <c r="A8" s="19"/>
      <c r="B8" s="25"/>
      <c r="C8" s="21"/>
      <c r="D8" s="23">
        <f>AVERAGE(D3:D7)</f>
        <v>9.916</v>
      </c>
      <c r="E8" s="23" t="s">
        <v>51</v>
      </c>
      <c r="F8" s="23"/>
      <c r="G8" s="23">
        <f>AVERAGE(G3:G7)</f>
        <v>1.01821720665634</v>
      </c>
      <c r="H8" s="23"/>
      <c r="I8" s="23"/>
      <c r="J8" s="27"/>
      <c r="K8" s="23"/>
    </row>
    <row r="9" ht="14.25" spans="1:11">
      <c r="A9" s="26" t="s">
        <v>52</v>
      </c>
      <c r="B9" s="21">
        <v>11.48</v>
      </c>
      <c r="C9" s="24" t="s">
        <v>99</v>
      </c>
      <c r="D9" s="23">
        <f t="shared" ref="D9:D13" si="6">C9-B9</f>
        <v>9.17</v>
      </c>
      <c r="E9" s="23">
        <f t="shared" ref="E9:E13" si="7">$D$8</f>
        <v>9.916</v>
      </c>
      <c r="F9" s="23">
        <f t="shared" ref="F9:F13" si="8">D9-E9</f>
        <v>-0.746000000000002</v>
      </c>
      <c r="G9" s="23">
        <f t="shared" ref="G9:G13" si="9">POWER(2,-F9)</f>
        <v>1.67713636888187</v>
      </c>
      <c r="H9" s="23">
        <f t="shared" ref="H9:H13" si="10">$G$8</f>
        <v>1.01821720665634</v>
      </c>
      <c r="I9" s="23">
        <f t="shared" ref="I9:I13" si="11">G9/H9</f>
        <v>1.64713025660734</v>
      </c>
      <c r="J9" s="27"/>
      <c r="K9" s="23"/>
    </row>
    <row r="10" ht="14.25" spans="1:11">
      <c r="A10" s="19"/>
      <c r="B10" s="21">
        <v>11.42</v>
      </c>
      <c r="C10" s="24" t="s">
        <v>220</v>
      </c>
      <c r="D10" s="23">
        <f t="shared" si="6"/>
        <v>9.27</v>
      </c>
      <c r="E10" s="23">
        <f t="shared" si="7"/>
        <v>9.916</v>
      </c>
      <c r="F10" s="23">
        <f t="shared" si="8"/>
        <v>-0.645999999999999</v>
      </c>
      <c r="G10" s="23">
        <f t="shared" si="9"/>
        <v>1.56482356347302</v>
      </c>
      <c r="H10" s="23">
        <f t="shared" si="10"/>
        <v>1.01821720665634</v>
      </c>
      <c r="I10" s="23">
        <f t="shared" si="11"/>
        <v>1.53682687077313</v>
      </c>
      <c r="J10" s="27"/>
      <c r="K10" s="23"/>
    </row>
    <row r="11" ht="14.25" spans="1:11">
      <c r="A11" s="19"/>
      <c r="B11" s="21">
        <v>11.36</v>
      </c>
      <c r="C11" s="24" t="s">
        <v>272</v>
      </c>
      <c r="D11" s="23">
        <f t="shared" si="6"/>
        <v>9.31</v>
      </c>
      <c r="E11" s="23">
        <f t="shared" si="7"/>
        <v>9.916</v>
      </c>
      <c r="F11" s="23">
        <f t="shared" si="8"/>
        <v>-0.605999999999998</v>
      </c>
      <c r="G11" s="23">
        <f t="shared" si="9"/>
        <v>1.52203338083936</v>
      </c>
      <c r="H11" s="23">
        <f t="shared" si="10"/>
        <v>1.01821720665634</v>
      </c>
      <c r="I11" s="23">
        <f t="shared" si="11"/>
        <v>1.49480225917363</v>
      </c>
      <c r="J11" s="27"/>
      <c r="K11" s="23"/>
    </row>
    <row r="12" ht="14.25" spans="1:11">
      <c r="A12" s="19"/>
      <c r="B12" s="21">
        <v>11.27</v>
      </c>
      <c r="C12" s="24" t="s">
        <v>99</v>
      </c>
      <c r="D12" s="23">
        <f t="shared" si="6"/>
        <v>9.38</v>
      </c>
      <c r="E12" s="23">
        <f t="shared" si="7"/>
        <v>9.916</v>
      </c>
      <c r="F12" s="23">
        <f t="shared" si="8"/>
        <v>-0.536000000000001</v>
      </c>
      <c r="G12" s="23">
        <f t="shared" si="9"/>
        <v>1.44994683287885</v>
      </c>
      <c r="H12" s="23">
        <f t="shared" si="10"/>
        <v>1.01821720665634</v>
      </c>
      <c r="I12" s="23">
        <f t="shared" si="11"/>
        <v>1.42400543165072</v>
      </c>
      <c r="J12" s="27"/>
      <c r="K12" s="23"/>
    </row>
    <row r="13" ht="14.25" spans="1:11">
      <c r="A13" s="19"/>
      <c r="B13" s="21">
        <v>11.16</v>
      </c>
      <c r="C13" s="24" t="s">
        <v>258</v>
      </c>
      <c r="D13" s="23">
        <f t="shared" si="6"/>
        <v>9.31</v>
      </c>
      <c r="E13" s="23">
        <f t="shared" si="7"/>
        <v>9.916</v>
      </c>
      <c r="F13" s="23">
        <f t="shared" si="8"/>
        <v>-0.606000000000002</v>
      </c>
      <c r="G13" s="23">
        <f t="shared" si="9"/>
        <v>1.52203338083936</v>
      </c>
      <c r="H13" s="23">
        <f t="shared" si="10"/>
        <v>1.01821720665634</v>
      </c>
      <c r="I13" s="23">
        <f t="shared" si="11"/>
        <v>1.49480225917363</v>
      </c>
      <c r="J13" s="27">
        <f>AVERAGE(I9:I13)</f>
        <v>1.51951341547569</v>
      </c>
      <c r="K13" s="23">
        <f>STDEV(I9:I13)</f>
        <v>0.0820500934500342</v>
      </c>
    </row>
    <row r="14" ht="14.25" spans="1:11">
      <c r="A14" s="7"/>
      <c r="B14" s="14"/>
      <c r="C14" s="13"/>
      <c r="D14" s="12"/>
      <c r="E14" s="12"/>
      <c r="F14" s="12"/>
      <c r="G14" s="12"/>
      <c r="H14" s="12"/>
      <c r="I14" s="12"/>
      <c r="J14" s="18"/>
      <c r="K14" s="12"/>
    </row>
    <row r="15" ht="14.25" spans="1:11">
      <c r="A15" s="9"/>
      <c r="B15" s="14"/>
      <c r="C15" s="13"/>
      <c r="D15" s="12"/>
      <c r="E15" s="12"/>
      <c r="F15" s="12"/>
      <c r="G15" s="12"/>
      <c r="H15" s="12"/>
      <c r="I15" s="12"/>
      <c r="J15" s="18"/>
      <c r="K15" s="12"/>
    </row>
    <row r="16" ht="14.25" spans="1:11">
      <c r="A16" s="7"/>
      <c r="B16" s="14"/>
      <c r="C16" s="13"/>
      <c r="D16" s="12"/>
      <c r="E16" s="12"/>
      <c r="F16" s="12"/>
      <c r="G16" s="12"/>
      <c r="H16" s="12"/>
      <c r="I16" s="12"/>
      <c r="J16" s="18"/>
      <c r="K16" s="12"/>
    </row>
    <row r="17" ht="14.25" spans="1:11">
      <c r="A17" s="7"/>
      <c r="B17" s="14"/>
      <c r="C17" s="13"/>
      <c r="D17" s="12"/>
      <c r="E17" s="12"/>
      <c r="F17" s="12"/>
      <c r="G17" s="12"/>
      <c r="H17" s="12"/>
      <c r="I17" s="12"/>
      <c r="J17" s="18"/>
      <c r="K17" s="12"/>
    </row>
    <row r="21" spans="1:3">
      <c r="A21" s="15"/>
      <c r="B21" s="15"/>
      <c r="C21" s="15"/>
    </row>
    <row r="22" spans="1:3">
      <c r="A22" s="16" t="s">
        <v>0</v>
      </c>
      <c r="B22" s="15">
        <v>5</v>
      </c>
      <c r="C22" s="15" t="s">
        <v>273</v>
      </c>
    </row>
    <row r="23" spans="1:3">
      <c r="A23" s="17" t="s">
        <v>59</v>
      </c>
      <c r="B23" s="15">
        <v>5</v>
      </c>
      <c r="C23" s="15" t="s">
        <v>274</v>
      </c>
    </row>
  </sheetData>
  <pageMargins left="0.7" right="0.7" top="0.75" bottom="0.75" header="0.3" footer="0.3"/>
  <headerFooter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I30" sqref="I30"/>
    </sheetView>
  </sheetViews>
  <sheetFormatPr defaultColWidth="9" defaultRowHeight="13.5"/>
  <sheetData>
    <row r="1" spans="1:11">
      <c r="A1" s="19"/>
      <c r="B1" s="19" t="s">
        <v>40</v>
      </c>
      <c r="C1" s="20" t="s">
        <v>164</v>
      </c>
      <c r="D1" s="19" t="s">
        <v>42</v>
      </c>
      <c r="E1" s="19"/>
      <c r="F1" s="19"/>
      <c r="G1" s="19"/>
      <c r="H1" s="19"/>
      <c r="I1" s="19"/>
      <c r="J1" s="26" t="s">
        <v>43</v>
      </c>
      <c r="K1" s="19"/>
    </row>
    <row r="2" spans="1:11">
      <c r="A2" s="19"/>
      <c r="B2" s="19" t="s">
        <v>44</v>
      </c>
      <c r="C2" s="20" t="s">
        <v>45</v>
      </c>
      <c r="D2" s="19" t="s">
        <v>46</v>
      </c>
      <c r="E2" s="19"/>
      <c r="F2" s="19"/>
      <c r="G2" s="19"/>
      <c r="H2" s="19"/>
      <c r="I2" s="19"/>
      <c r="J2" s="19"/>
      <c r="K2" s="19"/>
    </row>
    <row r="3" ht="14.25" spans="1:11">
      <c r="A3" s="19" t="s">
        <v>0</v>
      </c>
      <c r="B3" s="21">
        <v>11.79</v>
      </c>
      <c r="C3" s="21">
        <v>20.66</v>
      </c>
      <c r="D3" s="22">
        <f t="shared" ref="D3:D7" si="0">C3-B3</f>
        <v>8.87</v>
      </c>
      <c r="E3" s="23">
        <f t="shared" ref="E3:E7" si="1">$D$8</f>
        <v>8.976</v>
      </c>
      <c r="F3" s="23">
        <f t="shared" ref="F3:F7" si="2">D3-E3</f>
        <v>-0.106000000000002</v>
      </c>
      <c r="G3" s="23">
        <f t="shared" ref="G3:G7" si="3">POWER(2,-F3)</f>
        <v>1.0762401247838</v>
      </c>
      <c r="H3" s="23">
        <f t="shared" ref="H3:H7" si="4">$G$8</f>
        <v>1.01025123768362</v>
      </c>
      <c r="I3" s="22">
        <f t="shared" ref="I3:I7" si="5">G3/H3</f>
        <v>1.06531928359869</v>
      </c>
      <c r="J3" s="23"/>
      <c r="K3" s="23"/>
    </row>
    <row r="4" ht="14.25" spans="1:11">
      <c r="A4" s="19"/>
      <c r="B4" s="21">
        <v>11.75</v>
      </c>
      <c r="C4" s="24" t="s">
        <v>275</v>
      </c>
      <c r="D4" s="22">
        <f t="shared" si="0"/>
        <v>9.33</v>
      </c>
      <c r="E4" s="23">
        <f t="shared" si="1"/>
        <v>8.976</v>
      </c>
      <c r="F4" s="23">
        <f t="shared" si="2"/>
        <v>0.353999999999996</v>
      </c>
      <c r="G4" s="23">
        <f t="shared" si="3"/>
        <v>0.782411781736514</v>
      </c>
      <c r="H4" s="23">
        <f t="shared" si="4"/>
        <v>1.01025123768362</v>
      </c>
      <c r="I4" s="22">
        <f t="shared" si="5"/>
        <v>0.774472480261929</v>
      </c>
      <c r="J4" s="23"/>
      <c r="K4" s="23"/>
    </row>
    <row r="5" ht="14.25" spans="1:11">
      <c r="A5" s="19"/>
      <c r="B5" s="21">
        <v>11.65</v>
      </c>
      <c r="C5" s="24" t="s">
        <v>276</v>
      </c>
      <c r="D5" s="22">
        <f t="shared" si="0"/>
        <v>8.73</v>
      </c>
      <c r="E5" s="23">
        <f t="shared" si="1"/>
        <v>8.976</v>
      </c>
      <c r="F5" s="23">
        <f t="shared" si="2"/>
        <v>-0.246000000000004</v>
      </c>
      <c r="G5" s="23">
        <f t="shared" si="3"/>
        <v>1.18591449941095</v>
      </c>
      <c r="H5" s="23">
        <f t="shared" si="4"/>
        <v>1.01025123768362</v>
      </c>
      <c r="I5" s="22">
        <f t="shared" si="5"/>
        <v>1.1738807686394</v>
      </c>
      <c r="J5" s="23"/>
      <c r="K5" s="23"/>
    </row>
    <row r="6" ht="14.25" spans="1:11">
      <c r="A6" s="19"/>
      <c r="B6" s="21">
        <v>11.59</v>
      </c>
      <c r="C6" s="24" t="s">
        <v>272</v>
      </c>
      <c r="D6" s="22">
        <f t="shared" si="0"/>
        <v>9.08</v>
      </c>
      <c r="E6" s="23">
        <f t="shared" si="1"/>
        <v>8.976</v>
      </c>
      <c r="F6" s="23">
        <f t="shared" si="2"/>
        <v>0.103999999999999</v>
      </c>
      <c r="G6" s="23">
        <f t="shared" si="3"/>
        <v>0.930449657703016</v>
      </c>
      <c r="H6" s="23">
        <f t="shared" si="4"/>
        <v>1.01025123768362</v>
      </c>
      <c r="I6" s="22">
        <f t="shared" si="5"/>
        <v>0.921008183901288</v>
      </c>
      <c r="J6" s="23"/>
      <c r="K6" s="23"/>
    </row>
    <row r="7" ht="14.25" spans="1:11">
      <c r="A7" s="19"/>
      <c r="B7" s="21">
        <v>11.52</v>
      </c>
      <c r="C7" s="24" t="s">
        <v>108</v>
      </c>
      <c r="D7" s="22">
        <f t="shared" si="0"/>
        <v>8.87</v>
      </c>
      <c r="E7" s="23">
        <f t="shared" si="1"/>
        <v>8.976</v>
      </c>
      <c r="F7" s="23">
        <f t="shared" si="2"/>
        <v>-0.106000000000002</v>
      </c>
      <c r="G7" s="23">
        <f t="shared" si="3"/>
        <v>1.0762401247838</v>
      </c>
      <c r="H7" s="23">
        <f t="shared" si="4"/>
        <v>1.01025123768362</v>
      </c>
      <c r="I7" s="22">
        <f t="shared" si="5"/>
        <v>1.06531928359869</v>
      </c>
      <c r="J7" s="27">
        <f>AVERAGE(I3:I7)</f>
        <v>1</v>
      </c>
      <c r="K7" s="23">
        <f>STDEV(I3:I7)</f>
        <v>0.154814492613014</v>
      </c>
    </row>
    <row r="8" ht="14.25" spans="1:11">
      <c r="A8" s="19"/>
      <c r="B8" s="25"/>
      <c r="C8" s="21"/>
      <c r="D8" s="23">
        <f>AVERAGE(D3:D7)</f>
        <v>8.976</v>
      </c>
      <c r="E8" s="23" t="s">
        <v>51</v>
      </c>
      <c r="F8" s="23"/>
      <c r="G8" s="23">
        <f>AVERAGE(G3:G7)</f>
        <v>1.01025123768362</v>
      </c>
      <c r="H8" s="23"/>
      <c r="I8" s="23"/>
      <c r="J8" s="27"/>
      <c r="K8" s="23"/>
    </row>
    <row r="9" ht="14.25" spans="1:11">
      <c r="A9" s="26" t="s">
        <v>52</v>
      </c>
      <c r="B9" s="21">
        <v>11.48</v>
      </c>
      <c r="C9" s="24" t="s">
        <v>217</v>
      </c>
      <c r="D9" s="23">
        <f t="shared" ref="D9:D13" si="6">C9-B9</f>
        <v>8.87</v>
      </c>
      <c r="E9" s="23">
        <f t="shared" ref="E9:E13" si="7">$D$8</f>
        <v>8.976</v>
      </c>
      <c r="F9" s="23">
        <f t="shared" ref="F9:F13" si="8">D9-E9</f>
        <v>-0.106000000000002</v>
      </c>
      <c r="G9" s="23">
        <f t="shared" ref="G9:G13" si="9">POWER(2,-F9)</f>
        <v>1.0762401247838</v>
      </c>
      <c r="H9" s="23">
        <f t="shared" ref="H9:H13" si="10">$G$8</f>
        <v>1.01025123768362</v>
      </c>
      <c r="I9" s="23">
        <f t="shared" ref="I9:I13" si="11">G9/H9</f>
        <v>1.06531928359869</v>
      </c>
      <c r="J9" s="27"/>
      <c r="K9" s="23"/>
    </row>
    <row r="10" ht="14.25" spans="1:11">
      <c r="A10" s="19"/>
      <c r="B10" s="21">
        <v>11.42</v>
      </c>
      <c r="C10" s="24" t="s">
        <v>259</v>
      </c>
      <c r="D10" s="23">
        <f t="shared" si="6"/>
        <v>9.16</v>
      </c>
      <c r="E10" s="23">
        <f t="shared" si="7"/>
        <v>8.976</v>
      </c>
      <c r="F10" s="23">
        <f t="shared" si="8"/>
        <v>0.183999999999996</v>
      </c>
      <c r="G10" s="23">
        <f t="shared" si="9"/>
        <v>0.880259013563154</v>
      </c>
      <c r="H10" s="23">
        <f t="shared" si="10"/>
        <v>1.01025123768362</v>
      </c>
      <c r="I10" s="23">
        <f t="shared" si="11"/>
        <v>0.87132683507667</v>
      </c>
      <c r="J10" s="27"/>
      <c r="K10" s="23"/>
    </row>
    <row r="11" ht="14.25" spans="1:11">
      <c r="A11" s="19"/>
      <c r="B11" s="21">
        <v>11.36</v>
      </c>
      <c r="C11" s="24" t="s">
        <v>227</v>
      </c>
      <c r="D11" s="23">
        <f t="shared" si="6"/>
        <v>8.93</v>
      </c>
      <c r="E11" s="23">
        <f t="shared" si="7"/>
        <v>8.976</v>
      </c>
      <c r="F11" s="23">
        <f t="shared" si="8"/>
        <v>-0.0460000000000029</v>
      </c>
      <c r="G11" s="23">
        <f t="shared" si="9"/>
        <v>1.03239853548324</v>
      </c>
      <c r="H11" s="23">
        <f t="shared" si="10"/>
        <v>1.01025123768362</v>
      </c>
      <c r="I11" s="23">
        <f t="shared" si="11"/>
        <v>1.02192256438152</v>
      </c>
      <c r="J11" s="27"/>
      <c r="K11" s="23"/>
    </row>
    <row r="12" ht="14.25" spans="1:11">
      <c r="A12" s="19"/>
      <c r="B12" s="21">
        <v>11.27</v>
      </c>
      <c r="C12" s="24" t="s">
        <v>276</v>
      </c>
      <c r="D12" s="23">
        <f t="shared" si="6"/>
        <v>9.11</v>
      </c>
      <c r="E12" s="23">
        <f t="shared" si="7"/>
        <v>8.976</v>
      </c>
      <c r="F12" s="23">
        <f t="shared" si="8"/>
        <v>0.133999999999997</v>
      </c>
      <c r="G12" s="23">
        <f t="shared" si="9"/>
        <v>0.911301280637144</v>
      </c>
      <c r="H12" s="23">
        <f t="shared" si="10"/>
        <v>1.01025123768362</v>
      </c>
      <c r="I12" s="23">
        <f t="shared" si="11"/>
        <v>0.902054109556597</v>
      </c>
      <c r="J12" s="27"/>
      <c r="K12" s="23"/>
    </row>
    <row r="13" ht="14.25" spans="1:11">
      <c r="A13" s="19"/>
      <c r="B13" s="21">
        <v>11.16</v>
      </c>
      <c r="C13" s="24" t="s">
        <v>68</v>
      </c>
      <c r="D13" s="23">
        <f t="shared" si="6"/>
        <v>8.99</v>
      </c>
      <c r="E13" s="23">
        <f t="shared" si="7"/>
        <v>8.976</v>
      </c>
      <c r="F13" s="23">
        <f t="shared" si="8"/>
        <v>0.0139999999999958</v>
      </c>
      <c r="G13" s="23">
        <f t="shared" si="9"/>
        <v>0.990342871933028</v>
      </c>
      <c r="H13" s="23">
        <f t="shared" si="10"/>
        <v>1.01025123768362</v>
      </c>
      <c r="I13" s="23">
        <f t="shared" si="11"/>
        <v>0.980293648740054</v>
      </c>
      <c r="J13" s="27">
        <f>AVERAGE(I9:I13)</f>
        <v>0.968183288270706</v>
      </c>
      <c r="K13" s="23">
        <f>STDEV(I9:I13)</f>
        <v>0.0809694587772154</v>
      </c>
    </row>
    <row r="14" ht="14.25" spans="1:11">
      <c r="A14" s="7"/>
      <c r="B14" s="14"/>
      <c r="C14" s="13"/>
      <c r="D14" s="12"/>
      <c r="E14" s="12"/>
      <c r="F14" s="12"/>
      <c r="G14" s="12"/>
      <c r="H14" s="12"/>
      <c r="I14" s="12"/>
      <c r="J14" s="18"/>
      <c r="K14" s="12"/>
    </row>
    <row r="15" ht="14.25" spans="1:11">
      <c r="A15" s="9"/>
      <c r="B15" s="14"/>
      <c r="C15" s="13"/>
      <c r="D15" s="12"/>
      <c r="E15" s="12"/>
      <c r="F15" s="12"/>
      <c r="G15" s="12"/>
      <c r="H15" s="12"/>
      <c r="I15" s="12"/>
      <c r="J15" s="18"/>
      <c r="K15" s="12"/>
    </row>
    <row r="16" ht="14.25" spans="1:11">
      <c r="A16" s="7"/>
      <c r="B16" s="14"/>
      <c r="C16" s="13"/>
      <c r="D16" s="12"/>
      <c r="E16" s="12"/>
      <c r="F16" s="12"/>
      <c r="G16" s="12"/>
      <c r="H16" s="12"/>
      <c r="I16" s="12"/>
      <c r="J16" s="18"/>
      <c r="K16" s="12"/>
    </row>
    <row r="17" ht="14.25" spans="1:11">
      <c r="A17" s="7"/>
      <c r="B17" s="14"/>
      <c r="C17" s="13"/>
      <c r="D17" s="12"/>
      <c r="E17" s="12"/>
      <c r="F17" s="12"/>
      <c r="G17" s="12"/>
      <c r="H17" s="12"/>
      <c r="I17" s="12"/>
      <c r="J17" s="18"/>
      <c r="K17" s="12"/>
    </row>
    <row r="21" spans="1:3">
      <c r="A21" s="15"/>
      <c r="B21" s="15"/>
      <c r="C21" s="15"/>
    </row>
    <row r="22" spans="1:3">
      <c r="A22" s="16" t="s">
        <v>0</v>
      </c>
      <c r="B22" s="15">
        <v>5</v>
      </c>
      <c r="C22" s="15" t="s">
        <v>277</v>
      </c>
    </row>
    <row r="23" spans="1:3">
      <c r="A23" s="17" t="s">
        <v>59</v>
      </c>
      <c r="B23" s="15">
        <v>5</v>
      </c>
      <c r="C23" s="15" t="s">
        <v>278</v>
      </c>
    </row>
  </sheetData>
  <pageMargins left="0.7" right="0.7" top="0.75" bottom="0.75" header="0.3" footer="0.3"/>
  <headerFooter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M29" sqref="M29"/>
    </sheetView>
  </sheetViews>
  <sheetFormatPr defaultColWidth="9" defaultRowHeight="13.5"/>
  <sheetData>
    <row r="1" spans="1:11">
      <c r="A1" s="19"/>
      <c r="B1" s="19" t="s">
        <v>40</v>
      </c>
      <c r="C1" s="20" t="s">
        <v>169</v>
      </c>
      <c r="D1" s="19" t="s">
        <v>42</v>
      </c>
      <c r="E1" s="19"/>
      <c r="F1" s="19"/>
      <c r="G1" s="19"/>
      <c r="H1" s="19"/>
      <c r="I1" s="19"/>
      <c r="J1" s="19" t="s">
        <v>43</v>
      </c>
      <c r="K1" s="19"/>
    </row>
    <row r="2" spans="1:11">
      <c r="A2" s="19"/>
      <c r="B2" s="19" t="s">
        <v>44</v>
      </c>
      <c r="C2" s="20" t="s">
        <v>45</v>
      </c>
      <c r="D2" s="19" t="s">
        <v>46</v>
      </c>
      <c r="E2" s="19"/>
      <c r="F2" s="19"/>
      <c r="G2" s="19"/>
      <c r="H2" s="19"/>
      <c r="I2" s="19"/>
      <c r="J2" s="19"/>
      <c r="K2" s="19"/>
    </row>
    <row r="3" ht="14.25" spans="1:11">
      <c r="A3" s="19" t="s">
        <v>0</v>
      </c>
      <c r="B3" s="21">
        <v>11.79</v>
      </c>
      <c r="C3" s="21">
        <v>21.51</v>
      </c>
      <c r="D3" s="22">
        <f t="shared" ref="D3:D7" si="0">C3-B3</f>
        <v>9.72</v>
      </c>
      <c r="E3" s="23">
        <f t="shared" ref="E3:E7" si="1">$D$8</f>
        <v>9.856</v>
      </c>
      <c r="F3" s="23">
        <f t="shared" ref="F3:F7" si="2">D3-E3</f>
        <v>-0.135999999999997</v>
      </c>
      <c r="G3" s="23">
        <f t="shared" ref="G3:G7" si="3">POWER(2,-F3)</f>
        <v>1.09885421757688</v>
      </c>
      <c r="H3" s="23">
        <f t="shared" ref="H3:H7" si="4">$G$8</f>
        <v>1.00164584172165</v>
      </c>
      <c r="I3" s="22">
        <f t="shared" ref="I3:I7" si="5">G3/H3</f>
        <v>1.09704864913944</v>
      </c>
      <c r="J3" s="23"/>
      <c r="K3" s="23"/>
    </row>
    <row r="4" ht="14.25" spans="1:11">
      <c r="A4" s="19"/>
      <c r="B4" s="21">
        <v>11.75</v>
      </c>
      <c r="C4" s="24" t="s">
        <v>279</v>
      </c>
      <c r="D4" s="22">
        <f t="shared" si="0"/>
        <v>9.94</v>
      </c>
      <c r="E4" s="23">
        <f t="shared" si="1"/>
        <v>9.856</v>
      </c>
      <c r="F4" s="23">
        <f t="shared" si="2"/>
        <v>0.0840000000000014</v>
      </c>
      <c r="G4" s="23">
        <f t="shared" si="3"/>
        <v>0.943438250895359</v>
      </c>
      <c r="H4" s="23">
        <f t="shared" si="4"/>
        <v>1.00164584172165</v>
      </c>
      <c r="I4" s="22">
        <f t="shared" si="5"/>
        <v>0.941888052241854</v>
      </c>
      <c r="J4" s="23"/>
      <c r="K4" s="23"/>
    </row>
    <row r="5" ht="14.25" spans="1:11">
      <c r="A5" s="19"/>
      <c r="B5" s="21">
        <v>11.65</v>
      </c>
      <c r="C5" s="24" t="s">
        <v>280</v>
      </c>
      <c r="D5" s="22">
        <f t="shared" si="0"/>
        <v>9.82</v>
      </c>
      <c r="E5" s="23">
        <f t="shared" si="1"/>
        <v>9.856</v>
      </c>
      <c r="F5" s="23">
        <f t="shared" si="2"/>
        <v>-0.0360000000000014</v>
      </c>
      <c r="G5" s="23">
        <f t="shared" si="3"/>
        <v>1.02526723788859</v>
      </c>
      <c r="H5" s="23">
        <f t="shared" si="4"/>
        <v>1.00164584172165</v>
      </c>
      <c r="I5" s="22">
        <f t="shared" si="5"/>
        <v>1.02358258296799</v>
      </c>
      <c r="J5" s="23"/>
      <c r="K5" s="23"/>
    </row>
    <row r="6" ht="14.25" spans="1:11">
      <c r="A6" s="19"/>
      <c r="B6" s="21">
        <v>11.59</v>
      </c>
      <c r="C6" s="24" t="s">
        <v>281</v>
      </c>
      <c r="D6" s="22">
        <f t="shared" si="0"/>
        <v>9.94</v>
      </c>
      <c r="E6" s="23">
        <f t="shared" si="1"/>
        <v>9.856</v>
      </c>
      <c r="F6" s="23">
        <f t="shared" si="2"/>
        <v>0.0840000000000014</v>
      </c>
      <c r="G6" s="23">
        <f t="shared" si="3"/>
        <v>0.943438250895359</v>
      </c>
      <c r="H6" s="23">
        <f t="shared" si="4"/>
        <v>1.00164584172165</v>
      </c>
      <c r="I6" s="22">
        <f t="shared" si="5"/>
        <v>0.941888052241854</v>
      </c>
      <c r="J6" s="23"/>
      <c r="K6" s="23"/>
    </row>
    <row r="7" ht="14.25" spans="1:11">
      <c r="A7" s="19"/>
      <c r="B7" s="21">
        <v>11.52</v>
      </c>
      <c r="C7" s="24" t="s">
        <v>282</v>
      </c>
      <c r="D7" s="22">
        <f t="shared" si="0"/>
        <v>9.86</v>
      </c>
      <c r="E7" s="23">
        <f t="shared" si="1"/>
        <v>9.856</v>
      </c>
      <c r="F7" s="23">
        <f t="shared" si="2"/>
        <v>0.00399999999999956</v>
      </c>
      <c r="G7" s="23">
        <f t="shared" si="3"/>
        <v>0.99723125135207</v>
      </c>
      <c r="H7" s="23">
        <f t="shared" si="4"/>
        <v>1.00164584172165</v>
      </c>
      <c r="I7" s="22">
        <f t="shared" si="5"/>
        <v>0.995592663408861</v>
      </c>
      <c r="J7" s="27">
        <f>AVERAGE(I3:I7)</f>
        <v>1</v>
      </c>
      <c r="K7" s="23">
        <f>STDEV(I3:I7)</f>
        <v>0.0647070322290229</v>
      </c>
    </row>
    <row r="8" ht="14.25" spans="1:11">
      <c r="A8" s="19"/>
      <c r="B8" s="25"/>
      <c r="C8" s="21"/>
      <c r="D8" s="23">
        <f>AVERAGE(D3:D7)</f>
        <v>9.856</v>
      </c>
      <c r="E8" s="23" t="s">
        <v>51</v>
      </c>
      <c r="F8" s="23"/>
      <c r="G8" s="23">
        <f>AVERAGE(G3:G7)</f>
        <v>1.00164584172165</v>
      </c>
      <c r="H8" s="23"/>
      <c r="I8" s="23"/>
      <c r="J8" s="27"/>
      <c r="K8" s="23"/>
    </row>
    <row r="9" ht="14.25" spans="1:11">
      <c r="A9" s="26" t="s">
        <v>52</v>
      </c>
      <c r="B9" s="21">
        <v>11.48</v>
      </c>
      <c r="C9" s="24" t="s">
        <v>272</v>
      </c>
      <c r="D9" s="23">
        <f t="shared" ref="D9:D13" si="6">C9-B9</f>
        <v>9.19</v>
      </c>
      <c r="E9" s="23">
        <f t="shared" ref="E9:E13" si="7">$D$8</f>
        <v>9.856</v>
      </c>
      <c r="F9" s="23">
        <f t="shared" ref="F9:F13" si="8">D9-E9</f>
        <v>-0.665999999999999</v>
      </c>
      <c r="G9" s="23">
        <f t="shared" ref="G9:G13" si="9">POWER(2,-F9)</f>
        <v>1.58666768638228</v>
      </c>
      <c r="H9" s="23">
        <f t="shared" ref="H9:H13" si="10">$G$8</f>
        <v>1.00164584172165</v>
      </c>
      <c r="I9" s="23">
        <f t="shared" ref="I9:I13" si="11">G9/H9</f>
        <v>1.58406057340096</v>
      </c>
      <c r="J9" s="27"/>
      <c r="K9" s="23"/>
    </row>
    <row r="10" ht="14.25" spans="1:11">
      <c r="A10" s="19"/>
      <c r="B10" s="21">
        <v>11.42</v>
      </c>
      <c r="C10" s="24" t="s">
        <v>212</v>
      </c>
      <c r="D10" s="23">
        <f t="shared" si="6"/>
        <v>9.1</v>
      </c>
      <c r="E10" s="23">
        <f t="shared" si="7"/>
        <v>9.856</v>
      </c>
      <c r="F10" s="23">
        <f t="shared" si="8"/>
        <v>-0.756</v>
      </c>
      <c r="G10" s="23">
        <f t="shared" si="9"/>
        <v>1.68880177484756</v>
      </c>
      <c r="H10" s="23">
        <f t="shared" si="10"/>
        <v>1.00164584172165</v>
      </c>
      <c r="I10" s="23">
        <f t="shared" si="11"/>
        <v>1.68602684152795</v>
      </c>
      <c r="J10" s="27"/>
      <c r="K10" s="23"/>
    </row>
    <row r="11" ht="14.25" spans="1:11">
      <c r="A11" s="19"/>
      <c r="B11" s="21">
        <v>11.36</v>
      </c>
      <c r="C11" s="24" t="s">
        <v>210</v>
      </c>
      <c r="D11" s="23">
        <f t="shared" si="6"/>
        <v>9.24</v>
      </c>
      <c r="E11" s="23">
        <f t="shared" si="7"/>
        <v>9.856</v>
      </c>
      <c r="F11" s="23">
        <f t="shared" si="8"/>
        <v>-0.615999999999998</v>
      </c>
      <c r="G11" s="23">
        <f t="shared" si="9"/>
        <v>1.53261996020778</v>
      </c>
      <c r="H11" s="23">
        <f t="shared" si="10"/>
        <v>1.00164584172165</v>
      </c>
      <c r="I11" s="23">
        <f t="shared" si="11"/>
        <v>1.53010165506551</v>
      </c>
      <c r="J11" s="27"/>
      <c r="K11" s="23"/>
    </row>
    <row r="12" ht="14.25" spans="1:11">
      <c r="A12" s="19"/>
      <c r="B12" s="21">
        <v>11.27</v>
      </c>
      <c r="C12" s="24" t="s">
        <v>242</v>
      </c>
      <c r="D12" s="23">
        <f t="shared" si="6"/>
        <v>9.13</v>
      </c>
      <c r="E12" s="23">
        <f t="shared" si="7"/>
        <v>9.856</v>
      </c>
      <c r="F12" s="23">
        <f t="shared" si="8"/>
        <v>-0.726000000000001</v>
      </c>
      <c r="G12" s="23">
        <f t="shared" si="9"/>
        <v>1.65404673688653</v>
      </c>
      <c r="H12" s="23">
        <f t="shared" si="10"/>
        <v>1.00164584172165</v>
      </c>
      <c r="I12" s="23">
        <f t="shared" si="11"/>
        <v>1.65132891086885</v>
      </c>
      <c r="J12" s="27"/>
      <c r="K12" s="23"/>
    </row>
    <row r="13" ht="14.25" spans="1:11">
      <c r="A13" s="19"/>
      <c r="B13" s="21">
        <v>11.16</v>
      </c>
      <c r="C13" s="24" t="s">
        <v>179</v>
      </c>
      <c r="D13" s="23">
        <f t="shared" si="6"/>
        <v>9.05</v>
      </c>
      <c r="E13" s="23">
        <f t="shared" si="7"/>
        <v>9.856</v>
      </c>
      <c r="F13" s="23">
        <f t="shared" si="8"/>
        <v>-0.805999999999999</v>
      </c>
      <c r="G13" s="23">
        <f t="shared" si="9"/>
        <v>1.74835724082075</v>
      </c>
      <c r="H13" s="23">
        <f t="shared" si="10"/>
        <v>1.00164584172165</v>
      </c>
      <c r="I13" s="23">
        <f t="shared" si="11"/>
        <v>1.74548444968895</v>
      </c>
      <c r="J13" s="27">
        <f>AVERAGE(I9:I13)</f>
        <v>1.63940048611044</v>
      </c>
      <c r="K13" s="23">
        <f>STDEV(I9:I13)</f>
        <v>0.0845264042648018</v>
      </c>
    </row>
    <row r="14" ht="14.25" spans="1:11">
      <c r="A14" s="7"/>
      <c r="B14" s="14"/>
      <c r="C14" s="13"/>
      <c r="D14" s="12"/>
      <c r="E14" s="12"/>
      <c r="F14" s="12"/>
      <c r="G14" s="12"/>
      <c r="H14" s="12"/>
      <c r="I14" s="12"/>
      <c r="J14" s="18"/>
      <c r="K14" s="12"/>
    </row>
    <row r="15" ht="14.25" spans="1:11">
      <c r="A15" s="9"/>
      <c r="B15" s="14"/>
      <c r="C15" s="13"/>
      <c r="D15" s="12"/>
      <c r="E15" s="12"/>
      <c r="F15" s="12"/>
      <c r="G15" s="12"/>
      <c r="H15" s="12"/>
      <c r="I15" s="12"/>
      <c r="J15" s="18"/>
      <c r="K15" s="12"/>
    </row>
    <row r="16" ht="14.25" spans="1:11">
      <c r="A16" s="7"/>
      <c r="B16" s="14"/>
      <c r="C16" s="13"/>
      <c r="D16" s="12"/>
      <c r="E16" s="12"/>
      <c r="F16" s="12"/>
      <c r="G16" s="12"/>
      <c r="H16" s="12"/>
      <c r="I16" s="12"/>
      <c r="J16" s="18"/>
      <c r="K16" s="12"/>
    </row>
    <row r="17" ht="14.25" spans="1:11">
      <c r="A17" s="7"/>
      <c r="B17" s="14"/>
      <c r="C17" s="13"/>
      <c r="D17" s="12"/>
      <c r="E17" s="12"/>
      <c r="F17" s="12"/>
      <c r="G17" s="12"/>
      <c r="H17" s="12"/>
      <c r="I17" s="12"/>
      <c r="J17" s="18"/>
      <c r="K17" s="12"/>
    </row>
    <row r="21" spans="1:3">
      <c r="A21" s="15"/>
      <c r="B21" s="15"/>
      <c r="C21" s="15"/>
    </row>
    <row r="22" spans="1:3">
      <c r="A22" s="16" t="s">
        <v>0</v>
      </c>
      <c r="B22" s="15">
        <v>5</v>
      </c>
      <c r="C22" s="15" t="s">
        <v>247</v>
      </c>
    </row>
    <row r="23" spans="1:3">
      <c r="A23" s="17" t="s">
        <v>59</v>
      </c>
      <c r="B23" s="15">
        <v>5</v>
      </c>
      <c r="C23" s="15" t="s">
        <v>283</v>
      </c>
    </row>
  </sheetData>
  <pageMargins left="0.7" right="0.7" top="0.75" bottom="0.75" header="0.3" footer="0.3"/>
  <pageSetup paperSize="9" orientation="portrait"/>
  <headerFooter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J29" sqref="J29"/>
    </sheetView>
  </sheetViews>
  <sheetFormatPr defaultColWidth="9" defaultRowHeight="13.5"/>
  <sheetData>
    <row r="1" spans="1:11">
      <c r="A1" s="19"/>
      <c r="B1" s="19" t="s">
        <v>40</v>
      </c>
      <c r="C1" s="20" t="s">
        <v>178</v>
      </c>
      <c r="D1" s="19" t="s">
        <v>42</v>
      </c>
      <c r="E1" s="19"/>
      <c r="F1" s="19"/>
      <c r="G1" s="19"/>
      <c r="H1" s="19"/>
      <c r="I1" s="19"/>
      <c r="J1" s="19" t="s">
        <v>43</v>
      </c>
      <c r="K1" s="19"/>
    </row>
    <row r="2" spans="1:11">
      <c r="A2" s="19"/>
      <c r="B2" s="19" t="s">
        <v>44</v>
      </c>
      <c r="C2" s="20" t="s">
        <v>45</v>
      </c>
      <c r="D2" s="19" t="s">
        <v>46</v>
      </c>
      <c r="E2" s="19"/>
      <c r="F2" s="19"/>
      <c r="G2" s="19"/>
      <c r="H2" s="19"/>
      <c r="I2" s="19"/>
      <c r="J2" s="19"/>
      <c r="K2" s="19"/>
    </row>
    <row r="3" ht="14.25" spans="1:11">
      <c r="A3" s="19" t="s">
        <v>0</v>
      </c>
      <c r="B3" s="21">
        <v>11.79</v>
      </c>
      <c r="C3" s="21">
        <v>20.28</v>
      </c>
      <c r="D3" s="22">
        <f t="shared" ref="D3:D7" si="0">C3-B3</f>
        <v>8.49</v>
      </c>
      <c r="E3" s="23">
        <f t="shared" ref="E3:E7" si="1">$D$8</f>
        <v>8.692</v>
      </c>
      <c r="F3" s="23">
        <f t="shared" ref="F3:F7" si="2">D3-E3</f>
        <v>-0.201999999999998</v>
      </c>
      <c r="G3" s="23">
        <f t="shared" ref="G3:G7" si="3">POWER(2,-F3)</f>
        <v>1.1502918933506</v>
      </c>
      <c r="H3" s="23">
        <f t="shared" ref="H3:H7" si="4">$G$8</f>
        <v>1.00838139862983</v>
      </c>
      <c r="I3" s="22">
        <f t="shared" ref="I3:I7" si="5">G3/H3</f>
        <v>1.14073097234202</v>
      </c>
      <c r="J3" s="23"/>
      <c r="K3" s="23"/>
    </row>
    <row r="4" ht="14.25" spans="1:11">
      <c r="A4" s="19"/>
      <c r="B4" s="21">
        <v>11.75</v>
      </c>
      <c r="C4" s="24" t="s">
        <v>67</v>
      </c>
      <c r="D4" s="22">
        <f t="shared" si="0"/>
        <v>8.84</v>
      </c>
      <c r="E4" s="23">
        <f t="shared" si="1"/>
        <v>8.692</v>
      </c>
      <c r="F4" s="23">
        <f t="shared" si="2"/>
        <v>0.148</v>
      </c>
      <c r="G4" s="23">
        <f t="shared" si="3"/>
        <v>0.90250072746243</v>
      </c>
      <c r="H4" s="23">
        <f t="shared" si="4"/>
        <v>1.00838139862983</v>
      </c>
      <c r="I4" s="22">
        <f t="shared" si="5"/>
        <v>0.894999380877846</v>
      </c>
      <c r="J4" s="23"/>
      <c r="K4" s="23"/>
    </row>
    <row r="5" ht="14.25" spans="1:11">
      <c r="A5" s="19"/>
      <c r="B5" s="21">
        <v>11.65</v>
      </c>
      <c r="C5" s="24" t="s">
        <v>115</v>
      </c>
      <c r="D5" s="22">
        <f t="shared" si="0"/>
        <v>8.49</v>
      </c>
      <c r="E5" s="23">
        <f t="shared" si="1"/>
        <v>8.692</v>
      </c>
      <c r="F5" s="23">
        <f t="shared" si="2"/>
        <v>-0.202</v>
      </c>
      <c r="G5" s="23">
        <f t="shared" si="3"/>
        <v>1.15029189335061</v>
      </c>
      <c r="H5" s="23">
        <f t="shared" si="4"/>
        <v>1.00838139862983</v>
      </c>
      <c r="I5" s="22">
        <f t="shared" si="5"/>
        <v>1.14073097234202</v>
      </c>
      <c r="J5" s="23"/>
      <c r="K5" s="23"/>
    </row>
    <row r="6" ht="14.25" spans="1:11">
      <c r="A6" s="19"/>
      <c r="B6" s="21">
        <v>11.59</v>
      </c>
      <c r="C6" s="24" t="s">
        <v>284</v>
      </c>
      <c r="D6" s="22">
        <f t="shared" si="0"/>
        <v>8.96</v>
      </c>
      <c r="E6" s="23">
        <f t="shared" si="1"/>
        <v>8.692</v>
      </c>
      <c r="F6" s="23">
        <f t="shared" si="2"/>
        <v>0.268000000000001</v>
      </c>
      <c r="G6" s="23">
        <f t="shared" si="3"/>
        <v>0.830470024090894</v>
      </c>
      <c r="H6" s="23">
        <f t="shared" si="4"/>
        <v>1.00838139862983</v>
      </c>
      <c r="I6" s="22">
        <f t="shared" si="5"/>
        <v>0.823567377600702</v>
      </c>
      <c r="J6" s="23"/>
      <c r="K6" s="23"/>
    </row>
    <row r="7" ht="14.25" spans="1:11">
      <c r="A7" s="19"/>
      <c r="B7" s="21">
        <v>11.52</v>
      </c>
      <c r="C7" s="24" t="s">
        <v>171</v>
      </c>
      <c r="D7" s="22">
        <f t="shared" si="0"/>
        <v>8.68</v>
      </c>
      <c r="E7" s="23">
        <f t="shared" si="1"/>
        <v>8.692</v>
      </c>
      <c r="F7" s="23">
        <f t="shared" si="2"/>
        <v>-0.0120000000000005</v>
      </c>
      <c r="G7" s="23">
        <f t="shared" si="3"/>
        <v>1.0083524548946</v>
      </c>
      <c r="H7" s="23">
        <f t="shared" si="4"/>
        <v>1.00838139862983</v>
      </c>
      <c r="I7" s="22">
        <f t="shared" si="5"/>
        <v>0.999971296837417</v>
      </c>
      <c r="J7" s="27">
        <f>AVERAGE(I3:I7)</f>
        <v>1</v>
      </c>
      <c r="K7" s="23">
        <f>STDEV(I3:I7)</f>
        <v>0.142972037685048</v>
      </c>
    </row>
    <row r="8" ht="14.25" spans="1:11">
      <c r="A8" s="19"/>
      <c r="B8" s="25"/>
      <c r="C8" s="21"/>
      <c r="D8" s="23">
        <f>AVERAGE(D3:D7)</f>
        <v>8.692</v>
      </c>
      <c r="E8" s="23" t="s">
        <v>51</v>
      </c>
      <c r="F8" s="23"/>
      <c r="G8" s="23">
        <f>AVERAGE(G3:G7)</f>
        <v>1.00838139862983</v>
      </c>
      <c r="H8" s="23"/>
      <c r="I8" s="23"/>
      <c r="J8" s="27"/>
      <c r="K8" s="23"/>
    </row>
    <row r="9" ht="14.25" spans="1:11">
      <c r="A9" s="26" t="s">
        <v>52</v>
      </c>
      <c r="B9" s="21">
        <v>11.48</v>
      </c>
      <c r="C9" s="24" t="s">
        <v>193</v>
      </c>
      <c r="D9" s="23">
        <f t="shared" ref="D9:D13" si="6">C9-B9</f>
        <v>8.8</v>
      </c>
      <c r="E9" s="23">
        <f t="shared" ref="E9:E13" si="7">$D$8</f>
        <v>8.692</v>
      </c>
      <c r="F9" s="23">
        <f t="shared" ref="F9:F13" si="8">D9-E9</f>
        <v>0.108000000000001</v>
      </c>
      <c r="G9" s="23">
        <f t="shared" ref="G9:G13" si="9">POWER(2,-F9)</f>
        <v>0.927873476471282</v>
      </c>
      <c r="H9" s="23">
        <f t="shared" ref="H9:H13" si="10">$G$8</f>
        <v>1.00838139862983</v>
      </c>
      <c r="I9" s="23">
        <f t="shared" ref="I9:I13" si="11">G9/H9</f>
        <v>0.920161238329132</v>
      </c>
      <c r="J9" s="27"/>
      <c r="K9" s="23"/>
    </row>
    <row r="10" ht="14.25" spans="1:11">
      <c r="A10" s="19"/>
      <c r="B10" s="21">
        <v>11.42</v>
      </c>
      <c r="C10" s="24" t="s">
        <v>165</v>
      </c>
      <c r="D10" s="23">
        <f t="shared" si="6"/>
        <v>8.69</v>
      </c>
      <c r="E10" s="23">
        <f t="shared" si="7"/>
        <v>8.692</v>
      </c>
      <c r="F10" s="23">
        <f t="shared" si="8"/>
        <v>-0.00200000000000067</v>
      </c>
      <c r="G10" s="23">
        <f t="shared" si="9"/>
        <v>1.00138725571134</v>
      </c>
      <c r="H10" s="23">
        <f t="shared" si="10"/>
        <v>1.00838139862983</v>
      </c>
      <c r="I10" s="23">
        <f t="shared" si="11"/>
        <v>0.99306399054168</v>
      </c>
      <c r="J10" s="27"/>
      <c r="K10" s="23"/>
    </row>
    <row r="11" ht="14.25" spans="1:11">
      <c r="A11" s="19"/>
      <c r="B11" s="21">
        <v>11.36</v>
      </c>
      <c r="C11" s="24" t="s">
        <v>98</v>
      </c>
      <c r="D11" s="23">
        <f t="shared" si="6"/>
        <v>9.12</v>
      </c>
      <c r="E11" s="23">
        <f t="shared" si="7"/>
        <v>8.692</v>
      </c>
      <c r="F11" s="23">
        <f t="shared" si="8"/>
        <v>0.428000000000001</v>
      </c>
      <c r="G11" s="23">
        <f t="shared" si="9"/>
        <v>0.743291492215507</v>
      </c>
      <c r="H11" s="23">
        <f t="shared" si="10"/>
        <v>1.00838139862983</v>
      </c>
      <c r="I11" s="23">
        <f t="shared" si="11"/>
        <v>0.737113450551033</v>
      </c>
      <c r="J11" s="27"/>
      <c r="K11" s="23"/>
    </row>
    <row r="12" ht="14.25" spans="1:11">
      <c r="A12" s="19"/>
      <c r="B12" s="21">
        <v>11.27</v>
      </c>
      <c r="C12" s="24" t="s">
        <v>244</v>
      </c>
      <c r="D12" s="23">
        <f t="shared" si="6"/>
        <v>8.57</v>
      </c>
      <c r="E12" s="23">
        <f t="shared" si="7"/>
        <v>8.692</v>
      </c>
      <c r="F12" s="23">
        <f t="shared" si="8"/>
        <v>-0.122</v>
      </c>
      <c r="G12" s="23">
        <f t="shared" si="9"/>
        <v>1.0882424416708</v>
      </c>
      <c r="H12" s="23">
        <f t="shared" si="10"/>
        <v>1.00838139862983</v>
      </c>
      <c r="I12" s="23">
        <f t="shared" si="11"/>
        <v>1.07919725924089</v>
      </c>
      <c r="J12" s="27"/>
      <c r="K12" s="23"/>
    </row>
    <row r="13" ht="14.25" spans="1:11">
      <c r="A13" s="19"/>
      <c r="B13" s="21">
        <v>11.16</v>
      </c>
      <c r="C13" s="24" t="s">
        <v>97</v>
      </c>
      <c r="D13" s="23">
        <f t="shared" si="6"/>
        <v>9.03</v>
      </c>
      <c r="E13" s="23">
        <f t="shared" si="7"/>
        <v>8.692</v>
      </c>
      <c r="F13" s="23">
        <f t="shared" si="8"/>
        <v>0.338000000000001</v>
      </c>
      <c r="G13" s="23">
        <f t="shared" si="9"/>
        <v>0.791137301185449</v>
      </c>
      <c r="H13" s="23">
        <f t="shared" si="10"/>
        <v>1.00838139862983</v>
      </c>
      <c r="I13" s="23">
        <f t="shared" si="11"/>
        <v>0.784561577851828</v>
      </c>
      <c r="J13" s="27">
        <f>AVERAGE(I9:I13)</f>
        <v>0.902819503302913</v>
      </c>
      <c r="K13" s="23">
        <f>STDEV(I9:I13)</f>
        <v>0.142300165926667</v>
      </c>
    </row>
    <row r="14" ht="14.25" spans="1:11">
      <c r="A14" s="7"/>
      <c r="B14" s="14"/>
      <c r="C14" s="13"/>
      <c r="D14" s="12"/>
      <c r="E14" s="12"/>
      <c r="F14" s="12"/>
      <c r="G14" s="12"/>
      <c r="H14" s="12"/>
      <c r="I14" s="12"/>
      <c r="J14" s="18"/>
      <c r="K14" s="12"/>
    </row>
    <row r="15" ht="14.25" spans="1:11">
      <c r="A15" s="9"/>
      <c r="B15" s="14"/>
      <c r="C15" s="13"/>
      <c r="D15" s="12"/>
      <c r="E15" s="12"/>
      <c r="F15" s="12"/>
      <c r="G15" s="12"/>
      <c r="H15" s="12"/>
      <c r="I15" s="12"/>
      <c r="J15" s="18"/>
      <c r="K15" s="12"/>
    </row>
    <row r="16" ht="14.25" spans="1:11">
      <c r="A16" s="7"/>
      <c r="B16" s="14"/>
      <c r="C16" s="13"/>
      <c r="D16" s="12"/>
      <c r="E16" s="12"/>
      <c r="F16" s="12"/>
      <c r="G16" s="12"/>
      <c r="H16" s="12"/>
      <c r="I16" s="12"/>
      <c r="J16" s="18"/>
      <c r="K16" s="12"/>
    </row>
    <row r="17" ht="14.25" spans="1:11">
      <c r="A17" s="7"/>
      <c r="B17" s="14"/>
      <c r="C17" s="13"/>
      <c r="D17" s="12"/>
      <c r="E17" s="12"/>
      <c r="F17" s="12"/>
      <c r="G17" s="12"/>
      <c r="H17" s="12"/>
      <c r="I17" s="12"/>
      <c r="J17" s="18"/>
      <c r="K17" s="12"/>
    </row>
    <row r="21" spans="1:3">
      <c r="A21" s="15"/>
      <c r="B21" s="15"/>
      <c r="C21" s="15"/>
    </row>
    <row r="22" spans="1:3">
      <c r="A22" s="16" t="s">
        <v>0</v>
      </c>
      <c r="B22" s="15">
        <v>5</v>
      </c>
      <c r="C22" s="15" t="s">
        <v>142</v>
      </c>
    </row>
    <row r="23" spans="1:3">
      <c r="A23" s="17" t="s">
        <v>59</v>
      </c>
      <c r="B23" s="15">
        <v>5</v>
      </c>
      <c r="C23" s="15" t="s">
        <v>285</v>
      </c>
    </row>
  </sheetData>
  <pageMargins left="0.7" right="0.7" top="0.75" bottom="0.75" header="0.3" footer="0.3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B9" sqref="B9:B10"/>
    </sheetView>
  </sheetViews>
  <sheetFormatPr defaultColWidth="9" defaultRowHeight="13.5" outlineLevelCol="4"/>
  <cols>
    <col min="1" max="1" width="10.25" customWidth="1"/>
    <col min="3" max="3" width="14.5" customWidth="1"/>
    <col min="4" max="4" width="14.375" customWidth="1"/>
    <col min="5" max="5" width="17.875" customWidth="1"/>
  </cols>
  <sheetData>
    <row r="1" ht="16.5" spans="1:5">
      <c r="A1" s="2"/>
      <c r="B1" s="2" t="s">
        <v>0</v>
      </c>
      <c r="C1" s="2" t="s">
        <v>1</v>
      </c>
      <c r="D1" s="2" t="s">
        <v>2</v>
      </c>
      <c r="E1" s="2" t="s">
        <v>3</v>
      </c>
    </row>
    <row r="2" ht="16.5" spans="1:5">
      <c r="A2" s="2" t="s">
        <v>0</v>
      </c>
      <c r="B2" s="2">
        <v>96.85</v>
      </c>
      <c r="C2" s="2">
        <v>104.56</v>
      </c>
      <c r="D2" s="2">
        <v>95.59</v>
      </c>
      <c r="E2" s="2">
        <v>106.52</v>
      </c>
    </row>
    <row r="3" ht="16.5" spans="1:5">
      <c r="A3" s="2"/>
      <c r="B3" s="2">
        <v>94.42</v>
      </c>
      <c r="C3" s="2">
        <v>95.25</v>
      </c>
      <c r="D3" s="2">
        <v>104.6</v>
      </c>
      <c r="E3" s="2">
        <v>95.91</v>
      </c>
    </row>
    <row r="4" ht="16.5" spans="1:5">
      <c r="A4" s="2"/>
      <c r="B4" s="2">
        <v>108.71</v>
      </c>
      <c r="C4" s="2">
        <v>110.69</v>
      </c>
      <c r="D4" s="2">
        <v>94.12</v>
      </c>
      <c r="E4" s="2">
        <v>95.25</v>
      </c>
    </row>
    <row r="5" ht="16.5" spans="1:5">
      <c r="A5" s="2" t="s">
        <v>4</v>
      </c>
      <c r="B5" s="2">
        <v>42.71</v>
      </c>
      <c r="C5" s="2">
        <v>73.86</v>
      </c>
      <c r="D5" s="2">
        <v>59.49</v>
      </c>
      <c r="E5" s="2">
        <v>81.67</v>
      </c>
    </row>
    <row r="6" ht="16.5" spans="1:5">
      <c r="A6" s="2"/>
      <c r="B6" s="2">
        <v>59.16</v>
      </c>
      <c r="C6" s="2">
        <v>71.14</v>
      </c>
      <c r="D6" s="2">
        <v>73.79</v>
      </c>
      <c r="E6" s="2">
        <v>91.84</v>
      </c>
    </row>
    <row r="7" ht="16.5" spans="1:5">
      <c r="A7" s="2"/>
      <c r="B7" s="2">
        <v>53.17</v>
      </c>
      <c r="C7" s="2">
        <v>61.76</v>
      </c>
      <c r="D7" s="2">
        <v>66.44</v>
      </c>
      <c r="E7" s="2">
        <v>95.43</v>
      </c>
    </row>
    <row r="9" ht="16.5" spans="2:5">
      <c r="B9" s="2">
        <f>AVERAGE(B5:B7)</f>
        <v>51.68</v>
      </c>
      <c r="C9" s="2">
        <f t="shared" ref="C9:E9" si="0">AVERAGE(C5:C7)</f>
        <v>68.92</v>
      </c>
      <c r="D9" s="2">
        <f t="shared" si="0"/>
        <v>66.5733333333333</v>
      </c>
      <c r="E9" s="2">
        <f t="shared" si="0"/>
        <v>89.6466666666667</v>
      </c>
    </row>
    <row r="10" ht="16.5" spans="2:5">
      <c r="B10" s="2">
        <f>STDEV(B5:B7)</f>
        <v>8.32560508311551</v>
      </c>
      <c r="C10" s="2">
        <f t="shared" ref="C10:E10" si="1">STDEV(C5:C7)</f>
        <v>6.34813358397569</v>
      </c>
      <c r="D10" s="2">
        <f t="shared" si="1"/>
        <v>7.15093234014512</v>
      </c>
      <c r="E10" s="2">
        <f t="shared" si="1"/>
        <v>7.13739681770135</v>
      </c>
    </row>
  </sheetData>
  <pageMargins left="0.75" right="0.75" top="1" bottom="1" header="0.5" footer="0.5"/>
  <headerFooter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J23" sqref="J23"/>
    </sheetView>
  </sheetViews>
  <sheetFormatPr defaultColWidth="9" defaultRowHeight="13.5"/>
  <sheetData>
    <row r="1" spans="1:11">
      <c r="A1" s="19"/>
      <c r="B1" s="19" t="s">
        <v>40</v>
      </c>
      <c r="C1" s="20" t="s">
        <v>183</v>
      </c>
      <c r="D1" s="19" t="s">
        <v>42</v>
      </c>
      <c r="E1" s="19"/>
      <c r="F1" s="19"/>
      <c r="G1" s="19"/>
      <c r="H1" s="19"/>
      <c r="I1" s="19"/>
      <c r="J1" s="19" t="s">
        <v>43</v>
      </c>
      <c r="K1" s="19"/>
    </row>
    <row r="2" spans="1:11">
      <c r="A2" s="19"/>
      <c r="B2" s="19" t="s">
        <v>44</v>
      </c>
      <c r="C2" s="20" t="s">
        <v>45</v>
      </c>
      <c r="D2" s="19" t="s">
        <v>46</v>
      </c>
      <c r="E2" s="19"/>
      <c r="F2" s="19"/>
      <c r="G2" s="19"/>
      <c r="H2" s="19"/>
      <c r="I2" s="19"/>
      <c r="J2" s="19"/>
      <c r="K2" s="19"/>
    </row>
    <row r="3" ht="14.25" spans="1:11">
      <c r="A3" s="19" t="s">
        <v>0</v>
      </c>
      <c r="B3" s="21">
        <v>11.79</v>
      </c>
      <c r="C3" s="21">
        <v>20.38</v>
      </c>
      <c r="D3" s="22">
        <f t="shared" ref="D3:D7" si="0">C3-B3</f>
        <v>8.59</v>
      </c>
      <c r="E3" s="23">
        <f t="shared" ref="E3:E7" si="1">$D$8</f>
        <v>8.7</v>
      </c>
      <c r="F3" s="23">
        <f t="shared" ref="F3:F7" si="2">D3-E3</f>
        <v>-0.109999999999999</v>
      </c>
      <c r="G3" s="23">
        <f t="shared" ref="G3:G7" si="3">POWER(2,-F3)</f>
        <v>1.07922823650443</v>
      </c>
      <c r="H3" s="23">
        <f t="shared" ref="H3:H7" si="4">$G$8</f>
        <v>1.00107308258415</v>
      </c>
      <c r="I3" s="22">
        <f t="shared" ref="I3:I7" si="5">G3/H3</f>
        <v>1.07807137688542</v>
      </c>
      <c r="J3" s="23"/>
      <c r="K3" s="23"/>
    </row>
    <row r="4" ht="14.25" spans="1:11">
      <c r="A4" s="19"/>
      <c r="B4" s="21">
        <v>11.75</v>
      </c>
      <c r="C4" s="24" t="s">
        <v>286</v>
      </c>
      <c r="D4" s="22">
        <f t="shared" si="0"/>
        <v>8.74</v>
      </c>
      <c r="E4" s="23">
        <f t="shared" si="1"/>
        <v>8.7</v>
      </c>
      <c r="F4" s="23">
        <f t="shared" si="2"/>
        <v>0.0399999999999991</v>
      </c>
      <c r="G4" s="23">
        <f t="shared" si="3"/>
        <v>0.972654947412286</v>
      </c>
      <c r="H4" s="23">
        <f t="shared" si="4"/>
        <v>1.00107308258415</v>
      </c>
      <c r="I4" s="22">
        <f t="shared" si="5"/>
        <v>0.97161232714548</v>
      </c>
      <c r="J4" s="23"/>
      <c r="K4" s="23"/>
    </row>
    <row r="5" ht="14.25" spans="1:11">
      <c r="A5" s="19"/>
      <c r="B5" s="21">
        <v>11.65</v>
      </c>
      <c r="C5" s="24" t="s">
        <v>209</v>
      </c>
      <c r="D5" s="22">
        <f t="shared" si="0"/>
        <v>8.68</v>
      </c>
      <c r="E5" s="23">
        <f t="shared" si="1"/>
        <v>8.7</v>
      </c>
      <c r="F5" s="23">
        <f t="shared" si="2"/>
        <v>-0.0200000000000014</v>
      </c>
      <c r="G5" s="23">
        <f t="shared" si="3"/>
        <v>1.01395947979003</v>
      </c>
      <c r="H5" s="23">
        <f t="shared" si="4"/>
        <v>1.00107308258415</v>
      </c>
      <c r="I5" s="22">
        <f t="shared" si="5"/>
        <v>1.01287258386033</v>
      </c>
      <c r="J5" s="23"/>
      <c r="K5" s="23"/>
    </row>
    <row r="6" ht="14.25" spans="1:11">
      <c r="A6" s="19"/>
      <c r="B6" s="21">
        <v>11.59</v>
      </c>
      <c r="C6" s="24" t="s">
        <v>276</v>
      </c>
      <c r="D6" s="22">
        <f t="shared" si="0"/>
        <v>8.79</v>
      </c>
      <c r="E6" s="23">
        <f t="shared" si="1"/>
        <v>8.7</v>
      </c>
      <c r="F6" s="23">
        <f t="shared" si="2"/>
        <v>0.0899999999999999</v>
      </c>
      <c r="G6" s="23">
        <f t="shared" si="3"/>
        <v>0.939522749214012</v>
      </c>
      <c r="H6" s="23">
        <f t="shared" si="4"/>
        <v>1.00107308258415</v>
      </c>
      <c r="I6" s="22">
        <f t="shared" si="5"/>
        <v>0.938515644421031</v>
      </c>
      <c r="J6" s="23"/>
      <c r="K6" s="23"/>
    </row>
    <row r="7" ht="14.25" spans="1:11">
      <c r="A7" s="19"/>
      <c r="B7" s="21">
        <v>11.52</v>
      </c>
      <c r="C7" s="24" t="s">
        <v>122</v>
      </c>
      <c r="D7" s="22">
        <f t="shared" si="0"/>
        <v>8.7</v>
      </c>
      <c r="E7" s="23">
        <f t="shared" si="1"/>
        <v>8.7</v>
      </c>
      <c r="F7" s="23">
        <f t="shared" si="2"/>
        <v>0</v>
      </c>
      <c r="G7" s="23">
        <f t="shared" si="3"/>
        <v>1</v>
      </c>
      <c r="H7" s="23">
        <f t="shared" si="4"/>
        <v>1.00107308258415</v>
      </c>
      <c r="I7" s="22">
        <f t="shared" si="5"/>
        <v>0.998928067687745</v>
      </c>
      <c r="J7" s="27">
        <f>AVERAGE(I3:I7)</f>
        <v>1</v>
      </c>
      <c r="K7" s="23">
        <f>STDEV(I3:I7)</f>
        <v>0.0520772942220618</v>
      </c>
    </row>
    <row r="8" ht="14.25" spans="1:11">
      <c r="A8" s="19"/>
      <c r="B8" s="25"/>
      <c r="C8" s="21"/>
      <c r="D8" s="23">
        <f>AVERAGE(D3:D7)</f>
        <v>8.7</v>
      </c>
      <c r="E8" s="23" t="s">
        <v>51</v>
      </c>
      <c r="F8" s="23"/>
      <c r="G8" s="23">
        <f>AVERAGE(G3:G7)</f>
        <v>1.00107308258415</v>
      </c>
      <c r="H8" s="23"/>
      <c r="I8" s="23"/>
      <c r="J8" s="27"/>
      <c r="K8" s="23"/>
    </row>
    <row r="9" ht="14.25" spans="1:11">
      <c r="A9" s="26" t="s">
        <v>52</v>
      </c>
      <c r="B9" s="21">
        <v>11.48</v>
      </c>
      <c r="C9" s="24" t="s">
        <v>287</v>
      </c>
      <c r="D9" s="23">
        <f t="shared" ref="D9:D13" si="6">C9-B9</f>
        <v>9.18</v>
      </c>
      <c r="E9" s="23">
        <f t="shared" ref="E9:E13" si="7">$D$8</f>
        <v>8.7</v>
      </c>
      <c r="F9" s="23">
        <f t="shared" ref="F9:F13" si="8">D9-E9</f>
        <v>0.48</v>
      </c>
      <c r="G9" s="23">
        <f t="shared" ref="G9:G13" si="9">POWER(2,-F9)</f>
        <v>0.716977624007914</v>
      </c>
      <c r="H9" s="23">
        <f t="shared" ref="H9:H13" si="10">$G$8</f>
        <v>1.00107308258415</v>
      </c>
      <c r="I9" s="23">
        <f t="shared" ref="I9:I13" si="11">G9/H9</f>
        <v>0.716209072525575</v>
      </c>
      <c r="J9" s="27"/>
      <c r="K9" s="23"/>
    </row>
    <row r="10" ht="14.25" spans="1:11">
      <c r="A10" s="19"/>
      <c r="B10" s="21">
        <v>11.42</v>
      </c>
      <c r="C10" s="24" t="s">
        <v>258</v>
      </c>
      <c r="D10" s="23">
        <f t="shared" si="6"/>
        <v>9.05</v>
      </c>
      <c r="E10" s="23">
        <f t="shared" si="7"/>
        <v>8.7</v>
      </c>
      <c r="F10" s="23">
        <f t="shared" si="8"/>
        <v>0.35</v>
      </c>
      <c r="G10" s="23">
        <f t="shared" si="9"/>
        <v>0.784584097896751</v>
      </c>
      <c r="H10" s="23">
        <f t="shared" si="10"/>
        <v>1.00107308258415</v>
      </c>
      <c r="I10" s="23">
        <f t="shared" si="11"/>
        <v>0.783743076850534</v>
      </c>
      <c r="J10" s="27"/>
      <c r="K10" s="23"/>
    </row>
    <row r="11" ht="14.25" spans="1:11">
      <c r="A11" s="19"/>
      <c r="B11" s="21">
        <v>11.36</v>
      </c>
      <c r="C11" s="24" t="s">
        <v>120</v>
      </c>
      <c r="D11" s="23">
        <f t="shared" si="6"/>
        <v>9.14</v>
      </c>
      <c r="E11" s="23">
        <f t="shared" si="7"/>
        <v>8.7</v>
      </c>
      <c r="F11" s="23">
        <f t="shared" si="8"/>
        <v>0.440000000000001</v>
      </c>
      <c r="G11" s="23">
        <f t="shared" si="9"/>
        <v>0.73713460864555</v>
      </c>
      <c r="H11" s="23">
        <f t="shared" si="10"/>
        <v>1.00107308258415</v>
      </c>
      <c r="I11" s="23">
        <f t="shared" si="11"/>
        <v>0.736344450240061</v>
      </c>
      <c r="J11" s="27"/>
      <c r="K11" s="23"/>
    </row>
    <row r="12" ht="14.25" spans="1:11">
      <c r="A12" s="19"/>
      <c r="B12" s="21">
        <v>11.27</v>
      </c>
      <c r="C12" s="24" t="s">
        <v>122</v>
      </c>
      <c r="D12" s="23">
        <f t="shared" si="6"/>
        <v>8.95</v>
      </c>
      <c r="E12" s="23">
        <f t="shared" si="7"/>
        <v>8.7</v>
      </c>
      <c r="F12" s="23">
        <f t="shared" si="8"/>
        <v>0.25</v>
      </c>
      <c r="G12" s="23">
        <f t="shared" si="9"/>
        <v>0.840896415253715</v>
      </c>
      <c r="H12" s="23">
        <f t="shared" si="10"/>
        <v>1.00107308258415</v>
      </c>
      <c r="I12" s="23">
        <f t="shared" si="11"/>
        <v>0.839995031214945</v>
      </c>
      <c r="J12" s="27"/>
      <c r="K12" s="23"/>
    </row>
    <row r="13" ht="14.25" spans="1:11">
      <c r="A13" s="19"/>
      <c r="B13" s="21">
        <v>11.16</v>
      </c>
      <c r="C13" s="24" t="s">
        <v>209</v>
      </c>
      <c r="D13" s="23">
        <f t="shared" si="6"/>
        <v>9.17</v>
      </c>
      <c r="E13" s="23">
        <f t="shared" si="7"/>
        <v>8.7</v>
      </c>
      <c r="F13" s="23">
        <f t="shared" si="8"/>
        <v>0.469999999999999</v>
      </c>
      <c r="G13" s="23">
        <f t="shared" si="9"/>
        <v>0.721964597761249</v>
      </c>
      <c r="H13" s="23">
        <f t="shared" si="10"/>
        <v>1.00107308258415</v>
      </c>
      <c r="I13" s="23">
        <f t="shared" si="11"/>
        <v>0.721190700580604</v>
      </c>
      <c r="J13" s="27">
        <f>AVERAGE(I9:I13)</f>
        <v>0.759496466282344</v>
      </c>
      <c r="K13" s="23">
        <f>STDEV(I9:I13)</f>
        <v>0.0523093277325512</v>
      </c>
    </row>
    <row r="14" ht="14.25" spans="1:11">
      <c r="A14" s="7"/>
      <c r="B14" s="14"/>
      <c r="C14" s="13"/>
      <c r="D14" s="12"/>
      <c r="E14" s="12"/>
      <c r="F14" s="12"/>
      <c r="G14" s="12"/>
      <c r="H14" s="12"/>
      <c r="I14" s="12"/>
      <c r="J14" s="18"/>
      <c r="K14" s="12"/>
    </row>
    <row r="15" ht="14.25" spans="1:11">
      <c r="A15" s="9"/>
      <c r="B15" s="14"/>
      <c r="C15" s="13"/>
      <c r="D15" s="12"/>
      <c r="E15" s="12"/>
      <c r="F15" s="12"/>
      <c r="G15" s="12"/>
      <c r="H15" s="12"/>
      <c r="I15" s="12"/>
      <c r="J15" s="18"/>
      <c r="K15" s="12"/>
    </row>
    <row r="16" ht="14.25" spans="1:11">
      <c r="A16" s="7"/>
      <c r="B16" s="14"/>
      <c r="C16" s="13"/>
      <c r="D16" s="12"/>
      <c r="E16" s="12"/>
      <c r="F16" s="12"/>
      <c r="G16" s="14"/>
      <c r="H16" s="12"/>
      <c r="I16" s="12"/>
      <c r="J16" s="18"/>
      <c r="K16" s="12"/>
    </row>
    <row r="17" ht="14.25" spans="1:11">
      <c r="A17" s="7"/>
      <c r="B17" s="14"/>
      <c r="C17" s="13"/>
      <c r="D17" s="12"/>
      <c r="E17" s="12"/>
      <c r="F17" s="12"/>
      <c r="G17" s="12"/>
      <c r="H17" s="12"/>
      <c r="I17" s="12"/>
      <c r="J17" s="18"/>
      <c r="K17" s="12"/>
    </row>
    <row r="21" spans="1:3">
      <c r="A21" s="15"/>
      <c r="B21" s="15"/>
      <c r="C21" s="15"/>
    </row>
    <row r="22" spans="1:5">
      <c r="A22" s="16" t="s">
        <v>0</v>
      </c>
      <c r="B22" s="15">
        <v>5</v>
      </c>
      <c r="C22" s="15" t="s">
        <v>58</v>
      </c>
      <c r="E22" s="9"/>
    </row>
    <row r="23" spans="1:3">
      <c r="A23" s="17" t="s">
        <v>59</v>
      </c>
      <c r="B23" s="15">
        <v>5</v>
      </c>
      <c r="C23" s="15" t="s">
        <v>288</v>
      </c>
    </row>
  </sheetData>
  <pageMargins left="0.7" right="0.7" top="0.75" bottom="0.75" header="0.3" footer="0.3"/>
  <pageSetup paperSize="9" orientation="portrait"/>
  <headerFooter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J26" sqref="J26"/>
    </sheetView>
  </sheetViews>
  <sheetFormatPr defaultColWidth="9" defaultRowHeight="13.5"/>
  <sheetData>
    <row r="1" spans="1:11">
      <c r="A1" s="19"/>
      <c r="B1" s="19" t="s">
        <v>40</v>
      </c>
      <c r="C1" s="20" t="s">
        <v>190</v>
      </c>
      <c r="D1" s="19" t="s">
        <v>42</v>
      </c>
      <c r="E1" s="19"/>
      <c r="F1" s="19"/>
      <c r="G1" s="19"/>
      <c r="H1" s="19"/>
      <c r="I1" s="19"/>
      <c r="J1" s="19" t="s">
        <v>43</v>
      </c>
      <c r="K1" s="19"/>
    </row>
    <row r="2" spans="1:11">
      <c r="A2" s="19"/>
      <c r="B2" s="19" t="s">
        <v>44</v>
      </c>
      <c r="C2" s="20" t="s">
        <v>45</v>
      </c>
      <c r="D2" s="19" t="s">
        <v>46</v>
      </c>
      <c r="E2" s="19"/>
      <c r="F2" s="19"/>
      <c r="G2" s="19"/>
      <c r="H2" s="19"/>
      <c r="I2" s="19"/>
      <c r="J2" s="19"/>
      <c r="K2" s="19"/>
    </row>
    <row r="3" ht="14.25" spans="1:11">
      <c r="A3" s="19" t="s">
        <v>0</v>
      </c>
      <c r="B3" s="21">
        <v>11.79</v>
      </c>
      <c r="C3" s="21">
        <v>20.38</v>
      </c>
      <c r="D3" s="22">
        <f t="shared" ref="D3:D7" si="0">C3-B3</f>
        <v>8.59</v>
      </c>
      <c r="E3" s="23">
        <f t="shared" ref="E3:E7" si="1">$D$8</f>
        <v>8.668</v>
      </c>
      <c r="F3" s="23">
        <f t="shared" ref="F3:F7" si="2">D3-E3</f>
        <v>-0.0779999999999994</v>
      </c>
      <c r="G3" s="23">
        <f t="shared" ref="G3:G7" si="3">POWER(2,-F3)</f>
        <v>1.05555371763797</v>
      </c>
      <c r="H3" s="23">
        <f t="shared" ref="H3:H7" si="4">$G$8</f>
        <v>1.00572344131999</v>
      </c>
      <c r="I3" s="22">
        <f t="shared" ref="I3:I7" si="5">G3/H3</f>
        <v>1.04954669869539</v>
      </c>
      <c r="J3" s="23"/>
      <c r="K3" s="23"/>
    </row>
    <row r="4" ht="14.25" spans="1:11">
      <c r="A4" s="19"/>
      <c r="B4" s="21">
        <v>11.75</v>
      </c>
      <c r="C4" s="24" t="s">
        <v>259</v>
      </c>
      <c r="D4" s="22">
        <f t="shared" si="0"/>
        <v>8.83</v>
      </c>
      <c r="E4" s="23">
        <f t="shared" si="1"/>
        <v>8.668</v>
      </c>
      <c r="F4" s="23">
        <f t="shared" si="2"/>
        <v>0.161999999999999</v>
      </c>
      <c r="G4" s="23">
        <f t="shared" si="3"/>
        <v>0.893785162356788</v>
      </c>
      <c r="H4" s="23">
        <f t="shared" si="4"/>
        <v>1.00572344131999</v>
      </c>
      <c r="I4" s="22">
        <f t="shared" si="5"/>
        <v>0.888698747225888</v>
      </c>
      <c r="J4" s="23"/>
      <c r="K4" s="23"/>
    </row>
    <row r="5" ht="14.25" spans="1:11">
      <c r="A5" s="19"/>
      <c r="B5" s="21">
        <v>11.65</v>
      </c>
      <c r="C5" s="24" t="s">
        <v>209</v>
      </c>
      <c r="D5" s="22">
        <f t="shared" si="0"/>
        <v>8.68</v>
      </c>
      <c r="E5" s="23">
        <f t="shared" si="1"/>
        <v>8.668</v>
      </c>
      <c r="F5" s="23">
        <f t="shared" si="2"/>
        <v>0.0119999999999987</v>
      </c>
      <c r="G5" s="23">
        <f t="shared" si="3"/>
        <v>0.991716730738294</v>
      </c>
      <c r="H5" s="23">
        <f t="shared" si="4"/>
        <v>1.00572344131999</v>
      </c>
      <c r="I5" s="22">
        <f t="shared" si="5"/>
        <v>0.986072999786784</v>
      </c>
      <c r="J5" s="23"/>
      <c r="K5" s="23"/>
    </row>
    <row r="6" ht="14.25" spans="1:11">
      <c r="A6" s="19"/>
      <c r="B6" s="21">
        <v>11.59</v>
      </c>
      <c r="C6" s="24" t="s">
        <v>266</v>
      </c>
      <c r="D6" s="22">
        <f t="shared" si="0"/>
        <v>8.82</v>
      </c>
      <c r="E6" s="23">
        <f t="shared" si="1"/>
        <v>8.668</v>
      </c>
      <c r="F6" s="23">
        <f t="shared" si="2"/>
        <v>0.152000000000001</v>
      </c>
      <c r="G6" s="23">
        <f t="shared" si="3"/>
        <v>0.900001929793512</v>
      </c>
      <c r="H6" s="23">
        <f t="shared" si="4"/>
        <v>1.00572344131999</v>
      </c>
      <c r="I6" s="22">
        <f t="shared" si="5"/>
        <v>0.89488013584756</v>
      </c>
      <c r="J6" s="23"/>
      <c r="K6" s="23"/>
    </row>
    <row r="7" ht="14.25" spans="1:11">
      <c r="A7" s="19"/>
      <c r="B7" s="21">
        <v>11.52</v>
      </c>
      <c r="C7" s="24" t="s">
        <v>289</v>
      </c>
      <c r="D7" s="22">
        <f t="shared" si="0"/>
        <v>8.42</v>
      </c>
      <c r="E7" s="23">
        <f t="shared" si="1"/>
        <v>8.668</v>
      </c>
      <c r="F7" s="23">
        <f t="shared" si="2"/>
        <v>-0.247999999999998</v>
      </c>
      <c r="G7" s="23">
        <f t="shared" si="3"/>
        <v>1.18755966607341</v>
      </c>
      <c r="H7" s="23">
        <f t="shared" si="4"/>
        <v>1.00572344131999</v>
      </c>
      <c r="I7" s="22">
        <f t="shared" si="5"/>
        <v>1.18080141844438</v>
      </c>
      <c r="J7" s="27">
        <f>AVERAGE(I3:I7)</f>
        <v>1</v>
      </c>
      <c r="K7" s="23">
        <f>STDEV(I3:I7)</f>
        <v>0.121218959229325</v>
      </c>
    </row>
    <row r="8" ht="14.25" spans="1:11">
      <c r="A8" s="19"/>
      <c r="B8" s="25"/>
      <c r="C8" s="21"/>
      <c r="D8" s="23">
        <f>AVERAGE(D3:D7)</f>
        <v>8.668</v>
      </c>
      <c r="E8" s="23" t="s">
        <v>51</v>
      </c>
      <c r="F8" s="23"/>
      <c r="G8" s="23">
        <f>AVERAGE(G3:G7)</f>
        <v>1.00572344131999</v>
      </c>
      <c r="H8" s="23"/>
      <c r="I8" s="23"/>
      <c r="J8" s="27"/>
      <c r="K8" s="23"/>
    </row>
    <row r="9" ht="14.25" spans="1:11">
      <c r="A9" s="26" t="s">
        <v>52</v>
      </c>
      <c r="B9" s="21">
        <v>11.48</v>
      </c>
      <c r="C9" s="24" t="s">
        <v>173</v>
      </c>
      <c r="D9" s="23">
        <f t="shared" ref="D9:D13" si="6">C9-B9</f>
        <v>8.6</v>
      </c>
      <c r="E9" s="23">
        <f t="shared" ref="E9:E13" si="7">$D$8</f>
        <v>8.668</v>
      </c>
      <c r="F9" s="23">
        <f t="shared" ref="F9:F13" si="8">D9-E9</f>
        <v>-0.0680000000000014</v>
      </c>
      <c r="G9" s="23">
        <f t="shared" ref="G9:G13" si="9">POWER(2,-F9)</f>
        <v>1.04826247551693</v>
      </c>
      <c r="H9" s="23">
        <f t="shared" ref="H9:H13" si="10">$G$8</f>
        <v>1.00572344131999</v>
      </c>
      <c r="I9" s="23">
        <f t="shared" ref="I9:I13" si="11">G9/H9</f>
        <v>1.04229695008511</v>
      </c>
      <c r="J9" s="27"/>
      <c r="K9" s="23"/>
    </row>
    <row r="10" ht="14.25" spans="1:11">
      <c r="A10" s="19"/>
      <c r="B10" s="21">
        <v>11.42</v>
      </c>
      <c r="C10" s="24" t="s">
        <v>290</v>
      </c>
      <c r="D10" s="23">
        <f t="shared" si="6"/>
        <v>8.41</v>
      </c>
      <c r="E10" s="23">
        <f t="shared" si="7"/>
        <v>8.668</v>
      </c>
      <c r="F10" s="23">
        <f t="shared" si="8"/>
        <v>-0.258000000000001</v>
      </c>
      <c r="G10" s="23">
        <f t="shared" si="9"/>
        <v>1.19581979677612</v>
      </c>
      <c r="H10" s="23">
        <f t="shared" si="10"/>
        <v>1.00572344131999</v>
      </c>
      <c r="I10" s="23">
        <f t="shared" si="11"/>
        <v>1.18901454181741</v>
      </c>
      <c r="J10" s="27"/>
      <c r="K10" s="23"/>
    </row>
    <row r="11" ht="14.25" spans="1:11">
      <c r="A11" s="19"/>
      <c r="B11" s="21">
        <v>11.36</v>
      </c>
      <c r="C11" s="24" t="s">
        <v>184</v>
      </c>
      <c r="D11" s="23">
        <f t="shared" si="6"/>
        <v>8.42</v>
      </c>
      <c r="E11" s="23">
        <f t="shared" si="7"/>
        <v>8.668</v>
      </c>
      <c r="F11" s="23">
        <f t="shared" si="8"/>
        <v>-0.247999999999998</v>
      </c>
      <c r="G11" s="23">
        <f t="shared" si="9"/>
        <v>1.18755966607341</v>
      </c>
      <c r="H11" s="23">
        <f t="shared" si="10"/>
        <v>1.00572344131999</v>
      </c>
      <c r="I11" s="23">
        <f t="shared" si="11"/>
        <v>1.18080141844438</v>
      </c>
      <c r="J11" s="27"/>
      <c r="K11" s="23"/>
    </row>
    <row r="12" ht="14.25" spans="1:11">
      <c r="A12" s="19"/>
      <c r="B12" s="21">
        <v>11.27</v>
      </c>
      <c r="C12" s="24" t="s">
        <v>127</v>
      </c>
      <c r="D12" s="23">
        <f t="shared" si="6"/>
        <v>8.4</v>
      </c>
      <c r="E12" s="23">
        <f t="shared" si="7"/>
        <v>8.668</v>
      </c>
      <c r="F12" s="23">
        <f t="shared" si="8"/>
        <v>-0.267999999999997</v>
      </c>
      <c r="G12" s="23">
        <f t="shared" si="9"/>
        <v>1.20413738123141</v>
      </c>
      <c r="H12" s="23">
        <f t="shared" si="10"/>
        <v>1.00572344131999</v>
      </c>
      <c r="I12" s="23">
        <f t="shared" si="11"/>
        <v>1.19728479198119</v>
      </c>
      <c r="J12" s="27"/>
      <c r="K12" s="23"/>
    </row>
    <row r="13" ht="14.25" spans="1:11">
      <c r="A13" s="19"/>
      <c r="B13" s="21">
        <v>11.16</v>
      </c>
      <c r="C13" s="24" t="s">
        <v>90</v>
      </c>
      <c r="D13" s="23">
        <f t="shared" si="6"/>
        <v>8.66</v>
      </c>
      <c r="E13" s="23">
        <f t="shared" si="7"/>
        <v>8.668</v>
      </c>
      <c r="F13" s="23">
        <f t="shared" si="8"/>
        <v>-0.00799999999999912</v>
      </c>
      <c r="G13" s="23">
        <f t="shared" si="9"/>
        <v>1.00556058039847</v>
      </c>
      <c r="H13" s="23">
        <f t="shared" si="10"/>
        <v>1.00572344131999</v>
      </c>
      <c r="I13" s="23">
        <f t="shared" si="11"/>
        <v>0.9998380658988</v>
      </c>
      <c r="J13" s="27">
        <f>AVERAGE(I9:I13)</f>
        <v>1.12184715364538</v>
      </c>
      <c r="K13" s="23">
        <f>STDEV(I9:I13)</f>
        <v>0.093397474576083</v>
      </c>
    </row>
    <row r="14" ht="14.25" spans="1:11">
      <c r="A14" s="7"/>
      <c r="B14" s="14"/>
      <c r="C14" s="13"/>
      <c r="D14" s="12"/>
      <c r="E14" s="12"/>
      <c r="F14" s="12"/>
      <c r="G14" s="12"/>
      <c r="H14" s="12"/>
      <c r="I14" s="12"/>
      <c r="J14" s="18"/>
      <c r="K14" s="12"/>
    </row>
    <row r="15" ht="14.25" spans="1:11">
      <c r="A15" s="9"/>
      <c r="B15" s="14"/>
      <c r="C15" s="13"/>
      <c r="D15" s="12"/>
      <c r="E15" s="12"/>
      <c r="F15" s="12"/>
      <c r="G15" s="12"/>
      <c r="H15" s="12"/>
      <c r="I15" s="12"/>
      <c r="J15" s="18"/>
      <c r="K15" s="12"/>
    </row>
    <row r="16" ht="14.25" spans="1:11">
      <c r="A16" s="7"/>
      <c r="B16" s="14"/>
      <c r="C16" s="13"/>
      <c r="D16" s="12"/>
      <c r="E16" s="12"/>
      <c r="F16" s="12"/>
      <c r="G16" s="14"/>
      <c r="H16" s="12"/>
      <c r="I16" s="12"/>
      <c r="J16" s="18"/>
      <c r="K16" s="12"/>
    </row>
    <row r="17" ht="14.25" spans="1:11">
      <c r="A17" s="7"/>
      <c r="B17" s="14"/>
      <c r="C17" s="13"/>
      <c r="D17" s="12"/>
      <c r="E17" s="12"/>
      <c r="F17" s="12"/>
      <c r="G17" s="12"/>
      <c r="H17" s="12"/>
      <c r="I17" s="12"/>
      <c r="J17" s="18"/>
      <c r="K17" s="12"/>
    </row>
    <row r="21" spans="1:3">
      <c r="A21" s="15"/>
      <c r="B21" s="15"/>
      <c r="C21" s="15"/>
    </row>
    <row r="22" spans="1:3">
      <c r="A22" s="16" t="s">
        <v>0</v>
      </c>
      <c r="B22" s="15">
        <v>5</v>
      </c>
      <c r="C22" s="15" t="s">
        <v>71</v>
      </c>
    </row>
    <row r="23" spans="1:3">
      <c r="A23" s="17" t="s">
        <v>59</v>
      </c>
      <c r="B23" s="15">
        <v>5</v>
      </c>
      <c r="C23" s="15" t="s">
        <v>291</v>
      </c>
    </row>
  </sheetData>
  <pageMargins left="0.7" right="0.7" top="0.75" bottom="0.75" header="0.3" footer="0.3"/>
  <headerFooter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I29" sqref="I29"/>
    </sheetView>
  </sheetViews>
  <sheetFormatPr defaultColWidth="9" defaultRowHeight="13.5"/>
  <sheetData>
    <row r="1" spans="1:11">
      <c r="A1" s="19"/>
      <c r="B1" s="19" t="s">
        <v>40</v>
      </c>
      <c r="C1" s="20" t="s">
        <v>196</v>
      </c>
      <c r="D1" s="19" t="s">
        <v>42</v>
      </c>
      <c r="E1" s="19"/>
      <c r="F1" s="19"/>
      <c r="G1" s="19"/>
      <c r="H1" s="19"/>
      <c r="I1" s="19"/>
      <c r="J1" s="19" t="s">
        <v>43</v>
      </c>
      <c r="K1" s="19"/>
    </row>
    <row r="2" spans="1:11">
      <c r="A2" s="19"/>
      <c r="B2" s="19" t="s">
        <v>44</v>
      </c>
      <c r="C2" s="20" t="s">
        <v>45</v>
      </c>
      <c r="D2" s="19" t="s">
        <v>46</v>
      </c>
      <c r="E2" s="19"/>
      <c r="F2" s="19"/>
      <c r="G2" s="19"/>
      <c r="H2" s="19"/>
      <c r="I2" s="19"/>
      <c r="J2" s="19"/>
      <c r="K2" s="19"/>
    </row>
    <row r="3" ht="14.25" spans="1:11">
      <c r="A3" s="19" t="s">
        <v>0</v>
      </c>
      <c r="B3" s="21">
        <v>11.79</v>
      </c>
      <c r="C3" s="21">
        <v>20.88</v>
      </c>
      <c r="D3" s="22">
        <f t="shared" ref="D3:D7" si="0">C3-B3</f>
        <v>9.09</v>
      </c>
      <c r="E3" s="23">
        <f t="shared" ref="E3:E7" si="1">$D$8</f>
        <v>9.29</v>
      </c>
      <c r="F3" s="23">
        <f t="shared" ref="F3:F7" si="2">D3-E3</f>
        <v>-0.199999999999998</v>
      </c>
      <c r="G3" s="23">
        <f t="shared" ref="G3:G7" si="3">POWER(2,-F3)</f>
        <v>1.14869835499703</v>
      </c>
      <c r="H3" s="23">
        <f t="shared" ref="H3:H7" si="4">$G$8</f>
        <v>1.006476270788</v>
      </c>
      <c r="I3" s="22">
        <f t="shared" ref="I3:I7" si="5">G3/H3</f>
        <v>1.1413069421872</v>
      </c>
      <c r="J3" s="23"/>
      <c r="K3" s="23"/>
    </row>
    <row r="4" ht="14.25" spans="1:11">
      <c r="A4" s="19"/>
      <c r="B4" s="21">
        <v>11.75</v>
      </c>
      <c r="C4" s="24" t="s">
        <v>269</v>
      </c>
      <c r="D4" s="22">
        <f t="shared" si="0"/>
        <v>9.43</v>
      </c>
      <c r="E4" s="23">
        <f t="shared" si="1"/>
        <v>9.29</v>
      </c>
      <c r="F4" s="23">
        <f t="shared" si="2"/>
        <v>0.140000000000002</v>
      </c>
      <c r="G4" s="23">
        <f t="shared" si="3"/>
        <v>0.907519155317159</v>
      </c>
      <c r="H4" s="23">
        <f t="shared" si="4"/>
        <v>1.006476270788</v>
      </c>
      <c r="I4" s="22">
        <f t="shared" si="5"/>
        <v>0.901679633844355</v>
      </c>
      <c r="J4" s="23"/>
      <c r="K4" s="23"/>
    </row>
    <row r="5" ht="14.25" spans="1:11">
      <c r="A5" s="19"/>
      <c r="B5" s="21">
        <v>11.65</v>
      </c>
      <c r="C5" s="24" t="s">
        <v>234</v>
      </c>
      <c r="D5" s="22">
        <f t="shared" si="0"/>
        <v>9.14</v>
      </c>
      <c r="E5" s="23">
        <f t="shared" si="1"/>
        <v>9.29</v>
      </c>
      <c r="F5" s="23">
        <f t="shared" si="2"/>
        <v>-0.149999999999999</v>
      </c>
      <c r="G5" s="23">
        <f t="shared" si="3"/>
        <v>1.10956947206784</v>
      </c>
      <c r="H5" s="23">
        <f t="shared" si="4"/>
        <v>1.006476270788</v>
      </c>
      <c r="I5" s="22">
        <f t="shared" si="5"/>
        <v>1.10242983791275</v>
      </c>
      <c r="J5" s="23"/>
      <c r="K5" s="23"/>
    </row>
    <row r="6" ht="14.25" spans="1:11">
      <c r="A6" s="19"/>
      <c r="B6" s="21">
        <v>11.59</v>
      </c>
      <c r="C6" s="24" t="s">
        <v>121</v>
      </c>
      <c r="D6" s="22">
        <f t="shared" si="0"/>
        <v>9.52</v>
      </c>
      <c r="E6" s="23">
        <f t="shared" si="1"/>
        <v>9.29</v>
      </c>
      <c r="F6" s="23">
        <f t="shared" si="2"/>
        <v>0.230000000000002</v>
      </c>
      <c r="G6" s="23">
        <f t="shared" si="3"/>
        <v>0.852634891767955</v>
      </c>
      <c r="H6" s="23">
        <f t="shared" si="4"/>
        <v>1.006476270788</v>
      </c>
      <c r="I6" s="22">
        <f t="shared" si="5"/>
        <v>0.847148528499732</v>
      </c>
      <c r="J6" s="23"/>
      <c r="K6" s="23"/>
    </row>
    <row r="7" ht="14.25" spans="1:11">
      <c r="A7" s="19"/>
      <c r="B7" s="21">
        <v>11.52</v>
      </c>
      <c r="C7" s="24" t="s">
        <v>234</v>
      </c>
      <c r="D7" s="22">
        <f t="shared" si="0"/>
        <v>9.27</v>
      </c>
      <c r="E7" s="23">
        <f t="shared" si="1"/>
        <v>9.29</v>
      </c>
      <c r="F7" s="23">
        <f t="shared" si="2"/>
        <v>-0.0199999999999978</v>
      </c>
      <c r="G7" s="23">
        <f t="shared" si="3"/>
        <v>1.01395947979003</v>
      </c>
      <c r="H7" s="23">
        <f t="shared" si="4"/>
        <v>1.006476270788</v>
      </c>
      <c r="I7" s="22">
        <f t="shared" si="5"/>
        <v>1.00743505755597</v>
      </c>
      <c r="J7" s="27">
        <f>AVERAGE(I3:I7)</f>
        <v>1</v>
      </c>
      <c r="K7" s="23">
        <f>STDEV(I3:I7)</f>
        <v>0.126040936233794</v>
      </c>
    </row>
    <row r="8" ht="14.25" spans="1:11">
      <c r="A8" s="19"/>
      <c r="B8" s="25"/>
      <c r="C8" s="21"/>
      <c r="D8" s="23">
        <f>AVERAGE(D3:D7)</f>
        <v>9.29</v>
      </c>
      <c r="E8" s="23" t="s">
        <v>51</v>
      </c>
      <c r="F8" s="23"/>
      <c r="G8" s="23">
        <f>AVERAGE(G3:G7)</f>
        <v>1.006476270788</v>
      </c>
      <c r="H8" s="23"/>
      <c r="I8" s="23"/>
      <c r="J8" s="27"/>
      <c r="K8" s="23"/>
    </row>
    <row r="9" ht="14.25" spans="1:11">
      <c r="A9" s="26" t="s">
        <v>52</v>
      </c>
      <c r="B9" s="21">
        <v>11.48</v>
      </c>
      <c r="C9" s="24" t="s">
        <v>292</v>
      </c>
      <c r="D9" s="23">
        <f t="shared" ref="D9:D13" si="6">C9-B9</f>
        <v>9.27</v>
      </c>
      <c r="E9" s="23">
        <f t="shared" ref="E9:E13" si="7">$D$8</f>
        <v>9.29</v>
      </c>
      <c r="F9" s="23">
        <f t="shared" ref="F9:F13" si="8">D9-E9</f>
        <v>-0.0199999999999978</v>
      </c>
      <c r="G9" s="23">
        <f t="shared" ref="G9:G13" si="9">POWER(2,-F9)</f>
        <v>1.01395947979003</v>
      </c>
      <c r="H9" s="23">
        <f t="shared" ref="H9:H13" si="10">$G$8</f>
        <v>1.006476270788</v>
      </c>
      <c r="I9" s="23">
        <f t="shared" ref="I9:I13" si="11">G9/H9</f>
        <v>1.00743505755597</v>
      </c>
      <c r="J9" s="27"/>
      <c r="K9" s="23"/>
    </row>
    <row r="10" ht="14.25" spans="1:11">
      <c r="A10" s="19"/>
      <c r="B10" s="21">
        <v>11.42</v>
      </c>
      <c r="C10" s="24" t="s">
        <v>99</v>
      </c>
      <c r="D10" s="23">
        <f t="shared" si="6"/>
        <v>9.23</v>
      </c>
      <c r="E10" s="23">
        <f t="shared" si="7"/>
        <v>9.29</v>
      </c>
      <c r="F10" s="23">
        <f t="shared" si="8"/>
        <v>-0.0599999999999987</v>
      </c>
      <c r="G10" s="23">
        <f t="shared" si="9"/>
        <v>1.04246576084112</v>
      </c>
      <c r="H10" s="23">
        <f t="shared" si="10"/>
        <v>1.006476270788</v>
      </c>
      <c r="I10" s="23">
        <f t="shared" si="11"/>
        <v>1.03575791213134</v>
      </c>
      <c r="J10" s="27"/>
      <c r="K10" s="23"/>
    </row>
    <row r="11" ht="14.25" spans="1:11">
      <c r="A11" s="19"/>
      <c r="B11" s="21">
        <v>11.36</v>
      </c>
      <c r="C11" s="24" t="s">
        <v>219</v>
      </c>
      <c r="D11" s="23">
        <f t="shared" si="6"/>
        <v>9.5</v>
      </c>
      <c r="E11" s="23">
        <f t="shared" si="7"/>
        <v>9.29</v>
      </c>
      <c r="F11" s="23">
        <f t="shared" si="8"/>
        <v>0.210000000000003</v>
      </c>
      <c r="G11" s="23">
        <f t="shared" si="9"/>
        <v>0.864537231307864</v>
      </c>
      <c r="H11" s="23">
        <f t="shared" si="10"/>
        <v>1.006476270788</v>
      </c>
      <c r="I11" s="23">
        <f t="shared" si="11"/>
        <v>0.858974281262477</v>
      </c>
      <c r="J11" s="27"/>
      <c r="K11" s="23"/>
    </row>
    <row r="12" ht="14.25" spans="1:11">
      <c r="A12" s="19"/>
      <c r="B12" s="21">
        <v>11.27</v>
      </c>
      <c r="C12" s="24" t="s">
        <v>287</v>
      </c>
      <c r="D12" s="23">
        <f t="shared" si="6"/>
        <v>9.39</v>
      </c>
      <c r="E12" s="23">
        <f t="shared" si="7"/>
        <v>9.29</v>
      </c>
      <c r="F12" s="23">
        <f t="shared" si="8"/>
        <v>0.100000000000003</v>
      </c>
      <c r="G12" s="23">
        <f t="shared" si="9"/>
        <v>0.933032991536805</v>
      </c>
      <c r="H12" s="23">
        <f t="shared" si="10"/>
        <v>1.006476270788</v>
      </c>
      <c r="I12" s="23">
        <f t="shared" si="11"/>
        <v>0.92702929876956</v>
      </c>
      <c r="J12" s="27"/>
      <c r="K12" s="23"/>
    </row>
    <row r="13" ht="14.25" spans="1:11">
      <c r="A13" s="19"/>
      <c r="B13" s="21">
        <v>11.16</v>
      </c>
      <c r="C13" s="24" t="s">
        <v>209</v>
      </c>
      <c r="D13" s="23">
        <f t="shared" si="6"/>
        <v>9.17</v>
      </c>
      <c r="E13" s="23">
        <f t="shared" si="7"/>
        <v>9.29</v>
      </c>
      <c r="F13" s="23">
        <f t="shared" si="8"/>
        <v>-0.119999999999999</v>
      </c>
      <c r="G13" s="23">
        <f t="shared" si="9"/>
        <v>1.08673486252606</v>
      </c>
      <c r="H13" s="23">
        <f t="shared" si="10"/>
        <v>1.006476270788</v>
      </c>
      <c r="I13" s="23">
        <f t="shared" si="11"/>
        <v>1.07974215991721</v>
      </c>
      <c r="J13" s="27">
        <f>AVERAGE(I9:I13)</f>
        <v>0.981787741927311</v>
      </c>
      <c r="K13" s="23">
        <f>STDEV(I9:I13)</f>
        <v>0.0883844801026755</v>
      </c>
    </row>
    <row r="14" ht="14.25" spans="1:11">
      <c r="A14" s="7"/>
      <c r="B14" s="14"/>
      <c r="C14" s="13"/>
      <c r="D14" s="12"/>
      <c r="E14" s="12"/>
      <c r="F14" s="12"/>
      <c r="G14" s="12"/>
      <c r="H14" s="12"/>
      <c r="I14" s="12"/>
      <c r="J14" s="18"/>
      <c r="K14" s="12"/>
    </row>
    <row r="15" ht="14.25" spans="1:11">
      <c r="A15" s="9"/>
      <c r="B15" s="14"/>
      <c r="C15" s="13"/>
      <c r="D15" s="12"/>
      <c r="E15" s="12"/>
      <c r="F15" s="12"/>
      <c r="G15" s="12"/>
      <c r="H15" s="12"/>
      <c r="I15" s="12"/>
      <c r="J15" s="18"/>
      <c r="K15" s="12"/>
    </row>
    <row r="16" ht="14.25" spans="1:11">
      <c r="A16" s="7"/>
      <c r="B16" s="14"/>
      <c r="C16" s="13"/>
      <c r="D16" s="12"/>
      <c r="E16" s="12"/>
      <c r="F16" s="12"/>
      <c r="G16" s="14"/>
      <c r="H16" s="12"/>
      <c r="I16" s="12"/>
      <c r="J16" s="18"/>
      <c r="K16" s="12"/>
    </row>
    <row r="17" ht="14.25" spans="1:11">
      <c r="A17" s="7"/>
      <c r="B17" s="14"/>
      <c r="C17" s="13"/>
      <c r="D17" s="12"/>
      <c r="E17" s="12"/>
      <c r="F17" s="12"/>
      <c r="G17" s="12"/>
      <c r="H17" s="12"/>
      <c r="I17" s="12"/>
      <c r="J17" s="18"/>
      <c r="K17" s="12"/>
    </row>
    <row r="21" spans="1:3">
      <c r="A21" s="15"/>
      <c r="B21" s="15"/>
      <c r="C21" s="15"/>
    </row>
    <row r="22" spans="1:3">
      <c r="A22" s="16" t="s">
        <v>0</v>
      </c>
      <c r="B22" s="15">
        <v>5</v>
      </c>
      <c r="C22" s="15" t="s">
        <v>252</v>
      </c>
    </row>
    <row r="23" spans="1:3">
      <c r="A23" s="17" t="s">
        <v>59</v>
      </c>
      <c r="B23" s="15">
        <v>5</v>
      </c>
      <c r="C23" s="15" t="s">
        <v>293</v>
      </c>
    </row>
  </sheetData>
  <pageMargins left="0.7" right="0.7" top="0.75" bottom="0.75" header="0.3" footer="0.3"/>
  <headerFooter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selection activeCell="J25" sqref="J25"/>
    </sheetView>
  </sheetViews>
  <sheetFormatPr defaultColWidth="9" defaultRowHeight="13.5"/>
  <sheetData>
    <row r="1" spans="1:11">
      <c r="A1" s="7"/>
      <c r="B1" s="7" t="s">
        <v>40</v>
      </c>
      <c r="C1" s="8" t="s">
        <v>294</v>
      </c>
      <c r="D1" s="7" t="s">
        <v>42</v>
      </c>
      <c r="E1" s="7"/>
      <c r="F1" s="7"/>
      <c r="G1" s="7"/>
      <c r="H1" s="7"/>
      <c r="I1" s="7"/>
      <c r="J1" s="7" t="s">
        <v>43</v>
      </c>
      <c r="K1" s="7"/>
    </row>
    <row r="2" spans="1:11">
      <c r="A2" s="7"/>
      <c r="B2" s="7" t="s">
        <v>44</v>
      </c>
      <c r="C2" s="8" t="s">
        <v>45</v>
      </c>
      <c r="D2" s="7" t="s">
        <v>46</v>
      </c>
      <c r="E2" s="7"/>
      <c r="F2" s="7"/>
      <c r="G2" s="7"/>
      <c r="H2" s="7"/>
      <c r="I2" s="7"/>
      <c r="J2" s="7"/>
      <c r="K2" s="7"/>
    </row>
    <row r="3" ht="14.25" spans="1:11">
      <c r="A3" s="9" t="s">
        <v>0</v>
      </c>
      <c r="B3" s="10">
        <v>9.65</v>
      </c>
      <c r="C3" s="10">
        <v>18.56</v>
      </c>
      <c r="D3" s="11">
        <f t="shared" ref="D3:D12" si="0">C3-B3</f>
        <v>8.91</v>
      </c>
      <c r="E3" s="12">
        <f t="shared" ref="E3:E12" si="1">$D$6</f>
        <v>9.07333333333333</v>
      </c>
      <c r="F3" s="12">
        <f t="shared" ref="F3:F12" si="2">D3-E3</f>
        <v>-0.163333333333334</v>
      </c>
      <c r="G3" s="12">
        <f t="shared" ref="G3:G12" si="3">POWER(2,-F3)</f>
        <v>1.11987160404676</v>
      </c>
      <c r="H3" s="12">
        <f t="shared" ref="H3:H12" si="4">$G$6</f>
        <v>1.00390694173028</v>
      </c>
      <c r="I3" s="11">
        <f t="shared" ref="I3:I12" si="5">G3/H3</f>
        <v>1.11551335835631</v>
      </c>
      <c r="J3" s="12"/>
      <c r="K3" s="12"/>
    </row>
    <row r="4" ht="14.25" spans="1:11">
      <c r="A4" s="7"/>
      <c r="B4" s="10">
        <v>9.63</v>
      </c>
      <c r="C4" s="13" t="s">
        <v>295</v>
      </c>
      <c r="D4" s="11">
        <f t="shared" si="0"/>
        <v>9.09</v>
      </c>
      <c r="E4" s="12">
        <f t="shared" si="1"/>
        <v>9.07333333333333</v>
      </c>
      <c r="F4" s="12">
        <f t="shared" si="2"/>
        <v>0.0166666666666657</v>
      </c>
      <c r="G4" s="12">
        <f t="shared" si="3"/>
        <v>0.988514020352897</v>
      </c>
      <c r="H4" s="12">
        <f t="shared" si="4"/>
        <v>1.00390694173028</v>
      </c>
      <c r="I4" s="11">
        <f t="shared" si="5"/>
        <v>0.98466698382337</v>
      </c>
      <c r="J4" s="12"/>
      <c r="K4" s="12"/>
    </row>
    <row r="5" ht="14.25" spans="1:11">
      <c r="A5" s="7"/>
      <c r="B5" s="10">
        <v>9.54</v>
      </c>
      <c r="C5" s="13" t="s">
        <v>296</v>
      </c>
      <c r="D5" s="11">
        <f t="shared" si="0"/>
        <v>9.22</v>
      </c>
      <c r="E5" s="12">
        <f t="shared" si="1"/>
        <v>9.07333333333333</v>
      </c>
      <c r="F5" s="12">
        <f t="shared" si="2"/>
        <v>0.14666666666667</v>
      </c>
      <c r="G5" s="12">
        <f t="shared" si="3"/>
        <v>0.90333520079118</v>
      </c>
      <c r="H5" s="12">
        <f t="shared" si="4"/>
        <v>1.00390694173028</v>
      </c>
      <c r="I5" s="11">
        <f t="shared" si="5"/>
        <v>0.899819657820317</v>
      </c>
      <c r="J5" s="18">
        <f>AVERAGE(I3:I5)</f>
        <v>1</v>
      </c>
      <c r="K5" s="12">
        <f>STDEV(I3:I5)</f>
        <v>0.10866125874263</v>
      </c>
    </row>
    <row r="6" ht="14.25" spans="1:11">
      <c r="A6" s="7"/>
      <c r="B6" s="14"/>
      <c r="C6" s="10"/>
      <c r="D6" s="12">
        <f>AVERAGE(D3:D5)</f>
        <v>9.07333333333333</v>
      </c>
      <c r="E6" s="12" t="s">
        <v>51</v>
      </c>
      <c r="F6" s="12"/>
      <c r="G6" s="12">
        <f>AVERAGE(G3:G5)</f>
        <v>1.00390694173028</v>
      </c>
      <c r="H6" s="12"/>
      <c r="I6" s="12"/>
      <c r="J6" s="18"/>
      <c r="K6" s="12"/>
    </row>
    <row r="7" ht="14.25" spans="1:11">
      <c r="A7" s="9" t="s">
        <v>297</v>
      </c>
      <c r="B7" s="10">
        <v>9.51</v>
      </c>
      <c r="C7" s="13" t="s">
        <v>156</v>
      </c>
      <c r="D7" s="12">
        <f t="shared" si="0"/>
        <v>9.3</v>
      </c>
      <c r="E7" s="12">
        <f t="shared" si="1"/>
        <v>9.07333333333333</v>
      </c>
      <c r="F7" s="12">
        <f t="shared" si="2"/>
        <v>0.226666666666667</v>
      </c>
      <c r="G7" s="12">
        <f t="shared" si="3"/>
        <v>0.8546071742649</v>
      </c>
      <c r="H7" s="12">
        <f t="shared" si="4"/>
        <v>1.00390694173028</v>
      </c>
      <c r="I7" s="12">
        <f t="shared" si="5"/>
        <v>0.851281267954922</v>
      </c>
      <c r="J7" s="18"/>
      <c r="K7" s="12"/>
    </row>
    <row r="8" ht="14.25" spans="1:11">
      <c r="A8" s="7"/>
      <c r="B8" s="10">
        <v>9.42</v>
      </c>
      <c r="C8" s="13" t="s">
        <v>298</v>
      </c>
      <c r="D8" s="12">
        <f t="shared" si="0"/>
        <v>9.02</v>
      </c>
      <c r="E8" s="12">
        <f t="shared" si="1"/>
        <v>9.07333333333333</v>
      </c>
      <c r="F8" s="12">
        <f t="shared" si="2"/>
        <v>-0.053333333333331</v>
      </c>
      <c r="G8" s="12">
        <f t="shared" si="3"/>
        <v>1.03765965915975</v>
      </c>
      <c r="H8" s="12">
        <f t="shared" si="4"/>
        <v>1.00390694173028</v>
      </c>
      <c r="I8" s="12">
        <f t="shared" si="5"/>
        <v>1.03362136073219</v>
      </c>
      <c r="J8" s="18"/>
      <c r="K8" s="12"/>
    </row>
    <row r="9" ht="14.25" spans="1:11">
      <c r="A9" s="7"/>
      <c r="B9" s="10">
        <v>9.33</v>
      </c>
      <c r="C9" s="13" t="s">
        <v>299</v>
      </c>
      <c r="D9" s="12">
        <f t="shared" si="0"/>
        <v>9.13</v>
      </c>
      <c r="E9" s="12">
        <f t="shared" si="1"/>
        <v>9.07333333333333</v>
      </c>
      <c r="F9" s="12">
        <f t="shared" si="2"/>
        <v>0.0566666666666684</v>
      </c>
      <c r="G9" s="12">
        <f t="shared" si="3"/>
        <v>0.961483052482652</v>
      </c>
      <c r="H9" s="12">
        <f t="shared" si="4"/>
        <v>1.00390694173028</v>
      </c>
      <c r="I9" s="12">
        <f t="shared" si="5"/>
        <v>0.957741213369332</v>
      </c>
      <c r="J9" s="18">
        <f>AVERAGE(I7:I9)</f>
        <v>0.947547947352149</v>
      </c>
      <c r="K9" s="12">
        <f>STDEV(I7:I9)</f>
        <v>0.0915964211232011</v>
      </c>
    </row>
    <row r="10" ht="14.25" spans="1:11">
      <c r="A10" s="9" t="s">
        <v>300</v>
      </c>
      <c r="B10" s="14">
        <v>9.3</v>
      </c>
      <c r="C10" s="13" t="s">
        <v>138</v>
      </c>
      <c r="D10" s="12">
        <f t="shared" si="0"/>
        <v>10.19</v>
      </c>
      <c r="E10" s="12">
        <f t="shared" si="1"/>
        <v>9.07333333333333</v>
      </c>
      <c r="F10" s="12">
        <f t="shared" si="2"/>
        <v>1.11666666666667</v>
      </c>
      <c r="G10" s="12">
        <f t="shared" si="3"/>
        <v>0.46115809679297</v>
      </c>
      <c r="H10" s="12">
        <f t="shared" si="4"/>
        <v>1.00390694173028</v>
      </c>
      <c r="I10" s="12">
        <f t="shared" si="5"/>
        <v>0.459363390792122</v>
      </c>
      <c r="J10" s="18"/>
      <c r="K10" s="12"/>
    </row>
    <row r="11" ht="14.25" spans="1:11">
      <c r="A11" s="7"/>
      <c r="B11" s="14">
        <v>9.25</v>
      </c>
      <c r="C11" s="13" t="s">
        <v>301</v>
      </c>
      <c r="D11" s="12">
        <f t="shared" si="0"/>
        <v>10.54</v>
      </c>
      <c r="E11" s="12">
        <f t="shared" si="1"/>
        <v>9.07333333333333</v>
      </c>
      <c r="F11" s="12">
        <f t="shared" si="2"/>
        <v>1.46666666666667</v>
      </c>
      <c r="G11" s="12">
        <f t="shared" si="3"/>
        <v>0.361817309360095</v>
      </c>
      <c r="H11" s="12">
        <f t="shared" si="4"/>
        <v>1.00390694173028</v>
      </c>
      <c r="I11" s="12">
        <f t="shared" si="5"/>
        <v>0.360409211571429</v>
      </c>
      <c r="J11" s="18"/>
      <c r="K11" s="12"/>
    </row>
    <row r="12" ht="14.25" spans="1:11">
      <c r="A12" s="7"/>
      <c r="B12" s="14">
        <v>9.24</v>
      </c>
      <c r="C12" s="13" t="s">
        <v>302</v>
      </c>
      <c r="D12" s="12">
        <f t="shared" si="0"/>
        <v>10.2</v>
      </c>
      <c r="E12" s="12">
        <f t="shared" si="1"/>
        <v>9.07333333333333</v>
      </c>
      <c r="F12" s="12">
        <f t="shared" si="2"/>
        <v>1.12666666666667</v>
      </c>
      <c r="G12" s="12">
        <f t="shared" si="3"/>
        <v>0.457972645135124</v>
      </c>
      <c r="H12" s="12">
        <f t="shared" si="4"/>
        <v>1.00390694173028</v>
      </c>
      <c r="I12" s="12">
        <f t="shared" si="5"/>
        <v>0.456190336074166</v>
      </c>
      <c r="J12" s="18">
        <f>AVERAGE(I10:I12)</f>
        <v>0.425320979479239</v>
      </c>
      <c r="K12" s="12">
        <f>STDEV(I10:I12)</f>
        <v>0.0562376233383731</v>
      </c>
    </row>
    <row r="16" spans="1:3">
      <c r="A16" s="15"/>
      <c r="B16" s="15"/>
      <c r="C16" s="15"/>
    </row>
    <row r="17" spans="1:3">
      <c r="A17" s="16" t="s">
        <v>0</v>
      </c>
      <c r="B17" s="15">
        <v>3</v>
      </c>
      <c r="C17" s="15" t="s">
        <v>194</v>
      </c>
    </row>
    <row r="18" spans="1:3">
      <c r="A18" s="17" t="s">
        <v>297</v>
      </c>
      <c r="B18" s="15">
        <v>3</v>
      </c>
      <c r="C18" s="15" t="s">
        <v>303</v>
      </c>
    </row>
    <row r="19" spans="1:3">
      <c r="A19" s="16" t="s">
        <v>300</v>
      </c>
      <c r="B19" s="15">
        <v>3</v>
      </c>
      <c r="C19" s="15" t="s">
        <v>304</v>
      </c>
    </row>
  </sheetData>
  <pageMargins left="0.75" right="0.75" top="1" bottom="1" header="0.5" footer="0.5"/>
  <headerFooter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1"/>
  <sheetViews>
    <sheetView workbookViewId="0">
      <selection activeCell="E26" sqref="E26"/>
    </sheetView>
  </sheetViews>
  <sheetFormatPr defaultColWidth="9" defaultRowHeight="13.5" outlineLevelCol="5"/>
  <cols>
    <col min="1" max="1" width="14.375" customWidth="1"/>
  </cols>
  <sheetData>
    <row r="1" spans="1:3">
      <c r="A1" s="3" t="s">
        <v>9</v>
      </c>
      <c r="B1" s="3"/>
      <c r="C1" s="3"/>
    </row>
    <row r="2" spans="1:4">
      <c r="A2" s="3" t="s">
        <v>305</v>
      </c>
      <c r="B2" s="3">
        <v>0.45</v>
      </c>
      <c r="C2" s="4">
        <v>0.42</v>
      </c>
      <c r="D2">
        <v>0.32</v>
      </c>
    </row>
    <row r="3" spans="1:4">
      <c r="A3" s="3"/>
      <c r="B3" s="3">
        <v>0.41</v>
      </c>
      <c r="C3" s="4">
        <v>0.35</v>
      </c>
      <c r="D3">
        <v>0.2</v>
      </c>
    </row>
    <row r="4" spans="1:4">
      <c r="A4" s="3"/>
      <c r="B4" s="3">
        <v>0.47</v>
      </c>
      <c r="C4" s="4">
        <v>0.51</v>
      </c>
      <c r="D4">
        <v>0.26</v>
      </c>
    </row>
    <row r="5" spans="1:4">
      <c r="A5" s="3" t="s">
        <v>306</v>
      </c>
      <c r="B5" s="5">
        <v>0.84</v>
      </c>
      <c r="C5" s="5">
        <v>0.83</v>
      </c>
      <c r="D5">
        <v>0.82</v>
      </c>
    </row>
    <row r="6" spans="1:4">
      <c r="A6" s="3"/>
      <c r="B6" s="5">
        <v>0.82</v>
      </c>
      <c r="C6" s="5">
        <v>0.85</v>
      </c>
      <c r="D6">
        <v>0.87</v>
      </c>
    </row>
    <row r="7" spans="1:4">
      <c r="A7" s="3"/>
      <c r="B7" s="5">
        <v>0.83</v>
      </c>
      <c r="C7" s="5">
        <v>0.81</v>
      </c>
      <c r="D7">
        <v>0.86</v>
      </c>
    </row>
    <row r="8" spans="1:3">
      <c r="A8" s="3"/>
      <c r="B8" s="3"/>
      <c r="C8" s="3"/>
    </row>
    <row r="9" spans="1:4">
      <c r="A9" s="3" t="s">
        <v>9</v>
      </c>
      <c r="B9" s="3">
        <f t="shared" ref="B9:D11" si="0">B2/B5</f>
        <v>0.535714285714286</v>
      </c>
      <c r="C9" s="3">
        <f t="shared" si="0"/>
        <v>0.506024096385542</v>
      </c>
      <c r="D9" s="3">
        <f t="shared" si="0"/>
        <v>0.390243902439024</v>
      </c>
    </row>
    <row r="10" spans="1:4">
      <c r="A10" s="3"/>
      <c r="B10" s="3">
        <f t="shared" si="0"/>
        <v>0.5</v>
      </c>
      <c r="C10" s="3">
        <f t="shared" si="0"/>
        <v>0.411764705882353</v>
      </c>
      <c r="D10" s="3">
        <f t="shared" si="0"/>
        <v>0.229885057471264</v>
      </c>
    </row>
    <row r="11" spans="1:4">
      <c r="A11" s="3"/>
      <c r="B11" s="3">
        <f t="shared" si="0"/>
        <v>0.566265060240964</v>
      </c>
      <c r="C11" s="3">
        <f t="shared" si="0"/>
        <v>0.62962962962963</v>
      </c>
      <c r="D11" s="3">
        <f t="shared" si="0"/>
        <v>0.302325581395349</v>
      </c>
    </row>
    <row r="26" spans="1:6">
      <c r="A26" s="3"/>
      <c r="B26" s="3"/>
      <c r="C26" s="3"/>
      <c r="D26" s="3"/>
      <c r="E26" s="3"/>
      <c r="F26" s="3"/>
    </row>
    <row r="27" spans="1:6">
      <c r="A27" s="3"/>
      <c r="B27" s="3"/>
      <c r="C27" s="3"/>
      <c r="D27" s="3"/>
      <c r="E27" s="3"/>
      <c r="F27" s="3"/>
    </row>
    <row r="28" spans="1:6">
      <c r="A28" s="3"/>
      <c r="B28" s="3"/>
      <c r="C28" s="3"/>
      <c r="D28" s="3"/>
      <c r="E28" s="3"/>
      <c r="F28" s="3"/>
    </row>
    <row r="29" spans="1:6">
      <c r="A29" s="3"/>
      <c r="B29" s="3"/>
      <c r="C29" s="3"/>
      <c r="D29" s="3"/>
      <c r="E29" s="3"/>
      <c r="F29" s="3"/>
    </row>
    <row r="30" spans="1:6">
      <c r="A30" s="3"/>
      <c r="B30" s="3"/>
      <c r="C30" s="3"/>
      <c r="D30" s="3"/>
      <c r="E30" s="3"/>
      <c r="F30" s="3"/>
    </row>
    <row r="31" spans="1:6">
      <c r="A31" s="3"/>
      <c r="B31" s="3"/>
      <c r="C31" s="3"/>
      <c r="D31" s="3"/>
      <c r="E31" s="3"/>
      <c r="F31" s="3"/>
    </row>
    <row r="32" spans="1:6">
      <c r="A32" s="3"/>
      <c r="B32" s="3"/>
      <c r="C32" s="3"/>
      <c r="D32" s="3"/>
      <c r="E32" s="3"/>
      <c r="F32" s="3"/>
    </row>
    <row r="33" spans="1:6">
      <c r="A33" s="3"/>
      <c r="B33" s="3"/>
      <c r="C33" s="3"/>
      <c r="D33" s="3"/>
      <c r="E33" s="3"/>
      <c r="F33" s="3"/>
    </row>
    <row r="34" spans="1:6">
      <c r="A34" s="3"/>
      <c r="B34" s="3"/>
      <c r="C34" s="3"/>
      <c r="D34" s="3"/>
      <c r="E34" s="3"/>
      <c r="F34" s="3"/>
    </row>
    <row r="35" spans="1:6">
      <c r="A35" s="3"/>
      <c r="B35" s="3"/>
      <c r="C35" s="3"/>
      <c r="D35" s="3"/>
      <c r="E35" s="3"/>
      <c r="F35" s="3"/>
    </row>
    <row r="36" spans="1:6">
      <c r="A36" s="3"/>
      <c r="B36" s="3"/>
      <c r="C36" s="3"/>
      <c r="D36" s="3"/>
      <c r="E36" s="3"/>
      <c r="F36" s="3"/>
    </row>
    <row r="37" spans="1:6">
      <c r="A37" s="3"/>
      <c r="B37" s="3"/>
      <c r="C37" s="3"/>
      <c r="D37" s="3"/>
      <c r="E37" s="3"/>
      <c r="F37" s="3"/>
    </row>
    <row r="38" spans="1:6">
      <c r="A38" s="3"/>
      <c r="B38" s="3"/>
      <c r="C38" s="3"/>
      <c r="D38" s="3"/>
      <c r="E38" s="3"/>
      <c r="F38" s="3"/>
    </row>
    <row r="39" spans="1:6">
      <c r="A39" s="3"/>
      <c r="B39" s="3"/>
      <c r="C39" s="3"/>
      <c r="D39" s="3"/>
      <c r="E39" s="3"/>
      <c r="F39" s="3"/>
    </row>
    <row r="40" spans="1:6">
      <c r="A40" s="3"/>
      <c r="B40" s="3"/>
      <c r="C40" s="3"/>
      <c r="D40" s="3"/>
      <c r="E40" s="3"/>
      <c r="F40" s="3"/>
    </row>
    <row r="41" spans="1:6">
      <c r="A41" s="3"/>
      <c r="B41" s="3"/>
      <c r="C41" s="3"/>
      <c r="D41" s="3"/>
      <c r="E41" s="3"/>
      <c r="F41" s="3"/>
    </row>
    <row r="42" spans="1:6">
      <c r="A42" s="5"/>
      <c r="B42" s="5"/>
      <c r="C42" s="5"/>
      <c r="D42" s="5"/>
      <c r="E42" s="5"/>
      <c r="F42" s="3"/>
    </row>
    <row r="43" spans="1:6">
      <c r="A43" s="5"/>
      <c r="B43" s="5"/>
      <c r="C43" s="5"/>
      <c r="D43" s="5"/>
      <c r="E43" s="5"/>
      <c r="F43" s="6"/>
    </row>
    <row r="44" spans="1:6">
      <c r="A44" s="5"/>
      <c r="B44" s="5"/>
      <c r="C44" s="5"/>
      <c r="D44" s="5"/>
      <c r="E44" s="5"/>
      <c r="F44" s="3"/>
    </row>
    <row r="45" spans="1:6">
      <c r="A45" s="3"/>
      <c r="B45" s="3"/>
      <c r="C45" s="3"/>
      <c r="D45" s="3"/>
      <c r="E45" s="3"/>
      <c r="F45" s="3"/>
    </row>
    <row r="46" spans="1:6">
      <c r="A46" s="3"/>
      <c r="B46" s="3"/>
      <c r="C46" s="3"/>
      <c r="D46" s="3"/>
      <c r="E46" s="3"/>
      <c r="F46" s="3"/>
    </row>
    <row r="47" spans="1:6">
      <c r="A47" s="3"/>
      <c r="B47" s="3"/>
      <c r="C47" s="3"/>
      <c r="D47" s="3"/>
      <c r="E47" s="3"/>
      <c r="F47" s="3"/>
    </row>
    <row r="48" spans="1:6">
      <c r="A48" s="3"/>
      <c r="B48" s="3"/>
      <c r="C48" s="3"/>
      <c r="D48" s="3"/>
      <c r="E48" s="3"/>
      <c r="F48" s="3"/>
    </row>
    <row r="49" spans="1:6">
      <c r="A49" s="3"/>
      <c r="B49" s="3"/>
      <c r="C49" s="6"/>
      <c r="D49" s="6"/>
      <c r="E49" s="6"/>
      <c r="F49" s="6"/>
    </row>
    <row r="50" spans="1:6">
      <c r="A50" s="3"/>
      <c r="B50" s="3"/>
      <c r="C50" s="3"/>
      <c r="D50" s="3"/>
      <c r="E50" s="3"/>
      <c r="F50" s="3"/>
    </row>
    <row r="51" spans="1:6">
      <c r="A51" s="3"/>
      <c r="B51" s="3"/>
      <c r="C51" s="3"/>
      <c r="D51" s="3"/>
      <c r="E51" s="3"/>
      <c r="F51" s="3"/>
    </row>
    <row r="52" spans="1:6">
      <c r="A52" s="3"/>
      <c r="B52" s="3"/>
      <c r="C52" s="3"/>
      <c r="D52" s="3"/>
      <c r="E52" s="3"/>
      <c r="F52" s="3"/>
    </row>
    <row r="53" spans="1:6">
      <c r="A53" s="3"/>
      <c r="B53" s="3"/>
      <c r="C53" s="3"/>
      <c r="D53" s="3"/>
      <c r="E53" s="3"/>
      <c r="F53" s="3"/>
    </row>
    <row r="54" spans="1:6">
      <c r="A54" s="3"/>
      <c r="B54" s="3"/>
      <c r="C54" s="3"/>
      <c r="D54" s="3"/>
      <c r="E54" s="3"/>
      <c r="F54" s="3"/>
    </row>
    <row r="55" spans="1:6">
      <c r="A55" s="3"/>
      <c r="B55" s="3"/>
      <c r="C55" s="3"/>
      <c r="D55" s="3"/>
      <c r="E55" s="3"/>
      <c r="F55" s="3"/>
    </row>
    <row r="56" spans="1:6">
      <c r="A56" s="3"/>
      <c r="B56" s="3"/>
      <c r="C56" s="3"/>
      <c r="D56" s="3"/>
      <c r="E56" s="3"/>
      <c r="F56" s="3"/>
    </row>
    <row r="57" spans="1:6">
      <c r="A57" s="3"/>
      <c r="B57" s="3"/>
      <c r="C57" s="3"/>
      <c r="D57" s="3"/>
      <c r="E57" s="3"/>
      <c r="F57" s="3"/>
    </row>
    <row r="58" spans="1:6">
      <c r="A58" s="3"/>
      <c r="B58" s="3"/>
      <c r="C58" s="3"/>
      <c r="D58" s="3"/>
      <c r="E58" s="3"/>
      <c r="F58" s="3"/>
    </row>
    <row r="59" spans="1:6">
      <c r="A59" s="3"/>
      <c r="B59" s="3"/>
      <c r="C59" s="3"/>
      <c r="D59" s="3"/>
      <c r="E59" s="3"/>
      <c r="F59" s="3"/>
    </row>
    <row r="60" spans="1:6">
      <c r="A60" s="3"/>
      <c r="B60" s="3"/>
      <c r="C60" s="3"/>
      <c r="D60" s="3"/>
      <c r="E60" s="3"/>
      <c r="F60" s="3"/>
    </row>
    <row r="61" spans="1:6">
      <c r="A61" s="3"/>
      <c r="B61" s="3"/>
      <c r="C61" s="3"/>
      <c r="D61" s="3"/>
      <c r="E61" s="3"/>
      <c r="F61" s="3"/>
    </row>
    <row r="62" spans="1:6">
      <c r="A62" s="3"/>
      <c r="B62" s="3"/>
      <c r="C62" s="3"/>
      <c r="D62" s="3"/>
      <c r="E62" s="3"/>
      <c r="F62" s="3"/>
    </row>
    <row r="63" spans="1:6">
      <c r="A63" s="3"/>
      <c r="B63" s="3"/>
      <c r="C63" s="3"/>
      <c r="D63" s="3"/>
      <c r="E63" s="3"/>
      <c r="F63" s="3"/>
    </row>
    <row r="64" spans="1:6">
      <c r="A64" s="3"/>
      <c r="B64" s="3"/>
      <c r="C64" s="3"/>
      <c r="D64" s="3"/>
      <c r="E64" s="3"/>
      <c r="F64" s="3"/>
    </row>
    <row r="65" spans="1:6">
      <c r="A65" s="3"/>
      <c r="B65" s="3"/>
      <c r="C65" s="3"/>
      <c r="D65" s="3"/>
      <c r="E65" s="3"/>
      <c r="F65" s="3"/>
    </row>
    <row r="66" spans="1:6">
      <c r="A66" s="3"/>
      <c r="B66" s="3"/>
      <c r="C66" s="3"/>
      <c r="D66" s="3"/>
      <c r="E66" s="3"/>
      <c r="F66" s="3"/>
    </row>
    <row r="67" spans="1:6">
      <c r="A67" s="3"/>
      <c r="B67" s="3"/>
      <c r="C67" s="3"/>
      <c r="D67" s="3"/>
      <c r="E67" s="3"/>
      <c r="F67" s="3"/>
    </row>
    <row r="68" spans="1:6">
      <c r="A68" s="3"/>
      <c r="B68" s="3"/>
      <c r="C68" s="3"/>
      <c r="D68" s="3"/>
      <c r="E68" s="3"/>
      <c r="F68" s="3"/>
    </row>
    <row r="69" spans="1:6">
      <c r="A69" s="3"/>
      <c r="B69" s="3"/>
      <c r="C69" s="3"/>
      <c r="D69" s="3"/>
      <c r="E69" s="3"/>
      <c r="F69" s="3"/>
    </row>
    <row r="70" spans="1:6">
      <c r="A70" s="3"/>
      <c r="B70" s="3"/>
      <c r="C70" s="3"/>
      <c r="D70" s="3"/>
      <c r="E70" s="3"/>
      <c r="F70" s="3"/>
    </row>
    <row r="71" spans="1:6">
      <c r="A71" s="3"/>
      <c r="B71" s="3"/>
      <c r="C71" s="3"/>
      <c r="D71" s="3"/>
      <c r="E71" s="3"/>
      <c r="F71" s="3"/>
    </row>
  </sheetData>
  <pageMargins left="0.75" right="0.75" top="1" bottom="1" header="0.5" footer="0.5"/>
  <headerFooter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workbookViewId="0">
      <selection activeCell="A7" sqref="A7:A8"/>
    </sheetView>
  </sheetViews>
  <sheetFormatPr defaultColWidth="9" defaultRowHeight="13.5" outlineLevelRow="7" outlineLevelCol="2"/>
  <sheetData>
    <row r="1" ht="16.5" spans="1:3">
      <c r="A1" s="2" t="s">
        <v>0</v>
      </c>
      <c r="B1" s="2" t="s">
        <v>297</v>
      </c>
      <c r="C1" s="2" t="s">
        <v>300</v>
      </c>
    </row>
    <row r="2" ht="16.5" spans="1:3">
      <c r="A2" s="2">
        <v>105.07</v>
      </c>
      <c r="B2" s="2">
        <v>104.74</v>
      </c>
      <c r="C2" s="2">
        <v>64.77</v>
      </c>
    </row>
    <row r="3" ht="16.5" spans="1:3">
      <c r="A3" s="2">
        <v>87.16</v>
      </c>
      <c r="B3" s="2">
        <v>82.93</v>
      </c>
      <c r="C3" s="2">
        <v>49.4</v>
      </c>
    </row>
    <row r="4" ht="16.5" spans="1:3">
      <c r="A4" s="2">
        <v>107.77</v>
      </c>
      <c r="B4" s="2">
        <v>93.72</v>
      </c>
      <c r="C4" s="2">
        <v>56.23</v>
      </c>
    </row>
    <row r="5" ht="16.5" spans="1:3">
      <c r="A5" s="2"/>
      <c r="B5" s="2"/>
      <c r="C5" s="2"/>
    </row>
    <row r="7" ht="16.5" spans="1:3">
      <c r="A7" s="2">
        <f>AVERAGE(A3:A5)</f>
        <v>97.465</v>
      </c>
      <c r="B7" s="2">
        <f t="shared" ref="B7:C7" si="0">AVERAGE(B3:B5)</f>
        <v>88.325</v>
      </c>
      <c r="C7" s="2">
        <f t="shared" si="0"/>
        <v>52.815</v>
      </c>
    </row>
    <row r="8" ht="16.5" spans="1:3">
      <c r="A8" s="2">
        <f>STDEV(A3:A5)</f>
        <v>14.5734707602547</v>
      </c>
      <c r="B8" s="2">
        <f t="shared" ref="B8:C8" si="1">STDEV(B3:B5)</f>
        <v>7.62968216900284</v>
      </c>
      <c r="C8" s="2">
        <f t="shared" si="1"/>
        <v>4.82953931550412</v>
      </c>
    </row>
  </sheetData>
  <pageMargins left="0.75" right="0.75" top="1" bottom="1" header="0.5" footer="0.5"/>
  <headerFooter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workbookViewId="0">
      <selection activeCell="A7" sqref="A7:A8"/>
    </sheetView>
  </sheetViews>
  <sheetFormatPr defaultColWidth="9" defaultRowHeight="13.5" outlineLevelRow="7" outlineLevelCol="2"/>
  <sheetData>
    <row r="1" ht="16.5" spans="1:3">
      <c r="A1" s="2" t="s">
        <v>0</v>
      </c>
      <c r="B1" s="2" t="s">
        <v>297</v>
      </c>
      <c r="C1" s="2" t="s">
        <v>300</v>
      </c>
    </row>
    <row r="2" ht="16.5" spans="1:3">
      <c r="A2" s="2">
        <v>95.5</v>
      </c>
      <c r="B2" s="2">
        <v>109.4</v>
      </c>
      <c r="C2" s="2">
        <v>72.85</v>
      </c>
    </row>
    <row r="3" ht="16.5" spans="1:3">
      <c r="A3" s="2">
        <v>90.27</v>
      </c>
      <c r="B3" s="2">
        <v>100.83</v>
      </c>
      <c r="C3" s="2">
        <v>63.69</v>
      </c>
    </row>
    <row r="4" ht="16.5" spans="1:3">
      <c r="A4" s="2">
        <v>114.23</v>
      </c>
      <c r="B4" s="2">
        <v>81.66</v>
      </c>
      <c r="C4" s="2">
        <v>53.66</v>
      </c>
    </row>
    <row r="7" ht="16.5" spans="1:3">
      <c r="A7" s="2">
        <f>AVERAGE(A3:A5)</f>
        <v>102.25</v>
      </c>
      <c r="B7" s="2">
        <f t="shared" ref="B7:C7" si="0">AVERAGE(B3:B5)</f>
        <v>91.245</v>
      </c>
      <c r="C7" s="2">
        <f t="shared" si="0"/>
        <v>58.675</v>
      </c>
    </row>
    <row r="8" ht="16.5" spans="1:3">
      <c r="A8" s="2">
        <f>STDEV(A3:A5)</f>
        <v>16.9422784772298</v>
      </c>
      <c r="B8" s="2">
        <f t="shared" ref="B8:C8" si="1">STDEV(B3:B5)</f>
        <v>13.5552369953461</v>
      </c>
      <c r="C8" s="2">
        <f t="shared" si="1"/>
        <v>7.09228101530107</v>
      </c>
    </row>
  </sheetData>
  <pageMargins left="0.75" right="0.75" top="1" bottom="1" header="0.5" footer="0.5"/>
  <headerFooter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A7" sqref="A7:A8"/>
    </sheetView>
  </sheetViews>
  <sheetFormatPr defaultColWidth="9" defaultRowHeight="13.5" outlineLevelRow="7" outlineLevelCol="3"/>
  <sheetData>
    <row r="1" ht="16.5" spans="1:4">
      <c r="A1" s="2" t="s">
        <v>0</v>
      </c>
      <c r="B1" s="2" t="s">
        <v>297</v>
      </c>
      <c r="C1" s="2" t="s">
        <v>300</v>
      </c>
      <c r="D1" s="2"/>
    </row>
    <row r="2" ht="16.5" spans="1:4">
      <c r="A2" s="2">
        <v>1.01</v>
      </c>
      <c r="B2" s="2">
        <v>1.07</v>
      </c>
      <c r="C2" s="2">
        <v>0.79</v>
      </c>
      <c r="D2" s="2"/>
    </row>
    <row r="3" ht="16.5" spans="1:4">
      <c r="A3" s="2">
        <v>0.88</v>
      </c>
      <c r="B3" s="2">
        <v>0.81</v>
      </c>
      <c r="C3" s="2">
        <v>0.69</v>
      </c>
      <c r="D3" s="2"/>
    </row>
    <row r="4" ht="16.5" spans="1:4">
      <c r="A4" s="2">
        <v>1.09</v>
      </c>
      <c r="B4" s="2">
        <v>0.97</v>
      </c>
      <c r="C4" s="2">
        <v>0.64</v>
      </c>
      <c r="D4" s="2"/>
    </row>
    <row r="5" ht="16.5" spans="1:4">
      <c r="A5" s="2"/>
      <c r="B5" s="2"/>
      <c r="C5" s="2"/>
      <c r="D5" s="2"/>
    </row>
    <row r="6" ht="16.5" spans="1:4">
      <c r="A6" s="2"/>
      <c r="B6" s="2"/>
      <c r="C6" s="2"/>
      <c r="D6" s="2"/>
    </row>
    <row r="7" ht="16.5" spans="1:4">
      <c r="A7" s="2">
        <f>AVERAGE(A3:A5)</f>
        <v>0.985</v>
      </c>
      <c r="B7" s="2">
        <f t="shared" ref="B7:C7" si="0">AVERAGE(B3:B5)</f>
        <v>0.89</v>
      </c>
      <c r="C7" s="2">
        <f t="shared" si="0"/>
        <v>0.665</v>
      </c>
      <c r="D7" s="2"/>
    </row>
    <row r="8" ht="16.5" spans="1:4">
      <c r="A8" s="2">
        <f>STDEV(A3:A5)</f>
        <v>0.148492424049174</v>
      </c>
      <c r="B8" s="2">
        <f t="shared" ref="B8:C8" si="1">STDEV(B3:B5)</f>
        <v>0.113137084989848</v>
      </c>
      <c r="C8" s="2">
        <f t="shared" si="1"/>
        <v>0.0353553390593273</v>
      </c>
      <c r="D8" s="2"/>
    </row>
  </sheetData>
  <pageMargins left="0.75" right="0.75" top="1" bottom="1" header="0.5" footer="0.5"/>
  <headerFooter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workbookViewId="0">
      <selection activeCell="A7" sqref="A7:A8"/>
    </sheetView>
  </sheetViews>
  <sheetFormatPr defaultColWidth="9" defaultRowHeight="13.5" outlineLevelRow="7" outlineLevelCol="2"/>
  <cols>
    <col min="1" max="2" width="9.625" customWidth="1"/>
    <col min="3" max="3" width="10" customWidth="1"/>
  </cols>
  <sheetData>
    <row r="1" ht="16.5" spans="1:3">
      <c r="A1" s="2" t="s">
        <v>0</v>
      </c>
      <c r="B1" s="2" t="s">
        <v>297</v>
      </c>
      <c r="C1" s="2" t="s">
        <v>300</v>
      </c>
    </row>
    <row r="2" ht="16.5" spans="1:3">
      <c r="A2" s="2">
        <v>1.06</v>
      </c>
      <c r="B2" s="2">
        <v>1.06</v>
      </c>
      <c r="C2" s="2">
        <v>0.54</v>
      </c>
    </row>
    <row r="3" ht="16.5" spans="1:3">
      <c r="A3" s="2">
        <v>0.96</v>
      </c>
      <c r="B3" s="2">
        <v>0.9</v>
      </c>
      <c r="C3" s="2">
        <v>0.65</v>
      </c>
    </row>
    <row r="4" ht="16.5" spans="1:3">
      <c r="A4" s="2">
        <v>0.98</v>
      </c>
      <c r="B4" s="2">
        <v>1.14</v>
      </c>
      <c r="C4" s="2">
        <v>0.7</v>
      </c>
    </row>
    <row r="7" ht="16.5" spans="1:3">
      <c r="A7" s="2">
        <f>AVERAGE(A3:A5)</f>
        <v>0.97</v>
      </c>
      <c r="B7" s="2">
        <f t="shared" ref="B7:C7" si="0">AVERAGE(B3:B5)</f>
        <v>1.02</v>
      </c>
      <c r="C7" s="2">
        <f t="shared" si="0"/>
        <v>0.675</v>
      </c>
    </row>
    <row r="8" ht="16.5" spans="1:3">
      <c r="A8" s="2">
        <f>STDEV(A3:A5)</f>
        <v>0.014142135623731</v>
      </c>
      <c r="B8" s="2">
        <f t="shared" ref="B8:C8" si="1">STDEV(B3:B5)</f>
        <v>0.169705627484771</v>
      </c>
      <c r="C8" s="2">
        <f t="shared" si="1"/>
        <v>0.0353553390593273</v>
      </c>
    </row>
  </sheetData>
  <pageMargins left="0.75" right="0.75" top="1" bottom="1" header="0.5" footer="0.5"/>
  <headerFooter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workbookViewId="0">
      <selection activeCell="A6" sqref="A6:A7"/>
    </sheetView>
  </sheetViews>
  <sheetFormatPr defaultColWidth="9" defaultRowHeight="13.5" outlineLevelRow="6" outlineLevelCol="2"/>
  <sheetData>
    <row r="1" ht="16.5" spans="1:3">
      <c r="A1" s="2" t="s">
        <v>0</v>
      </c>
      <c r="B1" s="2" t="s">
        <v>307</v>
      </c>
      <c r="C1" s="2" t="s">
        <v>300</v>
      </c>
    </row>
    <row r="2" ht="16.5" spans="1:3">
      <c r="A2" s="2">
        <v>0.95</v>
      </c>
      <c r="B2" s="2">
        <v>0.49</v>
      </c>
      <c r="C2" s="2">
        <v>0.89</v>
      </c>
    </row>
    <row r="3" ht="16.5" spans="1:3">
      <c r="A3" s="2">
        <v>0.92</v>
      </c>
      <c r="B3" s="2">
        <v>0.54</v>
      </c>
      <c r="C3" s="2">
        <v>0.74</v>
      </c>
    </row>
    <row r="4" ht="16.5" spans="1:3">
      <c r="A4" s="2">
        <v>1.12</v>
      </c>
      <c r="B4" s="2">
        <v>0.66</v>
      </c>
      <c r="C4" s="2">
        <v>0.96</v>
      </c>
    </row>
    <row r="5" ht="16.5" spans="1:3">
      <c r="A5" s="2"/>
      <c r="B5" s="2"/>
      <c r="C5" s="2"/>
    </row>
    <row r="6" ht="16.5" spans="1:3">
      <c r="A6" s="2">
        <f>AVERAGE(A2:A4)</f>
        <v>0.996666666666667</v>
      </c>
      <c r="B6" s="2">
        <f t="shared" ref="B6:C6" si="0">AVERAGE(B2:B4)</f>
        <v>0.563333333333333</v>
      </c>
      <c r="C6" s="2">
        <f t="shared" si="0"/>
        <v>0.863333333333333</v>
      </c>
    </row>
    <row r="7" ht="16.5" spans="1:3">
      <c r="A7" s="2">
        <f>STDEV(A2:A4)</f>
        <v>0.10785793124909</v>
      </c>
      <c r="B7" s="2">
        <f t="shared" ref="B7:C7" si="1">STDEV(B2:B4)</f>
        <v>0.0873689494805416</v>
      </c>
      <c r="C7" s="2">
        <f t="shared" si="1"/>
        <v>0.112398102000584</v>
      </c>
    </row>
  </sheetData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B10" sqref="B10:B11"/>
    </sheetView>
  </sheetViews>
  <sheetFormatPr defaultColWidth="9" defaultRowHeight="13.5" outlineLevelCol="4"/>
  <cols>
    <col min="1" max="1" width="11.125" customWidth="1"/>
    <col min="3" max="3" width="15.125" customWidth="1"/>
    <col min="4" max="4" width="12.25" customWidth="1"/>
    <col min="5" max="5" width="16.125" customWidth="1"/>
  </cols>
  <sheetData>
    <row r="1" ht="16.5" spans="1:5">
      <c r="A1" s="2"/>
      <c r="B1" s="2" t="s">
        <v>0</v>
      </c>
      <c r="C1" s="2" t="s">
        <v>1</v>
      </c>
      <c r="D1" s="2" t="s">
        <v>2</v>
      </c>
      <c r="E1" s="2" t="s">
        <v>3</v>
      </c>
    </row>
    <row r="2" ht="16.5" spans="1:5">
      <c r="A2" s="2" t="s">
        <v>0</v>
      </c>
      <c r="B2" s="2">
        <v>91.18</v>
      </c>
      <c r="C2" s="2">
        <v>107.7</v>
      </c>
      <c r="D2" s="2">
        <v>93.39</v>
      </c>
      <c r="E2" s="2">
        <v>97.12</v>
      </c>
    </row>
    <row r="3" ht="16.5" spans="1:5">
      <c r="A3" s="2"/>
      <c r="B3" s="2">
        <v>104.81</v>
      </c>
      <c r="C3" s="2">
        <v>86.86</v>
      </c>
      <c r="D3" s="2">
        <v>111.48</v>
      </c>
      <c r="E3" s="2">
        <v>86.12</v>
      </c>
    </row>
    <row r="4" ht="16.5" spans="1:5">
      <c r="A4" s="2"/>
      <c r="B4" s="2">
        <v>104.02</v>
      </c>
      <c r="C4" s="2">
        <v>104.38</v>
      </c>
      <c r="D4" s="2">
        <v>105.82</v>
      </c>
      <c r="E4" s="2">
        <v>108.24</v>
      </c>
    </row>
    <row r="5" ht="16.5" spans="1:5">
      <c r="A5" s="2" t="s">
        <v>4</v>
      </c>
      <c r="B5" s="2">
        <v>56.34</v>
      </c>
      <c r="C5" s="2">
        <v>76.83</v>
      </c>
      <c r="D5" s="2">
        <v>77.1</v>
      </c>
      <c r="E5" s="2">
        <v>100.51</v>
      </c>
    </row>
    <row r="6" ht="16.5" spans="1:5">
      <c r="A6" s="2"/>
      <c r="B6" s="2">
        <v>64</v>
      </c>
      <c r="C6" s="2">
        <v>61.53</v>
      </c>
      <c r="D6" s="2">
        <v>66.91</v>
      </c>
      <c r="E6" s="2">
        <v>90.42</v>
      </c>
    </row>
    <row r="7" ht="16.5" spans="1:5">
      <c r="A7" s="2"/>
      <c r="B7" s="2">
        <v>67.2</v>
      </c>
      <c r="C7" s="2">
        <v>69.39</v>
      </c>
      <c r="D7" s="2">
        <v>69.78</v>
      </c>
      <c r="E7" s="2">
        <v>83.7</v>
      </c>
    </row>
    <row r="10" ht="16.5" spans="2:5">
      <c r="B10" s="2">
        <f>AVERAGE(B6:B8)</f>
        <v>65.6</v>
      </c>
      <c r="C10" s="2">
        <f t="shared" ref="C10:E10" si="0">AVERAGE(C6:C8)</f>
        <v>65.46</v>
      </c>
      <c r="D10" s="2">
        <f t="shared" si="0"/>
        <v>68.345</v>
      </c>
      <c r="E10" s="2">
        <f t="shared" si="0"/>
        <v>87.06</v>
      </c>
    </row>
    <row r="11" ht="16.5" spans="2:5">
      <c r="B11" s="2">
        <f>STDEV(B6:B8)</f>
        <v>2.26274169979695</v>
      </c>
      <c r="C11" s="2">
        <f t="shared" ref="C11:E11" si="1">STDEV(C6:C8)</f>
        <v>5.55785930012626</v>
      </c>
      <c r="D11" s="2">
        <f t="shared" si="1"/>
        <v>2.02939646200539</v>
      </c>
      <c r="E11" s="2">
        <f t="shared" si="1"/>
        <v>4.7517575695736</v>
      </c>
    </row>
  </sheetData>
  <pageMargins left="0.75" right="0.75" top="1" bottom="1" header="0.5" footer="0.5"/>
  <headerFooter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abSelected="1" workbookViewId="0">
      <selection activeCell="U31" sqref="U31"/>
    </sheetView>
  </sheetViews>
  <sheetFormatPr defaultColWidth="9" defaultRowHeight="13.5" outlineLevelCol="3"/>
  <sheetData>
    <row r="1" ht="16.5" spans="1:4">
      <c r="A1" s="1" t="s">
        <v>0</v>
      </c>
      <c r="B1" s="1" t="s">
        <v>308</v>
      </c>
      <c r="C1" s="1" t="s">
        <v>300</v>
      </c>
      <c r="D1" s="1"/>
    </row>
    <row r="2" ht="16.5" spans="1:4">
      <c r="A2" s="1">
        <v>1.01</v>
      </c>
      <c r="B2" s="1">
        <v>0.53</v>
      </c>
      <c r="C2" s="1">
        <v>0.79</v>
      </c>
      <c r="D2" s="1"/>
    </row>
    <row r="3" ht="16.5" spans="1:4">
      <c r="A3" s="1">
        <v>0.94</v>
      </c>
      <c r="B3" s="1">
        <v>0.63</v>
      </c>
      <c r="C3" s="1">
        <v>0.82</v>
      </c>
      <c r="D3" s="1"/>
    </row>
    <row r="4" ht="16.5" spans="1:4">
      <c r="A4" s="1">
        <v>1.06</v>
      </c>
      <c r="B4" s="1">
        <v>0.7</v>
      </c>
      <c r="C4" s="1">
        <v>1.02</v>
      </c>
      <c r="D4" s="1"/>
    </row>
    <row r="5" ht="16.5" spans="1:4">
      <c r="A5" s="1"/>
      <c r="B5" s="1"/>
      <c r="C5" s="1"/>
      <c r="D5" s="1"/>
    </row>
    <row r="6" ht="16.5" spans="1:4">
      <c r="A6" s="2">
        <f>AVERAGE(A2:A4)</f>
        <v>1.00333333333333</v>
      </c>
      <c r="B6" s="2">
        <f t="shared" ref="B6:C6" si="0">AVERAGE(B2:B4)</f>
        <v>0.62</v>
      </c>
      <c r="C6" s="2">
        <f t="shared" si="0"/>
        <v>0.876666666666667</v>
      </c>
      <c r="D6" s="1"/>
    </row>
    <row r="7" ht="16.5" spans="1:4">
      <c r="A7" s="2">
        <f>STDEV(A2:A4)</f>
        <v>0.0602771377334171</v>
      </c>
      <c r="B7" s="2">
        <f t="shared" ref="B7:C7" si="1">STDEV(B2:B4)</f>
        <v>0.0854400374531745</v>
      </c>
      <c r="C7" s="2">
        <f t="shared" si="1"/>
        <v>0.125033328890074</v>
      </c>
      <c r="D7" s="1"/>
    </row>
    <row r="8" ht="16.5" spans="1:4">
      <c r="A8" s="1"/>
      <c r="B8" s="1"/>
      <c r="C8" s="1"/>
      <c r="D8" s="1"/>
    </row>
    <row r="9" ht="16.5" spans="1:4">
      <c r="A9" s="1"/>
      <c r="B9" s="1"/>
      <c r="C9" s="1"/>
      <c r="D9" s="1"/>
    </row>
    <row r="10" ht="16.5" spans="1:4">
      <c r="A10" s="1"/>
      <c r="B10" s="1"/>
      <c r="C10" s="1"/>
      <c r="D10" s="1"/>
    </row>
    <row r="11" ht="16.5" spans="1:4">
      <c r="A11" s="1"/>
      <c r="B11" s="1"/>
      <c r="C11" s="1"/>
      <c r="D11" s="1"/>
    </row>
    <row r="12" ht="16.5" spans="1:4">
      <c r="A12" s="1"/>
      <c r="B12" s="1"/>
      <c r="C12" s="1"/>
      <c r="D12" s="1"/>
    </row>
    <row r="13" ht="16.5" spans="1:4">
      <c r="A13" s="1"/>
      <c r="B13" s="1"/>
      <c r="C13" s="1"/>
      <c r="D13" s="1"/>
    </row>
    <row r="14" ht="16.5" spans="1:4">
      <c r="A14" s="1"/>
      <c r="B14" s="1"/>
      <c r="C14" s="1"/>
      <c r="D14" s="1"/>
    </row>
    <row r="15" ht="16.5" spans="1:4">
      <c r="A15" s="1"/>
      <c r="B15" s="1"/>
      <c r="C15" s="1"/>
      <c r="D15" s="1"/>
    </row>
    <row r="16" ht="16.5" spans="1:4">
      <c r="A16" s="1"/>
      <c r="B16" s="1"/>
      <c r="C16" s="1"/>
      <c r="D16" s="1"/>
    </row>
    <row r="17" ht="16.5" spans="1:4">
      <c r="A17" s="1"/>
      <c r="B17" s="1"/>
      <c r="C17" s="1"/>
      <c r="D17" s="1"/>
    </row>
    <row r="18" ht="16.5" spans="1:4">
      <c r="A18" s="1"/>
      <c r="B18" s="1"/>
      <c r="C18" s="1"/>
      <c r="D18" s="1"/>
    </row>
    <row r="19" ht="16.5" spans="1:4">
      <c r="A19" s="1"/>
      <c r="B19" s="1"/>
      <c r="C19" s="1"/>
      <c r="D19" s="1"/>
    </row>
  </sheetData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F25" sqref="F25"/>
    </sheetView>
  </sheetViews>
  <sheetFormatPr defaultColWidth="9" defaultRowHeight="13.5" outlineLevelRow="7" outlineLevelCol="3"/>
  <sheetData>
    <row r="1" ht="16.5" spans="1:4">
      <c r="A1" s="2" t="s">
        <v>0</v>
      </c>
      <c r="B1" s="2">
        <v>5</v>
      </c>
      <c r="C1" s="2">
        <v>10</v>
      </c>
      <c r="D1" s="2">
        <v>50</v>
      </c>
    </row>
    <row r="2" ht="16.5" spans="1:4">
      <c r="A2" s="2">
        <v>110.67</v>
      </c>
      <c r="B2" s="2">
        <v>117.92</v>
      </c>
      <c r="C2" s="2">
        <v>114.44</v>
      </c>
      <c r="D2" s="2">
        <v>198.67</v>
      </c>
    </row>
    <row r="3" ht="16.5" spans="1:4">
      <c r="A3" s="2">
        <v>100.82</v>
      </c>
      <c r="B3" s="2">
        <v>99.43</v>
      </c>
      <c r="C3" s="2">
        <v>121.27</v>
      </c>
      <c r="D3" s="2">
        <v>173.1</v>
      </c>
    </row>
    <row r="4" ht="16.5" spans="1:4">
      <c r="A4" s="2">
        <v>88.51</v>
      </c>
      <c r="B4" s="2">
        <v>103.04</v>
      </c>
      <c r="C4" s="2">
        <v>136.51</v>
      </c>
      <c r="D4" s="2">
        <v>187.12</v>
      </c>
    </row>
    <row r="7" ht="16.5" spans="1:4">
      <c r="A7" s="2">
        <f>AVERAGE(A3:A5)</f>
        <v>94.665</v>
      </c>
      <c r="B7" s="2">
        <f t="shared" ref="B7:D7" si="0">AVERAGE(B3:B5)</f>
        <v>101.235</v>
      </c>
      <c r="C7" s="2">
        <f t="shared" si="0"/>
        <v>128.89</v>
      </c>
      <c r="D7" s="2">
        <f t="shared" si="0"/>
        <v>180.11</v>
      </c>
    </row>
    <row r="8" ht="16.5" spans="1:4">
      <c r="A8" s="2">
        <f>STDEV(A3:A5)</f>
        <v>8.70448447640639</v>
      </c>
      <c r="B8" s="2">
        <f t="shared" ref="B8:D8" si="1">STDEV(B3:B5)</f>
        <v>2.55265548008344</v>
      </c>
      <c r="C8" s="2">
        <f t="shared" si="1"/>
        <v>10.776307345283</v>
      </c>
      <c r="D8" s="2">
        <f t="shared" si="1"/>
        <v>9.9136370722354</v>
      </c>
    </row>
  </sheetData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A7" sqref="A7:A8"/>
    </sheetView>
  </sheetViews>
  <sheetFormatPr defaultColWidth="9" defaultRowHeight="13.5" outlineLevelRow="7" outlineLevelCol="3"/>
  <sheetData>
    <row r="1" ht="16.5" spans="1:4">
      <c r="A1" s="1" t="s">
        <v>0</v>
      </c>
      <c r="B1" s="1">
        <v>5</v>
      </c>
      <c r="C1" s="1">
        <v>10</v>
      </c>
      <c r="D1" s="1">
        <v>50</v>
      </c>
    </row>
    <row r="2" ht="16.5" spans="1:4">
      <c r="A2" s="1">
        <v>0.43</v>
      </c>
      <c r="B2" s="1">
        <v>0.46</v>
      </c>
      <c r="C2" s="1">
        <v>0.89</v>
      </c>
      <c r="D2" s="1">
        <v>2.01</v>
      </c>
    </row>
    <row r="3" ht="16.5" spans="1:4">
      <c r="A3" s="1">
        <v>0.35</v>
      </c>
      <c r="B3" s="1">
        <v>0.41</v>
      </c>
      <c r="C3" s="1">
        <v>1.03</v>
      </c>
      <c r="D3" s="1">
        <v>1.83</v>
      </c>
    </row>
    <row r="4" ht="16.5" spans="1:4">
      <c r="A4" s="1">
        <v>0.44</v>
      </c>
      <c r="B4" s="1">
        <v>0.51</v>
      </c>
      <c r="C4" s="1">
        <v>1.17</v>
      </c>
      <c r="D4" s="1">
        <v>2.03</v>
      </c>
    </row>
    <row r="7" ht="16.5" spans="1:4">
      <c r="A7" s="2">
        <f>AVERAGE(A3:A5)</f>
        <v>0.395</v>
      </c>
      <c r="B7" s="2">
        <f t="shared" ref="B7:D7" si="0">AVERAGE(B3:B5)</f>
        <v>0.46</v>
      </c>
      <c r="C7" s="2">
        <f t="shared" si="0"/>
        <v>1.1</v>
      </c>
      <c r="D7" s="2">
        <f t="shared" si="0"/>
        <v>1.93</v>
      </c>
    </row>
    <row r="8" ht="16.5" spans="1:4">
      <c r="A8" s="2">
        <f>STDEV(A3:A5)</f>
        <v>0.0636396103067888</v>
      </c>
      <c r="B8" s="2">
        <f t="shared" ref="B8:D8" si="1">STDEV(B3:B5)</f>
        <v>0.0707106781186552</v>
      </c>
      <c r="C8" s="2">
        <f t="shared" si="1"/>
        <v>0.0989949493661166</v>
      </c>
      <c r="D8" s="2">
        <f t="shared" si="1"/>
        <v>0.141421356237309</v>
      </c>
    </row>
  </sheetData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7" sqref="A7:A8"/>
    </sheetView>
  </sheetViews>
  <sheetFormatPr defaultColWidth="9" defaultRowHeight="13.5" outlineLevelRow="7" outlineLevelCol="4"/>
  <sheetData>
    <row r="1" ht="16.5" spans="1:5">
      <c r="A1" s="2" t="s">
        <v>0</v>
      </c>
      <c r="B1" s="2">
        <v>5</v>
      </c>
      <c r="C1" s="2">
        <v>10</v>
      </c>
      <c r="D1" s="2">
        <v>50</v>
      </c>
      <c r="E1" s="2"/>
    </row>
    <row r="2" ht="16.5" spans="1:5">
      <c r="A2" s="2">
        <v>1.12</v>
      </c>
      <c r="B2" s="2">
        <v>1.24</v>
      </c>
      <c r="C2" s="2">
        <v>1.26</v>
      </c>
      <c r="D2" s="2">
        <v>1.62</v>
      </c>
      <c r="E2" s="2"/>
    </row>
    <row r="3" ht="16.5" spans="1:5">
      <c r="A3" s="2">
        <v>0.89</v>
      </c>
      <c r="B3" s="2">
        <v>0.98</v>
      </c>
      <c r="C3" s="2">
        <v>1.38</v>
      </c>
      <c r="D3" s="2">
        <v>1.77</v>
      </c>
      <c r="E3" s="2"/>
    </row>
    <row r="4" ht="16.5" spans="1:5">
      <c r="A4" s="2">
        <v>0.98</v>
      </c>
      <c r="B4" s="2">
        <v>1.12</v>
      </c>
      <c r="C4" s="2">
        <v>1.48</v>
      </c>
      <c r="D4" s="2">
        <v>1.9</v>
      </c>
      <c r="E4" s="2"/>
    </row>
    <row r="5" ht="16.5" spans="1:5">
      <c r="A5" s="2"/>
      <c r="B5" s="2"/>
      <c r="C5" s="2"/>
      <c r="D5" s="2"/>
      <c r="E5" s="2"/>
    </row>
    <row r="7" ht="16.5" spans="1:4">
      <c r="A7" s="2">
        <f>AVERAGE(A3:A5)</f>
        <v>0.935</v>
      </c>
      <c r="B7" s="2">
        <f t="shared" ref="B7:D7" si="0">AVERAGE(B3:B5)</f>
        <v>1.05</v>
      </c>
      <c r="C7" s="2">
        <f t="shared" si="0"/>
        <v>1.43</v>
      </c>
      <c r="D7" s="2">
        <f t="shared" si="0"/>
        <v>1.835</v>
      </c>
    </row>
    <row r="8" ht="16.5" spans="1:4">
      <c r="A8" s="2">
        <f>STDEV(A3:A5)</f>
        <v>0.0636396103067893</v>
      </c>
      <c r="B8" s="2">
        <f t="shared" ref="B8:D8" si="1">STDEV(B3:B5)</f>
        <v>0.0989949493661167</v>
      </c>
      <c r="C8" s="2">
        <f t="shared" si="1"/>
        <v>0.0707106781186548</v>
      </c>
      <c r="D8" s="2">
        <f t="shared" si="1"/>
        <v>0.0919238815542511</v>
      </c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60</vt:i4>
      </vt:variant>
    </vt:vector>
  </HeadingPairs>
  <TitlesOfParts>
    <vt:vector size="60" baseType="lpstr">
      <vt:lpstr>1-1</vt:lpstr>
      <vt:lpstr>1-2</vt:lpstr>
      <vt:lpstr>1-3</vt:lpstr>
      <vt:lpstr>1-4</vt:lpstr>
      <vt:lpstr>1-5</vt:lpstr>
      <vt:lpstr>1-6</vt:lpstr>
      <vt:lpstr>2-1</vt:lpstr>
      <vt:lpstr>2-2</vt:lpstr>
      <vt:lpstr>2-3</vt:lpstr>
      <vt:lpstr>2-4</vt:lpstr>
      <vt:lpstr>2-5</vt:lpstr>
      <vt:lpstr>2-6</vt:lpstr>
      <vt:lpstr>2-7 ELISA</vt:lpstr>
      <vt:lpstr>2-8 ELISA</vt:lpstr>
      <vt:lpstr>2-9 ELISA</vt:lpstr>
      <vt:lpstr>2-10 ELISA</vt:lpstr>
      <vt:lpstr>3-1 qPCR CFAP53</vt:lpstr>
      <vt:lpstr>FBXO9</vt:lpstr>
      <vt:lpstr>ARSJ</vt:lpstr>
      <vt:lpstr>ABCA9</vt:lpstr>
      <vt:lpstr>CXorf57</vt:lpstr>
      <vt:lpstr>GPR22</vt:lpstr>
      <vt:lpstr>STXBP5L</vt:lpstr>
      <vt:lpstr>MSANTD4</vt:lpstr>
      <vt:lpstr>RRP15</vt:lpstr>
      <vt:lpstr>UGT1A3</vt:lpstr>
      <vt:lpstr>IRF4</vt:lpstr>
      <vt:lpstr>TFAP2D</vt:lpstr>
      <vt:lpstr>TRHDE</vt:lpstr>
      <vt:lpstr>ASMT</vt:lpstr>
      <vt:lpstr>CAPS</vt:lpstr>
      <vt:lpstr>COMMD10</vt:lpstr>
      <vt:lpstr>VSTM4</vt:lpstr>
      <vt:lpstr>COL 14A1</vt:lpstr>
      <vt:lpstr>3-2 qPCR CFAP53</vt:lpstr>
      <vt:lpstr>FBXO9.</vt:lpstr>
      <vt:lpstr>ARSJ.</vt:lpstr>
      <vt:lpstr>ABCA9.</vt:lpstr>
      <vt:lpstr>CXorf57.</vt:lpstr>
      <vt:lpstr>GPR22.</vt:lpstr>
      <vt:lpstr>STXBP5L.</vt:lpstr>
      <vt:lpstr>MSANTD4.</vt:lpstr>
      <vt:lpstr>RRP15.</vt:lpstr>
      <vt:lpstr>UGT1A3.</vt:lpstr>
      <vt:lpstr>IRF4.</vt:lpstr>
      <vt:lpstr>TFAP2D.</vt:lpstr>
      <vt:lpstr>TRHDE.</vt:lpstr>
      <vt:lpstr>ASMT.</vt:lpstr>
      <vt:lpstr>CAPS.</vt:lpstr>
      <vt:lpstr>COMMD10.</vt:lpstr>
      <vt:lpstr>VSTM4.</vt:lpstr>
      <vt:lpstr>COL14A1.</vt:lpstr>
      <vt:lpstr>4-1 qPCR</vt:lpstr>
      <vt:lpstr>4-2 WB</vt:lpstr>
      <vt:lpstr>4-3</vt:lpstr>
      <vt:lpstr>4-4</vt:lpstr>
      <vt:lpstr>4-5</vt:lpstr>
      <vt:lpstr>4-6</vt:lpstr>
      <vt:lpstr>5-5</vt:lpstr>
      <vt:lpstr>5-6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NING MEI</dc:creator>
  <cp:lastModifiedBy>吴兰</cp:lastModifiedBy>
  <dcterms:created xsi:type="dcterms:W3CDTF">2021-06-18T02:59:00Z</dcterms:created>
  <dcterms:modified xsi:type="dcterms:W3CDTF">2021-07-07T08:52:55Z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3396D0EEFFCA4D35B07FA269FF8DC833</vt:lpwstr>
  </property>
  <property fmtid="{D5CDD505-2E9C-101B-9397-08002B2CF9AE}" pid="3" name="KSOProductBuildVer">
    <vt:lpwstr>2052-11.1.0.10578</vt:lpwstr>
  </property>
</Properties>
</file>