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21075" windowHeight="10005" activeTab="1"/>
  </bookViews>
  <sheets>
    <sheet name="MPN data" sheetId="1" r:id="rId1"/>
    <sheet name="Calf info" sheetId="2" r:id="rId2"/>
    <sheet name="Shedding Chart" sheetId="3" r:id="rId3"/>
  </sheets>
  <calcPr calcId="125725" concurrentCalc="0"/>
</workbook>
</file>

<file path=xl/calcChain.xml><?xml version="1.0" encoding="utf-8"?>
<calcChain xmlns="http://schemas.openxmlformats.org/spreadsheetml/2006/main">
  <c r="J28" i="2"/>
  <c r="J16"/>
  <c r="J22"/>
  <c r="J20"/>
  <c r="J18"/>
  <c r="J25"/>
  <c r="J24"/>
  <c r="J23"/>
  <c r="J17"/>
  <c r="J15"/>
  <c r="J14"/>
  <c r="J13"/>
  <c r="J12"/>
  <c r="J11"/>
  <c r="J10"/>
  <c r="J9"/>
  <c r="J8"/>
  <c r="J7"/>
  <c r="J6"/>
  <c r="J5"/>
  <c r="J4"/>
  <c r="J3"/>
  <c r="J2"/>
  <c r="AN12" i="1"/>
  <c r="AN10"/>
  <c r="AN8"/>
  <c r="AN6"/>
  <c r="AM26"/>
  <c r="AM24"/>
  <c r="AM22"/>
  <c r="AM20"/>
  <c r="AM18"/>
  <c r="AM16"/>
  <c r="AM14"/>
  <c r="AM12"/>
  <c r="AM10"/>
  <c r="AM8"/>
  <c r="AM6"/>
  <c r="AK7"/>
  <c r="AK5"/>
  <c r="AI35"/>
  <c r="AI27"/>
  <c r="AI25"/>
  <c r="AI23"/>
  <c r="AI21"/>
  <c r="AI19"/>
  <c r="AI17"/>
  <c r="AI15"/>
  <c r="AI13"/>
  <c r="AI11"/>
  <c r="AI9"/>
  <c r="AI7"/>
  <c r="AI5"/>
  <c r="AH30"/>
  <c r="AH27"/>
  <c r="AH25"/>
  <c r="AH23"/>
  <c r="AH21"/>
  <c r="AH19"/>
  <c r="AH17"/>
  <c r="AH15"/>
  <c r="AH13"/>
  <c r="AH11"/>
  <c r="AH9"/>
  <c r="AH7"/>
  <c r="AH5"/>
  <c r="AE13"/>
  <c r="AE11"/>
  <c r="AE9"/>
  <c r="AE7"/>
  <c r="AE5"/>
  <c r="AD15"/>
  <c r="AD13"/>
  <c r="AD11"/>
  <c r="AD9"/>
  <c r="AD7"/>
  <c r="AD5"/>
  <c r="AC25"/>
  <c r="AC23"/>
  <c r="AC27"/>
  <c r="AC21"/>
  <c r="AC19"/>
  <c r="AC17"/>
  <c r="AC15"/>
  <c r="AC13"/>
  <c r="AC11"/>
  <c r="AC9"/>
  <c r="AC7"/>
  <c r="AC5"/>
  <c r="AO5"/>
  <c r="AO4"/>
  <c r="AN13"/>
  <c r="AN9"/>
  <c r="AN7"/>
  <c r="AN5"/>
  <c r="AN4"/>
  <c r="AN3"/>
  <c r="AM27"/>
  <c r="AM25"/>
  <c r="AM23"/>
  <c r="AM21"/>
  <c r="AM19"/>
  <c r="AM15"/>
  <c r="AM13"/>
  <c r="AM11"/>
  <c r="AM9"/>
  <c r="AM7"/>
  <c r="AM5"/>
  <c r="AM4"/>
  <c r="AM3"/>
  <c r="AK8"/>
  <c r="AK4"/>
  <c r="AK3"/>
  <c r="AJ3"/>
  <c r="AI40"/>
  <c r="AI39"/>
  <c r="AI38"/>
  <c r="AI37"/>
  <c r="AI36"/>
  <c r="AI34"/>
  <c r="AI33"/>
  <c r="AI32"/>
  <c r="AI31"/>
  <c r="AI30"/>
  <c r="AI29"/>
  <c r="AI28"/>
  <c r="AI26"/>
  <c r="AI24"/>
  <c r="AI22"/>
  <c r="AI20"/>
  <c r="AI16"/>
  <c r="AI14"/>
  <c r="AI12"/>
  <c r="AI10"/>
  <c r="AI8"/>
  <c r="AI6"/>
  <c r="AH31"/>
  <c r="AH29"/>
  <c r="AH28"/>
  <c r="AH26"/>
  <c r="AH24"/>
  <c r="AH20"/>
  <c r="AH16"/>
  <c r="AH14"/>
  <c r="AH12"/>
  <c r="AH10"/>
  <c r="AH8"/>
  <c r="AH6"/>
  <c r="AI4"/>
  <c r="AH4"/>
  <c r="AI3"/>
  <c r="AH3"/>
  <c r="AG3"/>
  <c r="AE4"/>
  <c r="AE12"/>
  <c r="AE14"/>
  <c r="AD16"/>
  <c r="AD10"/>
  <c r="AD8"/>
  <c r="AD6"/>
  <c r="AD4"/>
  <c r="AD3"/>
  <c r="AC40"/>
  <c r="AC39"/>
  <c r="AC38"/>
  <c r="AC37"/>
  <c r="AC36"/>
  <c r="AC35"/>
  <c r="AC34"/>
  <c r="AC33"/>
  <c r="AC32"/>
  <c r="AC31"/>
  <c r="AC30"/>
  <c r="AC29"/>
  <c r="AC28"/>
  <c r="AC26"/>
  <c r="AC22"/>
  <c r="AC20"/>
  <c r="AC18"/>
  <c r="AC16"/>
  <c r="AC14"/>
  <c r="AC12"/>
  <c r="AC10"/>
  <c r="AC8"/>
  <c r="AC6"/>
  <c r="AC4"/>
  <c r="AC3"/>
  <c r="J40"/>
  <c r="J39"/>
  <c r="J38"/>
  <c r="J37"/>
  <c r="J36"/>
  <c r="J35"/>
  <c r="J34"/>
  <c r="J33"/>
  <c r="J32"/>
  <c r="J31"/>
  <c r="J30"/>
  <c r="J29"/>
  <c r="J28"/>
  <c r="J26"/>
  <c r="J24"/>
  <c r="J22"/>
  <c r="J20"/>
  <c r="J18"/>
  <c r="J16"/>
  <c r="J14"/>
  <c r="J12"/>
  <c r="J10"/>
  <c r="J8"/>
  <c r="J6"/>
  <c r="J4"/>
  <c r="J3"/>
  <c r="E125"/>
  <c r="E126"/>
  <c r="E124"/>
  <c r="E121"/>
  <c r="E122"/>
  <c r="E120"/>
  <c r="E117"/>
  <c r="E118"/>
  <c r="E116"/>
  <c r="E113"/>
  <c r="E114"/>
  <c r="E112"/>
  <c r="E109"/>
  <c r="E110"/>
  <c r="E108"/>
  <c r="E106"/>
  <c r="E103"/>
  <c r="E104"/>
  <c r="E102"/>
  <c r="E98"/>
  <c r="E99"/>
  <c r="E100"/>
  <c r="E97"/>
  <c r="E94"/>
  <c r="E95"/>
  <c r="E93"/>
  <c r="E88"/>
  <c r="E89"/>
  <c r="E90"/>
  <c r="E91"/>
  <c r="E87"/>
  <c r="E83"/>
  <c r="E84"/>
  <c r="E85"/>
  <c r="E82"/>
  <c r="E76"/>
  <c r="E77"/>
  <c r="E78"/>
  <c r="E79"/>
  <c r="E80"/>
  <c r="E75"/>
  <c r="E69"/>
  <c r="E70"/>
  <c r="E71"/>
  <c r="E72"/>
  <c r="E73"/>
  <c r="E68"/>
  <c r="E62"/>
  <c r="E63"/>
  <c r="E64"/>
  <c r="E65"/>
  <c r="E66"/>
  <c r="E61"/>
  <c r="E59"/>
  <c r="E58"/>
  <c r="E56"/>
  <c r="E55"/>
  <c r="E52"/>
  <c r="E53"/>
  <c r="E51"/>
  <c r="E49"/>
  <c r="E48"/>
  <c r="E44"/>
  <c r="E45"/>
  <c r="E46"/>
  <c r="E43"/>
  <c r="E39"/>
  <c r="E40"/>
  <c r="E41"/>
  <c r="E38"/>
  <c r="E34"/>
  <c r="E35"/>
  <c r="E36"/>
  <c r="E33"/>
  <c r="E29"/>
  <c r="E30"/>
  <c r="E31"/>
  <c r="E28"/>
  <c r="E23"/>
  <c r="E24"/>
  <c r="E25"/>
  <c r="E26"/>
  <c r="E22"/>
  <c r="E18"/>
  <c r="E19"/>
  <c r="E20"/>
  <c r="E17"/>
  <c r="E11"/>
  <c r="E12"/>
  <c r="E13"/>
  <c r="E14"/>
  <c r="E15"/>
  <c r="E10"/>
  <c r="E3"/>
  <c r="E4"/>
  <c r="E5"/>
  <c r="E6"/>
  <c r="E7"/>
  <c r="E8"/>
  <c r="E2"/>
</calcChain>
</file>

<file path=xl/sharedStrings.xml><?xml version="1.0" encoding="utf-8"?>
<sst xmlns="http://schemas.openxmlformats.org/spreadsheetml/2006/main" count="104" uniqueCount="35">
  <si>
    <t>Steer ID</t>
  </si>
  <si>
    <t>Date</t>
  </si>
  <si>
    <t>Pen number</t>
  </si>
  <si>
    <t>MPN per Gram</t>
  </si>
  <si>
    <t>Log MPN</t>
  </si>
  <si>
    <t>days PI</t>
  </si>
  <si>
    <t>Calf #</t>
  </si>
  <si>
    <t>Strain</t>
  </si>
  <si>
    <t>Dose</t>
  </si>
  <si>
    <t>Day inoculated</t>
  </si>
  <si>
    <t>W1</t>
  </si>
  <si>
    <t>14A</t>
  </si>
  <si>
    <t>A9</t>
  </si>
  <si>
    <t>T3800</t>
  </si>
  <si>
    <t>t1686</t>
  </si>
  <si>
    <t>Date killed</t>
  </si>
  <si>
    <t>died on own</t>
  </si>
  <si>
    <t>removed, temperment</t>
  </si>
  <si>
    <t>W1 10^10</t>
  </si>
  <si>
    <t>14A 10^10</t>
  </si>
  <si>
    <t>W1 10^8</t>
  </si>
  <si>
    <t>14A 10^8</t>
  </si>
  <si>
    <t>W1 10^6</t>
  </si>
  <si>
    <t>14A 10^6</t>
  </si>
  <si>
    <t>W1 10^4</t>
  </si>
  <si>
    <t>14A 10^4</t>
  </si>
  <si>
    <t>W1 10^2</t>
  </si>
  <si>
    <t>14A 10^2</t>
  </si>
  <si>
    <t>A9 10^2</t>
  </si>
  <si>
    <t>A9 10^6</t>
  </si>
  <si>
    <t>A9 10^8</t>
  </si>
  <si>
    <t>A9 10^10</t>
  </si>
  <si>
    <t>A9 10^4</t>
  </si>
  <si>
    <t>Days from infection to euthanasia</t>
  </si>
  <si>
    <t xml:space="preserve">s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</si>
</sst>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"/>
          <c:order val="1"/>
          <c:tx>
            <c:v>14A 10^10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data'!$Q$3:$Q$40</c:f>
              <c:numCache>
                <c:formatCode>General</c:formatCode>
                <c:ptCount val="38"/>
                <c:pt idx="0">
                  <c:v>6.4987463529346385</c:v>
                </c:pt>
                <c:pt idx="1">
                  <c:v>4.0564703395624546</c:v>
                </c:pt>
                <c:pt idx="3">
                  <c:v>2.6611498572447867</c:v>
                </c:pt>
                <c:pt idx="5">
                  <c:v>3.0409581733842073</c:v>
                </c:pt>
                <c:pt idx="7">
                  <c:v>2.6648299411430907</c:v>
                </c:pt>
                <c:pt idx="9">
                  <c:v>0.78318869107525757</c:v>
                </c:pt>
                <c:pt idx="11">
                  <c:v>-0.36957212497497616</c:v>
                </c:pt>
                <c:pt idx="13">
                  <c:v>0.84135947045485493</c:v>
                </c:pt>
                <c:pt idx="17">
                  <c:v>-0.61978875828839397</c:v>
                </c:pt>
                <c:pt idx="21">
                  <c:v>3.3796136758782662</c:v>
                </c:pt>
                <c:pt idx="23">
                  <c:v>0.62531245096167387</c:v>
                </c:pt>
                <c:pt idx="25">
                  <c:v>-1.031517051446065</c:v>
                </c:pt>
                <c:pt idx="26">
                  <c:v>-1.031517051446065</c:v>
                </c:pt>
                <c:pt idx="28">
                  <c:v>-1.0362121726544447</c:v>
                </c:pt>
              </c:numCache>
            </c:numRef>
          </c:yVal>
        </c:ser>
        <c:ser>
          <c:idx val="2"/>
          <c:order val="2"/>
          <c:tx>
            <c:v>W1 10^8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data'!$M$3:$M$40</c:f>
              <c:numCache>
                <c:formatCode>General</c:formatCode>
                <c:ptCount val="38"/>
                <c:pt idx="0">
                  <c:v>4.0625330998470446</c:v>
                </c:pt>
                <c:pt idx="1">
                  <c:v>3.1669922308301102</c:v>
                </c:pt>
                <c:pt idx="3">
                  <c:v>3.6612919770656034</c:v>
                </c:pt>
                <c:pt idx="5">
                  <c:v>3.0409581733842073</c:v>
                </c:pt>
                <c:pt idx="7">
                  <c:v>2.6648299411430907</c:v>
                </c:pt>
                <c:pt idx="13">
                  <c:v>2.9697885374149386</c:v>
                </c:pt>
              </c:numCache>
            </c:numRef>
          </c:yVal>
        </c:ser>
        <c:ser>
          <c:idx val="3"/>
          <c:order val="3"/>
          <c:tx>
            <c:v>14A 10^8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data'!$R$3:$R$40</c:f>
              <c:numCache>
                <c:formatCode>General</c:formatCode>
                <c:ptCount val="38"/>
                <c:pt idx="0">
                  <c:v>5.0301911392124001</c:v>
                </c:pt>
                <c:pt idx="1">
                  <c:v>2.9698816437465001</c:v>
                </c:pt>
                <c:pt idx="3">
                  <c:v>1.6304278750250238</c:v>
                </c:pt>
                <c:pt idx="5">
                  <c:v>1.167317334748176</c:v>
                </c:pt>
                <c:pt idx="7">
                  <c:v>-0.10513034325474745</c:v>
                </c:pt>
                <c:pt idx="9">
                  <c:v>0.64345267648618742</c:v>
                </c:pt>
                <c:pt idx="11">
                  <c:v>1.37984917876283</c:v>
                </c:pt>
                <c:pt idx="13">
                  <c:v>0.96848294855393513</c:v>
                </c:pt>
                <c:pt idx="17">
                  <c:v>-1.1307682802690238</c:v>
                </c:pt>
                <c:pt idx="19">
                  <c:v>-1.4436974992327127</c:v>
                </c:pt>
                <c:pt idx="21">
                  <c:v>1.6304278750250238</c:v>
                </c:pt>
                <c:pt idx="23">
                  <c:v>4.9661938449501912</c:v>
                </c:pt>
                <c:pt idx="25">
                  <c:v>4.2963075177622372</c:v>
                </c:pt>
                <c:pt idx="26">
                  <c:v>2.6307328928171967</c:v>
                </c:pt>
                <c:pt idx="27">
                  <c:v>1.6434526764861874</c:v>
                </c:pt>
                <c:pt idx="28">
                  <c:v>2.1670217957902564</c:v>
                </c:pt>
                <c:pt idx="29">
                  <c:v>5.3550304316319419</c:v>
                </c:pt>
                <c:pt idx="30">
                  <c:v>2.3639878297484915</c:v>
                </c:pt>
                <c:pt idx="31">
                  <c:v>3.3798129558609444</c:v>
                </c:pt>
                <c:pt idx="33">
                  <c:v>-0.42021640338318983</c:v>
                </c:pt>
                <c:pt idx="34">
                  <c:v>3.3794780925759933</c:v>
                </c:pt>
                <c:pt idx="35">
                  <c:v>1.9697867588897267</c:v>
                </c:pt>
                <c:pt idx="36">
                  <c:v>2.1669929995445587</c:v>
                </c:pt>
                <c:pt idx="37">
                  <c:v>1.6307193545708494</c:v>
                </c:pt>
              </c:numCache>
            </c:numRef>
          </c:yVal>
        </c:ser>
        <c:ser>
          <c:idx val="4"/>
          <c:order val="4"/>
          <c:tx>
            <c:v>W1 10^6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data'!$N$3:$N$40</c:f>
              <c:numCache>
                <c:formatCode>General</c:formatCode>
                <c:ptCount val="38"/>
                <c:pt idx="1">
                  <c:v>-1.4436974992327127</c:v>
                </c:pt>
                <c:pt idx="9">
                  <c:v>-0.35654732351381258</c:v>
                </c:pt>
                <c:pt idx="11">
                  <c:v>-1.031517051446065</c:v>
                </c:pt>
              </c:numCache>
            </c:numRef>
          </c:yVal>
        </c:ser>
        <c:ser>
          <c:idx val="5"/>
          <c:order val="5"/>
          <c:tx>
            <c:v>14A 10^6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data'!$S$3:$S$40</c:f>
              <c:numCache>
                <c:formatCode>General</c:formatCode>
                <c:ptCount val="38"/>
                <c:pt idx="0">
                  <c:v>1.6304278750250238</c:v>
                </c:pt>
              </c:numCache>
            </c:numRef>
          </c:yVal>
        </c:ser>
        <c:ser>
          <c:idx val="6"/>
          <c:order val="6"/>
          <c:tx>
            <c:v>W1 10^4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data'!$O$3:$O$40</c:f>
              <c:numCache>
                <c:formatCode>General</c:formatCode>
                <c:ptCount val="38"/>
              </c:numCache>
            </c:numRef>
          </c:yVal>
        </c:ser>
        <c:ser>
          <c:idx val="7"/>
          <c:order val="7"/>
          <c:tx>
            <c:v>14A 10^4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data'!$T$3:$T$40</c:f>
              <c:numCache>
                <c:formatCode>General</c:formatCode>
                <c:ptCount val="38"/>
                <c:pt idx="0">
                  <c:v>-6.0480747381381476E-2</c:v>
                </c:pt>
                <c:pt idx="1">
                  <c:v>-1.4436974992327127</c:v>
                </c:pt>
                <c:pt idx="5">
                  <c:v>-0.94309514866352739</c:v>
                </c:pt>
              </c:numCache>
            </c:numRef>
          </c:yVal>
        </c:ser>
        <c:ser>
          <c:idx val="8"/>
          <c:order val="8"/>
          <c:tx>
            <c:v>W1 10^2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data'!$P$3:$P$40</c:f>
              <c:numCache>
                <c:formatCode>General</c:formatCode>
                <c:ptCount val="38"/>
                <c:pt idx="0">
                  <c:v>1.3617278360175928</c:v>
                </c:pt>
              </c:numCache>
            </c:numRef>
          </c:yVal>
        </c:ser>
        <c:ser>
          <c:idx val="9"/>
          <c:order val="9"/>
          <c:tx>
            <c:v>14A 10^2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data'!$U$3:$U$40</c:f>
              <c:numCache>
                <c:formatCode>General</c:formatCode>
                <c:ptCount val="38"/>
              </c:numCache>
            </c:numRef>
          </c:yVal>
        </c:ser>
        <c:ser>
          <c:idx val="10"/>
          <c:order val="10"/>
          <c:tx>
            <c:v>A9 10^2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data'!$Z$3:$Z$40</c:f>
              <c:numCache>
                <c:formatCode>General</c:formatCode>
                <c:ptCount val="38"/>
              </c:numCache>
            </c:numRef>
          </c:yVal>
        </c:ser>
        <c:ser>
          <c:idx val="11"/>
          <c:order val="11"/>
          <c:tx>
            <c:v>A9 10^6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data'!$X$3:$X$40</c:f>
              <c:numCache>
                <c:formatCode>General</c:formatCode>
                <c:ptCount val="38"/>
                <c:pt idx="1">
                  <c:v>-0.55909091793478227</c:v>
                </c:pt>
                <c:pt idx="2">
                  <c:v>-1.4436974992327127</c:v>
                </c:pt>
              </c:numCache>
            </c:numRef>
          </c:yVal>
        </c:ser>
        <c:ser>
          <c:idx val="12"/>
          <c:order val="12"/>
          <c:tx>
            <c:v>A9 10^8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data'!$W$3:$W$40</c:f>
              <c:numCache>
                <c:formatCode>General</c:formatCode>
                <c:ptCount val="38"/>
                <c:pt idx="0">
                  <c:v>5.357582125257399</c:v>
                </c:pt>
                <c:pt idx="1">
                  <c:v>2.9696488404807253</c:v>
                </c:pt>
                <c:pt idx="2">
                  <c:v>2.8697009736738779</c:v>
                </c:pt>
                <c:pt idx="4">
                  <c:v>2.9697885374149386</c:v>
                </c:pt>
                <c:pt idx="6">
                  <c:v>0.63042787502502384</c:v>
                </c:pt>
                <c:pt idx="10">
                  <c:v>-0.36653154442041347</c:v>
                </c:pt>
              </c:numCache>
            </c:numRef>
          </c:yVal>
        </c:ser>
        <c:ser>
          <c:idx val="0"/>
          <c:order val="0"/>
          <c:tx>
            <c:v>W1 10^10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data'!$L$3:$L$40</c:f>
              <c:numCache>
                <c:formatCode>General</c:formatCode>
                <c:ptCount val="38"/>
                <c:pt idx="0">
                  <c:v>6.4987463529346385</c:v>
                </c:pt>
                <c:pt idx="1">
                  <c:v>6.3263931348581952</c:v>
                </c:pt>
                <c:pt idx="3">
                  <c:v>3.6638516305119735</c:v>
                </c:pt>
                <c:pt idx="5">
                  <c:v>1.9698816437464999</c:v>
                </c:pt>
                <c:pt idx="7">
                  <c:v>1.9698816437464999</c:v>
                </c:pt>
                <c:pt idx="9">
                  <c:v>0.3222192947339193</c:v>
                </c:pt>
                <c:pt idx="11">
                  <c:v>-0.10513034325474745</c:v>
                </c:pt>
                <c:pt idx="13">
                  <c:v>2.9696488404807253</c:v>
                </c:pt>
                <c:pt idx="15">
                  <c:v>2.37984917876283</c:v>
                </c:pt>
                <c:pt idx="17">
                  <c:v>0.96941591235398139</c:v>
                </c:pt>
                <c:pt idx="19">
                  <c:v>-0.37675070960209955</c:v>
                </c:pt>
                <c:pt idx="23">
                  <c:v>0.64147411050409953</c:v>
                </c:pt>
                <c:pt idx="25">
                  <c:v>1.6307328928171965</c:v>
                </c:pt>
                <c:pt idx="26">
                  <c:v>-0.13786862068696282</c:v>
                </c:pt>
                <c:pt idx="27">
                  <c:v>-0.95860731484177497</c:v>
                </c:pt>
                <c:pt idx="28">
                  <c:v>0.96988164374649999</c:v>
                </c:pt>
                <c:pt idx="29">
                  <c:v>3.6305804106989807</c:v>
                </c:pt>
                <c:pt idx="30">
                  <c:v>3.3796136758782662</c:v>
                </c:pt>
                <c:pt idx="31">
                  <c:v>2.9696488404807253</c:v>
                </c:pt>
                <c:pt idx="32">
                  <c:v>1.6304278750250238</c:v>
                </c:pt>
                <c:pt idx="33">
                  <c:v>4.5393044826499933</c:v>
                </c:pt>
                <c:pt idx="34">
                  <c:v>-0.2167183068856475</c:v>
                </c:pt>
                <c:pt idx="35">
                  <c:v>-0.6764426599318033</c:v>
                </c:pt>
                <c:pt idx="36">
                  <c:v>-1.1411861932221739</c:v>
                </c:pt>
                <c:pt idx="37">
                  <c:v>0.63072089949716992</c:v>
                </c:pt>
              </c:numCache>
            </c:numRef>
          </c:yVal>
        </c:ser>
        <c:ser>
          <c:idx val="13"/>
          <c:order val="13"/>
          <c:tx>
            <c:v>A9 10^10</c:v>
          </c:tx>
          <c:xVal>
            <c:strRef>
              <c:f>'MPN data'!$J$2:$J$40</c:f>
              <c:strCache>
                <c:ptCount val="39"/>
                <c:pt idx="0">
                  <c:v>days PI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35</c:v>
                </c:pt>
                <c:pt idx="28">
                  <c:v>37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51</c:v>
                </c:pt>
                <c:pt idx="35">
                  <c:v>53</c:v>
                </c:pt>
                <c:pt idx="36">
                  <c:v>56</c:v>
                </c:pt>
                <c:pt idx="37">
                  <c:v>58</c:v>
                </c:pt>
                <c:pt idx="38">
                  <c:v>60</c:v>
                </c:pt>
              </c:strCache>
            </c:strRef>
          </c:xVal>
          <c:yVal>
            <c:numRef>
              <c:f>'MPN data'!$V$3:$V$40</c:f>
              <c:numCache>
                <c:formatCode>General</c:formatCode>
                <c:ptCount val="38"/>
                <c:pt idx="0">
                  <c:v>6.9030551877524182</c:v>
                </c:pt>
                <c:pt idx="1">
                  <c:v>6.1446327322414485</c:v>
                </c:pt>
                <c:pt idx="2">
                  <c:v>4.3748857592312795</c:v>
                </c:pt>
                <c:pt idx="4">
                  <c:v>3.379523063830554</c:v>
                </c:pt>
                <c:pt idx="6">
                  <c:v>3.3796317960193725</c:v>
                </c:pt>
                <c:pt idx="8">
                  <c:v>5.4003533534094093</c:v>
                </c:pt>
                <c:pt idx="10">
                  <c:v>2.6307328928171967</c:v>
                </c:pt>
                <c:pt idx="12">
                  <c:v>1.4563660331290431</c:v>
                </c:pt>
                <c:pt idx="16">
                  <c:v>3.3794505605779812</c:v>
                </c:pt>
                <c:pt idx="18">
                  <c:v>3.6304283043355863</c:v>
                </c:pt>
                <c:pt idx="20">
                  <c:v>-0.65489300618806434</c:v>
                </c:pt>
                <c:pt idx="22">
                  <c:v>1.9697898177623496</c:v>
                </c:pt>
                <c:pt idx="24">
                  <c:v>1.166998439638693</c:v>
                </c:pt>
              </c:numCache>
            </c:numRef>
          </c:yVal>
        </c:ser>
        <c:axId val="70360064"/>
        <c:axId val="70370048"/>
      </c:scatterChart>
      <c:valAx>
        <c:axId val="70360064"/>
        <c:scaling>
          <c:orientation val="minMax"/>
        </c:scaling>
        <c:axPos val="b"/>
        <c:tickLblPos val="nextTo"/>
        <c:crossAx val="70370048"/>
        <c:crosses val="autoZero"/>
        <c:crossBetween val="midCat"/>
      </c:valAx>
      <c:valAx>
        <c:axId val="70370048"/>
        <c:scaling>
          <c:orientation val="minMax"/>
        </c:scaling>
        <c:axPos val="l"/>
        <c:numFmt formatCode="General" sourceLinked="1"/>
        <c:tickLblPos val="nextTo"/>
        <c:crossAx val="703600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1439746815685505E-2"/>
          <c:y val="2.3315310422673225E-2"/>
          <c:w val="0.85401869771109062"/>
          <c:h val="0.89793201006525547"/>
        </c:manualLayout>
      </c:layout>
      <c:scatterChart>
        <c:scatterStyle val="lineMarker"/>
        <c:ser>
          <c:idx val="0"/>
          <c:order val="0"/>
          <c:tx>
            <c:strRef>
              <c:f>'MPN data'!$AC$2</c:f>
              <c:strCache>
                <c:ptCount val="1"/>
                <c:pt idx="0">
                  <c:v>W1 10^10</c:v>
                </c:pt>
              </c:strCache>
            </c:strRef>
          </c:tx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data'!$AC$3:$AC$40</c:f>
              <c:numCache>
                <c:formatCode>General</c:formatCode>
                <c:ptCount val="38"/>
                <c:pt idx="0">
                  <c:v>7.9987463529346385</c:v>
                </c:pt>
                <c:pt idx="1">
                  <c:v>7.8263931348581952</c:v>
                </c:pt>
                <c:pt idx="2">
                  <c:v>6.4951223826850839</c:v>
                </c:pt>
                <c:pt idx="3">
                  <c:v>5.1638516305119735</c:v>
                </c:pt>
                <c:pt idx="4">
                  <c:v>4.3168666371292366</c:v>
                </c:pt>
                <c:pt idx="5">
                  <c:v>3.4698816437464997</c:v>
                </c:pt>
                <c:pt idx="6">
                  <c:v>3.4698816437464997</c:v>
                </c:pt>
                <c:pt idx="7">
                  <c:v>3.4698816437464997</c:v>
                </c:pt>
                <c:pt idx="8">
                  <c:v>2.6460504692402096</c:v>
                </c:pt>
                <c:pt idx="9">
                  <c:v>1.8222192947339193</c:v>
                </c:pt>
                <c:pt idx="10">
                  <c:v>1.6085444757395859</c:v>
                </c:pt>
                <c:pt idx="11">
                  <c:v>1.3948696567452525</c:v>
                </c:pt>
                <c:pt idx="12">
                  <c:v>2.932259248612989</c:v>
                </c:pt>
                <c:pt idx="13">
                  <c:v>4.4696488404807253</c:v>
                </c:pt>
                <c:pt idx="14">
                  <c:v>4.1747490096217774</c:v>
                </c:pt>
                <c:pt idx="15">
                  <c:v>3.87984917876283</c:v>
                </c:pt>
                <c:pt idx="16">
                  <c:v>3.1746325455584055</c:v>
                </c:pt>
                <c:pt idx="17">
                  <c:v>2.4694159123539814</c:v>
                </c:pt>
                <c:pt idx="18">
                  <c:v>1.7963326013759409</c:v>
                </c:pt>
                <c:pt idx="19">
                  <c:v>1.1232492903979003</c:v>
                </c:pt>
                <c:pt idx="20">
                  <c:v>0.56162464519895017</c:v>
                </c:pt>
                <c:pt idx="21">
                  <c:v>0</c:v>
                </c:pt>
                <c:pt idx="22">
                  <c:v>1.0707370552520499</c:v>
                </c:pt>
                <c:pt idx="23">
                  <c:v>2.1414741105040997</c:v>
                </c:pt>
                <c:pt idx="24">
                  <c:v>2.636103501660648</c:v>
                </c:pt>
                <c:pt idx="25">
                  <c:v>3.1307328928171962</c:v>
                </c:pt>
                <c:pt idx="26">
                  <c:v>1.3621313793130372</c:v>
                </c:pt>
                <c:pt idx="27">
                  <c:v>0.54139268515822503</c:v>
                </c:pt>
                <c:pt idx="28">
                  <c:v>2.4698816437465001</c:v>
                </c:pt>
                <c:pt idx="29">
                  <c:v>5.1305804106989807</c:v>
                </c:pt>
                <c:pt idx="30">
                  <c:v>4.8796136758782662</c:v>
                </c:pt>
                <c:pt idx="31">
                  <c:v>4.4696488404807253</c:v>
                </c:pt>
                <c:pt idx="32">
                  <c:v>3.1304278750250241</c:v>
                </c:pt>
                <c:pt idx="33">
                  <c:v>6.0393044826499933</c:v>
                </c:pt>
                <c:pt idx="34">
                  <c:v>1.2832816931143525</c:v>
                </c:pt>
                <c:pt idx="35">
                  <c:v>0.8235573400681967</c:v>
                </c:pt>
                <c:pt idx="36">
                  <c:v>0.35881380677782615</c:v>
                </c:pt>
                <c:pt idx="37">
                  <c:v>2.1307208994971698</c:v>
                </c:pt>
              </c:numCache>
            </c:numRef>
          </c:yVal>
        </c:ser>
        <c:ser>
          <c:idx val="1"/>
          <c:order val="1"/>
          <c:tx>
            <c:strRef>
              <c:f>'MPN data'!$AD$2</c:f>
              <c:strCache>
                <c:ptCount val="1"/>
                <c:pt idx="0">
                  <c:v>W1 10^8</c:v>
                </c:pt>
              </c:strCache>
            </c:strRef>
          </c:tx>
          <c:marker>
            <c:symbol val="x"/>
            <c:size val="7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data'!$AD$3:$AD$40</c:f>
              <c:numCache>
                <c:formatCode>General</c:formatCode>
                <c:ptCount val="38"/>
                <c:pt idx="0">
                  <c:v>5.5625330998470446</c:v>
                </c:pt>
                <c:pt idx="1">
                  <c:v>4.6669922308301102</c:v>
                </c:pt>
                <c:pt idx="2">
                  <c:v>4.9141421039478566</c:v>
                </c:pt>
                <c:pt idx="3">
                  <c:v>5.1612919770656038</c:v>
                </c:pt>
                <c:pt idx="4">
                  <c:v>4.8511250752249051</c:v>
                </c:pt>
                <c:pt idx="5">
                  <c:v>4.5409581733842073</c:v>
                </c:pt>
                <c:pt idx="6">
                  <c:v>4.352894057263649</c:v>
                </c:pt>
                <c:pt idx="7">
                  <c:v>4.1648299411430907</c:v>
                </c:pt>
                <c:pt idx="8">
                  <c:v>2.0824149705715453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2.2348942687074693</c:v>
                </c:pt>
                <c:pt idx="13">
                  <c:v>4.4697885374149386</c:v>
                </c:pt>
              </c:numCache>
            </c:numRef>
          </c:yVal>
        </c:ser>
        <c:ser>
          <c:idx val="2"/>
          <c:order val="2"/>
          <c:tx>
            <c:strRef>
              <c:f>'MPN data'!$AE$2</c:f>
              <c:strCache>
                <c:ptCount val="1"/>
                <c:pt idx="0">
                  <c:v>W1 10^6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data'!$AE$3:$AE$40</c:f>
              <c:numCache>
                <c:formatCode>General</c:formatCode>
                <c:ptCount val="38"/>
                <c:pt idx="1">
                  <c:v>5.6302500767287267E-2</c:v>
                </c:pt>
                <c:pt idx="2">
                  <c:v>2.8151250383643633E-2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0.57172633824309371</c:v>
                </c:pt>
                <c:pt idx="9">
                  <c:v>1.1434526764861874</c:v>
                </c:pt>
                <c:pt idx="10">
                  <c:v>0.80596781252006122</c:v>
                </c:pt>
                <c:pt idx="11">
                  <c:v>0.46848294855393502</c:v>
                </c:pt>
              </c:numCache>
            </c:numRef>
          </c:yVal>
        </c:ser>
        <c:ser>
          <c:idx val="3"/>
          <c:order val="3"/>
          <c:tx>
            <c:strRef>
              <c:f>'MPN data'!$AF$2</c:f>
              <c:strCache>
                <c:ptCount val="1"/>
                <c:pt idx="0">
                  <c:v>W1 10^4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data'!$AF$3:$AF$40</c:f>
              <c:numCache>
                <c:formatCode>General</c:formatCode>
                <c:ptCount val="38"/>
              </c:numCache>
            </c:numRef>
          </c:yVal>
        </c:ser>
        <c:ser>
          <c:idx val="4"/>
          <c:order val="4"/>
          <c:tx>
            <c:strRef>
              <c:f>'MPN data'!$AG$2</c:f>
              <c:strCache>
                <c:ptCount val="1"/>
                <c:pt idx="0">
                  <c:v>W1 10^2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data'!$AG$3:$AG$40</c:f>
              <c:numCache>
                <c:formatCode>General</c:formatCode>
                <c:ptCount val="38"/>
                <c:pt idx="0">
                  <c:v>2.8617278360175931</c:v>
                </c:pt>
              </c:numCache>
            </c:numRef>
          </c:yVal>
        </c:ser>
        <c:ser>
          <c:idx val="5"/>
          <c:order val="5"/>
          <c:tx>
            <c:strRef>
              <c:f>'MPN data'!$AH$2</c:f>
              <c:strCache>
                <c:ptCount val="1"/>
                <c:pt idx="0">
                  <c:v>14A 10^10</c:v>
                </c:pt>
              </c:strCache>
            </c:strRef>
          </c:tx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data'!$AH$3:$AH$40</c:f>
              <c:numCache>
                <c:formatCode>General</c:formatCode>
                <c:ptCount val="38"/>
                <c:pt idx="0">
                  <c:v>7.9987463529346385</c:v>
                </c:pt>
                <c:pt idx="1">
                  <c:v>5.5564703395624546</c:v>
                </c:pt>
                <c:pt idx="2">
                  <c:v>4.8588100984036213</c:v>
                </c:pt>
                <c:pt idx="3">
                  <c:v>4.1611498572447871</c:v>
                </c:pt>
                <c:pt idx="4">
                  <c:v>4.3510540153144976</c:v>
                </c:pt>
                <c:pt idx="5">
                  <c:v>4.5409581733842073</c:v>
                </c:pt>
                <c:pt idx="6">
                  <c:v>4.352894057263649</c:v>
                </c:pt>
                <c:pt idx="7">
                  <c:v>4.1648299411430907</c:v>
                </c:pt>
                <c:pt idx="8">
                  <c:v>3.2240093161091741</c:v>
                </c:pt>
                <c:pt idx="9">
                  <c:v>2.2831886910752575</c:v>
                </c:pt>
                <c:pt idx="10">
                  <c:v>1.7068082830501408</c:v>
                </c:pt>
                <c:pt idx="11">
                  <c:v>1.1304278750250238</c:v>
                </c:pt>
                <c:pt idx="12">
                  <c:v>1.7358936727399392</c:v>
                </c:pt>
                <c:pt idx="13">
                  <c:v>2.3413594704548548</c:v>
                </c:pt>
                <c:pt idx="14">
                  <c:v>1.1706797352274274</c:v>
                </c:pt>
                <c:pt idx="15">
                  <c:v>0</c:v>
                </c:pt>
                <c:pt idx="16">
                  <c:v>0.44010562085580301</c:v>
                </c:pt>
                <c:pt idx="17">
                  <c:v>0.88021124171160603</c:v>
                </c:pt>
                <c:pt idx="18">
                  <c:v>0.44010562085580301</c:v>
                </c:pt>
                <c:pt idx="19">
                  <c:v>0</c:v>
                </c:pt>
                <c:pt idx="20">
                  <c:v>2.4398068379391331</c:v>
                </c:pt>
                <c:pt idx="21">
                  <c:v>4.8796136758782662</c:v>
                </c:pt>
                <c:pt idx="22">
                  <c:v>3.5024630634199703</c:v>
                </c:pt>
                <c:pt idx="23">
                  <c:v>2.1253124509616739</c:v>
                </c:pt>
                <c:pt idx="24">
                  <c:v>1.2968976997578046</c:v>
                </c:pt>
                <c:pt idx="25">
                  <c:v>0.46848294855393502</c:v>
                </c:pt>
                <c:pt idx="26">
                  <c:v>0.46848294855393502</c:v>
                </c:pt>
                <c:pt idx="27">
                  <c:v>0.46613538794974518</c:v>
                </c:pt>
                <c:pt idx="28">
                  <c:v>0.46378782734555535</c:v>
                </c:pt>
              </c:numCache>
            </c:numRef>
          </c:yVal>
        </c:ser>
        <c:ser>
          <c:idx val="6"/>
          <c:order val="6"/>
          <c:tx>
            <c:strRef>
              <c:f>'MPN data'!$AI$2</c:f>
              <c:strCache>
                <c:ptCount val="1"/>
                <c:pt idx="0">
                  <c:v>14A 10^8</c:v>
                </c:pt>
              </c:strCache>
            </c:strRef>
          </c:tx>
          <c:marker>
            <c:symbol val="x"/>
            <c:size val="7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data'!$AI$3:$AI$40</c:f>
              <c:numCache>
                <c:formatCode>General</c:formatCode>
                <c:ptCount val="38"/>
                <c:pt idx="0">
                  <c:v>6.5301911392124001</c:v>
                </c:pt>
                <c:pt idx="1">
                  <c:v>4.4698816437465005</c:v>
                </c:pt>
                <c:pt idx="2">
                  <c:v>3.8001547593857623</c:v>
                </c:pt>
                <c:pt idx="3">
                  <c:v>3.1304278750250241</c:v>
                </c:pt>
                <c:pt idx="4">
                  <c:v>2.8988726048866003</c:v>
                </c:pt>
                <c:pt idx="5">
                  <c:v>2.667317334748176</c:v>
                </c:pt>
                <c:pt idx="6">
                  <c:v>2.0310934957467142</c:v>
                </c:pt>
                <c:pt idx="7">
                  <c:v>1.3948696567452525</c:v>
                </c:pt>
                <c:pt idx="8">
                  <c:v>1.7691611666157199</c:v>
                </c:pt>
                <c:pt idx="9">
                  <c:v>2.1434526764861874</c:v>
                </c:pt>
                <c:pt idx="10">
                  <c:v>2.5116509276245087</c:v>
                </c:pt>
                <c:pt idx="11">
                  <c:v>2.87984917876283</c:v>
                </c:pt>
                <c:pt idx="12">
                  <c:v>2.6741660636583826</c:v>
                </c:pt>
                <c:pt idx="13">
                  <c:v>2.4684829485539352</c:v>
                </c:pt>
                <c:pt idx="14">
                  <c:v>1.2342414742769676</c:v>
                </c:pt>
                <c:pt idx="15">
                  <c:v>0</c:v>
                </c:pt>
                <c:pt idx="16">
                  <c:v>0.18461585986548812</c:v>
                </c:pt>
                <c:pt idx="17">
                  <c:v>0.36923171973097624</c:v>
                </c:pt>
                <c:pt idx="18">
                  <c:v>0.21276711024913175</c:v>
                </c:pt>
                <c:pt idx="19">
                  <c:v>5.6302500767287267E-2</c:v>
                </c:pt>
                <c:pt idx="20">
                  <c:v>1.5933651878961557</c:v>
                </c:pt>
                <c:pt idx="21">
                  <c:v>3.1304278750250241</c:v>
                </c:pt>
                <c:pt idx="22">
                  <c:v>4.7983108599876072</c:v>
                </c:pt>
                <c:pt idx="23">
                  <c:v>6.4661938449501912</c:v>
                </c:pt>
                <c:pt idx="24">
                  <c:v>6.1312506813562138</c:v>
                </c:pt>
                <c:pt idx="25">
                  <c:v>5.7963075177622372</c:v>
                </c:pt>
                <c:pt idx="26">
                  <c:v>4.1307328928171962</c:v>
                </c:pt>
                <c:pt idx="27">
                  <c:v>3.1434526764861874</c:v>
                </c:pt>
                <c:pt idx="28">
                  <c:v>3.6670217957902564</c:v>
                </c:pt>
                <c:pt idx="29">
                  <c:v>6.8550304316319419</c:v>
                </c:pt>
                <c:pt idx="30">
                  <c:v>3.8639878297484915</c:v>
                </c:pt>
                <c:pt idx="31">
                  <c:v>4.8798129558609444</c:v>
                </c:pt>
                <c:pt idx="32">
                  <c:v>2.9797982762388773</c:v>
                </c:pt>
                <c:pt idx="33">
                  <c:v>1.0797835966168101</c:v>
                </c:pt>
                <c:pt idx="34">
                  <c:v>4.8794780925759937</c:v>
                </c:pt>
                <c:pt idx="35">
                  <c:v>3.4697867588897267</c:v>
                </c:pt>
                <c:pt idx="36">
                  <c:v>3.6669929995445587</c:v>
                </c:pt>
                <c:pt idx="37">
                  <c:v>3.1307193545708492</c:v>
                </c:pt>
              </c:numCache>
            </c:numRef>
          </c:yVal>
        </c:ser>
        <c:ser>
          <c:idx val="7"/>
          <c:order val="7"/>
          <c:tx>
            <c:strRef>
              <c:f>'MPN data'!$AJ$2</c:f>
              <c:strCache>
                <c:ptCount val="1"/>
                <c:pt idx="0">
                  <c:v>14A 10^6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data'!$AJ$3:$AJ$40</c:f>
              <c:numCache>
                <c:formatCode>General</c:formatCode>
                <c:ptCount val="38"/>
                <c:pt idx="0">
                  <c:v>3.1304278750250241</c:v>
                </c:pt>
              </c:numCache>
            </c:numRef>
          </c:yVal>
        </c:ser>
        <c:ser>
          <c:idx val="8"/>
          <c:order val="8"/>
          <c:tx>
            <c:strRef>
              <c:f>'MPN data'!$AK$2</c:f>
              <c:strCache>
                <c:ptCount val="1"/>
                <c:pt idx="0">
                  <c:v>14A 10^4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data'!$AK$3:$AK$40</c:f>
              <c:numCache>
                <c:formatCode>General</c:formatCode>
                <c:ptCount val="38"/>
                <c:pt idx="0">
                  <c:v>1.4395192526186185</c:v>
                </c:pt>
                <c:pt idx="1">
                  <c:v>5.6302500767287267E-2</c:v>
                </c:pt>
                <c:pt idx="2">
                  <c:v>2.8151250383643633E-2</c:v>
                </c:pt>
                <c:pt idx="3">
                  <c:v>0</c:v>
                </c:pt>
                <c:pt idx="4">
                  <c:v>0.2784524256682363</c:v>
                </c:pt>
                <c:pt idx="5">
                  <c:v>0.55690485133647261</c:v>
                </c:pt>
              </c:numCache>
            </c:numRef>
          </c:yVal>
        </c:ser>
        <c:ser>
          <c:idx val="9"/>
          <c:order val="9"/>
          <c:tx>
            <c:strRef>
              <c:f>'MPN data'!$AL$2</c:f>
              <c:strCache>
                <c:ptCount val="1"/>
                <c:pt idx="0">
                  <c:v>14A 10^2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data'!$AL$3:$AL$40</c:f>
              <c:numCache>
                <c:formatCode>General</c:formatCode>
                <c:ptCount val="38"/>
              </c:numCache>
            </c:numRef>
          </c:yVal>
        </c:ser>
        <c:ser>
          <c:idx val="10"/>
          <c:order val="10"/>
          <c:tx>
            <c:strRef>
              <c:f>'MPN data'!$AM$2</c:f>
              <c:strCache>
                <c:ptCount val="1"/>
                <c:pt idx="0">
                  <c:v>A9 10^10</c:v>
                </c:pt>
              </c:strCache>
            </c:strRef>
          </c:tx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data'!$AM$3:$AM$40</c:f>
              <c:numCache>
                <c:formatCode>General</c:formatCode>
                <c:ptCount val="38"/>
                <c:pt idx="0">
                  <c:v>8.4030551877524182</c:v>
                </c:pt>
                <c:pt idx="1">
                  <c:v>7.6446327322414485</c:v>
                </c:pt>
                <c:pt idx="2">
                  <c:v>5.8748857592312795</c:v>
                </c:pt>
                <c:pt idx="3">
                  <c:v>5.3772044115309168</c:v>
                </c:pt>
                <c:pt idx="4">
                  <c:v>4.879523063830554</c:v>
                </c:pt>
                <c:pt idx="5">
                  <c:v>4.8795774299249635</c:v>
                </c:pt>
                <c:pt idx="6">
                  <c:v>4.8796317960193729</c:v>
                </c:pt>
                <c:pt idx="7">
                  <c:v>5.8899925747143911</c:v>
                </c:pt>
                <c:pt idx="8">
                  <c:v>6.9003533534094093</c:v>
                </c:pt>
                <c:pt idx="9">
                  <c:v>5.5155431231133027</c:v>
                </c:pt>
                <c:pt idx="10">
                  <c:v>4.1307328928171962</c:v>
                </c:pt>
                <c:pt idx="11">
                  <c:v>3.5435494629731199</c:v>
                </c:pt>
                <c:pt idx="12">
                  <c:v>2.9563660331290431</c:v>
                </c:pt>
                <c:pt idx="13">
                  <c:v>1.4781830165645216</c:v>
                </c:pt>
                <c:pt idx="14">
                  <c:v>0</c:v>
                </c:pt>
                <c:pt idx="15">
                  <c:v>2.4397252802889904</c:v>
                </c:pt>
                <c:pt idx="16">
                  <c:v>4.8794505605779808</c:v>
                </c:pt>
                <c:pt idx="17">
                  <c:v>5.0049394324567835</c:v>
                </c:pt>
                <c:pt idx="18">
                  <c:v>5.1304283043355863</c:v>
                </c:pt>
                <c:pt idx="19">
                  <c:v>2.9877676490737608</c:v>
                </c:pt>
                <c:pt idx="20">
                  <c:v>0.84510699381193566</c:v>
                </c:pt>
                <c:pt idx="21">
                  <c:v>2.1574484057871426</c:v>
                </c:pt>
                <c:pt idx="22">
                  <c:v>3.4697898177623498</c:v>
                </c:pt>
                <c:pt idx="23">
                  <c:v>3.0683941287005214</c:v>
                </c:pt>
                <c:pt idx="24">
                  <c:v>2.666998439638693</c:v>
                </c:pt>
              </c:numCache>
            </c:numRef>
          </c:yVal>
        </c:ser>
        <c:ser>
          <c:idx val="11"/>
          <c:order val="11"/>
          <c:tx>
            <c:strRef>
              <c:f>'MPN data'!$AN$2</c:f>
              <c:strCache>
                <c:ptCount val="1"/>
                <c:pt idx="0">
                  <c:v>A9 10^8</c:v>
                </c:pt>
              </c:strCache>
            </c:strRef>
          </c:tx>
          <c:marker>
            <c:symbol val="x"/>
            <c:size val="5"/>
            <c:spPr>
              <a:ln w="25400"/>
            </c:spPr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data'!$AN$3:$AN$40</c:f>
              <c:numCache>
                <c:formatCode>General</c:formatCode>
                <c:ptCount val="38"/>
                <c:pt idx="0">
                  <c:v>6.857582125257399</c:v>
                </c:pt>
                <c:pt idx="1">
                  <c:v>4.4696488404807253</c:v>
                </c:pt>
                <c:pt idx="2">
                  <c:v>4.3697009736738774</c:v>
                </c:pt>
                <c:pt idx="3">
                  <c:v>4.419744755544408</c:v>
                </c:pt>
                <c:pt idx="4">
                  <c:v>4.4697885374149386</c:v>
                </c:pt>
                <c:pt idx="5">
                  <c:v>3.3001082062199814</c:v>
                </c:pt>
                <c:pt idx="6">
                  <c:v>2.1304278750250241</c:v>
                </c:pt>
                <c:pt idx="7">
                  <c:v>1.065213937512512</c:v>
                </c:pt>
                <c:pt idx="8">
                  <c:v>0</c:v>
                </c:pt>
                <c:pt idx="9">
                  <c:v>0.56673422778979332</c:v>
                </c:pt>
                <c:pt idx="10">
                  <c:v>1.1334684555795866</c:v>
                </c:pt>
              </c:numCache>
            </c:numRef>
          </c:yVal>
        </c:ser>
        <c:ser>
          <c:idx val="12"/>
          <c:order val="12"/>
          <c:tx>
            <c:strRef>
              <c:f>'MPN data'!$AO$2</c:f>
              <c:strCache>
                <c:ptCount val="1"/>
                <c:pt idx="0">
                  <c:v>A9 10^6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data'!$AO$3:$AO$40</c:f>
              <c:numCache>
                <c:formatCode>General</c:formatCode>
                <c:ptCount val="38"/>
                <c:pt idx="1">
                  <c:v>0.94090908206521773</c:v>
                </c:pt>
                <c:pt idx="2">
                  <c:v>5.6302500767287267E-2</c:v>
                </c:pt>
              </c:numCache>
            </c:numRef>
          </c:yVal>
        </c:ser>
        <c:ser>
          <c:idx val="13"/>
          <c:order val="13"/>
          <c:tx>
            <c:strRef>
              <c:f>'MPN data'!$AP$2</c:f>
              <c:strCache>
                <c:ptCount val="1"/>
                <c:pt idx="0">
                  <c:v>A9 10^4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data'!$AP$3:$AP$40</c:f>
              <c:numCache>
                <c:formatCode>General</c:formatCode>
                <c:ptCount val="38"/>
                <c:pt idx="33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'MPN data'!$AQ$2</c:f>
              <c:strCache>
                <c:ptCount val="1"/>
                <c:pt idx="0">
                  <c:v>A9 10^2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data'!$AQ$3:$AQ$40</c:f>
              <c:numCache>
                <c:formatCode>General</c:formatCode>
                <c:ptCount val="38"/>
              </c:numCache>
            </c:numRef>
          </c:yVal>
        </c:ser>
        <c:axId val="70684032"/>
        <c:axId val="70702976"/>
      </c:scatterChart>
      <c:valAx>
        <c:axId val="70684032"/>
        <c:scaling>
          <c:orientation val="minMax"/>
          <c:max val="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  <a:r>
                  <a:rPr lang="en-US" baseline="0"/>
                  <a:t> post-infection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0702976"/>
        <c:crosses val="autoZero"/>
        <c:crossBetween val="midCat"/>
      </c:valAx>
      <c:valAx>
        <c:axId val="707029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log10 (MPN)</a:t>
                </a:r>
              </a:p>
            </c:rich>
          </c:tx>
          <c:layout/>
        </c:title>
        <c:numFmt formatCode="General" sourceLinked="1"/>
        <c:tickLblPos val="nextTo"/>
        <c:crossAx val="706840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/>
      <c:scatterChart>
        <c:scatterStyle val="lineMarker"/>
        <c:ser>
          <c:idx val="0"/>
          <c:order val="0"/>
          <c:tx>
            <c:strRef>
              <c:f>'MPN data'!$AC$2</c:f>
              <c:strCache>
                <c:ptCount val="1"/>
                <c:pt idx="0">
                  <c:v>W1 10^10</c:v>
                </c:pt>
              </c:strCache>
            </c:strRef>
          </c:tx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data'!$AC$3:$AC$40</c:f>
              <c:numCache>
                <c:formatCode>General</c:formatCode>
                <c:ptCount val="38"/>
                <c:pt idx="0">
                  <c:v>7.9987463529346385</c:v>
                </c:pt>
                <c:pt idx="1">
                  <c:v>7.8263931348581952</c:v>
                </c:pt>
                <c:pt idx="2">
                  <c:v>6.4951223826850839</c:v>
                </c:pt>
                <c:pt idx="3">
                  <c:v>5.1638516305119735</c:v>
                </c:pt>
                <c:pt idx="4">
                  <c:v>4.3168666371292366</c:v>
                </c:pt>
                <c:pt idx="5">
                  <c:v>3.4698816437464997</c:v>
                </c:pt>
                <c:pt idx="6">
                  <c:v>3.4698816437464997</c:v>
                </c:pt>
                <c:pt idx="7">
                  <c:v>3.4698816437464997</c:v>
                </c:pt>
                <c:pt idx="8">
                  <c:v>2.6460504692402096</c:v>
                </c:pt>
                <c:pt idx="9">
                  <c:v>1.8222192947339193</c:v>
                </c:pt>
                <c:pt idx="10">
                  <c:v>1.6085444757395859</c:v>
                </c:pt>
                <c:pt idx="11">
                  <c:v>1.3948696567452525</c:v>
                </c:pt>
                <c:pt idx="12">
                  <c:v>2.932259248612989</c:v>
                </c:pt>
                <c:pt idx="13">
                  <c:v>4.4696488404807253</c:v>
                </c:pt>
                <c:pt idx="14">
                  <c:v>4.1747490096217774</c:v>
                </c:pt>
                <c:pt idx="15">
                  <c:v>3.87984917876283</c:v>
                </c:pt>
                <c:pt idx="16">
                  <c:v>3.1746325455584055</c:v>
                </c:pt>
                <c:pt idx="17">
                  <c:v>2.4694159123539814</c:v>
                </c:pt>
                <c:pt idx="18">
                  <c:v>1.7963326013759409</c:v>
                </c:pt>
                <c:pt idx="19">
                  <c:v>1.1232492903979003</c:v>
                </c:pt>
                <c:pt idx="20">
                  <c:v>0.56162464519895017</c:v>
                </c:pt>
                <c:pt idx="21">
                  <c:v>0</c:v>
                </c:pt>
                <c:pt idx="22">
                  <c:v>1.0707370552520499</c:v>
                </c:pt>
                <c:pt idx="23">
                  <c:v>2.1414741105040997</c:v>
                </c:pt>
                <c:pt idx="24">
                  <c:v>2.636103501660648</c:v>
                </c:pt>
                <c:pt idx="25">
                  <c:v>3.1307328928171962</c:v>
                </c:pt>
                <c:pt idx="26">
                  <c:v>1.3621313793130372</c:v>
                </c:pt>
                <c:pt idx="27">
                  <c:v>0.54139268515822503</c:v>
                </c:pt>
                <c:pt idx="28">
                  <c:v>2.4698816437465001</c:v>
                </c:pt>
                <c:pt idx="29">
                  <c:v>5.1305804106989807</c:v>
                </c:pt>
                <c:pt idx="30">
                  <c:v>4.8796136758782662</c:v>
                </c:pt>
                <c:pt idx="31">
                  <c:v>4.4696488404807253</c:v>
                </c:pt>
                <c:pt idx="32">
                  <c:v>3.1304278750250241</c:v>
                </c:pt>
                <c:pt idx="33">
                  <c:v>6.0393044826499933</c:v>
                </c:pt>
                <c:pt idx="34">
                  <c:v>1.2832816931143525</c:v>
                </c:pt>
                <c:pt idx="35">
                  <c:v>0.8235573400681967</c:v>
                </c:pt>
                <c:pt idx="36">
                  <c:v>0.35881380677782615</c:v>
                </c:pt>
                <c:pt idx="37">
                  <c:v>2.1307208994971698</c:v>
                </c:pt>
              </c:numCache>
            </c:numRef>
          </c:yVal>
        </c:ser>
        <c:ser>
          <c:idx val="1"/>
          <c:order val="1"/>
          <c:tx>
            <c:strRef>
              <c:f>'MPN data'!$AD$2</c:f>
              <c:strCache>
                <c:ptCount val="1"/>
                <c:pt idx="0">
                  <c:v>W1 10^8</c:v>
                </c:pt>
              </c:strCache>
            </c:strRef>
          </c:tx>
          <c:marker>
            <c:symbol val="x"/>
            <c:size val="7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data'!$AD$3:$AD$40</c:f>
              <c:numCache>
                <c:formatCode>General</c:formatCode>
                <c:ptCount val="38"/>
                <c:pt idx="0">
                  <c:v>5.5625330998470446</c:v>
                </c:pt>
                <c:pt idx="1">
                  <c:v>4.6669922308301102</c:v>
                </c:pt>
                <c:pt idx="2">
                  <c:v>4.9141421039478566</c:v>
                </c:pt>
                <c:pt idx="3">
                  <c:v>5.1612919770656038</c:v>
                </c:pt>
                <c:pt idx="4">
                  <c:v>4.8511250752249051</c:v>
                </c:pt>
                <c:pt idx="5">
                  <c:v>4.5409581733842073</c:v>
                </c:pt>
                <c:pt idx="6">
                  <c:v>4.352894057263649</c:v>
                </c:pt>
                <c:pt idx="7">
                  <c:v>4.1648299411430907</c:v>
                </c:pt>
                <c:pt idx="8">
                  <c:v>2.0824149705715453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2.2348942687074693</c:v>
                </c:pt>
                <c:pt idx="13">
                  <c:v>4.4697885374149386</c:v>
                </c:pt>
              </c:numCache>
            </c:numRef>
          </c:yVal>
        </c:ser>
        <c:ser>
          <c:idx val="2"/>
          <c:order val="2"/>
          <c:tx>
            <c:strRef>
              <c:f>'MPN data'!$AE$2</c:f>
              <c:strCache>
                <c:ptCount val="1"/>
                <c:pt idx="0">
                  <c:v>W1 10^6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data'!$AE$3:$AE$40</c:f>
              <c:numCache>
                <c:formatCode>General</c:formatCode>
                <c:ptCount val="38"/>
                <c:pt idx="1">
                  <c:v>5.6302500767287267E-2</c:v>
                </c:pt>
                <c:pt idx="2">
                  <c:v>2.8151250383643633E-2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0.57172633824309371</c:v>
                </c:pt>
                <c:pt idx="9">
                  <c:v>1.1434526764861874</c:v>
                </c:pt>
                <c:pt idx="10">
                  <c:v>0.80596781252006122</c:v>
                </c:pt>
                <c:pt idx="11">
                  <c:v>0.46848294855393502</c:v>
                </c:pt>
              </c:numCache>
            </c:numRef>
          </c:yVal>
        </c:ser>
        <c:ser>
          <c:idx val="3"/>
          <c:order val="3"/>
          <c:tx>
            <c:strRef>
              <c:f>'MPN data'!$AF$2</c:f>
              <c:strCache>
                <c:ptCount val="1"/>
                <c:pt idx="0">
                  <c:v>W1 10^4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data'!$AF$3:$AF$40</c:f>
              <c:numCache>
                <c:formatCode>General</c:formatCode>
                <c:ptCount val="38"/>
              </c:numCache>
            </c:numRef>
          </c:yVal>
        </c:ser>
        <c:ser>
          <c:idx val="4"/>
          <c:order val="4"/>
          <c:tx>
            <c:strRef>
              <c:f>'MPN data'!$AG$2</c:f>
              <c:strCache>
                <c:ptCount val="1"/>
                <c:pt idx="0">
                  <c:v>W1 10^2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data'!$AG$3:$AG$40</c:f>
              <c:numCache>
                <c:formatCode>General</c:formatCode>
                <c:ptCount val="38"/>
                <c:pt idx="0">
                  <c:v>2.8617278360175931</c:v>
                </c:pt>
              </c:numCache>
            </c:numRef>
          </c:yVal>
        </c:ser>
        <c:ser>
          <c:idx val="5"/>
          <c:order val="5"/>
          <c:tx>
            <c:strRef>
              <c:f>'MPN data'!$AH$2</c:f>
              <c:strCache>
                <c:ptCount val="1"/>
                <c:pt idx="0">
                  <c:v>14A 10^10</c:v>
                </c:pt>
              </c:strCache>
            </c:strRef>
          </c:tx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data'!$AH$3:$AH$40</c:f>
              <c:numCache>
                <c:formatCode>General</c:formatCode>
                <c:ptCount val="38"/>
                <c:pt idx="0">
                  <c:v>7.9987463529346385</c:v>
                </c:pt>
                <c:pt idx="1">
                  <c:v>5.5564703395624546</c:v>
                </c:pt>
                <c:pt idx="2">
                  <c:v>4.8588100984036213</c:v>
                </c:pt>
                <c:pt idx="3">
                  <c:v>4.1611498572447871</c:v>
                </c:pt>
                <c:pt idx="4">
                  <c:v>4.3510540153144976</c:v>
                </c:pt>
                <c:pt idx="5">
                  <c:v>4.5409581733842073</c:v>
                </c:pt>
                <c:pt idx="6">
                  <c:v>4.352894057263649</c:v>
                </c:pt>
                <c:pt idx="7">
                  <c:v>4.1648299411430907</c:v>
                </c:pt>
                <c:pt idx="8">
                  <c:v>3.2240093161091741</c:v>
                </c:pt>
                <c:pt idx="9">
                  <c:v>2.2831886910752575</c:v>
                </c:pt>
                <c:pt idx="10">
                  <c:v>1.7068082830501408</c:v>
                </c:pt>
                <c:pt idx="11">
                  <c:v>1.1304278750250238</c:v>
                </c:pt>
                <c:pt idx="12">
                  <c:v>1.7358936727399392</c:v>
                </c:pt>
                <c:pt idx="13">
                  <c:v>2.3413594704548548</c:v>
                </c:pt>
                <c:pt idx="14">
                  <c:v>1.1706797352274274</c:v>
                </c:pt>
                <c:pt idx="15">
                  <c:v>0</c:v>
                </c:pt>
                <c:pt idx="16">
                  <c:v>0.44010562085580301</c:v>
                </c:pt>
                <c:pt idx="17">
                  <c:v>0.88021124171160603</c:v>
                </c:pt>
                <c:pt idx="18">
                  <c:v>0.44010562085580301</c:v>
                </c:pt>
                <c:pt idx="19">
                  <c:v>0</c:v>
                </c:pt>
                <c:pt idx="20">
                  <c:v>2.4398068379391331</c:v>
                </c:pt>
                <c:pt idx="21">
                  <c:v>4.8796136758782662</c:v>
                </c:pt>
                <c:pt idx="22">
                  <c:v>3.5024630634199703</c:v>
                </c:pt>
                <c:pt idx="23">
                  <c:v>2.1253124509616739</c:v>
                </c:pt>
                <c:pt idx="24">
                  <c:v>1.2968976997578046</c:v>
                </c:pt>
                <c:pt idx="25">
                  <c:v>0.46848294855393502</c:v>
                </c:pt>
                <c:pt idx="26">
                  <c:v>0.46848294855393502</c:v>
                </c:pt>
                <c:pt idx="27">
                  <c:v>0.46613538794974518</c:v>
                </c:pt>
                <c:pt idx="28">
                  <c:v>0.46378782734555535</c:v>
                </c:pt>
              </c:numCache>
            </c:numRef>
          </c:yVal>
        </c:ser>
        <c:ser>
          <c:idx val="6"/>
          <c:order val="6"/>
          <c:tx>
            <c:strRef>
              <c:f>'MPN data'!$AI$2</c:f>
              <c:strCache>
                <c:ptCount val="1"/>
                <c:pt idx="0">
                  <c:v>14A 10^8</c:v>
                </c:pt>
              </c:strCache>
            </c:strRef>
          </c:tx>
          <c:marker>
            <c:symbol val="x"/>
            <c:size val="7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data'!$AI$3:$AI$40</c:f>
              <c:numCache>
                <c:formatCode>General</c:formatCode>
                <c:ptCount val="38"/>
                <c:pt idx="0">
                  <c:v>6.5301911392124001</c:v>
                </c:pt>
                <c:pt idx="1">
                  <c:v>4.4698816437465005</c:v>
                </c:pt>
                <c:pt idx="2">
                  <c:v>3.8001547593857623</c:v>
                </c:pt>
                <c:pt idx="3">
                  <c:v>3.1304278750250241</c:v>
                </c:pt>
                <c:pt idx="4">
                  <c:v>2.8988726048866003</c:v>
                </c:pt>
                <c:pt idx="5">
                  <c:v>2.667317334748176</c:v>
                </c:pt>
                <c:pt idx="6">
                  <c:v>2.0310934957467142</c:v>
                </c:pt>
                <c:pt idx="7">
                  <c:v>1.3948696567452525</c:v>
                </c:pt>
                <c:pt idx="8">
                  <c:v>1.7691611666157199</c:v>
                </c:pt>
                <c:pt idx="9">
                  <c:v>2.1434526764861874</c:v>
                </c:pt>
                <c:pt idx="10">
                  <c:v>2.5116509276245087</c:v>
                </c:pt>
                <c:pt idx="11">
                  <c:v>2.87984917876283</c:v>
                </c:pt>
                <c:pt idx="12">
                  <c:v>2.6741660636583826</c:v>
                </c:pt>
                <c:pt idx="13">
                  <c:v>2.4684829485539352</c:v>
                </c:pt>
                <c:pt idx="14">
                  <c:v>1.2342414742769676</c:v>
                </c:pt>
                <c:pt idx="15">
                  <c:v>0</c:v>
                </c:pt>
                <c:pt idx="16">
                  <c:v>0.18461585986548812</c:v>
                </c:pt>
                <c:pt idx="17">
                  <c:v>0.36923171973097624</c:v>
                </c:pt>
                <c:pt idx="18">
                  <c:v>0.21276711024913175</c:v>
                </c:pt>
                <c:pt idx="19">
                  <c:v>5.6302500767287267E-2</c:v>
                </c:pt>
                <c:pt idx="20">
                  <c:v>1.5933651878961557</c:v>
                </c:pt>
                <c:pt idx="21">
                  <c:v>3.1304278750250241</c:v>
                </c:pt>
                <c:pt idx="22">
                  <c:v>4.7983108599876072</c:v>
                </c:pt>
                <c:pt idx="23">
                  <c:v>6.4661938449501912</c:v>
                </c:pt>
                <c:pt idx="24">
                  <c:v>6.1312506813562138</c:v>
                </c:pt>
                <c:pt idx="25">
                  <c:v>5.7963075177622372</c:v>
                </c:pt>
                <c:pt idx="26">
                  <c:v>4.1307328928171962</c:v>
                </c:pt>
                <c:pt idx="27">
                  <c:v>3.1434526764861874</c:v>
                </c:pt>
                <c:pt idx="28">
                  <c:v>3.6670217957902564</c:v>
                </c:pt>
                <c:pt idx="29">
                  <c:v>6.8550304316319419</c:v>
                </c:pt>
                <c:pt idx="30">
                  <c:v>3.8639878297484915</c:v>
                </c:pt>
                <c:pt idx="31">
                  <c:v>4.8798129558609444</c:v>
                </c:pt>
                <c:pt idx="32">
                  <c:v>2.9797982762388773</c:v>
                </c:pt>
                <c:pt idx="33">
                  <c:v>1.0797835966168101</c:v>
                </c:pt>
                <c:pt idx="34">
                  <c:v>4.8794780925759937</c:v>
                </c:pt>
                <c:pt idx="35">
                  <c:v>3.4697867588897267</c:v>
                </c:pt>
                <c:pt idx="36">
                  <c:v>3.6669929995445587</c:v>
                </c:pt>
                <c:pt idx="37">
                  <c:v>3.1307193545708492</c:v>
                </c:pt>
              </c:numCache>
            </c:numRef>
          </c:yVal>
        </c:ser>
        <c:ser>
          <c:idx val="7"/>
          <c:order val="7"/>
          <c:tx>
            <c:strRef>
              <c:f>'MPN data'!$AJ$2</c:f>
              <c:strCache>
                <c:ptCount val="1"/>
                <c:pt idx="0">
                  <c:v>14A 10^6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data'!$AJ$3:$AJ$40</c:f>
              <c:numCache>
                <c:formatCode>General</c:formatCode>
                <c:ptCount val="38"/>
                <c:pt idx="0">
                  <c:v>3.1304278750250241</c:v>
                </c:pt>
              </c:numCache>
            </c:numRef>
          </c:yVal>
        </c:ser>
        <c:ser>
          <c:idx val="8"/>
          <c:order val="8"/>
          <c:tx>
            <c:strRef>
              <c:f>'MPN data'!$AK$2</c:f>
              <c:strCache>
                <c:ptCount val="1"/>
                <c:pt idx="0">
                  <c:v>14A 10^4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data'!$AK$3:$AK$40</c:f>
              <c:numCache>
                <c:formatCode>General</c:formatCode>
                <c:ptCount val="38"/>
                <c:pt idx="0">
                  <c:v>1.4395192526186185</c:v>
                </c:pt>
                <c:pt idx="1">
                  <c:v>5.6302500767287267E-2</c:v>
                </c:pt>
                <c:pt idx="2">
                  <c:v>2.8151250383643633E-2</c:v>
                </c:pt>
                <c:pt idx="3">
                  <c:v>0</c:v>
                </c:pt>
                <c:pt idx="4">
                  <c:v>0.2784524256682363</c:v>
                </c:pt>
                <c:pt idx="5">
                  <c:v>0.55690485133647261</c:v>
                </c:pt>
              </c:numCache>
            </c:numRef>
          </c:yVal>
        </c:ser>
        <c:ser>
          <c:idx val="9"/>
          <c:order val="9"/>
          <c:tx>
            <c:strRef>
              <c:f>'MPN data'!$AL$2</c:f>
              <c:strCache>
                <c:ptCount val="1"/>
                <c:pt idx="0">
                  <c:v>14A 10^2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data'!$AL$3:$AL$40</c:f>
              <c:numCache>
                <c:formatCode>General</c:formatCode>
                <c:ptCount val="38"/>
              </c:numCache>
            </c:numRef>
          </c:yVal>
        </c:ser>
        <c:ser>
          <c:idx val="10"/>
          <c:order val="10"/>
          <c:tx>
            <c:strRef>
              <c:f>'MPN data'!$AM$2</c:f>
              <c:strCache>
                <c:ptCount val="1"/>
                <c:pt idx="0">
                  <c:v>A9 10^10</c:v>
                </c:pt>
              </c:strCache>
            </c:strRef>
          </c:tx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data'!$AM$3:$AM$40</c:f>
              <c:numCache>
                <c:formatCode>General</c:formatCode>
                <c:ptCount val="38"/>
                <c:pt idx="0">
                  <c:v>8.4030551877524182</c:v>
                </c:pt>
                <c:pt idx="1">
                  <c:v>7.6446327322414485</c:v>
                </c:pt>
                <c:pt idx="2">
                  <c:v>5.8748857592312795</c:v>
                </c:pt>
                <c:pt idx="3">
                  <c:v>5.3772044115309168</c:v>
                </c:pt>
                <c:pt idx="4">
                  <c:v>4.879523063830554</c:v>
                </c:pt>
                <c:pt idx="5">
                  <c:v>4.8795774299249635</c:v>
                </c:pt>
                <c:pt idx="6">
                  <c:v>4.8796317960193729</c:v>
                </c:pt>
                <c:pt idx="7">
                  <c:v>5.8899925747143911</c:v>
                </c:pt>
                <c:pt idx="8">
                  <c:v>6.9003533534094093</c:v>
                </c:pt>
                <c:pt idx="9">
                  <c:v>5.5155431231133027</c:v>
                </c:pt>
                <c:pt idx="10">
                  <c:v>4.1307328928171962</c:v>
                </c:pt>
                <c:pt idx="11">
                  <c:v>3.5435494629731199</c:v>
                </c:pt>
                <c:pt idx="12">
                  <c:v>2.9563660331290431</c:v>
                </c:pt>
                <c:pt idx="13">
                  <c:v>1.4781830165645216</c:v>
                </c:pt>
                <c:pt idx="14">
                  <c:v>0</c:v>
                </c:pt>
                <c:pt idx="15">
                  <c:v>2.4397252802889904</c:v>
                </c:pt>
                <c:pt idx="16">
                  <c:v>4.8794505605779808</c:v>
                </c:pt>
                <c:pt idx="17">
                  <c:v>5.0049394324567835</c:v>
                </c:pt>
                <c:pt idx="18">
                  <c:v>5.1304283043355863</c:v>
                </c:pt>
                <c:pt idx="19">
                  <c:v>2.9877676490737608</c:v>
                </c:pt>
                <c:pt idx="20">
                  <c:v>0.84510699381193566</c:v>
                </c:pt>
                <c:pt idx="21">
                  <c:v>2.1574484057871426</c:v>
                </c:pt>
                <c:pt idx="22">
                  <c:v>3.4697898177623498</c:v>
                </c:pt>
                <c:pt idx="23">
                  <c:v>3.0683941287005214</c:v>
                </c:pt>
                <c:pt idx="24">
                  <c:v>2.666998439638693</c:v>
                </c:pt>
              </c:numCache>
            </c:numRef>
          </c:yVal>
        </c:ser>
        <c:ser>
          <c:idx val="11"/>
          <c:order val="11"/>
          <c:tx>
            <c:strRef>
              <c:f>'MPN data'!$AN$2</c:f>
              <c:strCache>
                <c:ptCount val="1"/>
                <c:pt idx="0">
                  <c:v>A9 10^8</c:v>
                </c:pt>
              </c:strCache>
            </c:strRef>
          </c:tx>
          <c:marker>
            <c:symbol val="x"/>
            <c:size val="5"/>
            <c:spPr>
              <a:ln w="25400"/>
            </c:spPr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data'!$AN$3:$AN$40</c:f>
              <c:numCache>
                <c:formatCode>General</c:formatCode>
                <c:ptCount val="38"/>
                <c:pt idx="0">
                  <c:v>6.857582125257399</c:v>
                </c:pt>
                <c:pt idx="1">
                  <c:v>4.4696488404807253</c:v>
                </c:pt>
                <c:pt idx="2">
                  <c:v>4.3697009736738774</c:v>
                </c:pt>
                <c:pt idx="3">
                  <c:v>4.419744755544408</c:v>
                </c:pt>
                <c:pt idx="4">
                  <c:v>4.4697885374149386</c:v>
                </c:pt>
                <c:pt idx="5">
                  <c:v>3.3001082062199814</c:v>
                </c:pt>
                <c:pt idx="6">
                  <c:v>2.1304278750250241</c:v>
                </c:pt>
                <c:pt idx="7">
                  <c:v>1.065213937512512</c:v>
                </c:pt>
                <c:pt idx="8">
                  <c:v>0</c:v>
                </c:pt>
                <c:pt idx="9">
                  <c:v>0.56673422778979332</c:v>
                </c:pt>
                <c:pt idx="10">
                  <c:v>1.1334684555795866</c:v>
                </c:pt>
              </c:numCache>
            </c:numRef>
          </c:yVal>
        </c:ser>
        <c:ser>
          <c:idx val="12"/>
          <c:order val="12"/>
          <c:tx>
            <c:strRef>
              <c:f>'MPN data'!$AO$2</c:f>
              <c:strCache>
                <c:ptCount val="1"/>
                <c:pt idx="0">
                  <c:v>A9 10^6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data'!$AO$3:$AO$40</c:f>
              <c:numCache>
                <c:formatCode>General</c:formatCode>
                <c:ptCount val="38"/>
                <c:pt idx="1">
                  <c:v>0.94090908206521773</c:v>
                </c:pt>
                <c:pt idx="2">
                  <c:v>5.6302500767287267E-2</c:v>
                </c:pt>
              </c:numCache>
            </c:numRef>
          </c:yVal>
        </c:ser>
        <c:ser>
          <c:idx val="13"/>
          <c:order val="13"/>
          <c:tx>
            <c:strRef>
              <c:f>'MPN data'!$AP$2</c:f>
              <c:strCache>
                <c:ptCount val="1"/>
                <c:pt idx="0">
                  <c:v>A9 10^4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data'!$AP$3:$AP$40</c:f>
              <c:numCache>
                <c:formatCode>General</c:formatCode>
                <c:ptCount val="38"/>
                <c:pt idx="33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'MPN data'!$AQ$2</c:f>
              <c:strCache>
                <c:ptCount val="1"/>
                <c:pt idx="0">
                  <c:v>A9 10^2</c:v>
                </c:pt>
              </c:strCache>
            </c:strRef>
          </c:tx>
          <c:marker>
            <c:symbol val="none"/>
          </c:marker>
          <c:xVal>
            <c:numRef>
              <c:f>'MPN data'!$AB$3:$AB$40</c:f>
              <c:numCache>
                <c:formatCode>General</c:formatCode>
                <c:ptCount val="3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35</c:v>
                </c:pt>
                <c:pt idx="27">
                  <c:v>37</c:v>
                </c:pt>
                <c:pt idx="28">
                  <c:v>39</c:v>
                </c:pt>
                <c:pt idx="29">
                  <c:v>42</c:v>
                </c:pt>
                <c:pt idx="30">
                  <c:v>44</c:v>
                </c:pt>
                <c:pt idx="31">
                  <c:v>46</c:v>
                </c:pt>
                <c:pt idx="32">
                  <c:v>49</c:v>
                </c:pt>
                <c:pt idx="33">
                  <c:v>51</c:v>
                </c:pt>
                <c:pt idx="34">
                  <c:v>53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</c:numCache>
            </c:numRef>
          </c:xVal>
          <c:yVal>
            <c:numRef>
              <c:f>'MPN data'!$AQ$3:$AQ$40</c:f>
              <c:numCache>
                <c:formatCode>General</c:formatCode>
                <c:ptCount val="38"/>
              </c:numCache>
            </c:numRef>
          </c:yVal>
        </c:ser>
        <c:axId val="70969216"/>
        <c:axId val="70848512"/>
      </c:scatterChart>
      <c:valAx>
        <c:axId val="70969216"/>
        <c:scaling>
          <c:orientation val="minMax"/>
          <c:max val="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  <a:r>
                  <a:rPr lang="en-US" baseline="0"/>
                  <a:t> post-infection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0848512"/>
        <c:crosses val="autoZero"/>
        <c:crossBetween val="midCat"/>
      </c:valAx>
      <c:valAx>
        <c:axId val="708485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log10 (MPN)</a:t>
                </a:r>
              </a:p>
            </c:rich>
          </c:tx>
          <c:layout/>
        </c:title>
        <c:numFmt formatCode="General" sourceLinked="1"/>
        <c:tickLblPos val="nextTo"/>
        <c:crossAx val="7096921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168089</xdr:colOff>
      <xdr:row>41</xdr:row>
      <xdr:rowOff>57149</xdr:rowOff>
    </xdr:from>
    <xdr:to>
      <xdr:col>43</xdr:col>
      <xdr:colOff>358587</xdr:colOff>
      <xdr:row>81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324971</xdr:colOff>
      <xdr:row>19</xdr:row>
      <xdr:rowOff>1119</xdr:rowOff>
    </xdr:from>
    <xdr:to>
      <xdr:col>38</xdr:col>
      <xdr:colOff>190500</xdr:colOff>
      <xdr:row>56</xdr:row>
      <xdr:rowOff>89646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114301</xdr:rowOff>
    </xdr:from>
    <xdr:to>
      <xdr:col>18</xdr:col>
      <xdr:colOff>466725</xdr:colOff>
      <xdr:row>33</xdr:row>
      <xdr:rowOff>133351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26"/>
  <sheetViews>
    <sheetView topLeftCell="J1" zoomScale="85" zoomScaleNormal="85" workbookViewId="0">
      <selection activeCell="AD11" sqref="AD11"/>
    </sheetView>
  </sheetViews>
  <sheetFormatPr defaultRowHeight="15"/>
  <cols>
    <col min="2" max="2" width="12.85546875" customWidth="1"/>
    <col min="3" max="3" width="12.7109375" customWidth="1"/>
    <col min="4" max="4" width="19.28515625" customWidth="1"/>
    <col min="5" max="5" width="13.85546875" customWidth="1"/>
    <col min="11" max="11" width="9.7109375" bestFit="1" customWidth="1"/>
    <col min="45" max="45" width="9.140625" style="1"/>
    <col min="48" max="48" width="18" customWidth="1"/>
    <col min="51" max="51" width="9.7109375" bestFit="1" customWidth="1"/>
  </cols>
  <sheetData>
    <row r="1" spans="1:52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L1">
        <v>217</v>
      </c>
      <c r="M1">
        <v>257</v>
      </c>
      <c r="N1">
        <v>225</v>
      </c>
      <c r="O1">
        <v>243</v>
      </c>
      <c r="P1">
        <v>267</v>
      </c>
      <c r="Q1">
        <v>252</v>
      </c>
      <c r="R1">
        <v>234</v>
      </c>
      <c r="S1">
        <v>215</v>
      </c>
      <c r="T1">
        <v>253</v>
      </c>
      <c r="U1">
        <v>226</v>
      </c>
      <c r="V1">
        <v>268</v>
      </c>
      <c r="W1">
        <v>212</v>
      </c>
      <c r="X1">
        <v>270</v>
      </c>
      <c r="Y1">
        <v>241</v>
      </c>
      <c r="Z1">
        <v>206</v>
      </c>
      <c r="AC1">
        <v>217</v>
      </c>
      <c r="AD1">
        <v>257</v>
      </c>
      <c r="AE1">
        <v>225</v>
      </c>
      <c r="AF1">
        <v>243</v>
      </c>
      <c r="AG1">
        <v>267</v>
      </c>
      <c r="AH1">
        <v>252</v>
      </c>
      <c r="AI1">
        <v>234</v>
      </c>
      <c r="AJ1">
        <v>215</v>
      </c>
      <c r="AK1">
        <v>253</v>
      </c>
      <c r="AL1">
        <v>226</v>
      </c>
      <c r="AM1">
        <v>268</v>
      </c>
      <c r="AN1">
        <v>212</v>
      </c>
      <c r="AO1">
        <v>270</v>
      </c>
      <c r="AP1">
        <v>241</v>
      </c>
      <c r="AQ1">
        <v>206</v>
      </c>
      <c r="AS1" s="1" t="s">
        <v>6</v>
      </c>
      <c r="AT1" t="s">
        <v>7</v>
      </c>
      <c r="AU1" t="s">
        <v>8</v>
      </c>
      <c r="AV1" t="s">
        <v>9</v>
      </c>
      <c r="AW1" t="s">
        <v>2</v>
      </c>
      <c r="AY1" t="s">
        <v>15</v>
      </c>
    </row>
    <row r="2" spans="1:52">
      <c r="A2" s="1">
        <v>217</v>
      </c>
      <c r="B2" s="1">
        <v>1</v>
      </c>
      <c r="C2" s="2">
        <v>40918</v>
      </c>
      <c r="D2" s="1">
        <v>3153162.5</v>
      </c>
      <c r="E2" s="1">
        <f>LOG10(D2)</f>
        <v>6.4987463529346385</v>
      </c>
      <c r="J2" t="s">
        <v>5</v>
      </c>
      <c r="K2" t="s">
        <v>1</v>
      </c>
      <c r="L2" t="s">
        <v>18</v>
      </c>
      <c r="M2" t="s">
        <v>20</v>
      </c>
      <c r="N2" t="s">
        <v>22</v>
      </c>
      <c r="O2" t="s">
        <v>24</v>
      </c>
      <c r="P2" t="s">
        <v>26</v>
      </c>
      <c r="Q2" t="s">
        <v>19</v>
      </c>
      <c r="R2" t="s">
        <v>21</v>
      </c>
      <c r="S2" t="s">
        <v>23</v>
      </c>
      <c r="T2" t="s">
        <v>25</v>
      </c>
      <c r="U2" t="s">
        <v>27</v>
      </c>
      <c r="V2" s="1" t="s">
        <v>31</v>
      </c>
      <c r="W2" s="1" t="s">
        <v>30</v>
      </c>
      <c r="X2" t="s">
        <v>29</v>
      </c>
      <c r="Y2" s="1" t="s">
        <v>32</v>
      </c>
      <c r="Z2" t="s">
        <v>28</v>
      </c>
      <c r="AB2" t="s">
        <v>5</v>
      </c>
      <c r="AC2" t="s">
        <v>18</v>
      </c>
      <c r="AD2" t="s">
        <v>20</v>
      </c>
      <c r="AE2" t="s">
        <v>22</v>
      </c>
      <c r="AF2" t="s">
        <v>24</v>
      </c>
      <c r="AG2" t="s">
        <v>26</v>
      </c>
      <c r="AH2" t="s">
        <v>19</v>
      </c>
      <c r="AI2" t="s">
        <v>21</v>
      </c>
      <c r="AJ2" t="s">
        <v>23</v>
      </c>
      <c r="AK2" t="s">
        <v>25</v>
      </c>
      <c r="AL2" t="s">
        <v>27</v>
      </c>
      <c r="AM2" s="1" t="s">
        <v>31</v>
      </c>
      <c r="AN2" s="1" t="s">
        <v>30</v>
      </c>
      <c r="AO2" t="s">
        <v>29</v>
      </c>
      <c r="AP2" s="1" t="s">
        <v>32</v>
      </c>
      <c r="AQ2" t="s">
        <v>28</v>
      </c>
      <c r="AS2" s="1">
        <v>217</v>
      </c>
      <c r="AT2" t="s">
        <v>10</v>
      </c>
      <c r="AU2">
        <v>10</v>
      </c>
      <c r="AV2" s="6">
        <v>40917</v>
      </c>
      <c r="AW2">
        <v>1</v>
      </c>
      <c r="AY2" s="6">
        <v>40991</v>
      </c>
    </row>
    <row r="3" spans="1:52">
      <c r="A3" s="1">
        <v>252</v>
      </c>
      <c r="B3" s="1">
        <v>2</v>
      </c>
      <c r="C3" s="2">
        <v>40918</v>
      </c>
      <c r="D3" s="1">
        <v>3153162.5</v>
      </c>
      <c r="E3" s="1">
        <f t="shared" ref="E3:E8" si="0">LOG10(D3)</f>
        <v>6.4987463529346385</v>
      </c>
      <c r="J3">
        <f>K3-$AV$2</f>
        <v>1</v>
      </c>
      <c r="K3" s="6">
        <v>40918</v>
      </c>
      <c r="L3">
        <v>6.4987463529346385</v>
      </c>
      <c r="M3">
        <v>4.0625330998470446</v>
      </c>
      <c r="P3">
        <v>1.3617278360175928</v>
      </c>
      <c r="Q3">
        <v>6.4987463529346385</v>
      </c>
      <c r="R3">
        <v>5.0301911392124001</v>
      </c>
      <c r="S3">
        <v>1.6304278750250238</v>
      </c>
      <c r="T3">
        <v>-6.0480747381381476E-2</v>
      </c>
      <c r="V3">
        <v>6.9030551877524182</v>
      </c>
      <c r="W3">
        <v>5.357582125257399</v>
      </c>
      <c r="AB3">
        <v>1</v>
      </c>
      <c r="AC3">
        <f>L3+1.5</f>
        <v>7.9987463529346385</v>
      </c>
      <c r="AD3">
        <f>M3+1.5</f>
        <v>5.5625330998470446</v>
      </c>
      <c r="AG3">
        <f>P3+1.5</f>
        <v>2.8617278360175931</v>
      </c>
      <c r="AH3">
        <f>Q3+1.5</f>
        <v>7.9987463529346385</v>
      </c>
      <c r="AI3">
        <f>R3+1.5</f>
        <v>6.5301911392124001</v>
      </c>
      <c r="AJ3">
        <f>S3+1.5</f>
        <v>3.1304278750250241</v>
      </c>
      <c r="AK3">
        <f>T3+1.5</f>
        <v>1.4395192526186185</v>
      </c>
      <c r="AM3">
        <f t="shared" ref="AM3:AN5" si="1">V3+1.5</f>
        <v>8.4030551877524182</v>
      </c>
      <c r="AN3">
        <f t="shared" si="1"/>
        <v>6.857582125257399</v>
      </c>
      <c r="AS3" s="1">
        <v>252</v>
      </c>
      <c r="AT3" t="s">
        <v>11</v>
      </c>
      <c r="AU3">
        <v>10</v>
      </c>
      <c r="AV3" s="6">
        <v>40917</v>
      </c>
      <c r="AW3">
        <v>2</v>
      </c>
      <c r="AY3" s="6">
        <v>40968</v>
      </c>
    </row>
    <row r="4" spans="1:52">
      <c r="A4" s="1">
        <v>257</v>
      </c>
      <c r="B4" s="1">
        <v>3</v>
      </c>
      <c r="C4" s="2">
        <v>40918</v>
      </c>
      <c r="D4" s="1">
        <v>11548.7</v>
      </c>
      <c r="E4" s="1">
        <f t="shared" si="0"/>
        <v>4.0625330998470446</v>
      </c>
      <c r="J4">
        <f t="shared" ref="J4:J40" si="2">K4-$AV$2</f>
        <v>3</v>
      </c>
      <c r="K4" s="6">
        <v>40920</v>
      </c>
      <c r="L4">
        <v>6.3263931348581952</v>
      </c>
      <c r="M4">
        <v>3.1669922308301102</v>
      </c>
      <c r="N4">
        <v>-1.4436974992327127</v>
      </c>
      <c r="Q4">
        <v>4.0564703395624546</v>
      </c>
      <c r="R4">
        <v>2.9698816437465001</v>
      </c>
      <c r="T4">
        <v>-1.4436974992327127</v>
      </c>
      <c r="V4">
        <v>6.1446327322414485</v>
      </c>
      <c r="W4">
        <v>2.9696488404807253</v>
      </c>
      <c r="X4">
        <v>-0.55909091793478227</v>
      </c>
      <c r="AB4">
        <v>3</v>
      </c>
      <c r="AC4">
        <f>L4+1.5</f>
        <v>7.8263931348581952</v>
      </c>
      <c r="AD4">
        <f>M4+1.5</f>
        <v>4.6669922308301102</v>
      </c>
      <c r="AE4">
        <f>N4+1.5</f>
        <v>5.6302500767287267E-2</v>
      </c>
      <c r="AH4">
        <f>Q4+1.5</f>
        <v>5.5564703395624546</v>
      </c>
      <c r="AI4">
        <f>R4+1.5</f>
        <v>4.4698816437465005</v>
      </c>
      <c r="AK4">
        <f>T4+1.5</f>
        <v>5.6302500767287267E-2</v>
      </c>
      <c r="AM4">
        <f t="shared" si="1"/>
        <v>7.6446327322414485</v>
      </c>
      <c r="AN4">
        <f t="shared" si="1"/>
        <v>4.4696488404807253</v>
      </c>
      <c r="AO4">
        <f>X4+1.5</f>
        <v>0.94090908206521773</v>
      </c>
      <c r="AS4" s="7">
        <v>257</v>
      </c>
      <c r="AT4" s="8" t="s">
        <v>10</v>
      </c>
      <c r="AU4" s="8">
        <v>8</v>
      </c>
      <c r="AV4" s="9">
        <v>40917</v>
      </c>
      <c r="AW4" s="8">
        <v>3</v>
      </c>
      <c r="AX4" s="8"/>
      <c r="AY4" s="9">
        <v>40938</v>
      </c>
      <c r="AZ4" t="s">
        <v>16</v>
      </c>
    </row>
    <row r="5" spans="1:52">
      <c r="A5" s="1">
        <v>234</v>
      </c>
      <c r="B5" s="1">
        <v>4</v>
      </c>
      <c r="C5" s="2">
        <v>40918</v>
      </c>
      <c r="D5" s="1">
        <v>107199.1</v>
      </c>
      <c r="E5" s="1">
        <f t="shared" si="0"/>
        <v>5.0301911392124001</v>
      </c>
      <c r="J5">
        <v>6</v>
      </c>
      <c r="K5" s="6"/>
      <c r="V5">
        <v>4.3748857592312795</v>
      </c>
      <c r="W5">
        <v>2.8697009736738779</v>
      </c>
      <c r="X5">
        <v>-1.4436974992327127</v>
      </c>
      <c r="AB5">
        <v>6</v>
      </c>
      <c r="AC5">
        <f>AVERAGE(AC4,AC6)</f>
        <v>6.4951223826850839</v>
      </c>
      <c r="AD5">
        <f>AVERAGE(AD4,AD6)</f>
        <v>4.9141421039478566</v>
      </c>
      <c r="AE5">
        <f>AVERAGE(AE4,AE6)</f>
        <v>2.8151250383643633E-2</v>
      </c>
      <c r="AH5">
        <f>AVERAGE(AH4,AH6)</f>
        <v>4.8588100984036213</v>
      </c>
      <c r="AI5">
        <f>AVERAGE(AI4,AI6)</f>
        <v>3.8001547593857623</v>
      </c>
      <c r="AK5">
        <f>AVERAGE(AK4,AK6)</f>
        <v>2.8151250383643633E-2</v>
      </c>
      <c r="AM5">
        <f t="shared" si="1"/>
        <v>5.8748857592312795</v>
      </c>
      <c r="AN5">
        <f t="shared" si="1"/>
        <v>4.3697009736738774</v>
      </c>
      <c r="AO5">
        <f>X5+1.5</f>
        <v>5.6302500767287267E-2</v>
      </c>
      <c r="AS5" s="1">
        <v>234</v>
      </c>
      <c r="AT5" t="s">
        <v>11</v>
      </c>
      <c r="AU5">
        <v>8</v>
      </c>
      <c r="AV5" s="6">
        <v>40917</v>
      </c>
      <c r="AW5">
        <v>4</v>
      </c>
      <c r="AY5" s="6">
        <v>40991</v>
      </c>
    </row>
    <row r="6" spans="1:52">
      <c r="A6" s="1">
        <v>215</v>
      </c>
      <c r="B6" s="1">
        <v>6</v>
      </c>
      <c r="C6" s="2">
        <v>40918</v>
      </c>
      <c r="D6" s="1">
        <v>42.7</v>
      </c>
      <c r="E6" s="1">
        <f t="shared" si="0"/>
        <v>1.6304278750250238</v>
      </c>
      <c r="J6">
        <f t="shared" si="2"/>
        <v>7</v>
      </c>
      <c r="K6" s="6">
        <v>40924</v>
      </c>
      <c r="L6">
        <v>3.6638516305119735</v>
      </c>
      <c r="M6">
        <v>3.6612919770656034</v>
      </c>
      <c r="Q6">
        <v>2.6611498572447867</v>
      </c>
      <c r="R6">
        <v>1.6304278750250238</v>
      </c>
      <c r="AB6">
        <v>7</v>
      </c>
      <c r="AC6">
        <f>L6+1.5</f>
        <v>5.1638516305119735</v>
      </c>
      <c r="AD6">
        <f>M6+1.5</f>
        <v>5.1612919770656038</v>
      </c>
      <c r="AE6">
        <v>0</v>
      </c>
      <c r="AH6">
        <f>Q6+1.5</f>
        <v>4.1611498572447871</v>
      </c>
      <c r="AI6">
        <f>R6+1.5</f>
        <v>3.1304278750250241</v>
      </c>
      <c r="AK6">
        <v>0</v>
      </c>
      <c r="AM6">
        <f>AVERAGE(AM5,AM7)</f>
        <v>5.3772044115309168</v>
      </c>
      <c r="AN6">
        <f>AVERAGE(AN5,AN7)</f>
        <v>4.419744755544408</v>
      </c>
      <c r="AS6" s="1">
        <v>225</v>
      </c>
      <c r="AT6" t="s">
        <v>10</v>
      </c>
      <c r="AU6">
        <v>6</v>
      </c>
      <c r="AV6" s="6">
        <v>40917</v>
      </c>
      <c r="AW6">
        <v>5</v>
      </c>
      <c r="AY6" s="6">
        <v>40933</v>
      </c>
    </row>
    <row r="7" spans="1:52">
      <c r="A7" s="1">
        <v>253</v>
      </c>
      <c r="B7" s="1">
        <v>8</v>
      </c>
      <c r="C7" s="2">
        <v>40918</v>
      </c>
      <c r="D7" s="1">
        <v>0.87</v>
      </c>
      <c r="E7" s="1">
        <f t="shared" si="0"/>
        <v>-6.0480747381381476E-2</v>
      </c>
      <c r="J7">
        <v>8</v>
      </c>
      <c r="K7" s="6"/>
      <c r="V7">
        <v>3.379523063830554</v>
      </c>
      <c r="W7">
        <v>2.9697885374149386</v>
      </c>
      <c r="AB7">
        <v>8</v>
      </c>
      <c r="AC7">
        <f>AVERAGE(AC6,AC8)</f>
        <v>4.3168666371292366</v>
      </c>
      <c r="AD7">
        <f>AVERAGE(AD6,AD8)</f>
        <v>4.8511250752249051</v>
      </c>
      <c r="AE7">
        <f>AVERAGE(AE6,AE8)</f>
        <v>0</v>
      </c>
      <c r="AH7">
        <f>AVERAGE(AH6,AH8)</f>
        <v>4.3510540153144976</v>
      </c>
      <c r="AI7">
        <f>AVERAGE(AI6,AI8)</f>
        <v>2.8988726048866003</v>
      </c>
      <c r="AK7">
        <f>AVERAGE(AK6,AK8)</f>
        <v>0.2784524256682363</v>
      </c>
      <c r="AM7">
        <f>V7+1.5</f>
        <v>4.879523063830554</v>
      </c>
      <c r="AN7">
        <f>W7+1.5</f>
        <v>4.4697885374149386</v>
      </c>
      <c r="AS7" s="1">
        <v>215</v>
      </c>
      <c r="AT7" t="s">
        <v>11</v>
      </c>
      <c r="AU7">
        <v>6</v>
      </c>
      <c r="AV7" s="6">
        <v>40917</v>
      </c>
      <c r="AW7">
        <v>6</v>
      </c>
      <c r="AY7" s="6">
        <v>40938</v>
      </c>
    </row>
    <row r="8" spans="1:52">
      <c r="A8" s="1">
        <v>267</v>
      </c>
      <c r="B8" s="1">
        <v>9</v>
      </c>
      <c r="C8" s="2">
        <v>40918</v>
      </c>
      <c r="D8" s="3">
        <v>23</v>
      </c>
      <c r="E8" s="1">
        <f t="shared" si="0"/>
        <v>1.3617278360175928</v>
      </c>
      <c r="J8">
        <f t="shared" si="2"/>
        <v>9</v>
      </c>
      <c r="K8" s="6">
        <v>40926</v>
      </c>
      <c r="L8">
        <v>1.9698816437464999</v>
      </c>
      <c r="M8">
        <v>3.0409581733842073</v>
      </c>
      <c r="Q8">
        <v>3.0409581733842073</v>
      </c>
      <c r="R8">
        <v>1.167317334748176</v>
      </c>
      <c r="T8">
        <v>-0.94309514866352739</v>
      </c>
      <c r="AB8">
        <v>9</v>
      </c>
      <c r="AC8">
        <f>L8+1.5</f>
        <v>3.4698816437464997</v>
      </c>
      <c r="AD8">
        <f>M8+1.5</f>
        <v>4.5409581733842073</v>
      </c>
      <c r="AE8">
        <v>0</v>
      </c>
      <c r="AH8">
        <f>Q8+1.5</f>
        <v>4.5409581733842073</v>
      </c>
      <c r="AI8">
        <f>R8+1.5</f>
        <v>2.667317334748176</v>
      </c>
      <c r="AK8">
        <f>T8+1.5</f>
        <v>0.55690485133647261</v>
      </c>
      <c r="AM8">
        <f>AVERAGE(AM7,AM9)</f>
        <v>4.8795774299249635</v>
      </c>
      <c r="AN8">
        <f>AVERAGE(AN7,AN9)</f>
        <v>3.3001082062199814</v>
      </c>
      <c r="AS8" s="1">
        <v>243</v>
      </c>
      <c r="AT8" t="s">
        <v>10</v>
      </c>
      <c r="AU8">
        <v>4</v>
      </c>
      <c r="AV8" s="6">
        <v>40917</v>
      </c>
      <c r="AW8">
        <v>7</v>
      </c>
      <c r="AY8" s="6">
        <v>40938</v>
      </c>
    </row>
    <row r="9" spans="1:52">
      <c r="A9" s="1"/>
      <c r="B9" s="1"/>
      <c r="C9" s="1"/>
      <c r="D9" s="1"/>
      <c r="E9" s="1"/>
      <c r="J9">
        <v>10</v>
      </c>
      <c r="K9" s="6"/>
      <c r="V9">
        <v>3.3796317960193725</v>
      </c>
      <c r="W9">
        <v>0.63042787502502384</v>
      </c>
      <c r="AB9">
        <v>10</v>
      </c>
      <c r="AC9">
        <f>AVERAGE(AC8,AC10)</f>
        <v>3.4698816437464997</v>
      </c>
      <c r="AD9">
        <f>AVERAGE(AD8,AD10)</f>
        <v>4.352894057263649</v>
      </c>
      <c r="AE9">
        <f>AVERAGE(AE8,AE10)</f>
        <v>0</v>
      </c>
      <c r="AH9">
        <f>AVERAGE(AH8,AH10)</f>
        <v>4.352894057263649</v>
      </c>
      <c r="AI9">
        <f>AVERAGE(AI8,AI10)</f>
        <v>2.0310934957467142</v>
      </c>
      <c r="AM9">
        <f>V9+1.5</f>
        <v>4.8796317960193729</v>
      </c>
      <c r="AN9">
        <f>W9+1.5</f>
        <v>2.1304278750250241</v>
      </c>
      <c r="AS9" s="1">
        <v>253</v>
      </c>
      <c r="AT9" t="s">
        <v>11</v>
      </c>
      <c r="AU9">
        <v>4</v>
      </c>
      <c r="AV9" s="6">
        <v>40917</v>
      </c>
      <c r="AW9">
        <v>8</v>
      </c>
      <c r="AY9" s="6">
        <v>40938</v>
      </c>
    </row>
    <row r="10" spans="1:52">
      <c r="A10" s="1">
        <v>217</v>
      </c>
      <c r="B10" s="1">
        <v>1</v>
      </c>
      <c r="C10" s="2">
        <v>40920</v>
      </c>
      <c r="D10" s="1">
        <v>2120279.6</v>
      </c>
      <c r="E10" s="1">
        <f t="shared" ref="E10:E15" si="3">LOG10(D10)</f>
        <v>6.3263931348581952</v>
      </c>
      <c r="J10">
        <f t="shared" si="2"/>
        <v>11</v>
      </c>
      <c r="K10" s="6">
        <v>40928</v>
      </c>
      <c r="L10">
        <v>1.9698816437464999</v>
      </c>
      <c r="M10">
        <v>2.6648299411430907</v>
      </c>
      <c r="Q10">
        <v>2.6648299411430907</v>
      </c>
      <c r="R10">
        <v>-0.10513034325474745</v>
      </c>
      <c r="AB10">
        <v>11</v>
      </c>
      <c r="AC10">
        <f>L10+1.5</f>
        <v>3.4698816437464997</v>
      </c>
      <c r="AD10">
        <f>M10+1.5</f>
        <v>4.1648299411430907</v>
      </c>
      <c r="AE10">
        <v>0</v>
      </c>
      <c r="AH10">
        <f>Q10+1.5</f>
        <v>4.1648299411430907</v>
      </c>
      <c r="AI10">
        <f>R10+1.5</f>
        <v>1.3948696567452525</v>
      </c>
      <c r="AM10">
        <f>AVERAGE(AM9,AM11)</f>
        <v>5.8899925747143911</v>
      </c>
      <c r="AN10">
        <f>AVERAGE(AN9,AN11)</f>
        <v>1.065213937512512</v>
      </c>
      <c r="AS10" s="1">
        <v>267</v>
      </c>
      <c r="AT10" t="s">
        <v>10</v>
      </c>
      <c r="AU10">
        <v>2</v>
      </c>
      <c r="AV10" s="6">
        <v>40917</v>
      </c>
      <c r="AW10">
        <v>9</v>
      </c>
      <c r="AY10" s="6">
        <v>40938</v>
      </c>
    </row>
    <row r="11" spans="1:52">
      <c r="A11" s="1">
        <v>252</v>
      </c>
      <c r="B11" s="1">
        <v>2</v>
      </c>
      <c r="C11" s="2">
        <v>40920</v>
      </c>
      <c r="D11" s="1">
        <v>11388.6</v>
      </c>
      <c r="E11" s="1">
        <f t="shared" si="3"/>
        <v>4.0564703395624546</v>
      </c>
      <c r="J11">
        <v>13</v>
      </c>
      <c r="K11" s="6"/>
      <c r="V11">
        <v>5.4003533534094093</v>
      </c>
      <c r="AB11">
        <v>13</v>
      </c>
      <c r="AC11">
        <f>AVERAGE(AC10,AC12)</f>
        <v>2.6460504692402096</v>
      </c>
      <c r="AD11">
        <f>AVERAGE(AD10,AD12)</f>
        <v>2.0824149705715453</v>
      </c>
      <c r="AE11">
        <f>AVERAGE(AE10,AE12)</f>
        <v>0.57172633824309371</v>
      </c>
      <c r="AH11">
        <f>AVERAGE(AH10,AH12)</f>
        <v>3.2240093161091741</v>
      </c>
      <c r="AI11">
        <f>AVERAGE(AI10,AI12)</f>
        <v>1.7691611666157199</v>
      </c>
      <c r="AM11">
        <f>V11+1.5</f>
        <v>6.9003533534094093</v>
      </c>
      <c r="AN11">
        <v>0</v>
      </c>
      <c r="AS11" s="1">
        <v>226</v>
      </c>
      <c r="AT11" t="s">
        <v>11</v>
      </c>
      <c r="AU11">
        <v>2</v>
      </c>
      <c r="AV11" s="6">
        <v>40917</v>
      </c>
      <c r="AW11">
        <v>10</v>
      </c>
      <c r="AY11" s="6">
        <v>40938</v>
      </c>
    </row>
    <row r="12" spans="1:52">
      <c r="A12" s="1">
        <v>257</v>
      </c>
      <c r="B12" s="1">
        <v>3</v>
      </c>
      <c r="C12" s="2">
        <v>40920</v>
      </c>
      <c r="D12" s="1">
        <v>1468.9</v>
      </c>
      <c r="E12" s="1">
        <f t="shared" si="3"/>
        <v>3.1669922308301102</v>
      </c>
      <c r="J12">
        <f t="shared" si="2"/>
        <v>14</v>
      </c>
      <c r="K12" s="6">
        <v>40931</v>
      </c>
      <c r="L12">
        <v>0.3222192947339193</v>
      </c>
      <c r="N12">
        <v>-0.35654732351381258</v>
      </c>
      <c r="Q12">
        <v>0.78318869107525757</v>
      </c>
      <c r="R12">
        <v>0.64345267648618742</v>
      </c>
      <c r="AB12">
        <v>14</v>
      </c>
      <c r="AC12">
        <f>L12+1.5</f>
        <v>1.8222192947339193</v>
      </c>
      <c r="AD12">
        <v>0</v>
      </c>
      <c r="AE12">
        <f>N12+1.5</f>
        <v>1.1434526764861874</v>
      </c>
      <c r="AH12">
        <f>Q12+1.5</f>
        <v>2.2831886910752575</v>
      </c>
      <c r="AI12">
        <f>R12+1.5</f>
        <v>2.1434526764861874</v>
      </c>
      <c r="AM12">
        <f>AVERAGE(AM11,AM13)</f>
        <v>5.5155431231133027</v>
      </c>
      <c r="AN12">
        <f>AVERAGE(AN11,AN13)</f>
        <v>0.56673422778979332</v>
      </c>
      <c r="AS12" s="1">
        <v>206</v>
      </c>
      <c r="AT12" t="s">
        <v>12</v>
      </c>
      <c r="AU12">
        <v>2</v>
      </c>
      <c r="AV12" s="6">
        <v>40917</v>
      </c>
      <c r="AW12">
        <v>11</v>
      </c>
      <c r="AY12" s="6">
        <v>40938</v>
      </c>
    </row>
    <row r="13" spans="1:52">
      <c r="A13" s="1">
        <v>234</v>
      </c>
      <c r="B13" s="1">
        <v>4</v>
      </c>
      <c r="C13" s="2">
        <v>40920</v>
      </c>
      <c r="D13" s="3">
        <v>933</v>
      </c>
      <c r="E13" s="1">
        <f t="shared" si="3"/>
        <v>2.9698816437465001</v>
      </c>
      <c r="J13">
        <v>15</v>
      </c>
      <c r="K13" s="6"/>
      <c r="V13">
        <v>2.6307328928171967</v>
      </c>
      <c r="W13">
        <v>-0.36653154442041347</v>
      </c>
      <c r="AB13">
        <v>15</v>
      </c>
      <c r="AC13">
        <f>AVERAGE(AC12,AC14)</f>
        <v>1.6085444757395859</v>
      </c>
      <c r="AD13">
        <f>AVERAGE(AD12,AD14)</f>
        <v>0</v>
      </c>
      <c r="AE13">
        <f>AVERAGE(AE12,AE14)</f>
        <v>0.80596781252006122</v>
      </c>
      <c r="AH13">
        <f>AVERAGE(AH12,AH14)</f>
        <v>1.7068082830501408</v>
      </c>
      <c r="AI13">
        <f>AVERAGE(AI12,AI14)</f>
        <v>2.5116509276245087</v>
      </c>
      <c r="AM13">
        <f>V13+1.5</f>
        <v>4.1307328928171962</v>
      </c>
      <c r="AN13">
        <f>W13+1.5</f>
        <v>1.1334684555795866</v>
      </c>
      <c r="AS13" s="7">
        <v>269</v>
      </c>
      <c r="AT13" s="8" t="s">
        <v>12</v>
      </c>
      <c r="AU13" s="8">
        <v>4</v>
      </c>
      <c r="AV13" s="9">
        <v>40946</v>
      </c>
      <c r="AW13" s="8">
        <v>11</v>
      </c>
      <c r="AY13" s="6">
        <v>40949</v>
      </c>
      <c r="AZ13" t="s">
        <v>17</v>
      </c>
    </row>
    <row r="14" spans="1:52">
      <c r="A14" s="1">
        <v>225</v>
      </c>
      <c r="B14" s="1">
        <v>5</v>
      </c>
      <c r="C14" s="2">
        <v>40920</v>
      </c>
      <c r="D14" s="1">
        <v>3.5999999999999997E-2</v>
      </c>
      <c r="E14" s="1">
        <f t="shared" si="3"/>
        <v>-1.4436974992327127</v>
      </c>
      <c r="J14">
        <f t="shared" si="2"/>
        <v>16</v>
      </c>
      <c r="K14" s="6">
        <v>40933</v>
      </c>
      <c r="L14">
        <v>-0.10513034325474745</v>
      </c>
      <c r="N14">
        <v>-1.031517051446065</v>
      </c>
      <c r="Q14">
        <v>-0.36957212497497616</v>
      </c>
      <c r="R14">
        <v>1.37984917876283</v>
      </c>
      <c r="AB14">
        <v>16</v>
      </c>
      <c r="AC14">
        <f>L14+1.5</f>
        <v>1.3948696567452525</v>
      </c>
      <c r="AD14">
        <v>0</v>
      </c>
      <c r="AE14">
        <f>N14+1.5</f>
        <v>0.46848294855393502</v>
      </c>
      <c r="AH14">
        <f>Q14+1.5</f>
        <v>1.1304278750250238</v>
      </c>
      <c r="AI14">
        <f>R14+1.5</f>
        <v>2.87984917876283</v>
      </c>
      <c r="AM14">
        <f>AVERAGE(AM13,AM15)</f>
        <v>3.5435494629731199</v>
      </c>
      <c r="AS14" s="1">
        <v>270</v>
      </c>
      <c r="AT14" t="s">
        <v>12</v>
      </c>
      <c r="AU14">
        <v>6</v>
      </c>
      <c r="AV14" s="6">
        <v>40946</v>
      </c>
      <c r="AW14">
        <v>9</v>
      </c>
      <c r="AY14" s="6">
        <v>40963</v>
      </c>
    </row>
    <row r="15" spans="1:52">
      <c r="A15" s="1">
        <v>253</v>
      </c>
      <c r="B15" s="1">
        <v>8</v>
      </c>
      <c r="C15" s="2">
        <v>40920</v>
      </c>
      <c r="D15" s="1">
        <v>3.5999999999999997E-2</v>
      </c>
      <c r="E15" s="1">
        <f t="shared" si="3"/>
        <v>-1.4436974992327127</v>
      </c>
      <c r="J15">
        <v>17</v>
      </c>
      <c r="K15" s="6"/>
      <c r="V15">
        <v>1.4563660331290431</v>
      </c>
      <c r="AB15">
        <v>17</v>
      </c>
      <c r="AC15">
        <f>AVERAGE(AC14,AC16)</f>
        <v>2.932259248612989</v>
      </c>
      <c r="AD15">
        <f>AVERAGE(AD14,AD16)</f>
        <v>2.2348942687074693</v>
      </c>
      <c r="AH15">
        <f>AVERAGE(AH14,AH16)</f>
        <v>1.7358936727399392</v>
      </c>
      <c r="AI15">
        <f>AVERAGE(AI14,AI16)</f>
        <v>2.6741660636583826</v>
      </c>
      <c r="AM15">
        <f>V15+1.5</f>
        <v>2.9563660331290431</v>
      </c>
      <c r="AS15" s="1">
        <v>212</v>
      </c>
      <c r="AT15" t="s">
        <v>12</v>
      </c>
      <c r="AU15">
        <v>8</v>
      </c>
      <c r="AV15" s="6">
        <v>40946</v>
      </c>
      <c r="AW15">
        <v>7</v>
      </c>
      <c r="AY15" s="6">
        <v>40977</v>
      </c>
    </row>
    <row r="16" spans="1:52">
      <c r="A16" s="1"/>
      <c r="B16" s="1"/>
      <c r="C16" s="1"/>
      <c r="D16" s="1"/>
      <c r="E16" s="1"/>
      <c r="J16">
        <f t="shared" si="2"/>
        <v>18</v>
      </c>
      <c r="K16" s="6">
        <v>40935</v>
      </c>
      <c r="L16">
        <v>2.9696488404807253</v>
      </c>
      <c r="M16">
        <v>2.9697885374149386</v>
      </c>
      <c r="Q16">
        <v>0.84135947045485493</v>
      </c>
      <c r="R16">
        <v>0.96848294855393513</v>
      </c>
      <c r="AB16">
        <v>18</v>
      </c>
      <c r="AC16">
        <f>L16+1.5</f>
        <v>4.4696488404807253</v>
      </c>
      <c r="AD16">
        <f>M16+1.5</f>
        <v>4.4697885374149386</v>
      </c>
      <c r="AH16">
        <f>Q16+1.5</f>
        <v>2.3413594704548548</v>
      </c>
      <c r="AI16">
        <f>R16+1.5</f>
        <v>2.4684829485539352</v>
      </c>
      <c r="AM16">
        <f>AVERAGE(AM15,AM17)</f>
        <v>1.4781830165645216</v>
      </c>
      <c r="AS16" s="1">
        <v>268</v>
      </c>
      <c r="AT16" t="s">
        <v>12</v>
      </c>
      <c r="AU16">
        <v>10</v>
      </c>
      <c r="AV16" s="6">
        <v>40946</v>
      </c>
      <c r="AW16">
        <v>5</v>
      </c>
    </row>
    <row r="17" spans="1:51">
      <c r="A17" s="1">
        <v>217</v>
      </c>
      <c r="B17" s="1">
        <v>1</v>
      </c>
      <c r="C17" s="2">
        <v>40924</v>
      </c>
      <c r="D17" s="1">
        <v>4611.6000000000004</v>
      </c>
      <c r="E17" s="1">
        <f>LOG10(D17)</f>
        <v>3.6638516305119735</v>
      </c>
      <c r="J17">
        <v>20</v>
      </c>
      <c r="K17" s="6"/>
      <c r="AB17">
        <v>20</v>
      </c>
      <c r="AC17">
        <f>AVERAGE(AC16,AC18)</f>
        <v>4.1747490096217774</v>
      </c>
      <c r="AH17">
        <f>AVERAGE(AH16,AH18)</f>
        <v>1.1706797352274274</v>
      </c>
      <c r="AI17">
        <f>AVERAGE(AI16,AI18)</f>
        <v>1.2342414742769676</v>
      </c>
      <c r="AM17">
        <v>0</v>
      </c>
      <c r="AS17" s="1">
        <v>241</v>
      </c>
      <c r="AT17" t="s">
        <v>12</v>
      </c>
      <c r="AU17">
        <v>4</v>
      </c>
      <c r="AV17" s="6">
        <v>40955</v>
      </c>
      <c r="AW17">
        <v>11</v>
      </c>
      <c r="AY17" s="6">
        <v>40968</v>
      </c>
    </row>
    <row r="18" spans="1:51">
      <c r="A18" s="1">
        <v>252</v>
      </c>
      <c r="B18" s="1">
        <v>2</v>
      </c>
      <c r="C18" s="2">
        <v>40924</v>
      </c>
      <c r="D18" s="1">
        <v>458.3</v>
      </c>
      <c r="E18" s="1">
        <f>LOG10(D18)</f>
        <v>2.6611498572447867</v>
      </c>
      <c r="J18">
        <f t="shared" si="2"/>
        <v>21</v>
      </c>
      <c r="K18" s="6">
        <v>40938</v>
      </c>
      <c r="L18">
        <v>2.37984917876283</v>
      </c>
      <c r="AB18">
        <v>21</v>
      </c>
      <c r="AC18">
        <f>L18+1.5</f>
        <v>3.87984917876283</v>
      </c>
      <c r="AH18">
        <v>0</v>
      </c>
      <c r="AI18">
        <v>0</v>
      </c>
      <c r="AM18">
        <f>AVERAGE(AM17,AM19)</f>
        <v>2.4397252802889904</v>
      </c>
      <c r="AS18" s="1">
        <v>289</v>
      </c>
      <c r="AT18" t="s">
        <v>13</v>
      </c>
      <c r="AU18">
        <v>10</v>
      </c>
      <c r="AV18" s="6">
        <v>40981</v>
      </c>
      <c r="AW18">
        <v>2</v>
      </c>
    </row>
    <row r="19" spans="1:51">
      <c r="A19" s="1">
        <v>257</v>
      </c>
      <c r="B19" s="1">
        <v>3</v>
      </c>
      <c r="C19" s="2">
        <v>40924</v>
      </c>
      <c r="D19" s="1">
        <v>4584.5</v>
      </c>
      <c r="E19" s="1">
        <f>LOG10(D19)</f>
        <v>3.6612919770656034</v>
      </c>
      <c r="J19">
        <v>22</v>
      </c>
      <c r="K19" s="6"/>
      <c r="V19">
        <v>3.3794505605779812</v>
      </c>
      <c r="AB19">
        <v>22</v>
      </c>
      <c r="AC19">
        <f>AVERAGE(AC18,AC20)</f>
        <v>3.1746325455584055</v>
      </c>
      <c r="AH19">
        <f>AVERAGE(AH18,AH20)</f>
        <v>0.44010562085580301</v>
      </c>
      <c r="AI19">
        <f>AVERAGE(AI18,AI20)</f>
        <v>0.18461585986548812</v>
      </c>
      <c r="AM19">
        <f>V19+1.5</f>
        <v>4.8794505605779808</v>
      </c>
      <c r="AS19" s="1">
        <v>274</v>
      </c>
      <c r="AT19" t="s">
        <v>13</v>
      </c>
      <c r="AU19">
        <v>2</v>
      </c>
      <c r="AV19" s="6">
        <v>40981</v>
      </c>
      <c r="AW19">
        <v>3</v>
      </c>
    </row>
    <row r="20" spans="1:51">
      <c r="A20" s="1">
        <v>234</v>
      </c>
      <c r="B20" s="1">
        <v>4</v>
      </c>
      <c r="C20" s="2">
        <v>40924</v>
      </c>
      <c r="D20" s="1">
        <v>42.7</v>
      </c>
      <c r="E20" s="1">
        <f>LOG10(D20)</f>
        <v>1.6304278750250238</v>
      </c>
      <c r="J20">
        <f t="shared" si="2"/>
        <v>23</v>
      </c>
      <c r="K20" s="6">
        <v>40940</v>
      </c>
      <c r="L20">
        <v>0.96941591235398139</v>
      </c>
      <c r="Q20">
        <v>-0.61978875828839397</v>
      </c>
      <c r="R20">
        <v>-1.1307682802690238</v>
      </c>
      <c r="AB20">
        <v>23</v>
      </c>
      <c r="AC20">
        <f>L20+1.5</f>
        <v>2.4694159123539814</v>
      </c>
      <c r="AH20">
        <f>Q20+1.5</f>
        <v>0.88021124171160603</v>
      </c>
      <c r="AI20">
        <f>R20+1.5</f>
        <v>0.36923171973097624</v>
      </c>
      <c r="AM20">
        <f>AVERAGE(AM19,AM21)</f>
        <v>5.0049394324567835</v>
      </c>
      <c r="AS20" s="1">
        <v>286</v>
      </c>
      <c r="AT20" t="s">
        <v>13</v>
      </c>
      <c r="AU20">
        <v>8</v>
      </c>
      <c r="AV20" s="6">
        <v>40981</v>
      </c>
      <c r="AW20">
        <v>6</v>
      </c>
    </row>
    <row r="21" spans="1:51">
      <c r="A21" s="1"/>
      <c r="B21" s="1"/>
      <c r="C21" s="1"/>
      <c r="D21" s="1"/>
      <c r="E21" s="1"/>
      <c r="J21">
        <v>24</v>
      </c>
      <c r="K21" s="6"/>
      <c r="V21">
        <v>3.6304283043355863</v>
      </c>
      <c r="AB21">
        <v>24</v>
      </c>
      <c r="AC21">
        <f>AVERAGE(AC20,AC22)</f>
        <v>1.7963326013759409</v>
      </c>
      <c r="AH21">
        <f>AVERAGE(AH20,AH22)</f>
        <v>0.44010562085580301</v>
      </c>
      <c r="AI21">
        <f>AVERAGE(AI20,AI22)</f>
        <v>0.21276711024913175</v>
      </c>
      <c r="AM21">
        <f>V21+1.5</f>
        <v>5.1304283043355863</v>
      </c>
      <c r="AS21" s="1">
        <v>280</v>
      </c>
      <c r="AT21" t="s">
        <v>14</v>
      </c>
      <c r="AU21">
        <v>6</v>
      </c>
      <c r="AV21" s="6">
        <v>40981</v>
      </c>
      <c r="AW21">
        <v>7</v>
      </c>
    </row>
    <row r="22" spans="1:51">
      <c r="A22" s="1">
        <v>217</v>
      </c>
      <c r="B22" s="1">
        <v>1</v>
      </c>
      <c r="C22" s="2">
        <v>40926</v>
      </c>
      <c r="D22" s="1">
        <v>93.3</v>
      </c>
      <c r="E22" s="1">
        <f>LOG10(D22)</f>
        <v>1.9698816437464999</v>
      </c>
      <c r="J22">
        <f t="shared" si="2"/>
        <v>25</v>
      </c>
      <c r="K22" s="6">
        <v>40942</v>
      </c>
      <c r="L22">
        <v>-0.37675070960209955</v>
      </c>
      <c r="R22">
        <v>-1.4436974992327127</v>
      </c>
      <c r="AB22">
        <v>25</v>
      </c>
      <c r="AC22">
        <f>L22+1.5</f>
        <v>1.1232492903979003</v>
      </c>
      <c r="AH22">
        <v>0</v>
      </c>
      <c r="AI22">
        <f>R22+1.5</f>
        <v>5.6302500767287267E-2</v>
      </c>
      <c r="AM22">
        <f>AVERAGE(AM21,AM23)</f>
        <v>2.9877676490737608</v>
      </c>
      <c r="AS22" s="1">
        <v>291</v>
      </c>
      <c r="AT22" t="s">
        <v>13</v>
      </c>
      <c r="AU22">
        <v>6</v>
      </c>
      <c r="AV22" s="6">
        <v>40981</v>
      </c>
      <c r="AW22">
        <v>8</v>
      </c>
    </row>
    <row r="23" spans="1:51">
      <c r="A23" s="1">
        <v>252</v>
      </c>
      <c r="B23" s="1">
        <v>2</v>
      </c>
      <c r="C23" s="2">
        <v>40926</v>
      </c>
      <c r="D23" s="1">
        <v>1098.9000000000001</v>
      </c>
      <c r="E23" s="1">
        <f>LOG10(D23)</f>
        <v>3.0409581733842073</v>
      </c>
      <c r="J23">
        <v>27</v>
      </c>
      <c r="K23" s="6"/>
      <c r="V23">
        <v>-0.65489300618806434</v>
      </c>
      <c r="AB23">
        <v>27</v>
      </c>
      <c r="AC23">
        <f>AVERAGE(AC22,AC24)</f>
        <v>0.56162464519895017</v>
      </c>
      <c r="AH23">
        <f>AVERAGE(AH22,AH24)</f>
        <v>2.4398068379391331</v>
      </c>
      <c r="AI23">
        <f>AVERAGE(AI22,AI24)</f>
        <v>1.5933651878961557</v>
      </c>
      <c r="AM23">
        <f>V23+1.5</f>
        <v>0.84510699381193566</v>
      </c>
      <c r="AS23" s="1">
        <v>295</v>
      </c>
      <c r="AT23" t="s">
        <v>14</v>
      </c>
      <c r="AU23">
        <v>4</v>
      </c>
      <c r="AV23" s="6">
        <v>40981</v>
      </c>
      <c r="AW23">
        <v>9</v>
      </c>
    </row>
    <row r="24" spans="1:51">
      <c r="A24" s="1">
        <v>257</v>
      </c>
      <c r="B24" s="1">
        <v>3</v>
      </c>
      <c r="C24" s="2">
        <v>40926</v>
      </c>
      <c r="D24" s="1">
        <v>1098.9000000000001</v>
      </c>
      <c r="E24" s="1">
        <f>LOG10(D24)</f>
        <v>3.0409581733842073</v>
      </c>
      <c r="J24">
        <f t="shared" si="2"/>
        <v>28</v>
      </c>
      <c r="K24" s="6">
        <v>40945</v>
      </c>
      <c r="Q24">
        <v>3.3796136758782662</v>
      </c>
      <c r="R24">
        <v>1.6304278750250238</v>
      </c>
      <c r="AB24">
        <v>28</v>
      </c>
      <c r="AC24">
        <v>0</v>
      </c>
      <c r="AH24">
        <f>Q24+1.5</f>
        <v>4.8796136758782662</v>
      </c>
      <c r="AI24">
        <f>R24+1.5</f>
        <v>3.1304278750250241</v>
      </c>
      <c r="AM24">
        <f>AVERAGE(AM23,AM25)</f>
        <v>2.1574484057871426</v>
      </c>
      <c r="AS24" s="1">
        <v>284</v>
      </c>
      <c r="AT24" t="s">
        <v>13</v>
      </c>
      <c r="AU24">
        <v>4</v>
      </c>
      <c r="AV24" s="6">
        <v>40981</v>
      </c>
      <c r="AW24">
        <v>10</v>
      </c>
    </row>
    <row r="25" spans="1:51">
      <c r="A25" s="1">
        <v>234</v>
      </c>
      <c r="B25" s="1">
        <v>4</v>
      </c>
      <c r="C25" s="2">
        <v>40926</v>
      </c>
      <c r="D25" s="1">
        <v>14.7</v>
      </c>
      <c r="E25" s="1">
        <f>LOG10(D25)</f>
        <v>1.167317334748176</v>
      </c>
      <c r="J25">
        <v>29</v>
      </c>
      <c r="K25" s="6"/>
      <c r="V25">
        <v>1.9697898177623496</v>
      </c>
      <c r="AB25">
        <v>29</v>
      </c>
      <c r="AC25">
        <f>AVERAGE(AC24,AC26)</f>
        <v>1.0707370552520499</v>
      </c>
      <c r="AH25">
        <f>AVERAGE(AH24,AH26)</f>
        <v>3.5024630634199703</v>
      </c>
      <c r="AI25">
        <f>AVERAGE(AI24,AI26)</f>
        <v>4.7983108599876072</v>
      </c>
      <c r="AM25">
        <f>V25+1.5</f>
        <v>3.4697898177623498</v>
      </c>
      <c r="AS25" s="1">
        <v>271</v>
      </c>
      <c r="AT25" t="s">
        <v>14</v>
      </c>
      <c r="AU25">
        <v>2</v>
      </c>
      <c r="AV25" s="6">
        <v>40981</v>
      </c>
      <c r="AW25">
        <v>11</v>
      </c>
    </row>
    <row r="26" spans="1:51">
      <c r="A26" s="1">
        <v>253</v>
      </c>
      <c r="B26" s="1">
        <v>8</v>
      </c>
      <c r="C26" s="2">
        <v>40926</v>
      </c>
      <c r="D26" s="1">
        <v>0.114</v>
      </c>
      <c r="E26" s="1">
        <f>LOG10(D26)</f>
        <v>-0.94309514866352739</v>
      </c>
      <c r="J26">
        <f t="shared" si="2"/>
        <v>30</v>
      </c>
      <c r="K26" s="6">
        <v>40947</v>
      </c>
      <c r="L26">
        <v>0.64147411050409953</v>
      </c>
      <c r="Q26">
        <v>0.62531245096167387</v>
      </c>
      <c r="R26">
        <v>4.9661938449501912</v>
      </c>
      <c r="AB26">
        <v>30</v>
      </c>
      <c r="AC26">
        <f>L26+1.5</f>
        <v>2.1414741105040997</v>
      </c>
      <c r="AH26">
        <f>Q26+1.5</f>
        <v>2.1253124509616739</v>
      </c>
      <c r="AI26">
        <f>R26+1.5</f>
        <v>6.4661938449501912</v>
      </c>
      <c r="AM26">
        <f>AVERAGE(AM25,AM27)</f>
        <v>3.0683941287005214</v>
      </c>
    </row>
    <row r="27" spans="1:51">
      <c r="A27" s="1"/>
      <c r="B27" s="1"/>
      <c r="C27" s="2"/>
      <c r="D27" s="1"/>
      <c r="E27" s="1"/>
      <c r="J27">
        <v>31</v>
      </c>
      <c r="K27" s="6"/>
      <c r="V27">
        <v>1.166998439638693</v>
      </c>
      <c r="AB27">
        <v>31</v>
      </c>
      <c r="AC27">
        <f>AVERAGE(AC26,AC28)</f>
        <v>2.636103501660648</v>
      </c>
      <c r="AH27">
        <f>AVERAGE(AH26,AH28)</f>
        <v>1.2968976997578046</v>
      </c>
      <c r="AI27">
        <f>AVERAGE(AI26,AI28)</f>
        <v>6.1312506813562138</v>
      </c>
      <c r="AM27">
        <f>V27+1.5</f>
        <v>2.666998439638693</v>
      </c>
    </row>
    <row r="28" spans="1:51">
      <c r="A28" s="1">
        <v>217</v>
      </c>
      <c r="B28" s="1">
        <v>1</v>
      </c>
      <c r="C28" s="2">
        <v>40928</v>
      </c>
      <c r="D28" s="1">
        <v>93.3</v>
      </c>
      <c r="E28" s="1">
        <f>LOG10(D28)</f>
        <v>1.9698816437464999</v>
      </c>
      <c r="J28">
        <f t="shared" si="2"/>
        <v>32</v>
      </c>
      <c r="K28" s="6">
        <v>40949</v>
      </c>
      <c r="L28">
        <v>1.6307328928171965</v>
      </c>
      <c r="Q28">
        <v>-1.031517051446065</v>
      </c>
      <c r="R28">
        <v>4.2963075177622372</v>
      </c>
      <c r="AB28">
        <v>32</v>
      </c>
      <c r="AC28">
        <f t="shared" ref="AC28:AC40" si="4">L28+1.5</f>
        <v>3.1307328928171962</v>
      </c>
      <c r="AH28">
        <f>Q28+1.5</f>
        <v>0.46848294855393502</v>
      </c>
      <c r="AI28">
        <f t="shared" ref="AI28:AI34" si="5">R28+1.5</f>
        <v>5.7963075177622372</v>
      </c>
    </row>
    <row r="29" spans="1:51">
      <c r="A29" s="1">
        <v>252</v>
      </c>
      <c r="B29" s="1">
        <v>2</v>
      </c>
      <c r="C29" s="2">
        <v>40928</v>
      </c>
      <c r="D29" s="1">
        <v>462.2</v>
      </c>
      <c r="E29" s="1">
        <f>LOG10(D29)</f>
        <v>2.6648299411430907</v>
      </c>
      <c r="J29">
        <f t="shared" si="2"/>
        <v>35</v>
      </c>
      <c r="K29" s="6">
        <v>40952</v>
      </c>
      <c r="L29">
        <v>-0.13786862068696282</v>
      </c>
      <c r="Q29">
        <v>-1.031517051446065</v>
      </c>
      <c r="R29">
        <v>2.6307328928171967</v>
      </c>
      <c r="AB29">
        <v>35</v>
      </c>
      <c r="AC29">
        <f t="shared" si="4"/>
        <v>1.3621313793130372</v>
      </c>
      <c r="AH29">
        <f>Q29+1.5</f>
        <v>0.46848294855393502</v>
      </c>
      <c r="AI29">
        <f t="shared" si="5"/>
        <v>4.1307328928171962</v>
      </c>
    </row>
    <row r="30" spans="1:51">
      <c r="A30" s="1">
        <v>257</v>
      </c>
      <c r="B30" s="1">
        <v>3</v>
      </c>
      <c r="C30" s="2">
        <v>40928</v>
      </c>
      <c r="D30" s="1">
        <v>462.2</v>
      </c>
      <c r="E30" s="1">
        <f>LOG10(D30)</f>
        <v>2.6648299411430907</v>
      </c>
      <c r="J30">
        <f t="shared" si="2"/>
        <v>37</v>
      </c>
      <c r="K30" s="6">
        <v>40954</v>
      </c>
      <c r="L30">
        <v>-0.95860731484177497</v>
      </c>
      <c r="R30">
        <v>1.6434526764861874</v>
      </c>
      <c r="AB30">
        <v>37</v>
      </c>
      <c r="AC30">
        <f t="shared" si="4"/>
        <v>0.54139268515822503</v>
      </c>
      <c r="AH30">
        <f>AVERAGE(AH29,AH31)</f>
        <v>0.46613538794974518</v>
      </c>
      <c r="AI30">
        <f t="shared" si="5"/>
        <v>3.1434526764861874</v>
      </c>
    </row>
    <row r="31" spans="1:51">
      <c r="A31" s="1">
        <v>234</v>
      </c>
      <c r="B31" s="1">
        <v>4</v>
      </c>
      <c r="C31" s="2">
        <v>40928</v>
      </c>
      <c r="D31" s="1">
        <v>0.78500000000000003</v>
      </c>
      <c r="E31" s="1">
        <f>LOG10(D31)</f>
        <v>-0.10513034325474745</v>
      </c>
      <c r="J31">
        <f t="shared" si="2"/>
        <v>39</v>
      </c>
      <c r="K31" s="6">
        <v>40956</v>
      </c>
      <c r="L31">
        <v>0.96988164374649999</v>
      </c>
      <c r="Q31">
        <v>-1.0362121726544447</v>
      </c>
      <c r="R31">
        <v>2.1670217957902564</v>
      </c>
      <c r="AB31">
        <v>39</v>
      </c>
      <c r="AC31">
        <f t="shared" si="4"/>
        <v>2.4698816437465001</v>
      </c>
      <c r="AH31">
        <f>Q31+1.5</f>
        <v>0.46378782734555535</v>
      </c>
      <c r="AI31">
        <f t="shared" si="5"/>
        <v>3.6670217957902564</v>
      </c>
    </row>
    <row r="32" spans="1:51">
      <c r="A32" s="1"/>
      <c r="B32" s="1"/>
      <c r="C32" s="1"/>
      <c r="D32" s="1"/>
      <c r="E32" s="1"/>
      <c r="J32">
        <f t="shared" si="2"/>
        <v>42</v>
      </c>
      <c r="K32" s="6">
        <v>40959</v>
      </c>
      <c r="L32">
        <v>3.6305804106989807</v>
      </c>
      <c r="R32">
        <v>5.3550304316319419</v>
      </c>
      <c r="AB32">
        <v>42</v>
      </c>
      <c r="AC32">
        <f t="shared" si="4"/>
        <v>5.1305804106989807</v>
      </c>
      <c r="AI32">
        <f t="shared" si="5"/>
        <v>6.8550304316319419</v>
      </c>
    </row>
    <row r="33" spans="1:42">
      <c r="A33" s="1">
        <v>217</v>
      </c>
      <c r="B33" s="1">
        <v>1</v>
      </c>
      <c r="C33" s="2">
        <v>40931</v>
      </c>
      <c r="D33" s="4">
        <v>2.1</v>
      </c>
      <c r="E33" s="1">
        <f>LOG10(D33)</f>
        <v>0.3222192947339193</v>
      </c>
      <c r="J33">
        <f t="shared" si="2"/>
        <v>44</v>
      </c>
      <c r="K33" s="6">
        <v>40961</v>
      </c>
      <c r="L33">
        <v>3.3796136758782662</v>
      </c>
      <c r="R33">
        <v>2.3639878297484915</v>
      </c>
      <c r="AB33">
        <v>44</v>
      </c>
      <c r="AC33">
        <f t="shared" si="4"/>
        <v>4.8796136758782662</v>
      </c>
      <c r="AI33">
        <f t="shared" si="5"/>
        <v>3.8639878297484915</v>
      </c>
    </row>
    <row r="34" spans="1:42">
      <c r="A34" s="1">
        <v>252</v>
      </c>
      <c r="B34" s="1">
        <v>2</v>
      </c>
      <c r="C34" s="2">
        <v>40931</v>
      </c>
      <c r="D34" s="1">
        <v>6.07</v>
      </c>
      <c r="E34" s="1">
        <f>LOG10(D34)</f>
        <v>0.78318869107525757</v>
      </c>
      <c r="J34">
        <f t="shared" si="2"/>
        <v>46</v>
      </c>
      <c r="K34" s="6">
        <v>40963</v>
      </c>
      <c r="L34">
        <v>2.9696488404807253</v>
      </c>
      <c r="R34">
        <v>3.3798129558609444</v>
      </c>
      <c r="AB34">
        <v>46</v>
      </c>
      <c r="AC34">
        <f t="shared" si="4"/>
        <v>4.4696488404807253</v>
      </c>
      <c r="AI34">
        <f t="shared" si="5"/>
        <v>4.8798129558609444</v>
      </c>
    </row>
    <row r="35" spans="1:42">
      <c r="A35" s="1">
        <v>234</v>
      </c>
      <c r="B35" s="1">
        <v>4</v>
      </c>
      <c r="C35" s="2">
        <v>40931</v>
      </c>
      <c r="D35" s="1">
        <v>4.4000000000000004</v>
      </c>
      <c r="E35" s="1">
        <f>LOG10(D35)</f>
        <v>0.64345267648618742</v>
      </c>
      <c r="J35">
        <f t="shared" si="2"/>
        <v>49</v>
      </c>
      <c r="K35" s="6">
        <v>40966</v>
      </c>
      <c r="L35">
        <v>1.6304278750250238</v>
      </c>
      <c r="AB35">
        <v>49</v>
      </c>
      <c r="AC35">
        <f t="shared" si="4"/>
        <v>3.1304278750250241</v>
      </c>
      <c r="AI35">
        <f>AVERAGE(AI34,AI36)</f>
        <v>2.9797982762388773</v>
      </c>
    </row>
    <row r="36" spans="1:42">
      <c r="A36" s="1">
        <v>225</v>
      </c>
      <c r="B36" s="1">
        <v>5</v>
      </c>
      <c r="C36" s="2">
        <v>40931</v>
      </c>
      <c r="D36" s="1">
        <v>0.44</v>
      </c>
      <c r="E36" s="1">
        <f>LOG10(D36)</f>
        <v>-0.35654732351381258</v>
      </c>
      <c r="J36">
        <f t="shared" si="2"/>
        <v>51</v>
      </c>
      <c r="K36" s="6">
        <v>40968</v>
      </c>
      <c r="L36">
        <v>4.5393044826499933</v>
      </c>
      <c r="R36">
        <v>-0.42021640338318983</v>
      </c>
      <c r="AB36">
        <v>51</v>
      </c>
      <c r="AC36">
        <f t="shared" si="4"/>
        <v>6.0393044826499933</v>
      </c>
      <c r="AI36">
        <f>R36+1.5</f>
        <v>1.0797835966168101</v>
      </c>
      <c r="AP36" t="s">
        <v>34</v>
      </c>
    </row>
    <row r="37" spans="1:42">
      <c r="A37" s="1"/>
      <c r="B37" s="1"/>
      <c r="C37" s="1"/>
      <c r="D37" s="1"/>
      <c r="E37" s="1"/>
      <c r="J37">
        <f t="shared" si="2"/>
        <v>53</v>
      </c>
      <c r="K37" s="6">
        <v>40970</v>
      </c>
      <c r="L37">
        <v>-0.2167183068856475</v>
      </c>
      <c r="R37">
        <v>3.3794780925759933</v>
      </c>
      <c r="AB37">
        <v>53</v>
      </c>
      <c r="AC37">
        <f t="shared" si="4"/>
        <v>1.2832816931143525</v>
      </c>
      <c r="AI37">
        <f>R37+1.5</f>
        <v>4.8794780925759937</v>
      </c>
    </row>
    <row r="38" spans="1:42">
      <c r="A38" s="1">
        <v>217</v>
      </c>
      <c r="B38" s="1">
        <v>1</v>
      </c>
      <c r="C38" s="2">
        <v>40933</v>
      </c>
      <c r="D38" s="1">
        <v>0.78500000000000003</v>
      </c>
      <c r="E38" s="1">
        <f>LOG10(D38)</f>
        <v>-0.10513034325474745</v>
      </c>
      <c r="J38">
        <f t="shared" si="2"/>
        <v>56</v>
      </c>
      <c r="K38" s="6">
        <v>40973</v>
      </c>
      <c r="L38">
        <v>-0.6764426599318033</v>
      </c>
      <c r="R38">
        <v>1.9697867588897267</v>
      </c>
      <c r="AB38">
        <v>56</v>
      </c>
      <c r="AC38">
        <f t="shared" si="4"/>
        <v>0.8235573400681967</v>
      </c>
      <c r="AI38">
        <f>R38+1.5</f>
        <v>3.4697867588897267</v>
      </c>
    </row>
    <row r="39" spans="1:42">
      <c r="A39" s="1">
        <v>252</v>
      </c>
      <c r="B39" s="1">
        <v>2</v>
      </c>
      <c r="C39" s="2">
        <v>40933</v>
      </c>
      <c r="D39" s="1">
        <v>0.42699999999999999</v>
      </c>
      <c r="E39" s="1">
        <f>LOG10(D39)</f>
        <v>-0.36957212497497616</v>
      </c>
      <c r="J39">
        <f t="shared" si="2"/>
        <v>58</v>
      </c>
      <c r="K39" s="6">
        <v>40975</v>
      </c>
      <c r="L39">
        <v>-1.1411861932221739</v>
      </c>
      <c r="R39">
        <v>2.1669929995445587</v>
      </c>
      <c r="AB39">
        <v>58</v>
      </c>
      <c r="AC39">
        <f t="shared" si="4"/>
        <v>0.35881380677782615</v>
      </c>
      <c r="AI39">
        <f>R39+1.5</f>
        <v>3.6669929995445587</v>
      </c>
    </row>
    <row r="40" spans="1:42">
      <c r="A40" s="1">
        <v>234</v>
      </c>
      <c r="B40" s="1">
        <v>4</v>
      </c>
      <c r="C40" s="2">
        <v>40933</v>
      </c>
      <c r="D40" s="1">
        <v>23.98</v>
      </c>
      <c r="E40" s="1">
        <f>LOG10(D40)</f>
        <v>1.37984917876283</v>
      </c>
      <c r="J40">
        <f t="shared" si="2"/>
        <v>60</v>
      </c>
      <c r="K40" s="6">
        <v>40977</v>
      </c>
      <c r="L40">
        <v>0.63072089949716992</v>
      </c>
      <c r="R40">
        <v>1.6307193545708494</v>
      </c>
      <c r="AB40">
        <v>60</v>
      </c>
      <c r="AC40">
        <f t="shared" si="4"/>
        <v>2.1307208994971698</v>
      </c>
      <c r="AI40">
        <f>R40+1.5</f>
        <v>3.1307193545708492</v>
      </c>
    </row>
    <row r="41" spans="1:42">
      <c r="A41" s="1">
        <v>225</v>
      </c>
      <c r="B41" s="1">
        <v>5</v>
      </c>
      <c r="C41" s="2">
        <v>40933</v>
      </c>
      <c r="D41" s="1">
        <v>9.2999999999999999E-2</v>
      </c>
      <c r="E41" s="1">
        <f>LOG10(D41)</f>
        <v>-1.031517051446065</v>
      </c>
      <c r="K41" s="6"/>
    </row>
    <row r="42" spans="1:42">
      <c r="A42" s="1"/>
      <c r="B42" s="1"/>
      <c r="C42" s="1"/>
      <c r="D42" s="1"/>
      <c r="E42" s="1"/>
      <c r="K42" s="6"/>
    </row>
    <row r="43" spans="1:42">
      <c r="A43" s="1">
        <v>217</v>
      </c>
      <c r="B43" s="1">
        <v>1</v>
      </c>
      <c r="C43" s="2">
        <v>40935</v>
      </c>
      <c r="D43" s="1">
        <v>932.5</v>
      </c>
      <c r="E43" s="1">
        <f>LOG10(D43)</f>
        <v>2.9696488404807253</v>
      </c>
    </row>
    <row r="44" spans="1:42">
      <c r="A44" s="1">
        <v>252</v>
      </c>
      <c r="B44" s="1">
        <v>2</v>
      </c>
      <c r="C44" s="2">
        <v>40935</v>
      </c>
      <c r="D44" s="1">
        <v>6.94</v>
      </c>
      <c r="E44" s="1">
        <f>LOG10(D44)</f>
        <v>0.84135947045485493</v>
      </c>
    </row>
    <row r="45" spans="1:42">
      <c r="A45" s="1">
        <v>257</v>
      </c>
      <c r="B45" s="1">
        <v>3</v>
      </c>
      <c r="C45" s="2">
        <v>40935</v>
      </c>
      <c r="D45" s="1">
        <v>932.8</v>
      </c>
      <c r="E45" s="1">
        <f>LOG10(D45)</f>
        <v>2.9697885374149386</v>
      </c>
    </row>
    <row r="46" spans="1:42">
      <c r="A46" s="1">
        <v>234</v>
      </c>
      <c r="B46" s="1">
        <v>4</v>
      </c>
      <c r="C46" s="2">
        <v>40935</v>
      </c>
      <c r="D46" s="1">
        <v>9.3000000000000007</v>
      </c>
      <c r="E46" s="1">
        <f>LOG10(D46)</f>
        <v>0.96848294855393513</v>
      </c>
    </row>
    <row r="47" spans="1:42">
      <c r="A47" s="1"/>
      <c r="B47" s="1"/>
      <c r="C47" s="1"/>
      <c r="D47" s="1"/>
      <c r="E47" s="1"/>
    </row>
    <row r="48" spans="1:42">
      <c r="A48" s="1">
        <v>217</v>
      </c>
      <c r="B48" s="1">
        <v>1</v>
      </c>
      <c r="C48" s="2">
        <v>40938</v>
      </c>
      <c r="D48" s="1">
        <v>239.8</v>
      </c>
      <c r="E48" s="1">
        <f>LOG10(D48)</f>
        <v>2.37984917876283</v>
      </c>
    </row>
    <row r="49" spans="1:5">
      <c r="A49" s="1">
        <v>234</v>
      </c>
      <c r="B49" s="1">
        <v>4</v>
      </c>
      <c r="C49" s="2">
        <v>40938</v>
      </c>
      <c r="D49" s="1">
        <v>0.20399999999999999</v>
      </c>
      <c r="E49" s="1">
        <f>LOG10(D49)</f>
        <v>-0.69036983257410123</v>
      </c>
    </row>
    <row r="50" spans="1:5">
      <c r="A50" s="1"/>
      <c r="B50" s="1"/>
      <c r="C50" s="1"/>
      <c r="D50" s="1"/>
      <c r="E50" s="1"/>
    </row>
    <row r="51" spans="1:5">
      <c r="A51" s="1">
        <v>217</v>
      </c>
      <c r="B51" s="1">
        <v>1</v>
      </c>
      <c r="C51" s="2">
        <v>40940</v>
      </c>
      <c r="D51" s="1">
        <v>9.32</v>
      </c>
      <c r="E51" s="1">
        <f>LOG10(D51)</f>
        <v>0.96941591235398139</v>
      </c>
    </row>
    <row r="52" spans="1:5">
      <c r="A52" s="1">
        <v>252</v>
      </c>
      <c r="B52" s="1">
        <v>2</v>
      </c>
      <c r="C52" s="2">
        <v>40940</v>
      </c>
      <c r="D52" s="1">
        <v>0.24</v>
      </c>
      <c r="E52" s="1">
        <f>LOG10(D52)</f>
        <v>-0.61978875828839397</v>
      </c>
    </row>
    <row r="53" spans="1:5">
      <c r="A53" s="1">
        <v>234</v>
      </c>
      <c r="B53" s="1">
        <v>4</v>
      </c>
      <c r="C53" s="2">
        <v>40940</v>
      </c>
      <c r="D53" s="1">
        <v>7.3999999999999996E-2</v>
      </c>
      <c r="E53" s="1">
        <f>LOG10(D53)</f>
        <v>-1.1307682802690238</v>
      </c>
    </row>
    <row r="54" spans="1:5">
      <c r="A54" s="1"/>
      <c r="B54" s="1"/>
      <c r="C54" s="1"/>
      <c r="D54" s="1"/>
      <c r="E54" s="1"/>
    </row>
    <row r="55" spans="1:5">
      <c r="A55" s="1">
        <v>217</v>
      </c>
      <c r="B55" s="1">
        <v>1</v>
      </c>
      <c r="C55" s="2">
        <v>40942</v>
      </c>
      <c r="D55" s="1">
        <v>0.42</v>
      </c>
      <c r="E55" s="1">
        <f>LOG10(D55)</f>
        <v>-0.37675070960209955</v>
      </c>
    </row>
    <row r="56" spans="1:5">
      <c r="A56" s="1">
        <v>234</v>
      </c>
      <c r="B56" s="1">
        <v>4</v>
      </c>
      <c r="C56" s="2">
        <v>40942</v>
      </c>
      <c r="D56" s="1">
        <v>3.5999999999999997E-2</v>
      </c>
      <c r="E56" s="1">
        <f>LOG10(D56)</f>
        <v>-1.4436974992327127</v>
      </c>
    </row>
    <row r="57" spans="1:5">
      <c r="A57" s="1"/>
      <c r="B57" s="1"/>
      <c r="C57" s="1"/>
      <c r="D57" s="1"/>
      <c r="E57" s="1"/>
    </row>
    <row r="58" spans="1:5">
      <c r="A58" s="1">
        <v>252</v>
      </c>
      <c r="B58" s="1">
        <v>2</v>
      </c>
      <c r="C58" s="2">
        <v>40945</v>
      </c>
      <c r="D58" s="1">
        <v>2396.6999999999998</v>
      </c>
      <c r="E58" s="1">
        <f>LOG10(D58)</f>
        <v>3.3796136758782662</v>
      </c>
    </row>
    <row r="59" spans="1:5">
      <c r="A59" s="1">
        <v>234</v>
      </c>
      <c r="B59" s="1">
        <v>4</v>
      </c>
      <c r="C59" s="2">
        <v>40945</v>
      </c>
      <c r="D59" s="1">
        <v>42.7</v>
      </c>
      <c r="E59" s="1">
        <f>LOG10(D59)</f>
        <v>1.6304278750250238</v>
      </c>
    </row>
    <row r="60" spans="1:5">
      <c r="A60" s="1"/>
      <c r="B60" s="1"/>
      <c r="C60" s="1"/>
      <c r="D60" s="1"/>
      <c r="E60" s="1"/>
    </row>
    <row r="61" spans="1:5">
      <c r="A61" s="1">
        <v>217</v>
      </c>
      <c r="B61" s="1">
        <v>1</v>
      </c>
      <c r="C61" s="2">
        <v>40947</v>
      </c>
      <c r="D61" s="1">
        <v>4.38</v>
      </c>
      <c r="E61" s="1">
        <f t="shared" ref="E61:E66" si="6">LOG10(D61)</f>
        <v>0.64147411050409953</v>
      </c>
    </row>
    <row r="62" spans="1:5">
      <c r="A62" s="1">
        <v>252</v>
      </c>
      <c r="B62" s="1">
        <v>2</v>
      </c>
      <c r="C62" s="2">
        <v>40947</v>
      </c>
      <c r="D62" s="1">
        <v>4.22</v>
      </c>
      <c r="E62" s="1">
        <f t="shared" si="6"/>
        <v>0.62531245096167387</v>
      </c>
    </row>
    <row r="63" spans="1:5">
      <c r="A63" s="1">
        <v>234</v>
      </c>
      <c r="B63" s="1">
        <v>4</v>
      </c>
      <c r="C63" s="2">
        <v>40947</v>
      </c>
      <c r="D63" s="1">
        <v>92511.1</v>
      </c>
      <c r="E63" s="1">
        <f t="shared" si="6"/>
        <v>4.9661938449501912</v>
      </c>
    </row>
    <row r="64" spans="1:5">
      <c r="A64" s="1">
        <v>268</v>
      </c>
      <c r="B64" s="1">
        <v>5</v>
      </c>
      <c r="C64" s="2">
        <v>40947</v>
      </c>
      <c r="D64" s="3">
        <v>7999359</v>
      </c>
      <c r="E64" s="1">
        <f t="shared" si="6"/>
        <v>6.9030551877524182</v>
      </c>
    </row>
    <row r="65" spans="1:5">
      <c r="A65" s="1">
        <v>212</v>
      </c>
      <c r="B65" s="1">
        <v>7</v>
      </c>
      <c r="C65" s="2">
        <v>40947</v>
      </c>
      <c r="D65" s="1">
        <v>227814.9</v>
      </c>
      <c r="E65" s="1">
        <f t="shared" si="6"/>
        <v>5.357582125257399</v>
      </c>
    </row>
    <row r="66" spans="1:5">
      <c r="A66" s="1">
        <v>269</v>
      </c>
      <c r="B66" s="1">
        <v>11</v>
      </c>
      <c r="C66" s="2">
        <v>40947</v>
      </c>
      <c r="D66" s="1">
        <v>0.03</v>
      </c>
      <c r="E66" s="1">
        <f t="shared" si="6"/>
        <v>-1.5228787452803376</v>
      </c>
    </row>
    <row r="67" spans="1:5">
      <c r="A67" s="1"/>
      <c r="B67" s="1"/>
      <c r="C67" s="1"/>
      <c r="D67" s="1"/>
      <c r="E67" s="1"/>
    </row>
    <row r="68" spans="1:5">
      <c r="A68" s="1">
        <v>217</v>
      </c>
      <c r="B68" s="1">
        <v>1</v>
      </c>
      <c r="C68" s="2">
        <v>40949</v>
      </c>
      <c r="D68" s="1">
        <v>42.73</v>
      </c>
      <c r="E68" s="1">
        <f t="shared" ref="E68:E73" si="7">LOG10(D68)</f>
        <v>1.6307328928171965</v>
      </c>
    </row>
    <row r="69" spans="1:5">
      <c r="A69" s="1">
        <v>252</v>
      </c>
      <c r="B69" s="1">
        <v>2</v>
      </c>
      <c r="C69" s="2">
        <v>40949</v>
      </c>
      <c r="D69" s="1">
        <v>9.2999999999999999E-2</v>
      </c>
      <c r="E69" s="1">
        <f t="shared" si="7"/>
        <v>-1.031517051446065</v>
      </c>
    </row>
    <row r="70" spans="1:5">
      <c r="A70" s="1">
        <v>234</v>
      </c>
      <c r="B70" s="1">
        <v>4</v>
      </c>
      <c r="C70" s="2">
        <v>40949</v>
      </c>
      <c r="D70" s="1">
        <v>19783.7</v>
      </c>
      <c r="E70" s="1">
        <f t="shared" si="7"/>
        <v>4.2963075177622372</v>
      </c>
    </row>
    <row r="71" spans="1:5">
      <c r="A71" s="1">
        <v>268</v>
      </c>
      <c r="B71" s="1">
        <v>5</v>
      </c>
      <c r="C71" s="2">
        <v>40949</v>
      </c>
      <c r="D71" s="3">
        <v>1395188</v>
      </c>
      <c r="E71" s="1">
        <f t="shared" si="7"/>
        <v>6.1446327322414485</v>
      </c>
    </row>
    <row r="72" spans="1:5">
      <c r="A72" s="1">
        <v>212</v>
      </c>
      <c r="B72" s="1">
        <v>7</v>
      </c>
      <c r="C72" s="2">
        <v>40949</v>
      </c>
      <c r="D72" s="1">
        <v>932.5</v>
      </c>
      <c r="E72" s="1">
        <f t="shared" si="7"/>
        <v>2.9696488404807253</v>
      </c>
    </row>
    <row r="73" spans="1:5">
      <c r="A73" s="1">
        <v>270</v>
      </c>
      <c r="B73" s="1">
        <v>9</v>
      </c>
      <c r="C73" s="2">
        <v>40949</v>
      </c>
      <c r="D73" s="1">
        <v>0.27600000000000002</v>
      </c>
      <c r="E73" s="1">
        <f t="shared" si="7"/>
        <v>-0.55909091793478227</v>
      </c>
    </row>
    <row r="74" spans="1:5">
      <c r="A74" s="1"/>
      <c r="B74" s="1"/>
      <c r="C74" s="1"/>
      <c r="D74" s="1"/>
      <c r="E74" s="1"/>
    </row>
    <row r="75" spans="1:5">
      <c r="A75" s="1">
        <v>217</v>
      </c>
      <c r="B75" s="1">
        <v>1</v>
      </c>
      <c r="C75" s="2">
        <v>40952</v>
      </c>
      <c r="D75" s="1">
        <v>0.72799999999999998</v>
      </c>
      <c r="E75" s="1">
        <f t="shared" ref="E75:E80" si="8">LOG10(D75)</f>
        <v>-0.13786862068696282</v>
      </c>
    </row>
    <row r="76" spans="1:5">
      <c r="A76" s="1">
        <v>252</v>
      </c>
      <c r="B76" s="1">
        <v>2</v>
      </c>
      <c r="C76" s="2">
        <v>40952</v>
      </c>
      <c r="D76" s="1">
        <v>9.2999999999999999E-2</v>
      </c>
      <c r="E76" s="1">
        <f t="shared" si="8"/>
        <v>-1.031517051446065</v>
      </c>
    </row>
    <row r="77" spans="1:5">
      <c r="A77" s="1">
        <v>234</v>
      </c>
      <c r="B77" s="1">
        <v>4</v>
      </c>
      <c r="C77" s="2">
        <v>40952</v>
      </c>
      <c r="D77" s="1">
        <v>427.3</v>
      </c>
      <c r="E77" s="1">
        <f t="shared" si="8"/>
        <v>2.6307328928171967</v>
      </c>
    </row>
    <row r="78" spans="1:5">
      <c r="A78" s="1">
        <v>268</v>
      </c>
      <c r="B78" s="1">
        <v>5</v>
      </c>
      <c r="C78" s="2">
        <v>40952</v>
      </c>
      <c r="D78" s="1">
        <v>23707.5</v>
      </c>
      <c r="E78" s="1">
        <f t="shared" si="8"/>
        <v>4.3748857592312795</v>
      </c>
    </row>
    <row r="79" spans="1:5">
      <c r="A79" s="1">
        <v>212</v>
      </c>
      <c r="B79" s="1">
        <v>7</v>
      </c>
      <c r="C79" s="2">
        <v>40952</v>
      </c>
      <c r="D79" s="1">
        <v>740.8</v>
      </c>
      <c r="E79" s="1">
        <f t="shared" si="8"/>
        <v>2.8697009736738779</v>
      </c>
    </row>
    <row r="80" spans="1:5">
      <c r="A80" s="1">
        <v>270</v>
      </c>
      <c r="B80" s="1">
        <v>9</v>
      </c>
      <c r="C80" s="2">
        <v>40952</v>
      </c>
      <c r="D80" s="1">
        <v>3.5999999999999997E-2</v>
      </c>
      <c r="E80" s="1">
        <f t="shared" si="8"/>
        <v>-1.4436974992327127</v>
      </c>
    </row>
    <row r="81" spans="1:5">
      <c r="A81" s="1"/>
      <c r="B81" s="1"/>
      <c r="C81" s="1"/>
      <c r="D81" s="1"/>
      <c r="E81" s="1"/>
    </row>
    <row r="82" spans="1:5">
      <c r="A82" s="1">
        <v>217</v>
      </c>
      <c r="B82" s="1">
        <v>1</v>
      </c>
      <c r="C82" s="2">
        <v>40954</v>
      </c>
      <c r="D82" s="1">
        <v>0.11</v>
      </c>
      <c r="E82" s="1">
        <f>LOG10(D82)</f>
        <v>-0.95860731484177497</v>
      </c>
    </row>
    <row r="83" spans="1:5">
      <c r="A83" s="1">
        <v>234</v>
      </c>
      <c r="B83" s="1">
        <v>4</v>
      </c>
      <c r="C83" s="2">
        <v>40954</v>
      </c>
      <c r="D83" s="3">
        <v>44</v>
      </c>
      <c r="E83" s="1">
        <f>LOG10(D83)</f>
        <v>1.6434526764861874</v>
      </c>
    </row>
    <row r="84" spans="1:5">
      <c r="A84" s="1">
        <v>268</v>
      </c>
      <c r="B84" s="1">
        <v>5</v>
      </c>
      <c r="C84" s="2">
        <v>40954</v>
      </c>
      <c r="D84" s="1">
        <v>2396.1999999999998</v>
      </c>
      <c r="E84" s="1">
        <f>LOG10(D84)</f>
        <v>3.379523063830554</v>
      </c>
    </row>
    <row r="85" spans="1:5">
      <c r="A85" s="1">
        <v>212</v>
      </c>
      <c r="B85" s="1">
        <v>7</v>
      </c>
      <c r="C85" s="2">
        <v>40954</v>
      </c>
      <c r="D85" s="1">
        <v>932.8</v>
      </c>
      <c r="E85" s="1">
        <f>LOG10(D85)</f>
        <v>2.9697885374149386</v>
      </c>
    </row>
    <row r="86" spans="1:5">
      <c r="A86" s="1"/>
      <c r="B86" s="1"/>
      <c r="C86" s="1"/>
      <c r="D86" s="1"/>
      <c r="E86" s="1"/>
    </row>
    <row r="87" spans="1:5">
      <c r="A87" s="1">
        <v>217</v>
      </c>
      <c r="B87" s="1">
        <v>1</v>
      </c>
      <c r="C87" s="2">
        <v>40956</v>
      </c>
      <c r="D87" s="1">
        <v>9.33</v>
      </c>
      <c r="E87" s="1">
        <f>LOG10(D87)</f>
        <v>0.96988164374649999</v>
      </c>
    </row>
    <row r="88" spans="1:5">
      <c r="A88" s="1">
        <v>252</v>
      </c>
      <c r="B88" s="1">
        <v>2</v>
      </c>
      <c r="C88" s="2">
        <v>40956</v>
      </c>
      <c r="D88" s="1">
        <v>9.1999999999999998E-2</v>
      </c>
      <c r="E88" s="1">
        <f>LOG10(D88)</f>
        <v>-1.0362121726544447</v>
      </c>
    </row>
    <row r="89" spans="1:5">
      <c r="A89" s="1">
        <v>234</v>
      </c>
      <c r="B89" s="1">
        <v>4</v>
      </c>
      <c r="C89" s="2">
        <v>40956</v>
      </c>
      <c r="D89" s="1">
        <v>146.9</v>
      </c>
      <c r="E89" s="1">
        <f>LOG10(D89)</f>
        <v>2.1670217957902564</v>
      </c>
    </row>
    <row r="90" spans="1:5">
      <c r="A90" s="1">
        <v>268</v>
      </c>
      <c r="B90" s="1">
        <v>5</v>
      </c>
      <c r="C90" s="2">
        <v>40956</v>
      </c>
      <c r="D90" s="1">
        <v>2396.8000000000002</v>
      </c>
      <c r="E90" s="1">
        <f>LOG10(D90)</f>
        <v>3.3796317960193725</v>
      </c>
    </row>
    <row r="91" spans="1:5">
      <c r="A91" s="1">
        <v>212</v>
      </c>
      <c r="B91" s="1">
        <v>7</v>
      </c>
      <c r="C91" s="2">
        <v>40956</v>
      </c>
      <c r="D91" s="1">
        <v>4.2699999999999996</v>
      </c>
      <c r="E91" s="1">
        <f>LOG10(D91)</f>
        <v>0.63042787502502384</v>
      </c>
    </row>
    <row r="92" spans="1:5">
      <c r="A92" s="1"/>
      <c r="B92" s="1"/>
      <c r="C92" s="1"/>
      <c r="D92" s="1"/>
      <c r="E92" s="1"/>
    </row>
    <row r="93" spans="1:5">
      <c r="A93" s="1">
        <v>217</v>
      </c>
      <c r="B93" s="1">
        <v>1</v>
      </c>
      <c r="C93" s="2">
        <v>40959</v>
      </c>
      <c r="D93" s="1">
        <v>4271.5</v>
      </c>
      <c r="E93" s="1">
        <f>LOG10(D93)</f>
        <v>3.6305804106989807</v>
      </c>
    </row>
    <row r="94" spans="1:5">
      <c r="A94" s="1">
        <v>234</v>
      </c>
      <c r="B94" s="1">
        <v>4</v>
      </c>
      <c r="C94" s="2">
        <v>40959</v>
      </c>
      <c r="D94" s="1">
        <v>226480.3</v>
      </c>
      <c r="E94" s="1">
        <f>LOG10(D94)</f>
        <v>5.3550304316319419</v>
      </c>
    </row>
    <row r="95" spans="1:5">
      <c r="A95" s="1">
        <v>268</v>
      </c>
      <c r="B95" s="1">
        <v>5</v>
      </c>
      <c r="C95" s="2">
        <v>40959</v>
      </c>
      <c r="D95" s="1">
        <v>251393.1</v>
      </c>
      <c r="E95" s="1">
        <f>LOG10(D95)</f>
        <v>5.4003533534094093</v>
      </c>
    </row>
    <row r="96" spans="1:5">
      <c r="A96" s="1"/>
      <c r="B96" s="1"/>
      <c r="C96" s="1"/>
      <c r="D96" s="1"/>
      <c r="E96" s="1"/>
    </row>
    <row r="97" spans="1:5">
      <c r="A97" s="1">
        <v>217</v>
      </c>
      <c r="B97" s="1">
        <v>1</v>
      </c>
      <c r="C97" s="2">
        <v>40961</v>
      </c>
      <c r="D97" s="1">
        <v>2396.6999999999998</v>
      </c>
      <c r="E97" s="1">
        <f>LOG10(D97)</f>
        <v>3.3796136758782662</v>
      </c>
    </row>
    <row r="98" spans="1:5">
      <c r="A98" s="1">
        <v>234</v>
      </c>
      <c r="B98" s="1">
        <v>4</v>
      </c>
      <c r="C98" s="2">
        <v>40961</v>
      </c>
      <c r="D98" s="1">
        <v>231.2</v>
      </c>
      <c r="E98" s="1">
        <f>LOG10(D98)</f>
        <v>2.3639878297484915</v>
      </c>
    </row>
    <row r="99" spans="1:5">
      <c r="A99" s="1">
        <v>268</v>
      </c>
      <c r="B99" s="1">
        <v>5</v>
      </c>
      <c r="C99" s="2">
        <v>40961</v>
      </c>
      <c r="D99" s="1">
        <v>427.3</v>
      </c>
      <c r="E99" s="1">
        <f>LOG10(D99)</f>
        <v>2.6307328928171967</v>
      </c>
    </row>
    <row r="100" spans="1:5">
      <c r="A100" s="1">
        <v>212</v>
      </c>
      <c r="B100" s="1">
        <v>7</v>
      </c>
      <c r="C100" s="2">
        <v>40961</v>
      </c>
      <c r="D100" s="1">
        <v>0.43</v>
      </c>
      <c r="E100" s="1">
        <f>LOG10(D100)</f>
        <v>-0.36653154442041347</v>
      </c>
    </row>
    <row r="101" spans="1:5">
      <c r="A101" s="1"/>
      <c r="B101" s="1"/>
      <c r="C101" s="1"/>
      <c r="D101" s="1"/>
      <c r="E101" s="1"/>
    </row>
    <row r="102" spans="1:5">
      <c r="A102" s="1">
        <v>217</v>
      </c>
      <c r="B102" s="1">
        <v>1</v>
      </c>
      <c r="C102" s="2">
        <v>40963</v>
      </c>
      <c r="D102" s="1">
        <v>932.5</v>
      </c>
      <c r="E102" s="1">
        <f>LOG10(D102)</f>
        <v>2.9696488404807253</v>
      </c>
    </row>
    <row r="103" spans="1:5">
      <c r="A103" s="1">
        <v>234</v>
      </c>
      <c r="B103" s="1">
        <v>4</v>
      </c>
      <c r="C103" s="2">
        <v>40963</v>
      </c>
      <c r="D103" s="1">
        <v>2397.8000000000002</v>
      </c>
      <c r="E103" s="1">
        <f>LOG10(D103)</f>
        <v>3.3798129558609444</v>
      </c>
    </row>
    <row r="104" spans="1:5">
      <c r="A104" s="1">
        <v>268</v>
      </c>
      <c r="B104" s="1">
        <v>5</v>
      </c>
      <c r="C104" s="2">
        <v>40963</v>
      </c>
      <c r="D104" s="1">
        <v>28.6</v>
      </c>
      <c r="E104" s="1">
        <f>LOG10(D104)</f>
        <v>1.4563660331290431</v>
      </c>
    </row>
    <row r="105" spans="1:5">
      <c r="A105" s="1"/>
      <c r="B105" s="1"/>
      <c r="C105" s="1"/>
      <c r="D105" s="1"/>
      <c r="E105" s="1"/>
    </row>
    <row r="106" spans="1:5">
      <c r="A106" s="1">
        <v>217</v>
      </c>
      <c r="B106" s="1">
        <v>1</v>
      </c>
      <c r="C106" s="2">
        <v>40966</v>
      </c>
      <c r="D106" s="1">
        <v>42.7</v>
      </c>
      <c r="E106" s="1">
        <f>LOG10(D106)</f>
        <v>1.6304278750250238</v>
      </c>
    </row>
    <row r="107" spans="1:5">
      <c r="A107" s="1"/>
      <c r="B107" s="1"/>
      <c r="C107" s="1"/>
      <c r="D107" s="1"/>
      <c r="E107" s="1"/>
    </row>
    <row r="108" spans="1:5">
      <c r="A108" s="1">
        <v>217</v>
      </c>
      <c r="B108" s="1">
        <v>1</v>
      </c>
      <c r="C108" s="2">
        <v>40968</v>
      </c>
      <c r="D108" s="1">
        <v>34618.199999999997</v>
      </c>
      <c r="E108" s="1">
        <f>LOG10(D108)</f>
        <v>4.5393044826499933</v>
      </c>
    </row>
    <row r="109" spans="1:5">
      <c r="A109" s="1">
        <v>234</v>
      </c>
      <c r="B109" s="1">
        <v>4</v>
      </c>
      <c r="C109" s="2">
        <v>40968</v>
      </c>
      <c r="D109" s="1">
        <v>0.38</v>
      </c>
      <c r="E109" s="1">
        <f>LOG10(D109)</f>
        <v>-0.42021640338318983</v>
      </c>
    </row>
    <row r="110" spans="1:5">
      <c r="A110" s="1">
        <v>268</v>
      </c>
      <c r="B110" s="1">
        <v>5</v>
      </c>
      <c r="C110" s="2">
        <v>40968</v>
      </c>
      <c r="D110" s="1">
        <v>2395.8000000000002</v>
      </c>
      <c r="E110" s="1">
        <f>LOG10(D110)</f>
        <v>3.3794505605779812</v>
      </c>
    </row>
    <row r="112" spans="1:5">
      <c r="A112" s="1">
        <v>217</v>
      </c>
      <c r="B112" s="1">
        <v>1</v>
      </c>
      <c r="C112" s="2">
        <v>40970</v>
      </c>
      <c r="D112" s="1">
        <v>0.60712999999999995</v>
      </c>
      <c r="E112" s="1">
        <f>LOG10(D112)</f>
        <v>-0.2167183068856475</v>
      </c>
    </row>
    <row r="113" spans="1:5">
      <c r="A113" s="1">
        <v>234</v>
      </c>
      <c r="B113" s="1">
        <v>4</v>
      </c>
      <c r="C113" s="2">
        <v>40970</v>
      </c>
      <c r="D113" s="1">
        <v>2395.9518859999998</v>
      </c>
      <c r="E113" s="1">
        <f>LOG10(D113)</f>
        <v>3.3794780925759933</v>
      </c>
    </row>
    <row r="114" spans="1:5">
      <c r="A114" s="1">
        <v>268</v>
      </c>
      <c r="B114" s="1">
        <v>5</v>
      </c>
      <c r="C114" s="2">
        <v>40970</v>
      </c>
      <c r="D114" s="1">
        <v>4270.0042210000001</v>
      </c>
      <c r="E114" s="1">
        <f>LOG10(D114)</f>
        <v>3.6304283043355863</v>
      </c>
    </row>
    <row r="115" spans="1:5">
      <c r="C115" s="1"/>
      <c r="D115" s="1"/>
      <c r="E115" s="1"/>
    </row>
    <row r="116" spans="1:5">
      <c r="A116" s="1">
        <v>217</v>
      </c>
      <c r="B116" s="1">
        <v>1</v>
      </c>
      <c r="C116" s="2">
        <v>40973</v>
      </c>
      <c r="D116" s="1">
        <v>0.210648</v>
      </c>
      <c r="E116" s="1">
        <f>LOG10(D116)</f>
        <v>-0.6764426599318033</v>
      </c>
    </row>
    <row r="117" spans="1:5">
      <c r="A117" s="1">
        <v>234</v>
      </c>
      <c r="B117" s="1">
        <v>4</v>
      </c>
      <c r="C117" s="2">
        <v>40973</v>
      </c>
      <c r="D117" s="1">
        <v>93.279617999999999</v>
      </c>
      <c r="E117" s="1">
        <f>LOG10(D117)</f>
        <v>1.9697867588897267</v>
      </c>
    </row>
    <row r="118" spans="1:5">
      <c r="A118" s="1">
        <v>268</v>
      </c>
      <c r="B118" s="1">
        <v>5</v>
      </c>
      <c r="C118" s="2">
        <v>40973</v>
      </c>
      <c r="D118" s="1">
        <v>0.22136400000000001</v>
      </c>
      <c r="E118" s="1">
        <f>LOG10(D118)</f>
        <v>-0.65489300618806434</v>
      </c>
    </row>
    <row r="119" spans="1:5">
      <c r="C119" s="1"/>
      <c r="D119" s="1"/>
      <c r="E119" s="1"/>
    </row>
    <row r="120" spans="1:5">
      <c r="A120" s="1">
        <v>217</v>
      </c>
      <c r="B120" s="1">
        <v>1</v>
      </c>
      <c r="C120" s="2">
        <v>40975</v>
      </c>
      <c r="D120" s="1">
        <v>7.2246000000000005E-2</v>
      </c>
      <c r="E120" s="1">
        <f>LOG10(D120)</f>
        <v>-1.1411861932221739</v>
      </c>
    </row>
    <row r="121" spans="1:5">
      <c r="A121" s="1">
        <v>234</v>
      </c>
      <c r="B121" s="1">
        <v>4</v>
      </c>
      <c r="C121" s="2">
        <v>40975</v>
      </c>
      <c r="D121" s="1">
        <v>146.89026000000001</v>
      </c>
      <c r="E121" s="1">
        <f>LOG10(D121)</f>
        <v>2.1669929995445587</v>
      </c>
    </row>
    <row r="122" spans="1:5">
      <c r="A122" s="1">
        <v>268</v>
      </c>
      <c r="B122" s="1">
        <v>5</v>
      </c>
      <c r="C122" s="2">
        <v>40975</v>
      </c>
      <c r="D122" s="1">
        <v>93.280275000000003</v>
      </c>
      <c r="E122" s="1">
        <f>LOG10(D122)</f>
        <v>1.9697898177623496</v>
      </c>
    </row>
    <row r="123" spans="1:5">
      <c r="C123" s="1"/>
      <c r="D123" s="1"/>
      <c r="E123" s="1"/>
    </row>
    <row r="124" spans="1:5">
      <c r="A124" s="1">
        <v>217</v>
      </c>
      <c r="B124" s="1">
        <v>1</v>
      </c>
      <c r="C124" s="2">
        <v>40977</v>
      </c>
      <c r="D124" s="1">
        <v>4.2728820000000001</v>
      </c>
      <c r="E124" s="1">
        <f>LOG10(D124)</f>
        <v>0.63072089949716992</v>
      </c>
    </row>
    <row r="125" spans="1:5">
      <c r="A125" s="1">
        <v>234</v>
      </c>
      <c r="B125" s="1">
        <v>4</v>
      </c>
      <c r="C125" s="2">
        <v>40977</v>
      </c>
      <c r="D125" s="1">
        <v>42.728667999999999</v>
      </c>
      <c r="E125" s="1">
        <f>LOG10(D125)</f>
        <v>1.6307193545708494</v>
      </c>
    </row>
    <row r="126" spans="1:5">
      <c r="A126" s="1">
        <v>268</v>
      </c>
      <c r="B126" s="1">
        <v>5</v>
      </c>
      <c r="C126" s="2">
        <v>40977</v>
      </c>
      <c r="D126" s="1">
        <v>14.689209999999999</v>
      </c>
      <c r="E126" s="1">
        <f>LOG10(D126)</f>
        <v>1.166998439638693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3" workbookViewId="0">
      <selection activeCell="J29" sqref="J29"/>
    </sheetView>
  </sheetViews>
  <sheetFormatPr defaultRowHeight="15"/>
  <cols>
    <col min="4" max="4" width="14.28515625" bestFit="1" customWidth="1"/>
    <col min="7" max="7" width="10.5703125" bestFit="1" customWidth="1"/>
  </cols>
  <sheetData>
    <row r="1" spans="1:10">
      <c r="A1" s="1" t="s">
        <v>6</v>
      </c>
      <c r="B1" t="s">
        <v>7</v>
      </c>
      <c r="C1" t="s">
        <v>8</v>
      </c>
      <c r="D1" t="s">
        <v>9</v>
      </c>
      <c r="E1" t="s">
        <v>2</v>
      </c>
      <c r="G1" t="s">
        <v>15</v>
      </c>
      <c r="J1" t="s">
        <v>33</v>
      </c>
    </row>
    <row r="2" spans="1:10">
      <c r="A2" s="1">
        <v>217</v>
      </c>
      <c r="B2" t="s">
        <v>10</v>
      </c>
      <c r="C2">
        <v>10</v>
      </c>
      <c r="D2" s="6">
        <v>40917</v>
      </c>
      <c r="E2">
        <v>1</v>
      </c>
      <c r="G2" s="6">
        <v>40991</v>
      </c>
      <c r="J2">
        <f>G2-D2</f>
        <v>74</v>
      </c>
    </row>
    <row r="3" spans="1:10">
      <c r="A3" s="1">
        <v>252</v>
      </c>
      <c r="B3" t="s">
        <v>11</v>
      </c>
      <c r="C3">
        <v>10</v>
      </c>
      <c r="D3" s="6">
        <v>40917</v>
      </c>
      <c r="E3">
        <v>2</v>
      </c>
      <c r="G3" s="6">
        <v>40968</v>
      </c>
      <c r="J3">
        <f t="shared" ref="J3:J25" si="0">G3-D3</f>
        <v>51</v>
      </c>
    </row>
    <row r="4" spans="1:10">
      <c r="A4" s="7">
        <v>257</v>
      </c>
      <c r="B4" s="8" t="s">
        <v>10</v>
      </c>
      <c r="C4" s="8">
        <v>8</v>
      </c>
      <c r="D4" s="9">
        <v>40917</v>
      </c>
      <c r="E4" s="8">
        <v>3</v>
      </c>
      <c r="F4" s="8"/>
      <c r="G4" s="9">
        <v>40938</v>
      </c>
      <c r="J4">
        <f t="shared" si="0"/>
        <v>21</v>
      </c>
    </row>
    <row r="5" spans="1:10">
      <c r="A5" s="1">
        <v>234</v>
      </c>
      <c r="B5" t="s">
        <v>11</v>
      </c>
      <c r="C5">
        <v>8</v>
      </c>
      <c r="D5" s="6">
        <v>40917</v>
      </c>
      <c r="E5">
        <v>4</v>
      </c>
      <c r="G5" s="6">
        <v>40991</v>
      </c>
      <c r="J5">
        <f t="shared" si="0"/>
        <v>74</v>
      </c>
    </row>
    <row r="6" spans="1:10">
      <c r="A6" s="1">
        <v>225</v>
      </c>
      <c r="B6" t="s">
        <v>10</v>
      </c>
      <c r="C6">
        <v>6</v>
      </c>
      <c r="D6" s="6">
        <v>40917</v>
      </c>
      <c r="E6">
        <v>5</v>
      </c>
      <c r="G6" s="6">
        <v>40933</v>
      </c>
      <c r="J6">
        <f t="shared" si="0"/>
        <v>16</v>
      </c>
    </row>
    <row r="7" spans="1:10">
      <c r="A7" s="1">
        <v>215</v>
      </c>
      <c r="B7" t="s">
        <v>11</v>
      </c>
      <c r="C7">
        <v>6</v>
      </c>
      <c r="D7" s="6">
        <v>40917</v>
      </c>
      <c r="E7">
        <v>6</v>
      </c>
      <c r="G7" s="6">
        <v>40938</v>
      </c>
      <c r="J7">
        <f t="shared" si="0"/>
        <v>21</v>
      </c>
    </row>
    <row r="8" spans="1:10">
      <c r="A8" s="1">
        <v>243</v>
      </c>
      <c r="B8" t="s">
        <v>10</v>
      </c>
      <c r="C8">
        <v>4</v>
      </c>
      <c r="D8" s="6">
        <v>40917</v>
      </c>
      <c r="E8">
        <v>7</v>
      </c>
      <c r="G8" s="6">
        <v>40938</v>
      </c>
      <c r="J8">
        <f t="shared" si="0"/>
        <v>21</v>
      </c>
    </row>
    <row r="9" spans="1:10">
      <c r="A9" s="1">
        <v>253</v>
      </c>
      <c r="B9" t="s">
        <v>11</v>
      </c>
      <c r="C9">
        <v>4</v>
      </c>
      <c r="D9" s="6">
        <v>40917</v>
      </c>
      <c r="E9">
        <v>8</v>
      </c>
      <c r="G9" s="6">
        <v>40938</v>
      </c>
      <c r="J9">
        <f t="shared" si="0"/>
        <v>21</v>
      </c>
    </row>
    <row r="10" spans="1:10">
      <c r="A10" s="1">
        <v>267</v>
      </c>
      <c r="B10" t="s">
        <v>10</v>
      </c>
      <c r="C10">
        <v>2</v>
      </c>
      <c r="D10" s="6">
        <v>40917</v>
      </c>
      <c r="E10">
        <v>9</v>
      </c>
      <c r="G10" s="6">
        <v>40938</v>
      </c>
      <c r="J10">
        <f t="shared" si="0"/>
        <v>21</v>
      </c>
    </row>
    <row r="11" spans="1:10">
      <c r="A11" s="1">
        <v>226</v>
      </c>
      <c r="B11" t="s">
        <v>11</v>
      </c>
      <c r="C11">
        <v>2</v>
      </c>
      <c r="D11" s="6">
        <v>40917</v>
      </c>
      <c r="E11">
        <v>10</v>
      </c>
      <c r="G11" s="6">
        <v>40938</v>
      </c>
      <c r="J11">
        <f t="shared" si="0"/>
        <v>21</v>
      </c>
    </row>
    <row r="12" spans="1:10">
      <c r="A12" s="1">
        <v>206</v>
      </c>
      <c r="B12" t="s">
        <v>12</v>
      </c>
      <c r="C12">
        <v>2</v>
      </c>
      <c r="D12" s="6">
        <v>40917</v>
      </c>
      <c r="E12">
        <v>11</v>
      </c>
      <c r="G12" s="6">
        <v>40938</v>
      </c>
      <c r="J12">
        <f t="shared" si="0"/>
        <v>21</v>
      </c>
    </row>
    <row r="13" spans="1:10">
      <c r="A13" s="7">
        <v>269</v>
      </c>
      <c r="B13" s="8" t="s">
        <v>12</v>
      </c>
      <c r="C13" s="8">
        <v>4</v>
      </c>
      <c r="D13" s="9">
        <v>40946</v>
      </c>
      <c r="E13" s="8">
        <v>11</v>
      </c>
      <c r="G13" s="6">
        <v>40949</v>
      </c>
      <c r="J13">
        <f t="shared" si="0"/>
        <v>3</v>
      </c>
    </row>
    <row r="14" spans="1:10">
      <c r="A14" s="1">
        <v>270</v>
      </c>
      <c r="B14" t="s">
        <v>12</v>
      </c>
      <c r="C14">
        <v>6</v>
      </c>
      <c r="D14" s="6">
        <v>40946</v>
      </c>
      <c r="E14">
        <v>9</v>
      </c>
      <c r="G14" s="6">
        <v>40963</v>
      </c>
      <c r="J14">
        <f t="shared" si="0"/>
        <v>17</v>
      </c>
    </row>
    <row r="15" spans="1:10">
      <c r="A15" s="1">
        <v>212</v>
      </c>
      <c r="B15" t="s">
        <v>12</v>
      </c>
      <c r="C15">
        <v>8</v>
      </c>
      <c r="D15" s="6">
        <v>40946</v>
      </c>
      <c r="E15">
        <v>7</v>
      </c>
      <c r="G15" s="6">
        <v>40977</v>
      </c>
      <c r="J15">
        <f t="shared" si="0"/>
        <v>31</v>
      </c>
    </row>
    <row r="16" spans="1:10">
      <c r="A16" s="1">
        <v>268</v>
      </c>
      <c r="B16" t="s">
        <v>12</v>
      </c>
      <c r="C16">
        <v>10</v>
      </c>
      <c r="D16" s="6">
        <v>40946</v>
      </c>
      <c r="E16">
        <v>5</v>
      </c>
      <c r="G16" s="6">
        <v>41019</v>
      </c>
      <c r="J16">
        <f t="shared" si="0"/>
        <v>73</v>
      </c>
    </row>
    <row r="17" spans="1:10">
      <c r="A17" s="1">
        <v>241</v>
      </c>
      <c r="B17" t="s">
        <v>12</v>
      </c>
      <c r="C17">
        <v>4</v>
      </c>
      <c r="D17" s="6">
        <v>40955</v>
      </c>
      <c r="E17">
        <v>11</v>
      </c>
      <c r="G17" s="6">
        <v>40968</v>
      </c>
      <c r="J17">
        <f t="shared" si="0"/>
        <v>13</v>
      </c>
    </row>
    <row r="18" spans="1:10">
      <c r="A18" s="1">
        <v>289</v>
      </c>
      <c r="B18" t="s">
        <v>13</v>
      </c>
      <c r="C18">
        <v>10</v>
      </c>
      <c r="D18" s="6">
        <v>40981</v>
      </c>
      <c r="E18">
        <v>2</v>
      </c>
      <c r="G18" s="6">
        <v>41009</v>
      </c>
      <c r="J18">
        <f t="shared" si="0"/>
        <v>28</v>
      </c>
    </row>
    <row r="19" spans="1:10">
      <c r="A19" s="1">
        <v>274</v>
      </c>
      <c r="B19" t="s">
        <v>13</v>
      </c>
      <c r="C19">
        <v>2</v>
      </c>
      <c r="D19" s="6">
        <v>40981</v>
      </c>
      <c r="E19">
        <v>3</v>
      </c>
      <c r="G19" s="6"/>
    </row>
    <row r="20" spans="1:10">
      <c r="A20" s="1">
        <v>286</v>
      </c>
      <c r="B20" t="s">
        <v>13</v>
      </c>
      <c r="C20">
        <v>8</v>
      </c>
      <c r="D20" s="6">
        <v>40981</v>
      </c>
      <c r="E20">
        <v>6</v>
      </c>
      <c r="G20" s="6">
        <v>41009</v>
      </c>
      <c r="J20">
        <f t="shared" si="0"/>
        <v>28</v>
      </c>
    </row>
    <row r="21" spans="1:10">
      <c r="A21" s="1">
        <v>280</v>
      </c>
      <c r="B21" t="s">
        <v>14</v>
      </c>
      <c r="C21">
        <v>6</v>
      </c>
      <c r="D21" s="6">
        <v>40981</v>
      </c>
      <c r="E21">
        <v>7</v>
      </c>
      <c r="G21" s="6"/>
    </row>
    <row r="22" spans="1:10">
      <c r="A22" s="1">
        <v>291</v>
      </c>
      <c r="B22" t="s">
        <v>13</v>
      </c>
      <c r="C22">
        <v>6</v>
      </c>
      <c r="D22" s="6">
        <v>40981</v>
      </c>
      <c r="E22">
        <v>8</v>
      </c>
      <c r="G22" s="6">
        <v>41009</v>
      </c>
      <c r="J22">
        <f t="shared" si="0"/>
        <v>28</v>
      </c>
    </row>
    <row r="23" spans="1:10">
      <c r="A23" s="1">
        <v>295</v>
      </c>
      <c r="B23" t="s">
        <v>14</v>
      </c>
      <c r="C23">
        <v>4</v>
      </c>
      <c r="D23" s="6">
        <v>40981</v>
      </c>
      <c r="E23">
        <v>9</v>
      </c>
      <c r="G23" s="6">
        <v>40997</v>
      </c>
      <c r="J23">
        <f t="shared" si="0"/>
        <v>16</v>
      </c>
    </row>
    <row r="24" spans="1:10">
      <c r="A24" s="1">
        <v>284</v>
      </c>
      <c r="B24" t="s">
        <v>13</v>
      </c>
      <c r="C24">
        <v>4</v>
      </c>
      <c r="D24" s="6">
        <v>40981</v>
      </c>
      <c r="E24">
        <v>10</v>
      </c>
      <c r="G24" s="6">
        <v>40997</v>
      </c>
      <c r="J24">
        <f t="shared" si="0"/>
        <v>16</v>
      </c>
    </row>
    <row r="25" spans="1:10">
      <c r="A25" s="1">
        <v>271</v>
      </c>
      <c r="B25" t="s">
        <v>14</v>
      </c>
      <c r="C25">
        <v>2</v>
      </c>
      <c r="D25" s="6">
        <v>40981</v>
      </c>
      <c r="E25">
        <v>11</v>
      </c>
      <c r="G25" s="6">
        <v>40997</v>
      </c>
      <c r="J25">
        <f t="shared" si="0"/>
        <v>16</v>
      </c>
    </row>
    <row r="26" spans="1:10">
      <c r="A26" s="1">
        <v>292</v>
      </c>
      <c r="B26" t="s">
        <v>14</v>
      </c>
      <c r="C26">
        <v>8</v>
      </c>
      <c r="D26" s="6">
        <v>41005</v>
      </c>
      <c r="E26">
        <v>9</v>
      </c>
    </row>
    <row r="27" spans="1:10">
      <c r="A27" s="1">
        <v>294</v>
      </c>
      <c r="B27" t="s">
        <v>14</v>
      </c>
      <c r="C27">
        <v>10</v>
      </c>
      <c r="D27" s="6">
        <v>41005</v>
      </c>
      <c r="E27">
        <v>11</v>
      </c>
    </row>
    <row r="28" spans="1:10">
      <c r="A28" s="1">
        <v>285</v>
      </c>
      <c r="B28">
        <v>8055</v>
      </c>
      <c r="C28">
        <v>10</v>
      </c>
      <c r="D28" s="6">
        <v>41012</v>
      </c>
      <c r="E28">
        <v>2</v>
      </c>
      <c r="G28" s="6">
        <v>41045</v>
      </c>
      <c r="J28">
        <f>G28-D28</f>
        <v>33</v>
      </c>
    </row>
    <row r="29" spans="1:10">
      <c r="A29" s="1">
        <v>275</v>
      </c>
      <c r="B29">
        <v>8055</v>
      </c>
      <c r="C29">
        <v>8</v>
      </c>
      <c r="D29" s="6">
        <v>41012</v>
      </c>
      <c r="E29">
        <v>4</v>
      </c>
    </row>
    <row r="30" spans="1:10">
      <c r="A30" s="1">
        <v>281</v>
      </c>
      <c r="B30">
        <v>8055</v>
      </c>
      <c r="C30">
        <v>6</v>
      </c>
      <c r="D30" s="6">
        <v>41012</v>
      </c>
      <c r="E30">
        <v>6</v>
      </c>
    </row>
    <row r="31" spans="1:10">
      <c r="A31" s="1">
        <v>276</v>
      </c>
      <c r="B31">
        <v>8055</v>
      </c>
      <c r="C31">
        <v>4</v>
      </c>
      <c r="D31" s="6">
        <v>41012</v>
      </c>
      <c r="E31">
        <v>8</v>
      </c>
    </row>
    <row r="32" spans="1:10">
      <c r="A32" s="1">
        <v>283</v>
      </c>
      <c r="B32">
        <v>8055</v>
      </c>
      <c r="C32">
        <v>2</v>
      </c>
      <c r="D32" s="6">
        <v>41012</v>
      </c>
      <c r="E32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19" sqref="U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MPN data</vt:lpstr>
      <vt:lpstr>Calf info</vt:lpstr>
      <vt:lpstr>Shedding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Lizzy Antaki</dc:creator>
  <cp:lastModifiedBy>Lizzy Antaki</cp:lastModifiedBy>
  <dcterms:created xsi:type="dcterms:W3CDTF">2012-02-21T04:20:15Z</dcterms:created>
  <dcterms:modified xsi:type="dcterms:W3CDTF">2012-05-14T12:01:11Z</dcterms:modified>
</cp:coreProperties>
</file>