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<sst xmlns="http://schemas.openxmlformats.org/spreadsheetml/2006/main" count="16" uniqueCount="16">
  <si>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 xml:space="preserve">Fig.8. The content of lignin at the graft healing process. </t>
  </si>
  <si>
    <t>Graft healing process</t>
  </si>
  <si>
    <t>OD</t>
  </si>
  <si>
    <t>av</t>
  </si>
  <si>
    <t>mg/ml</t>
  </si>
  <si>
    <t>av(mg/ml)</t>
  </si>
  <si>
    <t>mg/g</t>
  </si>
  <si>
    <t>av(mg/g)</t>
  </si>
  <si>
    <t>st</t>
  </si>
  <si>
    <t>P&lt;0.05</t>
  </si>
  <si>
    <t>IL</t>
  </si>
  <si>
    <t>c</t>
  </si>
  <si>
    <t>CA</t>
  </si>
  <si>
    <t>b</t>
  </si>
  <si>
    <t>VB</t>
  </si>
  <si>
    <t>a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</si>
</sst>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9"/>
      <name val="等线"/>
      <charset val="134"/>
      <scheme val="minor"/>
    </font>
    <font>
      <sz val="12"/>
      <color rgb="FFFF0000"/>
      <name val="等线"/>
      <charset val="134"/>
      <scheme val="minor"/>
    </font>
    <font>
      <i/>
      <sz val="12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7" fillId="3" borderId="1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0">
    <xf numFmtId="0" fontId="0" fillId="0" borderId="0" xfId="0"/>
    <xf numFmtId="176" fontId="1" fillId="0" borderId="0" xfId="0" applyNumberFormat="1" applyFont="1"/>
    <xf numFmtId="176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/>
    <xf numFmtId="176" fontId="2" fillId="0" borderId="0" xfId="0" applyNumberFormat="1" applyFont="1"/>
    <xf numFmtId="176" fontId="5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B1" workbookViewId="0">
      <selection activeCell="F13" sqref="F13"/>
    </sheetView>
  </sheetViews>
  <sheetFormatPr defaultColWidth="9" defaultRowHeight="15.75"/>
  <cols>
    <col min="1" max="1" width="21.75" style="1" customWidth="1"/>
    <col min="2" max="2" width="10.875" style="1" customWidth="1"/>
    <col min="3" max="4" width="9" style="1"/>
    <col min="5" max="5" width="11.75" style="1" customWidth="1"/>
    <col min="6" max="6" width="8.875" style="1" customWidth="1"/>
    <col min="7" max="7" width="10.625" style="1" customWidth="1"/>
    <col min="8" max="8" width="9.25" style="1" customWidth="1"/>
    <col min="9" max="9" width="9.375" style="1" customWidth="1"/>
    <col min="10" max="13" width="15.125" style="1" customWidth="1"/>
    <col min="14" max="14" width="15.625" style="1"/>
    <col min="15" max="16384" width="9" style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</v>
      </c>
      <c r="B2" s="4" t="s">
        <v>2</v>
      </c>
      <c r="C2" s="4"/>
      <c r="D2" s="4"/>
      <c r="E2" s="4" t="s">
        <v>3</v>
      </c>
      <c r="F2" s="4" t="s">
        <v>4</v>
      </c>
      <c r="G2" s="4"/>
      <c r="H2" s="4"/>
      <c r="I2" s="4" t="s">
        <v>5</v>
      </c>
      <c r="J2" s="4" t="s">
        <v>6</v>
      </c>
      <c r="K2" s="4"/>
      <c r="L2" s="4"/>
      <c r="M2" s="4" t="s">
        <v>7</v>
      </c>
      <c r="N2" s="4" t="s">
        <v>8</v>
      </c>
      <c r="O2" s="9" t="s">
        <v>9</v>
      </c>
    </row>
    <row r="3" spans="1:15">
      <c r="A3" s="3" t="s">
        <v>10</v>
      </c>
      <c r="B3" s="5">
        <v>1.5474</v>
      </c>
      <c r="C3" s="5">
        <v>1.6148</v>
      </c>
      <c r="D3" s="5">
        <v>1.514994</v>
      </c>
      <c r="E3" s="6">
        <f>AVERAGE(B3:D3)</f>
        <v>1.55906466666667</v>
      </c>
      <c r="F3" s="7">
        <f>(B3-0.0043)/12.819</f>
        <v>0.120376004368515</v>
      </c>
      <c r="G3" s="7">
        <f t="shared" ref="G3:H3" si="0">(C3-0.0043)/12.819</f>
        <v>0.125633824791325</v>
      </c>
      <c r="H3" s="7">
        <f t="shared" si="0"/>
        <v>0.117848038068492</v>
      </c>
      <c r="I3" s="6">
        <f>AVERAGE(F3:H3)</f>
        <v>0.121285955742778</v>
      </c>
      <c r="J3" s="1">
        <f>F3*5/0.05</f>
        <v>12.0376004368515</v>
      </c>
      <c r="K3" s="1">
        <f t="shared" ref="K3:L3" si="1">G3*5/0.05</f>
        <v>12.5633824791325</v>
      </c>
      <c r="L3" s="1">
        <f t="shared" si="1"/>
        <v>11.7848038068492</v>
      </c>
      <c r="M3" s="6">
        <f>AVERAGE(J3:L3)</f>
        <v>12.1285955742778</v>
      </c>
      <c r="N3" s="1">
        <f>STDEV(J3:L3,J3:L3)</f>
        <v>0.355253457137328</v>
      </c>
      <c r="O3" s="1" t="s">
        <v>11</v>
      </c>
    </row>
    <row r="4" spans="1:15">
      <c r="A4" s="3" t="s">
        <v>12</v>
      </c>
      <c r="B4" s="5">
        <v>1.9225</v>
      </c>
      <c r="C4" s="5">
        <v>2.2439</v>
      </c>
      <c r="D4" s="5">
        <v>1.9963</v>
      </c>
      <c r="E4" s="6">
        <f t="shared" ref="E4:E5" si="2">AVERAGE(B4:D4)</f>
        <v>2.05423333333333</v>
      </c>
      <c r="F4" s="7">
        <f t="shared" ref="F4:F5" si="3">(B4-0.0043)/12.819</f>
        <v>0.149637257196349</v>
      </c>
      <c r="G4" s="7">
        <f t="shared" ref="G4:G5" si="4">(C4-0.0043)/12.819</f>
        <v>0.174709415711054</v>
      </c>
      <c r="H4" s="7">
        <f t="shared" ref="H4:H5" si="5">(D4-0.0043)/12.819</f>
        <v>0.155394336531711</v>
      </c>
      <c r="I4" s="6">
        <f t="shared" ref="I4:I5" si="6">AVERAGE(F4:H4)</f>
        <v>0.159913669813038</v>
      </c>
      <c r="J4" s="1">
        <f t="shared" ref="J4:J5" si="7">F4*5/0.05</f>
        <v>14.9637257196349</v>
      </c>
      <c r="K4" s="1">
        <f t="shared" ref="K4:K5" si="8">G4*5/0.05</f>
        <v>17.4709415711054</v>
      </c>
      <c r="L4" s="1">
        <f t="shared" ref="L4:L5" si="9">H4*5/0.05</f>
        <v>15.5394336531711</v>
      </c>
      <c r="M4" s="6">
        <f t="shared" ref="M4:M5" si="10">AVERAGE(J4:L4)</f>
        <v>15.9913669813038</v>
      </c>
      <c r="N4" s="1">
        <f t="shared" ref="N4:N5" si="11">STDEV(J4:L4,J4:L4)</f>
        <v>1.17463718016213</v>
      </c>
      <c r="O4" s="1" t="s">
        <v>13</v>
      </c>
    </row>
    <row r="5" spans="1:15">
      <c r="A5" s="3" t="s">
        <v>14</v>
      </c>
      <c r="B5" s="5">
        <v>2.6612</v>
      </c>
      <c r="C5" s="5">
        <v>2.8621</v>
      </c>
      <c r="D5" s="5">
        <v>2.8545</v>
      </c>
      <c r="E5" s="6">
        <f t="shared" si="2"/>
        <v>2.7926</v>
      </c>
      <c r="F5" s="7">
        <f t="shared" si="3"/>
        <v>0.207262656993525</v>
      </c>
      <c r="G5" s="7">
        <f t="shared" si="4"/>
        <v>0.222934706295343</v>
      </c>
      <c r="H5" s="7">
        <f t="shared" si="5"/>
        <v>0.222341836336688</v>
      </c>
      <c r="I5" s="6">
        <f t="shared" si="6"/>
        <v>0.217513066541852</v>
      </c>
      <c r="J5" s="1">
        <f t="shared" si="7"/>
        <v>20.7262656993525</v>
      </c>
      <c r="K5" s="1">
        <f t="shared" si="8"/>
        <v>22.2934706295343</v>
      </c>
      <c r="L5" s="1">
        <f t="shared" si="9"/>
        <v>22.2341836336688</v>
      </c>
      <c r="M5" s="6">
        <f t="shared" si="10"/>
        <v>21.7513066541852</v>
      </c>
      <c r="N5" s="1">
        <f t="shared" si="11"/>
        <v>0.794435878486311</v>
      </c>
      <c r="O5" s="1" t="s">
        <v>15</v>
      </c>
    </row>
    <row r="10" spans="3:3">
      <c r="C10" s="8"/>
    </row>
  </sheetData>
  <mergeCells count="4">
    <mergeCell ref="A1:O1"/>
    <mergeCell ref="B2:D2"/>
    <mergeCell ref="F2:H2"/>
    <mergeCell ref="J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张颖</dc:creator>
  <cp:lastModifiedBy>网纹</cp:lastModifiedBy>
  <dcterms:created xsi:type="dcterms:W3CDTF">2015-06-05T18:19:00Z</dcterms:created>
  <dcterms:modified xsi:type="dcterms:W3CDTF">2021-01-05T03:30:12Z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