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060" windowHeight="13140" tabRatio="918" firstSheet="21" activeTab="28"/>
  </bookViews>
  <sheets>
    <sheet name="F3A qpcr-BCL2" sheetId="13" r:id="rId1"/>
    <sheet name="qpcr-TOSO" sheetId="16" r:id="rId2"/>
    <sheet name="qpcr-PIK3CD" sheetId="17" r:id="rId3"/>
    <sheet name="qpcr-IKBKB" sheetId="18" r:id="rId4"/>
    <sheet name="qpcr-TNFRSF7" sheetId="19" r:id="rId5"/>
    <sheet name="CASP7" sheetId="24" r:id="rId6"/>
    <sheet name="qpcr-STK17A" sheetId="20" r:id="rId7"/>
    <sheet name="qpcr-CSE1L" sheetId="21" r:id="rId8"/>
    <sheet name="qpcr-STK17B" sheetId="22" r:id="rId9"/>
    <sheet name="qpcr-BIRC5" sheetId="23" r:id="rId10"/>
    <sheet name="qpcr-BCI2" sheetId="2" r:id="rId11"/>
    <sheet name="TOSO" sheetId="27" r:id="rId12"/>
    <sheet name="PIK3CD" sheetId="29" r:id="rId13"/>
    <sheet name="IKBKB" sheetId="28" r:id="rId14"/>
    <sheet name="TNFRSF7" sheetId="26" r:id="rId15"/>
    <sheet name="CASP7." sheetId="25" r:id="rId16"/>
    <sheet name="STK17A." sheetId="32" r:id="rId17"/>
    <sheet name="CSE1L." sheetId="31" r:id="rId18"/>
    <sheet name="STK17B." sheetId="30" r:id="rId19"/>
    <sheet name="BIRC5." sheetId="33" r:id="rId20"/>
    <sheet name="F3D Jeko1 WB" sheetId="3" r:id="rId21"/>
    <sheet name="F3G MAVER1 wb" sheetId="4" r:id="rId22"/>
    <sheet name="F3E jeko-1 cell viability" sheetId="6" r:id="rId23"/>
    <sheet name="F3H MAVER-1 cell" sheetId="7" r:id="rId24"/>
    <sheet name="F4D qPCR LINK-A-MK206" sheetId="8" r:id="rId25"/>
    <sheet name="F4E Jeko1 cell viability" sheetId="9" r:id="rId26"/>
    <sheet name="F4F  jeko apoptosis" sheetId="10" r:id="rId27"/>
    <sheet name="supp FigS1-SIBCL2 qPCR" sheetId="11" r:id="rId28"/>
    <sheet name="supp FigS1-overbcl2 qPCR" sheetId="12" r:id="rId29"/>
  </sheets>
  <calcPr calcId="144525"/>
</workbook>
</file>

<file path=xl/sharedStrings.xml><?xml version="1.0" encoding="utf-8"?>
<sst xmlns="http://schemas.openxmlformats.org/spreadsheetml/2006/main" count="639" uniqueCount="180">
  <si>
    <t>18s</t>
  </si>
  <si>
    <t>BcI2</t>
  </si>
  <si>
    <t>CT2-CT1</t>
  </si>
  <si>
    <t>∆CT-对照组的∆CT平均值</t>
  </si>
  <si>
    <t>2的-∆∆CT次幂</t>
  </si>
  <si>
    <t>2-∆∆CT/对照组的2-∆∆CT均值</t>
  </si>
  <si>
    <t>平均</t>
  </si>
  <si>
    <t>CT1</t>
  </si>
  <si>
    <t>CT2</t>
  </si>
  <si>
    <t>∆CT</t>
  </si>
  <si>
    <t>对照组的∆CT均值</t>
  </si>
  <si>
    <t>∆∆CT</t>
  </si>
  <si>
    <t>2-∆∆CT</t>
  </si>
  <si>
    <t>对照组的2-∆∆CT均值</t>
  </si>
  <si>
    <t>以对照组的2-∆∆CT均值为1</t>
  </si>
  <si>
    <t>Control</t>
  </si>
  <si>
    <t>19.96</t>
  </si>
  <si>
    <t>20.04</t>
  </si>
  <si>
    <t xml:space="preserve"> </t>
  </si>
  <si>
    <r>
      <rPr>
        <sz val="11"/>
        <color theme="1"/>
        <rFont val="宋体"/>
        <charset val="134"/>
        <scheme val="minor"/>
      </rPr>
      <t>link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A</t>
    </r>
  </si>
  <si>
    <t>17.05</t>
  </si>
  <si>
    <t>17.18</t>
  </si>
  <si>
    <t>17.11</t>
  </si>
  <si>
    <t>组别</t>
  </si>
  <si>
    <t>1±0.20</t>
  </si>
  <si>
    <t>5.71±0.60</t>
  </si>
  <si>
    <t>TOSO</t>
  </si>
  <si>
    <t>20.0</t>
  </si>
  <si>
    <t>20.34</t>
  </si>
  <si>
    <t>link-A</t>
  </si>
  <si>
    <t>18.45</t>
  </si>
  <si>
    <t>18.98</t>
  </si>
  <si>
    <t>18.48</t>
  </si>
  <si>
    <t>1±0.22</t>
  </si>
  <si>
    <t>2.25±0.50</t>
  </si>
  <si>
    <t>PIK3CD</t>
  </si>
  <si>
    <t>18.72</t>
  </si>
  <si>
    <t>18.35</t>
  </si>
  <si>
    <t>18.37</t>
  </si>
  <si>
    <t>18.46</t>
  </si>
  <si>
    <t>1±0.04</t>
  </si>
  <si>
    <t>1.06±0.11</t>
  </si>
  <si>
    <t>IKBKB</t>
  </si>
  <si>
    <t>19.59</t>
  </si>
  <si>
    <t>19.31</t>
  </si>
  <si>
    <t>linkA</t>
  </si>
  <si>
    <t>18.67</t>
  </si>
  <si>
    <t>19.36</t>
  </si>
  <si>
    <t>18.73</t>
  </si>
  <si>
    <t>1±0.19</t>
  </si>
  <si>
    <t>1.15±0.31</t>
  </si>
  <si>
    <t>TNFRSF7</t>
  </si>
  <si>
    <t>18.69</t>
  </si>
  <si>
    <t>17.43</t>
  </si>
  <si>
    <t>17.44</t>
  </si>
  <si>
    <t>17.37</t>
  </si>
  <si>
    <t>1±0.07</t>
  </si>
  <si>
    <t>2.42±0.09</t>
  </si>
  <si>
    <t>20.05</t>
  </si>
  <si>
    <t>20.26</t>
  </si>
  <si>
    <t>20.46</t>
  </si>
  <si>
    <t>1±0.18</t>
  </si>
  <si>
    <t>0.68±0.10</t>
  </si>
  <si>
    <t>STK17A</t>
  </si>
  <si>
    <t>18.96</t>
  </si>
  <si>
    <t>19.02</t>
  </si>
  <si>
    <t>18.87</t>
  </si>
  <si>
    <t>18.49</t>
  </si>
  <si>
    <t>1.09±0.11</t>
  </si>
  <si>
    <t>CSE1L</t>
  </si>
  <si>
    <t>21.06</t>
  </si>
  <si>
    <t>20.43</t>
  </si>
  <si>
    <t>20.57</t>
  </si>
  <si>
    <t>20.41</t>
  </si>
  <si>
    <t>20.31</t>
  </si>
  <si>
    <t>1±0.31</t>
  </si>
  <si>
    <t>0.90±0.02</t>
  </si>
  <si>
    <t>STK17B</t>
  </si>
  <si>
    <t>20.91</t>
  </si>
  <si>
    <t>20.87</t>
  </si>
  <si>
    <t>20.61</t>
  </si>
  <si>
    <t>20.27</t>
  </si>
  <si>
    <t>20.23</t>
  </si>
  <si>
    <t>1±0.17</t>
  </si>
  <si>
    <t>1.13±0.09</t>
  </si>
  <si>
    <t>BIRC5</t>
  </si>
  <si>
    <t>20.12</t>
  </si>
  <si>
    <t>20.16</t>
  </si>
  <si>
    <t>20.62</t>
  </si>
  <si>
    <t>20.18</t>
  </si>
  <si>
    <t>20.28</t>
  </si>
  <si>
    <t>1±0.14</t>
  </si>
  <si>
    <t>0.69±0.08</t>
  </si>
  <si>
    <t>BCI2</t>
  </si>
  <si>
    <t>siCtrl</t>
  </si>
  <si>
    <t>21.3</t>
  </si>
  <si>
    <t>21.5</t>
  </si>
  <si>
    <t>siLINK-A</t>
  </si>
  <si>
    <t>21.86</t>
  </si>
  <si>
    <t>22.17</t>
  </si>
  <si>
    <t>21.83</t>
  </si>
  <si>
    <r>
      <rPr>
        <sz val="11"/>
        <color theme="1"/>
        <rFont val="宋体"/>
        <charset val="134"/>
        <scheme val="minor"/>
      </rPr>
      <t>s</t>
    </r>
    <r>
      <rPr>
        <sz val="11"/>
        <color theme="1"/>
        <rFont val="宋体"/>
        <charset val="134"/>
        <scheme val="minor"/>
      </rPr>
      <t>iCtrl</t>
    </r>
  </si>
  <si>
    <t>1±0.11</t>
  </si>
  <si>
    <r>
      <rPr>
        <sz val="11"/>
        <color theme="1"/>
        <rFont val="宋体"/>
        <charset val="134"/>
        <scheme val="minor"/>
      </rPr>
      <t>s</t>
    </r>
    <r>
      <rPr>
        <sz val="11"/>
        <color theme="1"/>
        <rFont val="宋体"/>
        <charset val="134"/>
        <scheme val="minor"/>
      </rPr>
      <t>iLINK-A</t>
    </r>
  </si>
  <si>
    <t>0.60±0.08</t>
  </si>
  <si>
    <t>21.79</t>
  </si>
  <si>
    <t>21.69</t>
  </si>
  <si>
    <t>21.94</t>
  </si>
  <si>
    <t>22.05</t>
  </si>
  <si>
    <t>22.06</t>
  </si>
  <si>
    <t>1±0.13</t>
  </si>
  <si>
    <t>0.71±0.06</t>
  </si>
  <si>
    <t>20.83</t>
  </si>
  <si>
    <t>20.99</t>
  </si>
  <si>
    <t>21.11</t>
  </si>
  <si>
    <t>0.82±0.06</t>
  </si>
  <si>
    <t>20.52</t>
  </si>
  <si>
    <t>20.09</t>
  </si>
  <si>
    <t>19.88</t>
  </si>
  <si>
    <t>1±0.06</t>
  </si>
  <si>
    <t>1.14±0.23</t>
  </si>
  <si>
    <t>20.45</t>
  </si>
  <si>
    <t>20.63</t>
  </si>
  <si>
    <t>1±0.10</t>
  </si>
  <si>
    <t>1.28±0.08</t>
  </si>
  <si>
    <t>19.91</t>
  </si>
  <si>
    <t>18.47</t>
  </si>
  <si>
    <t>18.51</t>
  </si>
  <si>
    <t>18.19</t>
  </si>
  <si>
    <t>2.62±0.26</t>
  </si>
  <si>
    <t>21.33</t>
  </si>
  <si>
    <t>21.14</t>
  </si>
  <si>
    <t>20.69</t>
  </si>
  <si>
    <t>20.73</t>
  </si>
  <si>
    <t>1.26±0.18</t>
  </si>
  <si>
    <t>20.53</t>
  </si>
  <si>
    <t>20.54</t>
  </si>
  <si>
    <t>19.04</t>
  </si>
  <si>
    <t>19.01</t>
  </si>
  <si>
    <t>18.88</t>
  </si>
  <si>
    <t>2.65±0.09</t>
  </si>
  <si>
    <t>20.49</t>
  </si>
  <si>
    <t>20.47</t>
  </si>
  <si>
    <t>19.93</t>
  </si>
  <si>
    <t>19.83</t>
  </si>
  <si>
    <t>20.08</t>
  </si>
  <si>
    <t>1.28±0.13</t>
  </si>
  <si>
    <t>20.06</t>
  </si>
  <si>
    <t>18.75</t>
  </si>
  <si>
    <t>18.63</t>
  </si>
  <si>
    <t>1±0.09</t>
  </si>
  <si>
    <t>2.25±0.12</t>
  </si>
  <si>
    <t>OD读值</t>
  </si>
  <si>
    <t>BCL2</t>
  </si>
  <si>
    <t>β-actin读值</t>
  </si>
  <si>
    <t>OD比值</t>
  </si>
  <si>
    <t>LINK-A</t>
  </si>
  <si>
    <t>LINK-A+si</t>
  </si>
  <si>
    <t>siLINK-A+Bci2</t>
  </si>
  <si>
    <t>siLINK-A+MK2206</t>
  </si>
  <si>
    <t>LINK-A+M</t>
  </si>
  <si>
    <t>LINK-A+MK2206</t>
  </si>
  <si>
    <t>SIBCL2</t>
  </si>
  <si>
    <t>NC</t>
  </si>
  <si>
    <t>19.78</t>
  </si>
  <si>
    <t>siBci2</t>
  </si>
  <si>
    <t>21.74</t>
  </si>
  <si>
    <t>21.81</t>
  </si>
  <si>
    <t>21.58</t>
  </si>
  <si>
    <t>0.21±0.01</t>
  </si>
  <si>
    <t>OVERBCL2</t>
  </si>
  <si>
    <r>
      <rPr>
        <sz val="11"/>
        <color theme="1"/>
        <rFont val="宋体"/>
        <charset val="134"/>
        <scheme val="minor"/>
      </rPr>
      <t>C</t>
    </r>
    <r>
      <rPr>
        <sz val="11"/>
        <color theme="1"/>
        <rFont val="宋体"/>
        <charset val="134"/>
        <scheme val="minor"/>
      </rPr>
      <t>ontrol</t>
    </r>
  </si>
  <si>
    <t>20.32</t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</si>
  <si>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cl2</t>
    </r>
  </si>
  <si>
    <t>17.46</t>
  </si>
  <si>
    <t>17.23</t>
  </si>
  <si>
    <t>17.03</t>
  </si>
  <si>
    <t>1±0.05</t>
  </si>
  <si>
    <t>Bcl2</t>
  </si>
  <si>
    <t>6.61±0.50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</si>
</sst>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.5"/>
      <color theme="1"/>
      <name val="等线"/>
      <charset val="134"/>
    </font>
    <font>
      <sz val="11"/>
      <color rgb="FFFF0000"/>
      <name val="宋体"/>
      <charset val="134"/>
      <scheme val="minor"/>
    </font>
    <font>
      <b/>
      <sz val="12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10" borderId="6" applyNumberFormat="0" applyAlignment="0" applyProtection="0">
      <alignment vertical="center"/>
    </xf>
    <xf numFmtId="0" fontId="29" fillId="10" borderId="2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1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65405</xdr:colOff>
      <xdr:row>12</xdr:row>
      <xdr:rowOff>19050</xdr:rowOff>
    </xdr:from>
    <xdr:to>
      <xdr:col>11</xdr:col>
      <xdr:colOff>332105</xdr:colOff>
      <xdr:row>33</xdr:row>
      <xdr:rowOff>25159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0205" y="2171700"/>
          <a:ext cx="4371975" cy="3634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304800</xdr:colOff>
      <xdr:row>12</xdr:row>
      <xdr:rowOff>9525</xdr:rowOff>
    </xdr:from>
    <xdr:to>
      <xdr:col>10</xdr:col>
      <xdr:colOff>538595</xdr:colOff>
      <xdr:row>33</xdr:row>
      <xdr:rowOff>81876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33600"/>
          <a:ext cx="4348480" cy="36722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485775</xdr:colOff>
      <xdr:row>0</xdr:row>
      <xdr:rowOff>0</xdr:rowOff>
    </xdr:from>
    <xdr:to>
      <xdr:col>19</xdr:col>
      <xdr:colOff>142875</xdr:colOff>
      <xdr:row>20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0"/>
          <a:ext cx="4400550" cy="3533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561975</xdr:colOff>
      <xdr:row>0</xdr:row>
      <xdr:rowOff>0</xdr:rowOff>
    </xdr:from>
    <xdr:to>
      <xdr:col>18</xdr:col>
      <xdr:colOff>161925</xdr:colOff>
      <xdr:row>20</xdr:row>
      <xdr:rowOff>38100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0"/>
          <a:ext cx="4400550" cy="3533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523875</xdr:colOff>
      <xdr:row>0</xdr:row>
      <xdr:rowOff>0</xdr:rowOff>
    </xdr:from>
    <xdr:to>
      <xdr:col>18</xdr:col>
      <xdr:colOff>123825</xdr:colOff>
      <xdr:row>20</xdr:row>
      <xdr:rowOff>38100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0"/>
          <a:ext cx="4400550" cy="3533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561975</xdr:colOff>
      <xdr:row>0</xdr:row>
      <xdr:rowOff>9525</xdr:rowOff>
    </xdr:from>
    <xdr:to>
      <xdr:col>18</xdr:col>
      <xdr:colOff>161925</xdr:colOff>
      <xdr:row>20</xdr:row>
      <xdr:rowOff>47625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9525"/>
          <a:ext cx="4400550" cy="3533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590550</xdr:colOff>
      <xdr:row>0</xdr:row>
      <xdr:rowOff>0</xdr:rowOff>
    </xdr:from>
    <xdr:to>
      <xdr:col>18</xdr:col>
      <xdr:colOff>190500</xdr:colOff>
      <xdr:row>20</xdr:row>
      <xdr:rowOff>38100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4400550" cy="3533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314325</xdr:colOff>
      <xdr:row>0</xdr:row>
      <xdr:rowOff>0</xdr:rowOff>
    </xdr:from>
    <xdr:to>
      <xdr:col>18</xdr:col>
      <xdr:colOff>600075</xdr:colOff>
      <xdr:row>20</xdr:row>
      <xdr:rowOff>38100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4400550" cy="3533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476250</xdr:colOff>
      <xdr:row>0</xdr:row>
      <xdr:rowOff>0</xdr:rowOff>
    </xdr:from>
    <xdr:to>
      <xdr:col>18</xdr:col>
      <xdr:colOff>76200</xdr:colOff>
      <xdr:row>20</xdr:row>
      <xdr:rowOff>38100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0"/>
          <a:ext cx="4400550" cy="3533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600075</xdr:colOff>
      <xdr:row>0</xdr:row>
      <xdr:rowOff>0</xdr:rowOff>
    </xdr:from>
    <xdr:to>
      <xdr:col>18</xdr:col>
      <xdr:colOff>200025</xdr:colOff>
      <xdr:row>20</xdr:row>
      <xdr:rowOff>38100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0"/>
          <a:ext cx="4400550" cy="3533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161925</xdr:colOff>
      <xdr:row>0</xdr:row>
      <xdr:rowOff>0</xdr:rowOff>
    </xdr:from>
    <xdr:to>
      <xdr:col>19</xdr:col>
      <xdr:colOff>447675</xdr:colOff>
      <xdr:row>20</xdr:row>
      <xdr:rowOff>38100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0"/>
          <a:ext cx="4400550" cy="3533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66675</xdr:colOff>
      <xdr:row>13</xdr:row>
      <xdr:rowOff>47625</xdr:rowOff>
    </xdr:from>
    <xdr:to>
      <xdr:col>13</xdr:col>
      <xdr:colOff>300470</xdr:colOff>
      <xdr:row>34</xdr:row>
      <xdr:rowOff>119976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343150"/>
          <a:ext cx="4348480" cy="36722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142875</xdr:colOff>
      <xdr:row>0</xdr:row>
      <xdr:rowOff>0</xdr:rowOff>
    </xdr:from>
    <xdr:to>
      <xdr:col>18</xdr:col>
      <xdr:colOff>428625</xdr:colOff>
      <xdr:row>20</xdr:row>
      <xdr:rowOff>38100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4400550" cy="3533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228600</xdr:colOff>
      <xdr:row>13</xdr:row>
      <xdr:rowOff>152400</xdr:rowOff>
    </xdr:from>
    <xdr:to>
      <xdr:col>12</xdr:col>
      <xdr:colOff>409575</xdr:colOff>
      <xdr:row>33</xdr:row>
      <xdr:rowOff>133350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381250"/>
          <a:ext cx="4295775" cy="3409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333375</xdr:colOff>
      <xdr:row>0</xdr:row>
      <xdr:rowOff>635</xdr:rowOff>
    </xdr:from>
    <xdr:to>
      <xdr:col>11</xdr:col>
      <xdr:colOff>19050</xdr:colOff>
      <xdr:row>11</xdr:row>
      <xdr:rowOff>105410</xdr:rowOff>
    </xdr:to>
    <xdr:pic>
      <xdr:nvPicPr>
        <xdr:cNvPr id="4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635"/>
          <a:ext cx="2428875" cy="1990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342900</xdr:colOff>
      <xdr:row>3</xdr:row>
      <xdr:rowOff>114300</xdr:rowOff>
    </xdr:from>
    <xdr:to>
      <xdr:col>18</xdr:col>
      <xdr:colOff>171450</xdr:colOff>
      <xdr:row>23</xdr:row>
      <xdr:rowOff>47625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628650"/>
          <a:ext cx="4629150" cy="3362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647700</xdr:colOff>
      <xdr:row>3</xdr:row>
      <xdr:rowOff>142875</xdr:rowOff>
    </xdr:from>
    <xdr:to>
      <xdr:col>9</xdr:col>
      <xdr:colOff>352425</xdr:colOff>
      <xdr:row>15</xdr:row>
      <xdr:rowOff>142875</xdr:rowOff>
    </xdr:to>
    <xdr:pic>
      <xdr:nvPicPr>
        <xdr:cNvPr id="4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657225"/>
          <a:ext cx="2447925" cy="2057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342900</xdr:colOff>
      <xdr:row>1</xdr:row>
      <xdr:rowOff>0</xdr:rowOff>
    </xdr:from>
    <xdr:to>
      <xdr:col>13</xdr:col>
      <xdr:colOff>209550</xdr:colOff>
      <xdr:row>21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71450"/>
          <a:ext cx="4667250" cy="3438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219075</xdr:colOff>
      <xdr:row>0</xdr:row>
      <xdr:rowOff>152400</xdr:rowOff>
    </xdr:from>
    <xdr:to>
      <xdr:col>13</xdr:col>
      <xdr:colOff>38100</xdr:colOff>
      <xdr:row>20</xdr:row>
      <xdr:rowOff>28575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52400"/>
          <a:ext cx="4619625" cy="3305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66675</xdr:colOff>
      <xdr:row>0</xdr:row>
      <xdr:rowOff>0</xdr:rowOff>
    </xdr:from>
    <xdr:to>
      <xdr:col>14</xdr:col>
      <xdr:colOff>438150</xdr:colOff>
      <xdr:row>19</xdr:row>
      <xdr:rowOff>19050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0"/>
          <a:ext cx="4486275" cy="3276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361950</xdr:colOff>
      <xdr:row>2</xdr:row>
      <xdr:rowOff>19050</xdr:rowOff>
    </xdr:from>
    <xdr:to>
      <xdr:col>12</xdr:col>
      <xdr:colOff>542925</xdr:colOff>
      <xdr:row>21</xdr:row>
      <xdr:rowOff>161925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361950"/>
          <a:ext cx="4295775" cy="3400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209550</xdr:colOff>
      <xdr:row>1</xdr:row>
      <xdr:rowOff>152400</xdr:rowOff>
    </xdr:from>
    <xdr:to>
      <xdr:col>12</xdr:col>
      <xdr:colOff>419100</xdr:colOff>
      <xdr:row>21</xdr:row>
      <xdr:rowOff>114300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323850"/>
          <a:ext cx="4324350" cy="33909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47625</xdr:colOff>
      <xdr:row>0</xdr:row>
      <xdr:rowOff>47625</xdr:rowOff>
    </xdr:from>
    <xdr:to>
      <xdr:col>19</xdr:col>
      <xdr:colOff>323850</xdr:colOff>
      <xdr:row>18</xdr:row>
      <xdr:rowOff>57150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47625"/>
          <a:ext cx="4391025" cy="3162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266700</xdr:colOff>
      <xdr:row>3</xdr:row>
      <xdr:rowOff>171450</xdr:rowOff>
    </xdr:from>
    <xdr:to>
      <xdr:col>18</xdr:col>
      <xdr:colOff>466725</xdr:colOff>
      <xdr:row>22</xdr:row>
      <xdr:rowOff>152400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695325"/>
          <a:ext cx="4314825" cy="3295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161925</xdr:colOff>
      <xdr:row>20</xdr:row>
      <xdr:rowOff>19050</xdr:rowOff>
    </xdr:from>
    <xdr:to>
      <xdr:col>16</xdr:col>
      <xdr:colOff>395720</xdr:colOff>
      <xdr:row>41</xdr:row>
      <xdr:rowOff>91401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3514725"/>
          <a:ext cx="4348480" cy="36722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66675</xdr:colOff>
      <xdr:row>0</xdr:row>
      <xdr:rowOff>0</xdr:rowOff>
    </xdr:from>
    <xdr:to>
      <xdr:col>18</xdr:col>
      <xdr:colOff>300470</xdr:colOff>
      <xdr:row>21</xdr:row>
      <xdr:rowOff>5676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0"/>
          <a:ext cx="4348480" cy="36722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85725</xdr:colOff>
      <xdr:row>0</xdr:row>
      <xdr:rowOff>0</xdr:rowOff>
    </xdr:from>
    <xdr:to>
      <xdr:col>18</xdr:col>
      <xdr:colOff>319520</xdr:colOff>
      <xdr:row>21</xdr:row>
      <xdr:rowOff>5676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0"/>
          <a:ext cx="4348480" cy="36722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409575</xdr:colOff>
      <xdr:row>0</xdr:row>
      <xdr:rowOff>0</xdr:rowOff>
    </xdr:from>
    <xdr:to>
      <xdr:col>19</xdr:col>
      <xdr:colOff>643370</xdr:colOff>
      <xdr:row>21</xdr:row>
      <xdr:rowOff>5676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0"/>
          <a:ext cx="4348480" cy="36722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400050</xdr:colOff>
      <xdr:row>0</xdr:row>
      <xdr:rowOff>28575</xdr:rowOff>
    </xdr:from>
    <xdr:to>
      <xdr:col>19</xdr:col>
      <xdr:colOff>633845</xdr:colOff>
      <xdr:row>21</xdr:row>
      <xdr:rowOff>34251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28575"/>
          <a:ext cx="4348480" cy="36722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504825</xdr:colOff>
      <xdr:row>1</xdr:row>
      <xdr:rowOff>0</xdr:rowOff>
    </xdr:from>
    <xdr:to>
      <xdr:col>19</xdr:col>
      <xdr:colOff>52820</xdr:colOff>
      <xdr:row>22</xdr:row>
      <xdr:rowOff>5676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71450"/>
          <a:ext cx="4348480" cy="36722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447675</xdr:colOff>
      <xdr:row>12</xdr:row>
      <xdr:rowOff>142875</xdr:rowOff>
    </xdr:from>
    <xdr:to>
      <xdr:col>11</xdr:col>
      <xdr:colOff>681470</xdr:colOff>
      <xdr:row>34</xdr:row>
      <xdr:rowOff>43776</xdr:rowOff>
    </xdr:to>
    <xdr:pic>
      <xdr:nvPicPr>
        <xdr:cNvPr id="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266950"/>
          <a:ext cx="4348480" cy="36722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3"/>
  <sheetViews>
    <sheetView workbookViewId="0">
      <selection activeCell="R9" sqref="R9"/>
    </sheetView>
  </sheetViews>
  <sheetFormatPr defaultColWidth="9" defaultRowHeight="13.5"/>
  <cols>
    <col min="10" max="10" width="13.125" customWidth="1"/>
    <col min="11" max="11" width="13.75" customWidth="1"/>
  </cols>
  <sheetData>
    <row r="1" spans="1:11">
      <c r="A1" s="1"/>
      <c r="B1" s="1" t="s">
        <v>0</v>
      </c>
      <c r="C1" s="2" t="s">
        <v>1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t="s">
        <v>15</v>
      </c>
      <c r="B3" s="4">
        <v>10.77</v>
      </c>
      <c r="C3" s="4">
        <v>19.66</v>
      </c>
      <c r="D3" s="5">
        <f t="shared" ref="D3:D9" si="0">C3-B3</f>
        <v>8.89</v>
      </c>
      <c r="E3" s="6">
        <f t="shared" ref="E3:E9" si="1">$D$6</f>
        <v>9.19666666666667</v>
      </c>
      <c r="F3" s="6">
        <f t="shared" ref="F3:F9" si="2">D3-E3</f>
        <v>-0.306666666666667</v>
      </c>
      <c r="G3" s="6">
        <f t="shared" ref="G3:G9" si="3">POWER(2,-F3)</f>
        <v>1.23684667340944</v>
      </c>
      <c r="H3" s="6">
        <f t="shared" ref="H3:H9" si="4">$G$6</f>
        <v>1.0124350016872</v>
      </c>
      <c r="I3" s="5">
        <f t="shared" ref="I3:I9" si="5">G3/H3</f>
        <v>1.2216553866157</v>
      </c>
      <c r="J3" s="6"/>
      <c r="K3" s="6"/>
    </row>
    <row r="4" ht="14.25" spans="1:11">
      <c r="A4" s="1"/>
      <c r="B4" s="4">
        <v>10.68</v>
      </c>
      <c r="C4" s="7" t="s">
        <v>16</v>
      </c>
      <c r="D4" s="5">
        <f t="shared" si="0"/>
        <v>9.28</v>
      </c>
      <c r="E4" s="6">
        <f t="shared" si="1"/>
        <v>9.19666666666667</v>
      </c>
      <c r="F4" s="6">
        <f t="shared" si="2"/>
        <v>0.0833333333333339</v>
      </c>
      <c r="G4" s="6">
        <f t="shared" si="3"/>
        <v>0.943874312681693</v>
      </c>
      <c r="H4" s="6">
        <f t="shared" si="4"/>
        <v>1.0124350016872</v>
      </c>
      <c r="I4" s="5">
        <f t="shared" si="5"/>
        <v>0.932281391999241</v>
      </c>
      <c r="J4" s="6"/>
      <c r="K4" s="6"/>
    </row>
    <row r="5" ht="14.25" spans="1:11">
      <c r="A5" s="1"/>
      <c r="B5" s="4">
        <v>10.62</v>
      </c>
      <c r="C5" s="7" t="s">
        <v>17</v>
      </c>
      <c r="D5" s="5">
        <f t="shared" si="0"/>
        <v>9.42</v>
      </c>
      <c r="E5" s="6">
        <f t="shared" si="1"/>
        <v>9.19666666666667</v>
      </c>
      <c r="F5" s="6">
        <f t="shared" si="2"/>
        <v>0.223333333333333</v>
      </c>
      <c r="G5" s="6">
        <f t="shared" si="3"/>
        <v>0.856584018970457</v>
      </c>
      <c r="H5" s="6">
        <f t="shared" si="4"/>
        <v>1.0124350016872</v>
      </c>
      <c r="I5" s="5">
        <f t="shared" si="5"/>
        <v>0.846063221385059</v>
      </c>
      <c r="J5" s="13">
        <f>AVERAGE(I3:I5)</f>
        <v>1</v>
      </c>
      <c r="K5" s="6">
        <f>STDEV(I3:I5)</f>
        <v>0.196740250197642</v>
      </c>
    </row>
    <row r="6" ht="14.25" spans="1:11">
      <c r="A6" s="1"/>
      <c r="B6" s="8"/>
      <c r="C6" s="4"/>
      <c r="D6" s="6">
        <f>AVERAGE(D3:D5)</f>
        <v>9.19666666666667</v>
      </c>
      <c r="E6" s="6" t="s">
        <v>18</v>
      </c>
      <c r="F6" s="6"/>
      <c r="G6" s="6">
        <f>AVERAGE(G3:G5)</f>
        <v>1.0124350016872</v>
      </c>
      <c r="H6" s="6"/>
      <c r="I6" s="6"/>
      <c r="J6" s="13"/>
      <c r="K6" s="6"/>
    </row>
    <row r="7" ht="14.25" spans="1:11">
      <c r="A7" s="14" t="s">
        <v>19</v>
      </c>
      <c r="B7" s="4">
        <v>10.55</v>
      </c>
      <c r="C7" s="7" t="s">
        <v>20</v>
      </c>
      <c r="D7" s="6">
        <f t="shared" si="0"/>
        <v>6.5</v>
      </c>
      <c r="E7" s="6">
        <f t="shared" si="1"/>
        <v>9.19666666666667</v>
      </c>
      <c r="F7" s="6">
        <f t="shared" si="2"/>
        <v>-2.69666666666667</v>
      </c>
      <c r="G7" s="6">
        <f t="shared" si="3"/>
        <v>6.48302288967955</v>
      </c>
      <c r="H7" s="6">
        <f t="shared" si="4"/>
        <v>1.0124350016872</v>
      </c>
      <c r="I7" s="6">
        <f t="shared" si="5"/>
        <v>6.40339664163701</v>
      </c>
      <c r="J7" s="13"/>
      <c r="K7" s="6"/>
    </row>
    <row r="8" ht="14.25" spans="1:11">
      <c r="A8" s="1"/>
      <c r="B8" s="4">
        <v>10.43</v>
      </c>
      <c r="C8" s="7" t="s">
        <v>21</v>
      </c>
      <c r="D8" s="6">
        <f t="shared" si="0"/>
        <v>6.75</v>
      </c>
      <c r="E8" s="6">
        <f t="shared" si="1"/>
        <v>9.19666666666667</v>
      </c>
      <c r="F8" s="6">
        <f t="shared" si="2"/>
        <v>-2.44666666666667</v>
      </c>
      <c r="G8" s="6">
        <f t="shared" si="3"/>
        <v>5.45155070793931</v>
      </c>
      <c r="H8" s="6">
        <f t="shared" si="4"/>
        <v>1.0124350016872</v>
      </c>
      <c r="I8" s="6">
        <f t="shared" si="5"/>
        <v>5.38459328140023</v>
      </c>
      <c r="J8" s="13"/>
      <c r="K8" s="6"/>
    </row>
    <row r="9" ht="14.25" spans="1:11">
      <c r="A9" s="1"/>
      <c r="B9" s="4">
        <v>10.35</v>
      </c>
      <c r="C9" s="7" t="s">
        <v>22</v>
      </c>
      <c r="D9" s="6">
        <f t="shared" si="0"/>
        <v>6.76</v>
      </c>
      <c r="E9" s="6">
        <f t="shared" si="1"/>
        <v>9.19666666666667</v>
      </c>
      <c r="F9" s="6">
        <f t="shared" si="2"/>
        <v>-2.43666666666667</v>
      </c>
      <c r="G9" s="6">
        <f t="shared" si="3"/>
        <v>5.41389409654899</v>
      </c>
      <c r="H9" s="6">
        <f t="shared" si="4"/>
        <v>1.0124350016872</v>
      </c>
      <c r="I9" s="6">
        <f t="shared" si="5"/>
        <v>5.34739917873926</v>
      </c>
      <c r="J9" s="13">
        <f>AVERAGE(I7:I9)</f>
        <v>5.71179636725883</v>
      </c>
      <c r="K9" s="6">
        <f>STDEV(I7:I9)</f>
        <v>0.599232054348033</v>
      </c>
    </row>
    <row r="10" ht="14.25" spans="2:11">
      <c r="B10" s="8"/>
      <c r="C10" s="7"/>
      <c r="D10" s="6"/>
      <c r="E10" s="6"/>
      <c r="F10" s="6"/>
      <c r="G10" s="6"/>
      <c r="H10" s="6"/>
      <c r="I10" s="6"/>
      <c r="J10" s="13"/>
      <c r="K10" s="6"/>
    </row>
    <row r="11" ht="14.25" spans="1:11">
      <c r="A11" s="1"/>
      <c r="B11" s="8"/>
      <c r="C11" s="7"/>
      <c r="D11" s="6"/>
      <c r="E11" s="6"/>
      <c r="F11" s="6"/>
      <c r="G11" s="6"/>
      <c r="H11" s="6"/>
      <c r="I11" s="6"/>
      <c r="J11" s="13"/>
      <c r="K11" s="6"/>
    </row>
    <row r="12" ht="14.25" spans="1:11">
      <c r="A12" s="1"/>
      <c r="B12" s="8"/>
      <c r="C12" s="7"/>
      <c r="D12" s="6"/>
      <c r="E12" s="6"/>
      <c r="F12" s="6"/>
      <c r="G12" s="6"/>
      <c r="H12" s="6"/>
      <c r="I12" s="6"/>
      <c r="J12" s="13"/>
      <c r="K12" s="6"/>
    </row>
    <row r="13" ht="14.25" spans="1:11">
      <c r="A13" s="9" t="s">
        <v>23</v>
      </c>
      <c r="B13" s="9"/>
      <c r="C13" s="9"/>
      <c r="D13" s="6"/>
      <c r="E13" s="6"/>
      <c r="F13" s="6"/>
      <c r="G13" s="6"/>
      <c r="H13" s="6"/>
      <c r="I13" s="6"/>
      <c r="J13" s="13"/>
      <c r="K13" s="6"/>
    </row>
    <row r="14" ht="14.25" spans="1:11">
      <c r="A14" s="10" t="s">
        <v>15</v>
      </c>
      <c r="B14" s="9">
        <v>3</v>
      </c>
      <c r="C14" s="9" t="s">
        <v>24</v>
      </c>
      <c r="D14" s="6"/>
      <c r="E14" s="6"/>
      <c r="F14" s="6"/>
      <c r="G14" s="6"/>
      <c r="H14" s="6"/>
      <c r="I14" s="6"/>
      <c r="J14" s="13"/>
      <c r="K14" s="6"/>
    </row>
    <row r="15" spans="1:3">
      <c r="A15" s="11" t="s">
        <v>19</v>
      </c>
      <c r="B15" s="9">
        <v>3</v>
      </c>
      <c r="C15" s="9" t="s">
        <v>25</v>
      </c>
    </row>
    <row r="18" spans="9:9">
      <c r="I18" s="12"/>
    </row>
    <row r="22" spans="7:8">
      <c r="G22" s="14"/>
      <c r="H22" s="14"/>
    </row>
    <row r="27" spans="8:17"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8:17">
      <c r="H28" s="1"/>
      <c r="I28" s="1"/>
      <c r="J28" s="1"/>
      <c r="K28" s="1"/>
      <c r="L28" s="1"/>
      <c r="M28" s="1"/>
      <c r="N28" s="1"/>
      <c r="O28" s="1"/>
      <c r="P28" s="1"/>
      <c r="Q28" s="1"/>
    </row>
    <row r="33" ht="14.25" spans="8:8">
      <c r="H33" s="24"/>
    </row>
  </sheetData>
  <pageMargins left="0.75" right="0.75" top="1" bottom="1" header="0.5" footer="0.5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workbookViewId="0">
      <selection activeCell="S21" sqref="S21"/>
    </sheetView>
  </sheetViews>
  <sheetFormatPr defaultColWidth="9" defaultRowHeight="13.5"/>
  <sheetData>
    <row r="1" spans="1:11">
      <c r="A1" s="1"/>
      <c r="B1" s="1" t="s">
        <v>0</v>
      </c>
      <c r="C1" s="2" t="s">
        <v>85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t="s">
        <v>15</v>
      </c>
      <c r="B3" s="4">
        <v>10.77</v>
      </c>
      <c r="C3" s="4">
        <v>19.93</v>
      </c>
      <c r="D3" s="5">
        <f t="shared" ref="D3:D9" si="0">C3-B3</f>
        <v>9.16</v>
      </c>
      <c r="E3" s="6">
        <f t="shared" ref="E3:E9" si="1">$D$6</f>
        <v>9.38</v>
      </c>
      <c r="F3" s="6">
        <f t="shared" ref="F3:F9" si="2">D3-E3</f>
        <v>-0.220000000000001</v>
      </c>
      <c r="G3" s="6">
        <f t="shared" ref="G3:G9" si="3">POWER(2,-F3)</f>
        <v>1.16473358646846</v>
      </c>
      <c r="H3" s="6">
        <f t="shared" ref="H3:H9" si="4">$G$6</f>
        <v>1.0063409255739</v>
      </c>
      <c r="I3" s="5">
        <f t="shared" ref="I3:I9" si="5">G3/H3</f>
        <v>1.15739463323946</v>
      </c>
      <c r="J3" s="6"/>
      <c r="K3" s="6"/>
    </row>
    <row r="4" ht="14.25" spans="1:11">
      <c r="A4" s="1"/>
      <c r="B4" s="4">
        <v>10.68</v>
      </c>
      <c r="C4" s="7" t="s">
        <v>86</v>
      </c>
      <c r="D4" s="5">
        <f t="shared" si="0"/>
        <v>9.44</v>
      </c>
      <c r="E4" s="6">
        <f t="shared" si="1"/>
        <v>9.38</v>
      </c>
      <c r="F4" s="6">
        <f t="shared" si="2"/>
        <v>0.0600000000000005</v>
      </c>
      <c r="G4" s="6">
        <f t="shared" si="3"/>
        <v>0.959264119325264</v>
      </c>
      <c r="H4" s="6">
        <f t="shared" si="4"/>
        <v>1.0063409255739</v>
      </c>
      <c r="I4" s="5">
        <f t="shared" si="5"/>
        <v>0.953219823369713</v>
      </c>
      <c r="J4" s="6"/>
      <c r="K4" s="6"/>
    </row>
    <row r="5" ht="14.25" spans="1:11">
      <c r="A5" s="1"/>
      <c r="B5" s="4">
        <v>10.62</v>
      </c>
      <c r="C5" s="7" t="s">
        <v>87</v>
      </c>
      <c r="D5" s="5">
        <f t="shared" si="0"/>
        <v>9.54</v>
      </c>
      <c r="E5" s="6">
        <f t="shared" si="1"/>
        <v>9.38</v>
      </c>
      <c r="F5" s="6">
        <f t="shared" si="2"/>
        <v>0.16</v>
      </c>
      <c r="G5" s="6">
        <f t="shared" si="3"/>
        <v>0.895025070927972</v>
      </c>
      <c r="H5" s="6">
        <f t="shared" si="4"/>
        <v>1.0063409255739</v>
      </c>
      <c r="I5" s="5">
        <f t="shared" si="5"/>
        <v>0.889385543390831</v>
      </c>
      <c r="J5" s="13">
        <f>AVERAGE(I3:I5)</f>
        <v>1</v>
      </c>
      <c r="K5" s="6">
        <f>STDEV(I3:I5)</f>
        <v>0.139994666878932</v>
      </c>
    </row>
    <row r="6" ht="14.25" spans="1:11">
      <c r="A6" s="1"/>
      <c r="B6" s="8"/>
      <c r="C6" s="4"/>
      <c r="D6" s="6">
        <f>AVERAGE(D3:D5)</f>
        <v>9.38</v>
      </c>
      <c r="E6" s="6" t="s">
        <v>18</v>
      </c>
      <c r="F6" s="6"/>
      <c r="G6" s="6">
        <f>AVERAGE(G3:G5)</f>
        <v>1.0063409255739</v>
      </c>
      <c r="H6" s="6"/>
      <c r="I6" s="6"/>
      <c r="J6" s="13"/>
      <c r="K6" s="6"/>
    </row>
    <row r="7" ht="14.25" spans="1:11">
      <c r="A7" t="s">
        <v>45</v>
      </c>
      <c r="B7" s="4">
        <v>10.55</v>
      </c>
      <c r="C7" s="7" t="s">
        <v>88</v>
      </c>
      <c r="D7" s="6">
        <f t="shared" si="0"/>
        <v>10.07</v>
      </c>
      <c r="E7" s="6">
        <f t="shared" si="1"/>
        <v>9.38</v>
      </c>
      <c r="F7" s="6">
        <f t="shared" si="2"/>
        <v>0.69</v>
      </c>
      <c r="G7" s="6">
        <f t="shared" si="3"/>
        <v>0.619853849969494</v>
      </c>
      <c r="H7" s="6">
        <f t="shared" si="4"/>
        <v>1.0063409255739</v>
      </c>
      <c r="I7" s="6">
        <f t="shared" si="5"/>
        <v>0.61594816847581</v>
      </c>
      <c r="J7" s="13"/>
      <c r="K7" s="6"/>
    </row>
    <row r="8" ht="14.25" spans="1:11">
      <c r="A8" s="1"/>
      <c r="B8" s="4">
        <v>10.43</v>
      </c>
      <c r="C8" s="7" t="s">
        <v>89</v>
      </c>
      <c r="D8" s="6">
        <f t="shared" si="0"/>
        <v>9.75</v>
      </c>
      <c r="E8" s="6">
        <f t="shared" si="1"/>
        <v>9.38</v>
      </c>
      <c r="F8" s="6">
        <f t="shared" si="2"/>
        <v>0.369999999999999</v>
      </c>
      <c r="G8" s="6">
        <f t="shared" si="3"/>
        <v>0.773782496771195</v>
      </c>
      <c r="H8" s="6">
        <f t="shared" si="4"/>
        <v>1.0063409255739</v>
      </c>
      <c r="I8" s="6">
        <f t="shared" si="5"/>
        <v>0.76890691524835</v>
      </c>
      <c r="J8" s="13"/>
      <c r="K8" s="6"/>
    </row>
    <row r="9" ht="14.25" spans="1:11">
      <c r="A9" s="1"/>
      <c r="B9" s="4">
        <v>10.35</v>
      </c>
      <c r="C9" s="7" t="s">
        <v>90</v>
      </c>
      <c r="D9" s="6">
        <f t="shared" si="0"/>
        <v>9.93</v>
      </c>
      <c r="E9" s="6">
        <f t="shared" si="1"/>
        <v>9.38</v>
      </c>
      <c r="F9" s="6">
        <f t="shared" si="2"/>
        <v>0.550000000000001</v>
      </c>
      <c r="G9" s="6">
        <f t="shared" si="3"/>
        <v>0.683020128377197</v>
      </c>
      <c r="H9" s="6">
        <f t="shared" si="4"/>
        <v>1.0063409255739</v>
      </c>
      <c r="I9" s="6">
        <f t="shared" si="5"/>
        <v>0.678716437958323</v>
      </c>
      <c r="J9" s="13">
        <f>AVERAGE(I7:I9)</f>
        <v>0.687857173894161</v>
      </c>
      <c r="K9" s="6">
        <f>STDEV(I7:I9)</f>
        <v>0.0768879661822517</v>
      </c>
    </row>
    <row r="14" spans="1:3">
      <c r="A14" s="9" t="s">
        <v>23</v>
      </c>
      <c r="B14" s="9"/>
      <c r="C14" s="9"/>
    </row>
    <row r="15" spans="1:3">
      <c r="A15" s="10" t="s">
        <v>15</v>
      </c>
      <c r="B15" s="9">
        <v>3</v>
      </c>
      <c r="C15" s="9" t="s">
        <v>91</v>
      </c>
    </row>
    <row r="16" spans="1:3">
      <c r="A16" s="11" t="s">
        <v>19</v>
      </c>
      <c r="B16" s="9">
        <v>3</v>
      </c>
      <c r="C16" s="9" t="s">
        <v>92</v>
      </c>
    </row>
    <row r="22" spans="7:8">
      <c r="G22" s="14"/>
      <c r="H22" s="14"/>
    </row>
    <row r="27" spans="8:8">
      <c r="H27" s="1"/>
    </row>
    <row r="28" spans="8:8">
      <c r="H28" s="1"/>
    </row>
  </sheetData>
  <pageMargins left="0.7" right="0.7" top="0.75" bottom="0.75" header="0.3" footer="0.3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selection activeCell="J28" sqref="J28"/>
    </sheetView>
  </sheetViews>
  <sheetFormatPr defaultColWidth="9" defaultRowHeight="13.5"/>
  <cols>
    <col min="10" max="10" width="10" customWidth="1"/>
    <col min="11" max="11" width="8.875" customWidth="1"/>
    <col min="12" max="12" width="9" customWidth="1"/>
    <col min="13" max="13" width="8.25" customWidth="1"/>
    <col min="14" max="14" width="9.25" customWidth="1"/>
    <col min="15" max="15" width="9.5" customWidth="1"/>
    <col min="16" max="16" width="9.25" customWidth="1"/>
    <col min="17" max="17" width="8.5" customWidth="1"/>
    <col min="18" max="18" width="9.25" customWidth="1"/>
    <col min="19" max="19" width="8.25" customWidth="1"/>
  </cols>
  <sheetData>
    <row r="1" spans="1:11">
      <c r="A1" s="1"/>
      <c r="B1" s="1" t="s">
        <v>0</v>
      </c>
      <c r="C1" s="2" t="s">
        <v>93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t="s">
        <v>94</v>
      </c>
      <c r="B3" s="4">
        <v>12.91</v>
      </c>
      <c r="C3" s="4">
        <v>21.23</v>
      </c>
      <c r="D3" s="5">
        <f t="shared" ref="D3:D9" si="0">C3-B3</f>
        <v>8.32</v>
      </c>
      <c r="E3" s="6">
        <f t="shared" ref="E3:E9" si="1">$D$6</f>
        <v>8.46333333333333</v>
      </c>
      <c r="F3" s="6">
        <f t="shared" ref="F3:F9" si="2">D3-E3</f>
        <v>-0.143333333333333</v>
      </c>
      <c r="G3" s="6">
        <f t="shared" ref="G3:G9" si="3">POWER(2,-F3)</f>
        <v>1.10445400074435</v>
      </c>
      <c r="H3" s="6">
        <f t="shared" ref="H3:H9" si="4">$G$6</f>
        <v>1.00452649109829</v>
      </c>
      <c r="I3" s="5">
        <f t="shared" ref="I3:I9" si="5">G3/H3</f>
        <v>1.09947722686418</v>
      </c>
      <c r="J3" s="6"/>
      <c r="K3" s="6"/>
    </row>
    <row r="4" ht="14.25" spans="1:11">
      <c r="A4" s="1"/>
      <c r="B4" s="4">
        <v>12.88</v>
      </c>
      <c r="C4" s="7" t="s">
        <v>95</v>
      </c>
      <c r="D4" s="5">
        <f t="shared" si="0"/>
        <v>8.42</v>
      </c>
      <c r="E4" s="6">
        <f t="shared" si="1"/>
        <v>8.46333333333333</v>
      </c>
      <c r="F4" s="6">
        <f t="shared" si="2"/>
        <v>-0.043333333333333</v>
      </c>
      <c r="G4" s="6">
        <f t="shared" si="3"/>
        <v>1.0304920203293</v>
      </c>
      <c r="H4" s="6">
        <f t="shared" si="4"/>
        <v>1.00452649109829</v>
      </c>
      <c r="I4" s="5">
        <f t="shared" si="5"/>
        <v>1.02584852610768</v>
      </c>
      <c r="J4" s="6"/>
      <c r="K4" s="6"/>
    </row>
    <row r="5" ht="14.25" spans="1:11">
      <c r="A5" s="1"/>
      <c r="B5" s="4">
        <v>12.85</v>
      </c>
      <c r="C5" s="7" t="s">
        <v>96</v>
      </c>
      <c r="D5" s="5">
        <f t="shared" si="0"/>
        <v>8.65</v>
      </c>
      <c r="E5" s="6">
        <f t="shared" si="1"/>
        <v>8.46333333333333</v>
      </c>
      <c r="F5" s="6">
        <f t="shared" si="2"/>
        <v>0.186666666666667</v>
      </c>
      <c r="G5" s="6">
        <f t="shared" si="3"/>
        <v>0.878633452221213</v>
      </c>
      <c r="H5" s="6">
        <f t="shared" si="4"/>
        <v>1.00452649109829</v>
      </c>
      <c r="I5" s="5">
        <f t="shared" si="5"/>
        <v>0.874674247028139</v>
      </c>
      <c r="J5" s="13">
        <f>AVERAGE(I3:I5)</f>
        <v>1</v>
      </c>
      <c r="K5" s="6">
        <f>STDEV(I3:I5)</f>
        <v>0.114608920517757</v>
      </c>
    </row>
    <row r="6" ht="14.25" spans="1:11">
      <c r="A6" s="1"/>
      <c r="B6" s="8"/>
      <c r="C6" s="4"/>
      <c r="D6" s="6">
        <f>AVERAGE(D3:D5)</f>
        <v>8.46333333333333</v>
      </c>
      <c r="E6" s="6" t="s">
        <v>18</v>
      </c>
      <c r="F6" s="6"/>
      <c r="G6" s="6">
        <f>AVERAGE(G3:G5)</f>
        <v>1.00452649109829</v>
      </c>
      <c r="H6" s="6"/>
      <c r="I6" s="6"/>
      <c r="J6" s="13"/>
      <c r="K6" s="6"/>
    </row>
    <row r="7" ht="14.25" spans="1:11">
      <c r="A7" t="s">
        <v>97</v>
      </c>
      <c r="B7" s="4">
        <v>12.81</v>
      </c>
      <c r="C7" s="7" t="s">
        <v>98</v>
      </c>
      <c r="D7" s="6">
        <f t="shared" si="0"/>
        <v>9.05</v>
      </c>
      <c r="E7" s="6">
        <f t="shared" si="1"/>
        <v>8.46333333333333</v>
      </c>
      <c r="F7" s="6">
        <f t="shared" si="2"/>
        <v>0.586666666666666</v>
      </c>
      <c r="G7" s="6">
        <f t="shared" si="3"/>
        <v>0.665879639710958</v>
      </c>
      <c r="H7" s="6">
        <f t="shared" si="4"/>
        <v>1.00452649109829</v>
      </c>
      <c r="I7" s="6">
        <f t="shared" si="5"/>
        <v>0.66287912326028</v>
      </c>
      <c r="J7" s="13"/>
      <c r="K7" s="6"/>
    </row>
    <row r="8" ht="14.25" spans="1:11">
      <c r="A8" s="1"/>
      <c r="B8" s="4">
        <v>12.76</v>
      </c>
      <c r="C8" s="7" t="s">
        <v>99</v>
      </c>
      <c r="D8" s="6">
        <f t="shared" si="0"/>
        <v>9.41</v>
      </c>
      <c r="E8" s="6">
        <f t="shared" si="1"/>
        <v>8.46333333333333</v>
      </c>
      <c r="F8" s="6">
        <f t="shared" si="2"/>
        <v>0.946666666666669</v>
      </c>
      <c r="G8" s="6">
        <f t="shared" si="3"/>
        <v>0.518829829579873</v>
      </c>
      <c r="H8" s="6">
        <f t="shared" si="4"/>
        <v>1.00452649109829</v>
      </c>
      <c r="I8" s="6">
        <f t="shared" si="5"/>
        <v>0.516491933440816</v>
      </c>
      <c r="J8" s="13"/>
      <c r="K8" s="6"/>
    </row>
    <row r="9" ht="14.25" spans="1:11">
      <c r="A9" s="1"/>
      <c r="B9" s="4">
        <v>12.72</v>
      </c>
      <c r="C9" s="7" t="s">
        <v>100</v>
      </c>
      <c r="D9" s="6">
        <f t="shared" si="0"/>
        <v>9.11</v>
      </c>
      <c r="E9" s="6">
        <f t="shared" si="1"/>
        <v>8.46333333333333</v>
      </c>
      <c r="F9" s="6">
        <f t="shared" si="2"/>
        <v>0.646666666666665</v>
      </c>
      <c r="G9" s="6">
        <f t="shared" si="3"/>
        <v>0.638754446163957</v>
      </c>
      <c r="H9" s="6">
        <f t="shared" si="4"/>
        <v>1.00452649109829</v>
      </c>
      <c r="I9" s="6">
        <f t="shared" si="5"/>
        <v>0.635876158393377</v>
      </c>
      <c r="J9" s="13">
        <f>AVERAGE(I7:I9)</f>
        <v>0.605082405031491</v>
      </c>
      <c r="K9" s="6">
        <f>STDEV(I7:I9)</f>
        <v>0.0779005376771844</v>
      </c>
    </row>
    <row r="10" ht="14.25" spans="2:11">
      <c r="B10" s="8"/>
      <c r="C10" s="7"/>
      <c r="D10" s="6"/>
      <c r="E10" s="6"/>
      <c r="F10" s="6"/>
      <c r="G10" s="6"/>
      <c r="H10" s="6"/>
      <c r="I10" s="6"/>
      <c r="J10" s="13"/>
      <c r="K10" s="6"/>
    </row>
    <row r="11" ht="14.25" spans="1:11">
      <c r="A11" s="1"/>
      <c r="B11" s="8"/>
      <c r="C11" s="7"/>
      <c r="D11" s="6"/>
      <c r="E11" s="6"/>
      <c r="F11" s="6"/>
      <c r="G11" s="6"/>
      <c r="H11" s="6"/>
      <c r="I11" s="6"/>
      <c r="J11" s="13"/>
      <c r="K11" s="6"/>
    </row>
    <row r="12" ht="14.25" spans="1:11">
      <c r="A12" s="1"/>
      <c r="B12" s="8"/>
      <c r="C12" s="7"/>
      <c r="D12" s="6"/>
      <c r="E12" s="6"/>
      <c r="F12" s="6"/>
      <c r="G12" s="6"/>
      <c r="H12" s="6"/>
      <c r="I12" s="6"/>
      <c r="J12" s="13"/>
      <c r="K12" s="6"/>
    </row>
    <row r="15" spans="1:3">
      <c r="A15" s="9" t="s">
        <v>23</v>
      </c>
      <c r="B15" s="9"/>
      <c r="C15" s="9"/>
    </row>
    <row r="16" spans="1:3">
      <c r="A16" s="11" t="s">
        <v>101</v>
      </c>
      <c r="B16" s="9">
        <v>3</v>
      </c>
      <c r="C16" s="9" t="s">
        <v>102</v>
      </c>
    </row>
    <row r="17" spans="1:3">
      <c r="A17" s="11" t="s">
        <v>103</v>
      </c>
      <c r="B17" s="9">
        <v>3</v>
      </c>
      <c r="C17" s="9" t="s">
        <v>104</v>
      </c>
    </row>
    <row r="18" spans="1:3">
      <c r="A18" s="1"/>
      <c r="B18" s="21"/>
      <c r="C18" s="21"/>
    </row>
    <row r="19" spans="1:3">
      <c r="A19" s="1"/>
      <c r="B19" s="21"/>
      <c r="C19" s="21"/>
    </row>
    <row r="20" spans="1:3">
      <c r="A20" s="1"/>
      <c r="B20" s="21"/>
      <c r="C20" s="21"/>
    </row>
    <row r="21" spans="1:3">
      <c r="A21" s="1"/>
      <c r="B21" s="21"/>
      <c r="C21" s="21"/>
    </row>
    <row r="22" spans="1:6">
      <c r="A22" s="1"/>
      <c r="B22" s="21"/>
      <c r="C22" s="21"/>
      <c r="E22" s="14"/>
      <c r="F22" s="14"/>
    </row>
    <row r="23" spans="1:3">
      <c r="A23" s="1"/>
      <c r="B23" s="21"/>
      <c r="C23" s="21"/>
    </row>
    <row r="24" spans="1:3">
      <c r="A24" s="1"/>
      <c r="B24" s="21"/>
      <c r="C24" s="21"/>
    </row>
    <row r="25" spans="1:3">
      <c r="A25" s="1"/>
      <c r="B25" s="21"/>
      <c r="C25" s="21"/>
    </row>
    <row r="26" spans="1:19">
      <c r="A26" s="22"/>
      <c r="B26" s="22"/>
      <c r="C26" s="22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6:19">
      <c r="F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6:6">
      <c r="F28" s="1"/>
    </row>
  </sheetData>
  <pageMargins left="0.7" right="0.7" top="0.75" bottom="0.75" header="0.3" footer="0.3"/>
  <pageSetup paperSize="9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E18" sqref="E18:H30"/>
    </sheetView>
  </sheetViews>
  <sheetFormatPr defaultColWidth="9" defaultRowHeight="13.5"/>
  <sheetData>
    <row r="1" spans="1:11">
      <c r="A1" s="1"/>
      <c r="B1" s="1" t="s">
        <v>0</v>
      </c>
      <c r="C1" s="2" t="s">
        <v>26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t="s">
        <v>94</v>
      </c>
      <c r="B3" s="4">
        <v>12.91</v>
      </c>
      <c r="C3" s="4">
        <v>21.47</v>
      </c>
      <c r="D3" s="5">
        <f t="shared" ref="D3:D9" si="0">C3-B3</f>
        <v>8.56</v>
      </c>
      <c r="E3" s="6">
        <f t="shared" ref="E3:E9" si="1">$D$6</f>
        <v>8.77</v>
      </c>
      <c r="F3" s="6">
        <f t="shared" ref="F3:F9" si="2">D3-E3</f>
        <v>-0.210000000000003</v>
      </c>
      <c r="G3" s="6">
        <f t="shared" ref="G3:G9" si="3">POWER(2,-F3)</f>
        <v>1.15668818390529</v>
      </c>
      <c r="H3" s="6">
        <f t="shared" ref="H3:H9" si="4">$G$6</f>
        <v>1.00561511242213</v>
      </c>
      <c r="I3" s="5">
        <f t="shared" ref="I3:I9" si="5">G3/H3</f>
        <v>1.15022951586247</v>
      </c>
      <c r="J3" s="6"/>
      <c r="K3" s="6"/>
    </row>
    <row r="4" ht="14.25" spans="1:11">
      <c r="A4" s="1"/>
      <c r="B4" s="4">
        <v>12.88</v>
      </c>
      <c r="C4" s="7" t="s">
        <v>105</v>
      </c>
      <c r="D4" s="5">
        <f t="shared" si="0"/>
        <v>8.91</v>
      </c>
      <c r="E4" s="6">
        <f t="shared" si="1"/>
        <v>8.77</v>
      </c>
      <c r="F4" s="6">
        <f t="shared" si="2"/>
        <v>0.139999999999997</v>
      </c>
      <c r="G4" s="6">
        <f t="shared" si="3"/>
        <v>0.907519155317163</v>
      </c>
      <c r="H4" s="6">
        <f t="shared" si="4"/>
        <v>1.00561511242213</v>
      </c>
      <c r="I4" s="5">
        <f t="shared" si="5"/>
        <v>0.902451787077173</v>
      </c>
      <c r="J4" s="6"/>
      <c r="K4" s="6"/>
    </row>
    <row r="5" ht="14.25" spans="1:11">
      <c r="A5" s="1"/>
      <c r="B5" s="4">
        <v>12.85</v>
      </c>
      <c r="C5" s="7" t="s">
        <v>106</v>
      </c>
      <c r="D5" s="5">
        <f t="shared" si="0"/>
        <v>8.84</v>
      </c>
      <c r="E5" s="6">
        <f t="shared" si="1"/>
        <v>8.77</v>
      </c>
      <c r="F5" s="6">
        <f t="shared" si="2"/>
        <v>0.0700000000000003</v>
      </c>
      <c r="G5" s="6">
        <f t="shared" si="3"/>
        <v>0.952637998043937</v>
      </c>
      <c r="H5" s="6">
        <f t="shared" si="4"/>
        <v>1.00561511242213</v>
      </c>
      <c r="I5" s="5">
        <f t="shared" si="5"/>
        <v>0.947318697060358</v>
      </c>
      <c r="J5" s="13">
        <f>AVERAGE(I3:I5)</f>
        <v>1</v>
      </c>
      <c r="K5" s="6">
        <f>STDEV(I3:I5)</f>
        <v>0.132022499900828</v>
      </c>
    </row>
    <row r="6" ht="14.25" spans="1:11">
      <c r="A6" s="1"/>
      <c r="B6" s="8"/>
      <c r="C6" s="4"/>
      <c r="D6" s="6">
        <f>AVERAGE(D3:D5)</f>
        <v>8.77</v>
      </c>
      <c r="E6" s="6" t="s">
        <v>18</v>
      </c>
      <c r="F6" s="6"/>
      <c r="G6" s="6">
        <f>AVERAGE(G3:G5)</f>
        <v>1.00561511242213</v>
      </c>
      <c r="H6" s="6"/>
      <c r="I6" s="6"/>
      <c r="J6" s="13"/>
      <c r="K6" s="6"/>
    </row>
    <row r="7" ht="14.25" spans="1:11">
      <c r="A7" t="s">
        <v>97</v>
      </c>
      <c r="B7" s="4">
        <v>12.81</v>
      </c>
      <c r="C7" s="7" t="s">
        <v>107</v>
      </c>
      <c r="D7" s="6">
        <f t="shared" si="0"/>
        <v>9.13</v>
      </c>
      <c r="E7" s="6">
        <f t="shared" si="1"/>
        <v>8.77</v>
      </c>
      <c r="F7" s="6">
        <f t="shared" si="2"/>
        <v>0.359999999999999</v>
      </c>
      <c r="G7" s="6">
        <f t="shared" si="3"/>
        <v>0.7791645796605</v>
      </c>
      <c r="H7" s="6">
        <f t="shared" si="4"/>
        <v>1.00561511242213</v>
      </c>
      <c r="I7" s="6">
        <f t="shared" si="5"/>
        <v>0.774813912435942</v>
      </c>
      <c r="J7" s="13"/>
      <c r="K7" s="6"/>
    </row>
    <row r="8" ht="14.25" spans="1:11">
      <c r="A8" s="1"/>
      <c r="B8" s="4">
        <v>12.76</v>
      </c>
      <c r="C8" s="7" t="s">
        <v>108</v>
      </c>
      <c r="D8" s="6">
        <f t="shared" si="0"/>
        <v>9.29</v>
      </c>
      <c r="E8" s="6">
        <f t="shared" si="1"/>
        <v>8.77</v>
      </c>
      <c r="F8" s="6">
        <f t="shared" si="2"/>
        <v>0.52</v>
      </c>
      <c r="G8" s="6">
        <f t="shared" si="3"/>
        <v>0.697371833175203</v>
      </c>
      <c r="H8" s="6">
        <f t="shared" si="4"/>
        <v>1.00561511242213</v>
      </c>
      <c r="I8" s="6">
        <f t="shared" si="5"/>
        <v>0.693477876933959</v>
      </c>
      <c r="J8" s="13"/>
      <c r="K8" s="6"/>
    </row>
    <row r="9" ht="14.25" spans="1:11">
      <c r="A9" s="1"/>
      <c r="B9" s="4">
        <v>12.72</v>
      </c>
      <c r="C9" s="7" t="s">
        <v>109</v>
      </c>
      <c r="D9" s="6">
        <f t="shared" si="0"/>
        <v>9.34</v>
      </c>
      <c r="E9" s="6">
        <f t="shared" si="1"/>
        <v>8.77</v>
      </c>
      <c r="F9" s="6">
        <f t="shared" si="2"/>
        <v>0.569999999999997</v>
      </c>
      <c r="G9" s="6">
        <f t="shared" si="3"/>
        <v>0.673616788432847</v>
      </c>
      <c r="H9" s="6">
        <f t="shared" si="4"/>
        <v>1.00561511242213</v>
      </c>
      <c r="I9" s="6">
        <f t="shared" si="5"/>
        <v>0.669855474636185</v>
      </c>
      <c r="J9" s="13">
        <f>AVERAGE(I7:I9)</f>
        <v>0.712715754668696</v>
      </c>
      <c r="K9" s="6">
        <f>STDEV(I7:I9)</f>
        <v>0.0550603339178383</v>
      </c>
    </row>
    <row r="13" spans="1:3">
      <c r="A13" s="9" t="s">
        <v>23</v>
      </c>
      <c r="B13" s="9"/>
      <c r="C13" s="9"/>
    </row>
    <row r="14" spans="1:3">
      <c r="A14" s="11" t="s">
        <v>101</v>
      </c>
      <c r="B14" s="9">
        <v>3</v>
      </c>
      <c r="C14" s="9" t="s">
        <v>110</v>
      </c>
    </row>
    <row r="15" spans="1:3">
      <c r="A15" s="11" t="s">
        <v>103</v>
      </c>
      <c r="B15" s="9">
        <v>3</v>
      </c>
      <c r="C15" s="9" t="s">
        <v>111</v>
      </c>
    </row>
    <row r="20" spans="6:7">
      <c r="F20" s="14"/>
      <c r="G20" s="14"/>
    </row>
    <row r="25" spans="7:7">
      <c r="G25" s="1"/>
    </row>
    <row r="26" spans="7:7">
      <c r="G26" s="1"/>
    </row>
  </sheetData>
  <pageMargins left="0.7" right="0.7" top="0.75" bottom="0.75" header="0.3" footer="0.3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workbookViewId="0">
      <selection activeCell="G17" sqref="G17:J30"/>
    </sheetView>
  </sheetViews>
  <sheetFormatPr defaultColWidth="9" defaultRowHeight="13.5"/>
  <sheetData>
    <row r="1" spans="1:11">
      <c r="A1" s="1"/>
      <c r="B1" s="1" t="s">
        <v>0</v>
      </c>
      <c r="C1" s="2" t="s">
        <v>35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t="s">
        <v>94</v>
      </c>
      <c r="B3" s="4">
        <v>12.91</v>
      </c>
      <c r="C3" s="4">
        <v>20.66</v>
      </c>
      <c r="D3" s="5">
        <f t="shared" ref="D3:D9" si="0">C3-B3</f>
        <v>7.75</v>
      </c>
      <c r="E3" s="6">
        <f t="shared" ref="E3:E9" si="1">$D$6</f>
        <v>7.94666666666667</v>
      </c>
      <c r="F3" s="6">
        <f t="shared" ref="F3:F9" si="2">D3-E3</f>
        <v>-0.196666666666665</v>
      </c>
      <c r="G3" s="6">
        <f t="shared" ref="G3:G9" si="3">POWER(2,-F3)</f>
        <v>1.14604736197</v>
      </c>
      <c r="H3" s="6">
        <f t="shared" ref="H3:H9" si="4">$G$6</f>
        <v>1.00610740285095</v>
      </c>
      <c r="I3" s="5">
        <f t="shared" ref="I3:I9" si="5">G3/H3</f>
        <v>1.13909047753998</v>
      </c>
      <c r="J3" s="6"/>
      <c r="K3" s="6"/>
    </row>
    <row r="4" ht="14.25" spans="1:11">
      <c r="A4" s="1"/>
      <c r="B4" s="4">
        <v>12.88</v>
      </c>
      <c r="C4" s="7" t="s">
        <v>112</v>
      </c>
      <c r="D4" s="5">
        <f t="shared" si="0"/>
        <v>7.95</v>
      </c>
      <c r="E4" s="6">
        <f t="shared" si="1"/>
        <v>7.94666666666667</v>
      </c>
      <c r="F4" s="6">
        <f t="shared" si="2"/>
        <v>0.00333333333333208</v>
      </c>
      <c r="G4" s="6">
        <f t="shared" si="3"/>
        <v>0.997692176527024</v>
      </c>
      <c r="H4" s="6">
        <f t="shared" si="4"/>
        <v>1.00610740285095</v>
      </c>
      <c r="I4" s="5">
        <f t="shared" si="5"/>
        <v>0.991635856867682</v>
      </c>
      <c r="J4" s="6"/>
      <c r="K4" s="6"/>
    </row>
    <row r="5" ht="14.25" spans="1:11">
      <c r="A5" s="1"/>
      <c r="B5" s="4">
        <v>12.85</v>
      </c>
      <c r="C5" s="7" t="s">
        <v>113</v>
      </c>
      <c r="D5" s="5">
        <f t="shared" si="0"/>
        <v>8.14</v>
      </c>
      <c r="E5" s="6">
        <f t="shared" si="1"/>
        <v>7.94666666666667</v>
      </c>
      <c r="F5" s="6">
        <f t="shared" si="2"/>
        <v>0.193333333333333</v>
      </c>
      <c r="G5" s="6">
        <f t="shared" si="3"/>
        <v>0.874582670055836</v>
      </c>
      <c r="H5" s="6">
        <f t="shared" si="4"/>
        <v>1.00610740285095</v>
      </c>
      <c r="I5" s="5">
        <f t="shared" si="5"/>
        <v>0.869273665592338</v>
      </c>
      <c r="J5" s="13">
        <f>AVERAGE(I3:I5)</f>
        <v>1</v>
      </c>
      <c r="K5" s="6">
        <f>STDEV(I3:I5)</f>
        <v>0.135102728211352</v>
      </c>
    </row>
    <row r="6" ht="14.25" spans="1:11">
      <c r="A6" s="1"/>
      <c r="B6" s="8"/>
      <c r="C6" s="4"/>
      <c r="D6" s="6">
        <f>AVERAGE(D3:D5)</f>
        <v>7.94666666666667</v>
      </c>
      <c r="E6" s="6" t="s">
        <v>18</v>
      </c>
      <c r="F6" s="6"/>
      <c r="G6" s="6">
        <f>AVERAGE(G3:G5)</f>
        <v>1.00610740285095</v>
      </c>
      <c r="H6" s="6"/>
      <c r="I6" s="6"/>
      <c r="J6" s="13"/>
      <c r="K6" s="6"/>
    </row>
    <row r="7" ht="14.25" spans="1:11">
      <c r="A7" t="s">
        <v>97</v>
      </c>
      <c r="B7" s="4">
        <v>12.81</v>
      </c>
      <c r="C7" s="7" t="s">
        <v>113</v>
      </c>
      <c r="D7" s="6">
        <f t="shared" si="0"/>
        <v>8.18</v>
      </c>
      <c r="E7" s="6">
        <f t="shared" si="1"/>
        <v>7.94666666666667</v>
      </c>
      <c r="F7" s="6">
        <f t="shared" si="2"/>
        <v>0.233333333333333</v>
      </c>
      <c r="G7" s="6">
        <f t="shared" si="3"/>
        <v>0.850667160950856</v>
      </c>
      <c r="H7" s="6">
        <f t="shared" si="4"/>
        <v>1.00610740285095</v>
      </c>
      <c r="I7" s="6">
        <f t="shared" si="5"/>
        <v>0.845503331493601</v>
      </c>
      <c r="J7" s="13"/>
      <c r="K7" s="6"/>
    </row>
    <row r="8" ht="14.25" spans="1:11">
      <c r="A8" s="1"/>
      <c r="B8" s="4">
        <v>12.76</v>
      </c>
      <c r="C8" s="7" t="s">
        <v>114</v>
      </c>
      <c r="D8" s="6">
        <f t="shared" si="0"/>
        <v>8.35</v>
      </c>
      <c r="E8" s="6">
        <f t="shared" si="1"/>
        <v>7.94666666666667</v>
      </c>
      <c r="F8" s="6">
        <f t="shared" si="2"/>
        <v>0.403333333333334</v>
      </c>
      <c r="G8" s="6">
        <f t="shared" si="3"/>
        <v>0.756109280119913</v>
      </c>
      <c r="H8" s="6">
        <f t="shared" si="4"/>
        <v>1.00610740285095</v>
      </c>
      <c r="I8" s="6">
        <f t="shared" si="5"/>
        <v>0.751519448100039</v>
      </c>
      <c r="J8" s="13"/>
      <c r="K8" s="6"/>
    </row>
    <row r="9" ht="14.25" spans="1:11">
      <c r="A9" s="1"/>
      <c r="B9" s="4">
        <v>12.72</v>
      </c>
      <c r="C9" s="7" t="s">
        <v>79</v>
      </c>
      <c r="D9" s="6">
        <f t="shared" si="0"/>
        <v>8.15</v>
      </c>
      <c r="E9" s="6">
        <f t="shared" si="1"/>
        <v>7.94666666666667</v>
      </c>
      <c r="F9" s="6">
        <f t="shared" si="2"/>
        <v>0.203333333333335</v>
      </c>
      <c r="G9" s="6">
        <f t="shared" si="3"/>
        <v>0.868541486271735</v>
      </c>
      <c r="H9" s="6">
        <f t="shared" si="4"/>
        <v>1.00610740285095</v>
      </c>
      <c r="I9" s="6">
        <f t="shared" si="5"/>
        <v>0.863269153780794</v>
      </c>
      <c r="J9" s="13">
        <f>AVERAGE(I7:I9)</f>
        <v>0.820097311124811</v>
      </c>
      <c r="K9" s="6">
        <f>STDEV(I7:I9)</f>
        <v>0.0600508000210518</v>
      </c>
    </row>
    <row r="13" spans="1:3">
      <c r="A13" s="9" t="s">
        <v>23</v>
      </c>
      <c r="B13" s="9"/>
      <c r="C13" s="9"/>
    </row>
    <row r="14" spans="1:3">
      <c r="A14" s="11" t="s">
        <v>101</v>
      </c>
      <c r="B14" s="9">
        <v>3</v>
      </c>
      <c r="C14" s="9" t="s">
        <v>91</v>
      </c>
    </row>
    <row r="15" spans="1:3">
      <c r="A15" s="11" t="s">
        <v>103</v>
      </c>
      <c r="B15" s="9">
        <v>3</v>
      </c>
      <c r="C15" s="9" t="s">
        <v>115</v>
      </c>
    </row>
    <row r="21" spans="8:9">
      <c r="H21" s="14"/>
      <c r="I21" s="14"/>
    </row>
    <row r="26" spans="9:9">
      <c r="I26" s="1"/>
    </row>
    <row r="27" spans="9:9">
      <c r="I27" s="1"/>
    </row>
  </sheetData>
  <pageMargins left="0.7" right="0.7" top="0.75" bottom="0.75" header="0.3" footer="0.3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G17" sqref="G17:H23"/>
    </sheetView>
  </sheetViews>
  <sheetFormatPr defaultColWidth="9" defaultRowHeight="13.5"/>
  <sheetData>
    <row r="1" spans="1:11">
      <c r="A1" s="1"/>
      <c r="B1" s="1" t="s">
        <v>0</v>
      </c>
      <c r="C1" s="2" t="s">
        <v>42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t="s">
        <v>94</v>
      </c>
      <c r="B3" s="4">
        <v>12.91</v>
      </c>
      <c r="C3" s="4">
        <v>20.41</v>
      </c>
      <c r="D3" s="5">
        <f t="shared" ref="D3:D9" si="0">C3-B3</f>
        <v>7.5</v>
      </c>
      <c r="E3" s="6">
        <f t="shared" ref="E3:E9" si="1">$D$6</f>
        <v>7.58333333333333</v>
      </c>
      <c r="F3" s="6">
        <f t="shared" ref="F3:F9" si="2">D3-E3</f>
        <v>-0.083333333333333</v>
      </c>
      <c r="G3" s="6">
        <f t="shared" ref="G3:G9" si="3">POWER(2,-F3)</f>
        <v>1.0594630943593</v>
      </c>
      <c r="H3" s="6">
        <f t="shared" ref="H3:H9" si="4">$G$6</f>
        <v>1.0011574245296</v>
      </c>
      <c r="I3" s="5">
        <f t="shared" ref="I3:I9" si="5">G3/H3</f>
        <v>1.05823826343503</v>
      </c>
      <c r="J3" s="6"/>
      <c r="K3" s="6"/>
    </row>
    <row r="4" ht="14.25" spans="1:11">
      <c r="A4" s="1"/>
      <c r="B4" s="4">
        <v>12.88</v>
      </c>
      <c r="C4" s="7" t="s">
        <v>60</v>
      </c>
      <c r="D4" s="5">
        <f t="shared" si="0"/>
        <v>7.58</v>
      </c>
      <c r="E4" s="6">
        <f t="shared" si="1"/>
        <v>7.58333333333333</v>
      </c>
      <c r="F4" s="6">
        <f t="shared" si="2"/>
        <v>-0.00333333333333297</v>
      </c>
      <c r="G4" s="6">
        <f t="shared" si="3"/>
        <v>1.00231316184217</v>
      </c>
      <c r="H4" s="6">
        <f t="shared" si="4"/>
        <v>1.0011574245296</v>
      </c>
      <c r="I4" s="5">
        <f t="shared" si="5"/>
        <v>1.00115440118032</v>
      </c>
      <c r="J4" s="6"/>
      <c r="K4" s="6"/>
    </row>
    <row r="5" ht="14.25" spans="1:11">
      <c r="A5" s="1"/>
      <c r="B5" s="4">
        <v>12.85</v>
      </c>
      <c r="C5" s="7" t="s">
        <v>116</v>
      </c>
      <c r="D5" s="5">
        <f t="shared" si="0"/>
        <v>7.67</v>
      </c>
      <c r="E5" s="6">
        <f t="shared" si="1"/>
        <v>7.58333333333333</v>
      </c>
      <c r="F5" s="6">
        <f t="shared" si="2"/>
        <v>0.0866666666666669</v>
      </c>
      <c r="G5" s="6">
        <f t="shared" si="3"/>
        <v>0.941696017387347</v>
      </c>
      <c r="H5" s="6">
        <f t="shared" si="4"/>
        <v>1.0011574245296</v>
      </c>
      <c r="I5" s="5">
        <f t="shared" si="5"/>
        <v>0.940607335384646</v>
      </c>
      <c r="J5" s="13">
        <f>AVERAGE(I3:I5)</f>
        <v>1</v>
      </c>
      <c r="K5" s="6">
        <f>STDEV(I3:I5)</f>
        <v>0.0588239601698357</v>
      </c>
    </row>
    <row r="6" ht="14.25" spans="1:11">
      <c r="A6" s="1"/>
      <c r="B6" s="8"/>
      <c r="C6" s="4"/>
      <c r="D6" s="6">
        <f>AVERAGE(D3:D5)</f>
        <v>7.58333333333333</v>
      </c>
      <c r="E6" s="6" t="s">
        <v>18</v>
      </c>
      <c r="F6" s="6"/>
      <c r="G6" s="6">
        <f>AVERAGE(G3:G5)</f>
        <v>1.0011574245296</v>
      </c>
      <c r="H6" s="6"/>
      <c r="I6" s="6"/>
      <c r="J6" s="13"/>
      <c r="K6" s="6"/>
    </row>
    <row r="7" ht="14.25" spans="1:11">
      <c r="A7" t="s">
        <v>97</v>
      </c>
      <c r="B7" s="4">
        <v>12.81</v>
      </c>
      <c r="C7" s="7" t="s">
        <v>72</v>
      </c>
      <c r="D7" s="6">
        <f t="shared" si="0"/>
        <v>7.76</v>
      </c>
      <c r="E7" s="6">
        <f t="shared" si="1"/>
        <v>7.58333333333333</v>
      </c>
      <c r="F7" s="6">
        <f t="shared" si="2"/>
        <v>0.176666666666667</v>
      </c>
      <c r="G7" s="6">
        <f t="shared" si="3"/>
        <v>0.884744831179646</v>
      </c>
      <c r="H7" s="6">
        <f t="shared" si="4"/>
        <v>1.0011574245296</v>
      </c>
      <c r="I7" s="6">
        <f t="shared" si="5"/>
        <v>0.883721989671449</v>
      </c>
      <c r="J7" s="13"/>
      <c r="K7" s="6"/>
    </row>
    <row r="8" ht="14.25" spans="1:11">
      <c r="A8" s="1"/>
      <c r="B8" s="4">
        <v>12.76</v>
      </c>
      <c r="C8" s="7" t="s">
        <v>117</v>
      </c>
      <c r="D8" s="6">
        <f t="shared" si="0"/>
        <v>7.33</v>
      </c>
      <c r="E8" s="6">
        <f t="shared" si="1"/>
        <v>7.58333333333333</v>
      </c>
      <c r="F8" s="6">
        <f t="shared" si="2"/>
        <v>-0.253333333333333</v>
      </c>
      <c r="G8" s="6">
        <f t="shared" si="3"/>
        <v>1.19195794352359</v>
      </c>
      <c r="H8" s="6">
        <f t="shared" si="4"/>
        <v>1.0011574245296</v>
      </c>
      <c r="I8" s="6">
        <f t="shared" si="5"/>
        <v>1.19057993709993</v>
      </c>
      <c r="J8" s="13"/>
      <c r="K8" s="6"/>
    </row>
    <row r="9" ht="14.25" spans="1:11">
      <c r="A9" s="1"/>
      <c r="B9" s="4">
        <v>12.72</v>
      </c>
      <c r="C9" s="7" t="s">
        <v>118</v>
      </c>
      <c r="D9" s="6">
        <f t="shared" si="0"/>
        <v>7.16</v>
      </c>
      <c r="E9" s="6">
        <f t="shared" si="1"/>
        <v>7.58333333333333</v>
      </c>
      <c r="F9" s="6">
        <f t="shared" si="2"/>
        <v>-0.423333333333335</v>
      </c>
      <c r="G9" s="6">
        <f t="shared" si="3"/>
        <v>1.34102239775344</v>
      </c>
      <c r="H9" s="6">
        <f t="shared" si="4"/>
        <v>1.0011574245296</v>
      </c>
      <c r="I9" s="6">
        <f t="shared" si="5"/>
        <v>1.33947205993455</v>
      </c>
      <c r="J9" s="13">
        <f>AVERAGE(I7:I9)</f>
        <v>1.13792466223531</v>
      </c>
      <c r="K9" s="6">
        <f>STDEV(I7:I9)</f>
        <v>0.23239291106767</v>
      </c>
    </row>
    <row r="13" spans="1:3">
      <c r="A13" s="9" t="s">
        <v>23</v>
      </c>
      <c r="B13" s="9"/>
      <c r="C13" s="9"/>
    </row>
    <row r="14" spans="1:3">
      <c r="A14" s="11" t="s">
        <v>101</v>
      </c>
      <c r="B14" s="9">
        <v>3</v>
      </c>
      <c r="C14" s="9" t="s">
        <v>119</v>
      </c>
    </row>
    <row r="15" spans="1:3">
      <c r="A15" s="11" t="s">
        <v>103</v>
      </c>
      <c r="B15" s="9">
        <v>3</v>
      </c>
      <c r="C15" s="9" t="s">
        <v>120</v>
      </c>
    </row>
    <row r="17" spans="7:8">
      <c r="G17" s="14"/>
      <c r="H17" s="14"/>
    </row>
    <row r="22" spans="8:8">
      <c r="H22" s="1"/>
    </row>
    <row r="23" spans="8:8">
      <c r="H23" s="1"/>
    </row>
  </sheetData>
  <pageMargins left="0.7" right="0.7" top="0.75" bottom="0.75" header="0.3" footer="0.3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G17" sqref="G17:H23"/>
    </sheetView>
  </sheetViews>
  <sheetFormatPr defaultColWidth="9" defaultRowHeight="13.5"/>
  <sheetData>
    <row r="1" spans="1:11">
      <c r="A1" s="1"/>
      <c r="B1" s="1" t="s">
        <v>0</v>
      </c>
      <c r="C1" s="2" t="s">
        <v>42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t="s">
        <v>94</v>
      </c>
      <c r="B3" s="4">
        <v>12.91</v>
      </c>
      <c r="C3" s="4">
        <v>20.39</v>
      </c>
      <c r="D3" s="5">
        <f t="shared" ref="D3:D9" si="0">C3-B3</f>
        <v>7.48</v>
      </c>
      <c r="E3" s="6">
        <f t="shared" ref="E3:E9" si="1">$D$6</f>
        <v>7.61</v>
      </c>
      <c r="F3" s="6">
        <f t="shared" ref="F3:F9" si="2">D3-E3</f>
        <v>-0.129999999999999</v>
      </c>
      <c r="G3" s="6">
        <f t="shared" ref="G3:G9" si="3">POWER(2,-F3)</f>
        <v>1.09429370126074</v>
      </c>
      <c r="H3" s="6">
        <f t="shared" ref="H3:H9" si="4">$G$6</f>
        <v>1.00375006969446</v>
      </c>
      <c r="I3" s="5">
        <f t="shared" ref="I3:I9" si="5">G3/H3</f>
        <v>1.09020535519748</v>
      </c>
      <c r="J3" s="6"/>
      <c r="K3" s="6"/>
    </row>
    <row r="4" ht="14.25" spans="1:11">
      <c r="A4" s="1"/>
      <c r="B4" s="4">
        <v>12.88</v>
      </c>
      <c r="C4" s="7" t="s">
        <v>121</v>
      </c>
      <c r="D4" s="5">
        <f t="shared" si="0"/>
        <v>7.57</v>
      </c>
      <c r="E4" s="6">
        <f t="shared" si="1"/>
        <v>7.61</v>
      </c>
      <c r="F4" s="6">
        <f t="shared" si="2"/>
        <v>-0.0400000000000009</v>
      </c>
      <c r="G4" s="6">
        <f t="shared" si="3"/>
        <v>1.02811382665607</v>
      </c>
      <c r="H4" s="6">
        <f t="shared" si="4"/>
        <v>1.00375006969446</v>
      </c>
      <c r="I4" s="5">
        <f t="shared" si="5"/>
        <v>1.02427273252297</v>
      </c>
      <c r="J4" s="6"/>
      <c r="K4" s="6"/>
    </row>
    <row r="5" ht="14.25" spans="1:11">
      <c r="A5" s="1"/>
      <c r="B5" s="4">
        <v>12.85</v>
      </c>
      <c r="C5" s="7" t="s">
        <v>122</v>
      </c>
      <c r="D5" s="5">
        <f t="shared" si="0"/>
        <v>7.78</v>
      </c>
      <c r="E5" s="6">
        <f t="shared" si="1"/>
        <v>7.61</v>
      </c>
      <c r="F5" s="6">
        <f t="shared" si="2"/>
        <v>0.17</v>
      </c>
      <c r="G5" s="6">
        <f t="shared" si="3"/>
        <v>0.88884268116657</v>
      </c>
      <c r="H5" s="6">
        <f t="shared" si="4"/>
        <v>1.00375006969446</v>
      </c>
      <c r="I5" s="5">
        <f t="shared" si="5"/>
        <v>0.885521912279551</v>
      </c>
      <c r="J5" s="13">
        <f>AVERAGE(I3:I5)</f>
        <v>1</v>
      </c>
      <c r="K5" s="6">
        <f>STDEV(I3:I5)</f>
        <v>0.104478237491272</v>
      </c>
    </row>
    <row r="6" ht="14.25" spans="1:11">
      <c r="A6" s="1"/>
      <c r="B6" s="8"/>
      <c r="C6" s="4"/>
      <c r="D6" s="6">
        <f>AVERAGE(D3:D5)</f>
        <v>7.61</v>
      </c>
      <c r="E6" s="6" t="s">
        <v>18</v>
      </c>
      <c r="F6" s="6"/>
      <c r="G6" s="6">
        <f>AVERAGE(G3:G5)</f>
        <v>1.00375006969446</v>
      </c>
      <c r="H6" s="6"/>
      <c r="I6" s="6"/>
      <c r="J6" s="13"/>
      <c r="K6" s="6"/>
    </row>
    <row r="7" ht="14.25" spans="1:11">
      <c r="A7" t="s">
        <v>97</v>
      </c>
      <c r="B7" s="4">
        <v>12.81</v>
      </c>
      <c r="C7" s="7" t="s">
        <v>16</v>
      </c>
      <c r="D7" s="6">
        <f t="shared" si="0"/>
        <v>7.15</v>
      </c>
      <c r="E7" s="6">
        <f t="shared" si="1"/>
        <v>7.61</v>
      </c>
      <c r="F7" s="6">
        <f t="shared" si="2"/>
        <v>-0.459999999999999</v>
      </c>
      <c r="G7" s="6">
        <f t="shared" si="3"/>
        <v>1.37554181813974</v>
      </c>
      <c r="H7" s="6">
        <f t="shared" si="4"/>
        <v>1.00375006969446</v>
      </c>
      <c r="I7" s="6">
        <f t="shared" si="5"/>
        <v>1.37040271245855</v>
      </c>
      <c r="J7" s="13"/>
      <c r="K7" s="6"/>
    </row>
    <row r="8" ht="14.25" spans="1:11">
      <c r="A8" s="1"/>
      <c r="B8" s="4">
        <v>12.76</v>
      </c>
      <c r="C8" s="7" t="s">
        <v>17</v>
      </c>
      <c r="D8" s="6">
        <f t="shared" si="0"/>
        <v>7.28</v>
      </c>
      <c r="E8" s="6">
        <f t="shared" si="1"/>
        <v>7.61</v>
      </c>
      <c r="F8" s="6">
        <f t="shared" si="2"/>
        <v>-0.33</v>
      </c>
      <c r="G8" s="6">
        <f t="shared" si="3"/>
        <v>1.25701337452183</v>
      </c>
      <c r="H8" s="6">
        <f t="shared" si="4"/>
        <v>1.00375006969446</v>
      </c>
      <c r="I8" s="6">
        <f t="shared" si="5"/>
        <v>1.2523170981243</v>
      </c>
      <c r="J8" s="13"/>
      <c r="K8" s="6"/>
    </row>
    <row r="9" ht="14.25" spans="1:11">
      <c r="A9" s="1"/>
      <c r="B9" s="4">
        <v>12.72</v>
      </c>
      <c r="C9" s="7" t="s">
        <v>58</v>
      </c>
      <c r="D9" s="6">
        <f t="shared" si="0"/>
        <v>7.33</v>
      </c>
      <c r="E9" s="6">
        <f t="shared" si="1"/>
        <v>7.61</v>
      </c>
      <c r="F9" s="6">
        <f t="shared" si="2"/>
        <v>-0.279999999999999</v>
      </c>
      <c r="G9" s="6">
        <f t="shared" si="3"/>
        <v>1.21419488439505</v>
      </c>
      <c r="H9" s="6">
        <f t="shared" si="4"/>
        <v>1.00375006969446</v>
      </c>
      <c r="I9" s="6">
        <f t="shared" si="5"/>
        <v>1.209658580412</v>
      </c>
      <c r="J9" s="13">
        <f>AVERAGE(I7:I9)</f>
        <v>1.27745946366495</v>
      </c>
      <c r="K9" s="6">
        <f>STDEV(I7:I9)</f>
        <v>0.0832692794827969</v>
      </c>
    </row>
    <row r="13" spans="1:3">
      <c r="A13" s="9" t="s">
        <v>23</v>
      </c>
      <c r="B13" s="9"/>
      <c r="C13" s="9"/>
    </row>
    <row r="14" spans="1:3">
      <c r="A14" s="11" t="s">
        <v>101</v>
      </c>
      <c r="B14" s="9">
        <v>3</v>
      </c>
      <c r="C14" s="9" t="s">
        <v>123</v>
      </c>
    </row>
    <row r="15" spans="1:3">
      <c r="A15" s="11" t="s">
        <v>103</v>
      </c>
      <c r="B15" s="9">
        <v>3</v>
      </c>
      <c r="C15" s="9" t="s">
        <v>124</v>
      </c>
    </row>
    <row r="17" spans="7:8">
      <c r="G17" s="14"/>
      <c r="H17" s="14"/>
    </row>
    <row r="22" spans="8:8">
      <c r="H22" s="1"/>
    </row>
    <row r="23" spans="8:8">
      <c r="H23" s="1"/>
    </row>
  </sheetData>
  <pageMargins left="0.7" right="0.7" top="0.75" bottom="0.75" header="0.3" footer="0.3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G18" sqref="G18:H24"/>
    </sheetView>
  </sheetViews>
  <sheetFormatPr defaultColWidth="9" defaultRowHeight="13.5"/>
  <sheetData>
    <row r="1" spans="1:11">
      <c r="A1" s="1"/>
      <c r="B1" s="1" t="s">
        <v>0</v>
      </c>
      <c r="C1" s="2" t="s">
        <v>42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t="s">
        <v>94</v>
      </c>
      <c r="B3" s="4">
        <v>12.91</v>
      </c>
      <c r="C3" s="4">
        <v>19.77</v>
      </c>
      <c r="D3" s="5">
        <f t="shared" ref="D3:D9" si="0">C3-B3</f>
        <v>6.86</v>
      </c>
      <c r="E3" s="6">
        <f t="shared" ref="E3:E9" si="1">$D$6</f>
        <v>7.01333333333333</v>
      </c>
      <c r="F3" s="6">
        <f t="shared" ref="F3:F9" si="2">D3-E3</f>
        <v>-0.153333333333333</v>
      </c>
      <c r="G3" s="6">
        <f t="shared" ref="G3:G9" si="3">POWER(2,-F3)</f>
        <v>1.11213608583187</v>
      </c>
      <c r="H3" s="6">
        <f t="shared" ref="H3:H9" si="4">$G$6</f>
        <v>1.00301273061777</v>
      </c>
      <c r="I3" s="5">
        <f t="shared" ref="I3:I9" si="5">G3/H3</f>
        <v>1.10879558342883</v>
      </c>
      <c r="J3" s="6"/>
      <c r="K3" s="6"/>
    </row>
    <row r="4" ht="14.25" spans="1:11">
      <c r="A4" s="1"/>
      <c r="B4" s="4">
        <v>12.88</v>
      </c>
      <c r="C4" s="7" t="s">
        <v>27</v>
      </c>
      <c r="D4" s="5">
        <f t="shared" si="0"/>
        <v>7.12</v>
      </c>
      <c r="E4" s="6">
        <f t="shared" si="1"/>
        <v>7.01333333333333</v>
      </c>
      <c r="F4" s="6">
        <f t="shared" si="2"/>
        <v>0.106666666666666</v>
      </c>
      <c r="G4" s="6">
        <f t="shared" si="3"/>
        <v>0.928731410038549</v>
      </c>
      <c r="H4" s="6">
        <f t="shared" si="4"/>
        <v>1.00301273061777</v>
      </c>
      <c r="I4" s="5">
        <f t="shared" si="5"/>
        <v>0.925941796836947</v>
      </c>
      <c r="J4" s="6"/>
      <c r="K4" s="6"/>
    </row>
    <row r="5" ht="14.25" spans="1:11">
      <c r="A5" s="1"/>
      <c r="B5" s="4">
        <v>12.85</v>
      </c>
      <c r="C5" s="7" t="s">
        <v>125</v>
      </c>
      <c r="D5" s="5">
        <f t="shared" si="0"/>
        <v>7.06</v>
      </c>
      <c r="E5" s="6">
        <f t="shared" si="1"/>
        <v>7.01333333333333</v>
      </c>
      <c r="F5" s="6">
        <f t="shared" si="2"/>
        <v>0.0466666666666677</v>
      </c>
      <c r="G5" s="6">
        <f t="shared" si="3"/>
        <v>0.968170695982882</v>
      </c>
      <c r="H5" s="6">
        <f t="shared" si="4"/>
        <v>1.00301273061777</v>
      </c>
      <c r="I5" s="5">
        <f t="shared" si="5"/>
        <v>0.965262619734222</v>
      </c>
      <c r="J5" s="13">
        <f>AVERAGE(I3:I5)</f>
        <v>1</v>
      </c>
      <c r="K5" s="6">
        <f>STDEV(I3:I5)</f>
        <v>0.096249109131173</v>
      </c>
    </row>
    <row r="6" ht="14.25" spans="1:11">
      <c r="A6" s="1"/>
      <c r="B6" s="8"/>
      <c r="C6" s="4"/>
      <c r="D6" s="6">
        <f>AVERAGE(D3:D5)</f>
        <v>7.01333333333333</v>
      </c>
      <c r="E6" s="6" t="s">
        <v>18</v>
      </c>
      <c r="F6" s="6"/>
      <c r="G6" s="6">
        <f>AVERAGE(G3:G5)</f>
        <v>1.00301273061777</v>
      </c>
      <c r="H6" s="6"/>
      <c r="I6" s="6"/>
      <c r="J6" s="13"/>
      <c r="K6" s="6"/>
    </row>
    <row r="7" ht="14.25" spans="1:11">
      <c r="A7" t="s">
        <v>97</v>
      </c>
      <c r="B7" s="4">
        <v>12.81</v>
      </c>
      <c r="C7" s="7" t="s">
        <v>126</v>
      </c>
      <c r="D7" s="6">
        <f t="shared" si="0"/>
        <v>5.66</v>
      </c>
      <c r="E7" s="6">
        <f t="shared" si="1"/>
        <v>7.01333333333333</v>
      </c>
      <c r="F7" s="6">
        <f t="shared" si="2"/>
        <v>-1.35333333333333</v>
      </c>
      <c r="G7" s="6">
        <f t="shared" si="3"/>
        <v>2.55501778465583</v>
      </c>
      <c r="H7" s="6">
        <f t="shared" si="4"/>
        <v>1.00301273061777</v>
      </c>
      <c r="I7" s="6">
        <f t="shared" si="5"/>
        <v>2.54734332542535</v>
      </c>
      <c r="J7" s="13"/>
      <c r="K7" s="6"/>
    </row>
    <row r="8" ht="14.25" spans="1:11">
      <c r="A8" s="1"/>
      <c r="B8" s="4">
        <v>12.76</v>
      </c>
      <c r="C8" s="7" t="s">
        <v>127</v>
      </c>
      <c r="D8" s="6">
        <f t="shared" si="0"/>
        <v>5.75</v>
      </c>
      <c r="E8" s="6">
        <f t="shared" si="1"/>
        <v>7.01333333333333</v>
      </c>
      <c r="F8" s="6">
        <f t="shared" si="2"/>
        <v>-1.26333333333333</v>
      </c>
      <c r="G8" s="6">
        <f t="shared" si="3"/>
        <v>2.40049733333053</v>
      </c>
      <c r="H8" s="6">
        <f t="shared" si="4"/>
        <v>1.00301273061777</v>
      </c>
      <c r="I8" s="6">
        <f t="shared" si="5"/>
        <v>2.39328700429558</v>
      </c>
      <c r="J8" s="13"/>
      <c r="K8" s="6"/>
    </row>
    <row r="9" ht="14.25" spans="1:11">
      <c r="A9" s="1"/>
      <c r="B9" s="4">
        <v>12.72</v>
      </c>
      <c r="C9" s="7" t="s">
        <v>128</v>
      </c>
      <c r="D9" s="6">
        <f t="shared" si="0"/>
        <v>5.47</v>
      </c>
      <c r="E9" s="6">
        <f t="shared" si="1"/>
        <v>7.01333333333333</v>
      </c>
      <c r="F9" s="6">
        <f t="shared" si="2"/>
        <v>-1.54333333333333</v>
      </c>
      <c r="G9" s="6">
        <f t="shared" si="3"/>
        <v>2.91467158213389</v>
      </c>
      <c r="H9" s="6">
        <f t="shared" si="4"/>
        <v>1.00301273061777</v>
      </c>
      <c r="I9" s="6">
        <f t="shared" si="5"/>
        <v>2.90591683750485</v>
      </c>
      <c r="J9" s="13">
        <f>AVERAGE(I7:I9)</f>
        <v>2.61551572240859</v>
      </c>
      <c r="K9" s="6">
        <f>STDEV(I7:I9)</f>
        <v>0.263026506757151</v>
      </c>
    </row>
    <row r="13" spans="1:3">
      <c r="A13" s="9" t="s">
        <v>23</v>
      </c>
      <c r="B13" s="9"/>
      <c r="C13" s="9"/>
    </row>
    <row r="14" spans="1:3">
      <c r="A14" s="11" t="s">
        <v>101</v>
      </c>
      <c r="B14" s="9">
        <v>3</v>
      </c>
      <c r="C14" s="9" t="s">
        <v>123</v>
      </c>
    </row>
    <row r="15" spans="1:3">
      <c r="A15" s="11" t="s">
        <v>103</v>
      </c>
      <c r="B15" s="9">
        <v>3</v>
      </c>
      <c r="C15" s="9" t="s">
        <v>129</v>
      </c>
    </row>
    <row r="18" spans="7:8">
      <c r="G18" s="14"/>
      <c r="H18" s="14"/>
    </row>
    <row r="23" spans="8:8">
      <c r="H23" s="1"/>
    </row>
    <row r="24" spans="8:8">
      <c r="H24" s="1"/>
    </row>
  </sheetData>
  <pageMargins left="0.7" right="0.7" top="0.75" bottom="0.75" header="0.3" footer="0.3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H16" sqref="H16:I22"/>
    </sheetView>
  </sheetViews>
  <sheetFormatPr defaultColWidth="9" defaultRowHeight="13.5"/>
  <sheetData>
    <row r="1" spans="1:11">
      <c r="A1" s="1"/>
      <c r="B1" s="1" t="s">
        <v>0</v>
      </c>
      <c r="C1" s="2" t="s">
        <v>42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t="s">
        <v>94</v>
      </c>
      <c r="B3" s="4">
        <v>12.91</v>
      </c>
      <c r="C3" s="4">
        <v>21.23</v>
      </c>
      <c r="D3" s="5">
        <f t="shared" ref="D3:D9" si="0">C3-B3</f>
        <v>8.32</v>
      </c>
      <c r="E3" s="6">
        <f t="shared" ref="E3:E9" si="1">$D$6</f>
        <v>8.41666666666666</v>
      </c>
      <c r="F3" s="6">
        <f t="shared" ref="F3:F9" si="2">D3-E3</f>
        <v>-0.096666666666664</v>
      </c>
      <c r="G3" s="6">
        <f t="shared" ref="G3:G9" si="3">POWER(2,-F3)</f>
        <v>1.06929999858174</v>
      </c>
      <c r="H3" s="6">
        <f t="shared" ref="H3:H9" si="4">$G$6</f>
        <v>1.00117009136329</v>
      </c>
      <c r="I3" s="5">
        <f t="shared" ref="I3:I9" si="5">G3/H3</f>
        <v>1.068050282171</v>
      </c>
      <c r="J3" s="6"/>
      <c r="K3" s="6"/>
    </row>
    <row r="4" ht="14.25" spans="1:11">
      <c r="A4" s="1"/>
      <c r="B4" s="4">
        <v>12.88</v>
      </c>
      <c r="C4" s="7" t="s">
        <v>130</v>
      </c>
      <c r="D4" s="5">
        <f t="shared" si="0"/>
        <v>8.45</v>
      </c>
      <c r="E4" s="6">
        <f t="shared" si="1"/>
        <v>8.41666666666666</v>
      </c>
      <c r="F4" s="6">
        <f t="shared" si="2"/>
        <v>0.0333333333333332</v>
      </c>
      <c r="G4" s="6">
        <f t="shared" si="3"/>
        <v>0.977159968434246</v>
      </c>
      <c r="H4" s="6">
        <f t="shared" si="4"/>
        <v>1.00117009136329</v>
      </c>
      <c r="I4" s="5">
        <f t="shared" si="5"/>
        <v>0.976017938274251</v>
      </c>
      <c r="J4" s="6"/>
      <c r="K4" s="6"/>
    </row>
    <row r="5" ht="14.25" spans="1:11">
      <c r="A5" s="1"/>
      <c r="B5" s="4">
        <v>12.85</v>
      </c>
      <c r="C5" s="7" t="s">
        <v>130</v>
      </c>
      <c r="D5" s="5">
        <f t="shared" si="0"/>
        <v>8.48</v>
      </c>
      <c r="E5" s="6">
        <f t="shared" si="1"/>
        <v>8.41666666666666</v>
      </c>
      <c r="F5" s="6">
        <f t="shared" si="2"/>
        <v>0.0633333333333344</v>
      </c>
      <c r="G5" s="6">
        <f t="shared" si="3"/>
        <v>0.9570503070739</v>
      </c>
      <c r="H5" s="6">
        <f t="shared" si="4"/>
        <v>1.00117009136329</v>
      </c>
      <c r="I5" s="5">
        <f t="shared" si="5"/>
        <v>0.955931779554745</v>
      </c>
      <c r="J5" s="13">
        <f>AVERAGE(I3:I5)</f>
        <v>1</v>
      </c>
      <c r="K5" s="6">
        <f>STDEV(I3:I5)</f>
        <v>0.059782891538393</v>
      </c>
    </row>
    <row r="6" ht="14.25" spans="1:11">
      <c r="A6" s="1"/>
      <c r="B6" s="8"/>
      <c r="C6" s="4"/>
      <c r="D6" s="6">
        <f>AVERAGE(D3:D5)</f>
        <v>8.41666666666666</v>
      </c>
      <c r="E6" s="6" t="s">
        <v>18</v>
      </c>
      <c r="F6" s="6"/>
      <c r="G6" s="6">
        <f>AVERAGE(G3:G5)</f>
        <v>1.00117009136329</v>
      </c>
      <c r="H6" s="6"/>
      <c r="I6" s="6"/>
      <c r="J6" s="13"/>
      <c r="K6" s="6"/>
    </row>
    <row r="7" ht="14.25" spans="1:11">
      <c r="A7" t="s">
        <v>97</v>
      </c>
      <c r="B7" s="4">
        <v>12.81</v>
      </c>
      <c r="C7" s="7" t="s">
        <v>131</v>
      </c>
      <c r="D7" s="6">
        <f t="shared" si="0"/>
        <v>8.33</v>
      </c>
      <c r="E7" s="6">
        <f t="shared" si="1"/>
        <v>8.41666666666666</v>
      </c>
      <c r="F7" s="6">
        <f t="shared" si="2"/>
        <v>-0.0866666666666642</v>
      </c>
      <c r="G7" s="6">
        <f t="shared" si="3"/>
        <v>1.06191380396236</v>
      </c>
      <c r="H7" s="6">
        <f t="shared" si="4"/>
        <v>1.00117009136329</v>
      </c>
      <c r="I7" s="6">
        <f t="shared" si="5"/>
        <v>1.06067271997343</v>
      </c>
      <c r="J7" s="13"/>
      <c r="K7" s="6"/>
    </row>
    <row r="8" ht="14.25" spans="1:11">
      <c r="A8" s="1"/>
      <c r="B8" s="4">
        <v>12.76</v>
      </c>
      <c r="C8" s="7" t="s">
        <v>132</v>
      </c>
      <c r="D8" s="6">
        <f t="shared" si="0"/>
        <v>7.93</v>
      </c>
      <c r="E8" s="6">
        <f t="shared" si="1"/>
        <v>8.41666666666666</v>
      </c>
      <c r="F8" s="6">
        <f t="shared" si="2"/>
        <v>-0.486666666666663</v>
      </c>
      <c r="G8" s="6">
        <f t="shared" si="3"/>
        <v>1.40120366488726</v>
      </c>
      <c r="H8" s="6">
        <f t="shared" si="4"/>
        <v>1.00117009136329</v>
      </c>
      <c r="I8" s="6">
        <f t="shared" si="5"/>
        <v>1.39956604474595</v>
      </c>
      <c r="J8" s="13"/>
      <c r="K8" s="6"/>
    </row>
    <row r="9" ht="14.25" spans="1:11">
      <c r="A9" s="1"/>
      <c r="B9" s="4">
        <v>12.72</v>
      </c>
      <c r="C9" s="7" t="s">
        <v>133</v>
      </c>
      <c r="D9" s="6">
        <f t="shared" si="0"/>
        <v>8.01</v>
      </c>
      <c r="E9" s="6">
        <f t="shared" si="1"/>
        <v>8.41666666666666</v>
      </c>
      <c r="F9" s="6">
        <f t="shared" si="2"/>
        <v>-0.406666666666665</v>
      </c>
      <c r="G9" s="6">
        <f t="shared" si="3"/>
        <v>1.32561944178653</v>
      </c>
      <c r="H9" s="6">
        <f t="shared" si="4"/>
        <v>1.00117009136329</v>
      </c>
      <c r="I9" s="6">
        <f t="shared" si="5"/>
        <v>1.3240701587294</v>
      </c>
      <c r="J9" s="13">
        <f>AVERAGE(I7:I9)</f>
        <v>1.26143630781626</v>
      </c>
      <c r="K9" s="6">
        <f>STDEV(I7:I9)</f>
        <v>0.177916893110234</v>
      </c>
    </row>
    <row r="13" spans="1:3">
      <c r="A13" s="9" t="s">
        <v>23</v>
      </c>
      <c r="B13" s="9"/>
      <c r="C13" s="9"/>
    </row>
    <row r="14" spans="1:3">
      <c r="A14" s="11" t="s">
        <v>101</v>
      </c>
      <c r="B14" s="9">
        <v>3</v>
      </c>
      <c r="C14" s="9" t="s">
        <v>119</v>
      </c>
    </row>
    <row r="15" spans="1:3">
      <c r="A15" s="11" t="s">
        <v>103</v>
      </c>
      <c r="B15" s="9">
        <v>3</v>
      </c>
      <c r="C15" s="9" t="s">
        <v>134</v>
      </c>
    </row>
    <row r="16" spans="8:9">
      <c r="H16" s="14"/>
      <c r="I16" s="14"/>
    </row>
    <row r="21" spans="9:9">
      <c r="I21" s="1"/>
    </row>
    <row r="22" spans="9:9">
      <c r="I22" s="1"/>
    </row>
  </sheetData>
  <pageMargins left="0.7" right="0.7" top="0.75" bottom="0.75" header="0.3" footer="0.3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I18" sqref="I18:J24"/>
    </sheetView>
  </sheetViews>
  <sheetFormatPr defaultColWidth="9" defaultRowHeight="13.5"/>
  <sheetData>
    <row r="1" spans="1:11">
      <c r="A1" s="1"/>
      <c r="B1" s="1" t="s">
        <v>0</v>
      </c>
      <c r="C1" s="2" t="s">
        <v>42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t="s">
        <v>94</v>
      </c>
      <c r="B3" s="4">
        <v>12.91</v>
      </c>
      <c r="C3" s="4">
        <v>20.44</v>
      </c>
      <c r="D3" s="5">
        <f t="shared" ref="D3:D9" si="0">C3-B3</f>
        <v>7.53</v>
      </c>
      <c r="E3" s="6">
        <f t="shared" ref="E3:E9" si="1">$D$6</f>
        <v>7.62333333333333</v>
      </c>
      <c r="F3" s="6">
        <f t="shared" ref="F3:F9" si="2">D3-E3</f>
        <v>-0.0933333333333328</v>
      </c>
      <c r="G3" s="6">
        <f t="shared" ref="G3:G9" si="3">POWER(2,-F3)</f>
        <v>1.06683224294536</v>
      </c>
      <c r="H3" s="6">
        <f t="shared" ref="H3:H9" si="4">$G$6</f>
        <v>1.00111990070084</v>
      </c>
      <c r="I3" s="5">
        <f t="shared" ref="I3:I9" si="5">G3/H3</f>
        <v>1.06563883326913</v>
      </c>
      <c r="J3" s="6"/>
      <c r="K3" s="6"/>
    </row>
    <row r="4" ht="14.25" spans="1:11">
      <c r="A4" s="1"/>
      <c r="B4" s="4">
        <v>12.88</v>
      </c>
      <c r="C4" s="7" t="s">
        <v>135</v>
      </c>
      <c r="D4" s="5">
        <f t="shared" si="0"/>
        <v>7.65</v>
      </c>
      <c r="E4" s="6">
        <f t="shared" si="1"/>
        <v>7.62333333333333</v>
      </c>
      <c r="F4" s="6">
        <f t="shared" si="2"/>
        <v>0.0266666666666664</v>
      </c>
      <c r="G4" s="6">
        <f t="shared" si="3"/>
        <v>0.981685855246755</v>
      </c>
      <c r="H4" s="6">
        <f t="shared" si="4"/>
        <v>1.00111990070084</v>
      </c>
      <c r="I4" s="5">
        <f t="shared" si="5"/>
        <v>0.980587694400557</v>
      </c>
      <c r="J4" s="6"/>
      <c r="K4" s="6"/>
    </row>
    <row r="5" ht="14.25" spans="1:11">
      <c r="A5" s="1"/>
      <c r="B5" s="4">
        <v>12.85</v>
      </c>
      <c r="C5" s="7" t="s">
        <v>136</v>
      </c>
      <c r="D5" s="5">
        <f t="shared" si="0"/>
        <v>7.69</v>
      </c>
      <c r="E5" s="6">
        <f t="shared" si="1"/>
        <v>7.62333333333333</v>
      </c>
      <c r="F5" s="6">
        <f t="shared" si="2"/>
        <v>0.0666666666666655</v>
      </c>
      <c r="G5" s="6">
        <f t="shared" si="3"/>
        <v>0.954841603910417</v>
      </c>
      <c r="H5" s="6">
        <f t="shared" si="4"/>
        <v>1.00111990070084</v>
      </c>
      <c r="I5" s="5">
        <f t="shared" si="5"/>
        <v>0.953773472330309</v>
      </c>
      <c r="J5" s="13">
        <f>AVERAGE(I3:I5)</f>
        <v>1</v>
      </c>
      <c r="K5" s="6">
        <f>STDEV(I3:I5)</f>
        <v>0.0584045627584692</v>
      </c>
    </row>
    <row r="6" ht="14.25" spans="1:11">
      <c r="A6" s="1"/>
      <c r="B6" s="8"/>
      <c r="C6" s="4"/>
      <c r="D6" s="6">
        <f>AVERAGE(D3:D5)</f>
        <v>7.62333333333333</v>
      </c>
      <c r="E6" s="6" t="s">
        <v>18</v>
      </c>
      <c r="F6" s="6"/>
      <c r="G6" s="6">
        <f>AVERAGE(G3:G5)</f>
        <v>1.00111990070084</v>
      </c>
      <c r="H6" s="6"/>
      <c r="I6" s="6"/>
      <c r="J6" s="13"/>
      <c r="K6" s="6"/>
    </row>
    <row r="7" ht="14.25" spans="1:11">
      <c r="A7" t="s">
        <v>97</v>
      </c>
      <c r="B7" s="4">
        <v>12.81</v>
      </c>
      <c r="C7" s="7" t="s">
        <v>137</v>
      </c>
      <c r="D7" s="6">
        <f t="shared" si="0"/>
        <v>6.23</v>
      </c>
      <c r="E7" s="6">
        <f t="shared" si="1"/>
        <v>7.62333333333333</v>
      </c>
      <c r="F7" s="6">
        <f t="shared" si="2"/>
        <v>-1.39333333333334</v>
      </c>
      <c r="G7" s="6">
        <f t="shared" si="3"/>
        <v>2.62684911175681</v>
      </c>
      <c r="H7" s="6">
        <f t="shared" si="4"/>
        <v>1.00111990070084</v>
      </c>
      <c r="I7" s="6">
        <f t="shared" si="5"/>
        <v>2.62391059244538</v>
      </c>
      <c r="J7" s="13"/>
      <c r="K7" s="6"/>
    </row>
    <row r="8" ht="14.25" spans="1:11">
      <c r="A8" s="1"/>
      <c r="B8" s="4">
        <v>12.76</v>
      </c>
      <c r="C8" s="7" t="s">
        <v>138</v>
      </c>
      <c r="D8" s="6">
        <f t="shared" si="0"/>
        <v>6.25</v>
      </c>
      <c r="E8" s="6">
        <f t="shared" si="1"/>
        <v>7.62333333333333</v>
      </c>
      <c r="F8" s="6">
        <f t="shared" si="2"/>
        <v>-1.37333333333333</v>
      </c>
      <c r="G8" s="6">
        <f t="shared" si="3"/>
        <v>2.59068450378389</v>
      </c>
      <c r="H8" s="6">
        <f t="shared" si="4"/>
        <v>1.00111990070084</v>
      </c>
      <c r="I8" s="6">
        <f t="shared" si="5"/>
        <v>2.58778643993617</v>
      </c>
      <c r="J8" s="13"/>
      <c r="K8" s="6"/>
    </row>
    <row r="9" ht="14.25" spans="1:11">
      <c r="A9" s="1"/>
      <c r="B9" s="4">
        <v>12.72</v>
      </c>
      <c r="C9" s="7" t="s">
        <v>139</v>
      </c>
      <c r="D9" s="6">
        <f t="shared" si="0"/>
        <v>6.16</v>
      </c>
      <c r="E9" s="6">
        <f t="shared" si="1"/>
        <v>7.62333333333333</v>
      </c>
      <c r="F9" s="6">
        <f t="shared" si="2"/>
        <v>-1.46333333333334</v>
      </c>
      <c r="G9" s="6">
        <f t="shared" si="3"/>
        <v>2.75744733797156</v>
      </c>
      <c r="H9" s="6">
        <f t="shared" si="4"/>
        <v>1.00111990070084</v>
      </c>
      <c r="I9" s="6">
        <f t="shared" si="5"/>
        <v>2.7543627252252</v>
      </c>
      <c r="J9" s="13">
        <f>AVERAGE(I7:I9)</f>
        <v>2.65535325253559</v>
      </c>
      <c r="K9" s="6">
        <f>STDEV(I7:I9)</f>
        <v>0.0876264535419193</v>
      </c>
    </row>
    <row r="13" spans="1:3">
      <c r="A13" s="9" t="s">
        <v>23</v>
      </c>
      <c r="B13" s="9"/>
      <c r="C13" s="9"/>
    </row>
    <row r="14" spans="1:3">
      <c r="A14" s="11" t="s">
        <v>101</v>
      </c>
      <c r="B14" s="9">
        <v>3</v>
      </c>
      <c r="C14" s="9" t="s">
        <v>119</v>
      </c>
    </row>
    <row r="15" spans="1:3">
      <c r="A15" s="11" t="s">
        <v>103</v>
      </c>
      <c r="B15" s="9">
        <v>3</v>
      </c>
      <c r="C15" s="9" t="s">
        <v>140</v>
      </c>
    </row>
    <row r="18" spans="9:10">
      <c r="I18" s="14"/>
      <c r="J18" s="14"/>
    </row>
    <row r="23" spans="10:10">
      <c r="J23" s="1"/>
    </row>
    <row r="24" spans="10:10">
      <c r="J24" s="1"/>
    </row>
  </sheetData>
  <pageMargins left="0.7" right="0.7" top="0.75" bottom="0.75" header="0.3" footer="0.3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workbookViewId="0">
      <selection activeCell="J21" sqref="J21:K27"/>
    </sheetView>
  </sheetViews>
  <sheetFormatPr defaultColWidth="9" defaultRowHeight="13.5"/>
  <sheetData>
    <row r="1" spans="1:11">
      <c r="A1" s="1"/>
      <c r="B1" s="1" t="s">
        <v>0</v>
      </c>
      <c r="C1" s="2" t="s">
        <v>42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t="s">
        <v>94</v>
      </c>
      <c r="B3" s="4">
        <v>12.91</v>
      </c>
      <c r="C3" s="4">
        <v>20.29</v>
      </c>
      <c r="D3" s="5">
        <f t="shared" ref="D3:D9" si="0">C3-B3</f>
        <v>7.38</v>
      </c>
      <c r="E3" s="6">
        <f t="shared" ref="E3:E9" si="1">$D$6</f>
        <v>7.53666666666667</v>
      </c>
      <c r="F3" s="6">
        <f t="shared" ref="F3:F9" si="2">D3-E3</f>
        <v>-0.156666666666666</v>
      </c>
      <c r="G3" s="6">
        <f t="shared" ref="G3:G9" si="3">POWER(2,-F3)</f>
        <v>1.11470863658892</v>
      </c>
      <c r="H3" s="6">
        <f t="shared" ref="H3:H9" si="4">$G$6</f>
        <v>1.00300747566047</v>
      </c>
      <c r="I3" s="5">
        <f t="shared" ref="I3:I9" si="5">G3/H3</f>
        <v>1.11136622970322</v>
      </c>
      <c r="J3" s="6"/>
      <c r="K3" s="6"/>
    </row>
    <row r="4" ht="14.25" spans="1:11">
      <c r="A4" s="1"/>
      <c r="B4" s="4">
        <v>12.88</v>
      </c>
      <c r="C4" s="7" t="s">
        <v>141</v>
      </c>
      <c r="D4" s="5">
        <f t="shared" si="0"/>
        <v>7.61</v>
      </c>
      <c r="E4" s="6">
        <f t="shared" si="1"/>
        <v>7.53666666666667</v>
      </c>
      <c r="F4" s="6">
        <f t="shared" si="2"/>
        <v>0.0733333333333324</v>
      </c>
      <c r="G4" s="6">
        <f t="shared" si="3"/>
        <v>0.950439477710803</v>
      </c>
      <c r="H4" s="6">
        <f t="shared" si="4"/>
        <v>1.00300747566047</v>
      </c>
      <c r="I4" s="5">
        <f t="shared" si="5"/>
        <v>0.947589624977567</v>
      </c>
      <c r="J4" s="6"/>
      <c r="K4" s="6"/>
    </row>
    <row r="5" ht="14.25" spans="1:11">
      <c r="A5" s="1"/>
      <c r="B5" s="4">
        <v>12.85</v>
      </c>
      <c r="C5" s="7" t="s">
        <v>142</v>
      </c>
      <c r="D5" s="5">
        <f t="shared" si="0"/>
        <v>7.62</v>
      </c>
      <c r="E5" s="6">
        <f t="shared" si="1"/>
        <v>7.53666666666667</v>
      </c>
      <c r="F5" s="6">
        <f t="shared" si="2"/>
        <v>0.0833333333333339</v>
      </c>
      <c r="G5" s="6">
        <f t="shared" si="3"/>
        <v>0.943874312681693</v>
      </c>
      <c r="H5" s="6">
        <f t="shared" si="4"/>
        <v>1.00300747566047</v>
      </c>
      <c r="I5" s="5">
        <f t="shared" si="5"/>
        <v>0.941044145319216</v>
      </c>
      <c r="J5" s="13">
        <f>AVERAGE(I3:I5)</f>
        <v>1</v>
      </c>
      <c r="K5" s="6">
        <f>STDEV(I3:I5)</f>
        <v>0.0965014956605437</v>
      </c>
    </row>
    <row r="6" ht="14.25" spans="1:11">
      <c r="A6" s="1"/>
      <c r="B6" s="8"/>
      <c r="C6" s="4"/>
      <c r="D6" s="6">
        <f>AVERAGE(D3:D5)</f>
        <v>7.53666666666667</v>
      </c>
      <c r="E6" s="6" t="s">
        <v>18</v>
      </c>
      <c r="F6" s="6"/>
      <c r="G6" s="6">
        <f>AVERAGE(G3:G5)</f>
        <v>1.00300747566047</v>
      </c>
      <c r="H6" s="6"/>
      <c r="I6" s="6"/>
      <c r="J6" s="13"/>
      <c r="K6" s="6"/>
    </row>
    <row r="7" ht="14.25" spans="1:11">
      <c r="A7" t="s">
        <v>97</v>
      </c>
      <c r="B7" s="4">
        <v>12.81</v>
      </c>
      <c r="C7" s="7" t="s">
        <v>143</v>
      </c>
      <c r="D7" s="6">
        <f t="shared" si="0"/>
        <v>7.12</v>
      </c>
      <c r="E7" s="6">
        <f t="shared" si="1"/>
        <v>7.53666666666667</v>
      </c>
      <c r="F7" s="6">
        <f t="shared" si="2"/>
        <v>-0.416666666666666</v>
      </c>
      <c r="G7" s="6">
        <f t="shared" si="3"/>
        <v>1.33483985417003</v>
      </c>
      <c r="H7" s="6">
        <f t="shared" si="4"/>
        <v>1.00300747566047</v>
      </c>
      <c r="I7" s="6">
        <f t="shared" si="5"/>
        <v>1.33083739310223</v>
      </c>
      <c r="J7" s="13"/>
      <c r="K7" s="6"/>
    </row>
    <row r="8" ht="14.25" spans="1:11">
      <c r="A8" s="1"/>
      <c r="B8" s="4">
        <v>12.76</v>
      </c>
      <c r="C8" s="7" t="s">
        <v>144</v>
      </c>
      <c r="D8" s="6">
        <f t="shared" si="0"/>
        <v>7.07</v>
      </c>
      <c r="E8" s="6">
        <f t="shared" si="1"/>
        <v>7.53666666666667</v>
      </c>
      <c r="F8" s="6">
        <f t="shared" si="2"/>
        <v>-0.466666666666667</v>
      </c>
      <c r="G8" s="6">
        <f t="shared" si="3"/>
        <v>1.38191287996778</v>
      </c>
      <c r="H8" s="6">
        <f t="shared" si="4"/>
        <v>1.00300747566047</v>
      </c>
      <c r="I8" s="6">
        <f t="shared" si="5"/>
        <v>1.37776927241524</v>
      </c>
      <c r="J8" s="13"/>
      <c r="K8" s="6"/>
    </row>
    <row r="9" ht="14.25" spans="1:11">
      <c r="A9" s="1"/>
      <c r="B9" s="4">
        <v>12.72</v>
      </c>
      <c r="C9" s="7" t="s">
        <v>145</v>
      </c>
      <c r="D9" s="6">
        <f t="shared" si="0"/>
        <v>7.36</v>
      </c>
      <c r="E9" s="6">
        <f t="shared" si="1"/>
        <v>7.53666666666667</v>
      </c>
      <c r="F9" s="6">
        <f t="shared" si="2"/>
        <v>-0.176666666666668</v>
      </c>
      <c r="G9" s="6">
        <f t="shared" si="3"/>
        <v>1.13026938927316</v>
      </c>
      <c r="H9" s="6">
        <f t="shared" si="4"/>
        <v>1.00300747566047</v>
      </c>
      <c r="I9" s="6">
        <f t="shared" si="5"/>
        <v>1.12688032412608</v>
      </c>
      <c r="J9" s="13">
        <f>AVERAGE(I7:I9)</f>
        <v>1.27849566321452</v>
      </c>
      <c r="K9" s="6">
        <f>STDEV(I7:I9)</f>
        <v>0.133383127153095</v>
      </c>
    </row>
    <row r="13" spans="1:3">
      <c r="A13" s="9" t="s">
        <v>23</v>
      </c>
      <c r="B13" s="9"/>
      <c r="C13" s="9"/>
    </row>
    <row r="14" spans="1:3">
      <c r="A14" s="11" t="s">
        <v>101</v>
      </c>
      <c r="B14" s="9">
        <v>3</v>
      </c>
      <c r="C14" s="9" t="s">
        <v>123</v>
      </c>
    </row>
    <row r="15" spans="1:3">
      <c r="A15" s="11" t="s">
        <v>103</v>
      </c>
      <c r="B15" s="9">
        <v>3</v>
      </c>
      <c r="C15" s="9" t="s">
        <v>146</v>
      </c>
    </row>
    <row r="21" spans="10:11">
      <c r="J21" s="14"/>
      <c r="K21" s="14"/>
    </row>
    <row r="26" spans="11:11">
      <c r="K26" s="1"/>
    </row>
    <row r="27" spans="11:11">
      <c r="K27" s="1"/>
    </row>
  </sheetData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selection activeCell="F16" sqref="F16"/>
    </sheetView>
  </sheetViews>
  <sheetFormatPr defaultColWidth="9" defaultRowHeight="13.5"/>
  <sheetData>
    <row r="1" spans="1:11">
      <c r="A1" s="1"/>
      <c r="B1" s="1" t="s">
        <v>0</v>
      </c>
      <c r="C1" s="2" t="s">
        <v>26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t="s">
        <v>15</v>
      </c>
      <c r="B3" s="4">
        <v>10.77</v>
      </c>
      <c r="C3" s="4">
        <v>19.83</v>
      </c>
      <c r="D3" s="5">
        <f t="shared" ref="D3:D9" si="0">C3-B3</f>
        <v>9.06</v>
      </c>
      <c r="E3" s="6">
        <f t="shared" ref="E3:E9" si="1">$D$6</f>
        <v>9.36666666666667</v>
      </c>
      <c r="F3" s="6">
        <f t="shared" ref="F3:F9" si="2">D3-E3</f>
        <v>-0.306666666666668</v>
      </c>
      <c r="G3" s="6">
        <f t="shared" ref="G3:G9" si="3">POWER(2,-F3)</f>
        <v>1.23684667340944</v>
      </c>
      <c r="H3" s="6">
        <f t="shared" ref="H3:H9" si="4">$G$6</f>
        <v>1.01749860161931</v>
      </c>
      <c r="I3" s="5">
        <f t="shared" ref="I3:I9" si="5">G3/H3</f>
        <v>1.21557579680311</v>
      </c>
      <c r="J3" s="6"/>
      <c r="K3" s="6"/>
    </row>
    <row r="4" ht="14.25" spans="1:11">
      <c r="A4" s="1"/>
      <c r="B4" s="4">
        <v>10.68</v>
      </c>
      <c r="C4" s="7" t="s">
        <v>27</v>
      </c>
      <c r="D4" s="5">
        <f t="shared" si="0"/>
        <v>9.32</v>
      </c>
      <c r="E4" s="6">
        <f t="shared" si="1"/>
        <v>9.36666666666667</v>
      </c>
      <c r="F4" s="6">
        <f t="shared" si="2"/>
        <v>-0.0466666666666669</v>
      </c>
      <c r="G4" s="6">
        <f t="shared" si="3"/>
        <v>1.03287571514939</v>
      </c>
      <c r="H4" s="6">
        <f t="shared" si="4"/>
        <v>1.01749860161931</v>
      </c>
      <c r="I4" s="5">
        <f t="shared" si="5"/>
        <v>1.01511266305979</v>
      </c>
      <c r="J4" s="6"/>
      <c r="K4" s="6"/>
    </row>
    <row r="5" ht="14.25" spans="1:11">
      <c r="A5" s="1"/>
      <c r="B5" s="4">
        <v>10.62</v>
      </c>
      <c r="C5" s="7" t="s">
        <v>28</v>
      </c>
      <c r="D5" s="5">
        <f t="shared" si="0"/>
        <v>9.72</v>
      </c>
      <c r="E5" s="6">
        <f t="shared" si="1"/>
        <v>9.36666666666667</v>
      </c>
      <c r="F5" s="6">
        <f t="shared" si="2"/>
        <v>0.353333333333333</v>
      </c>
      <c r="G5" s="6">
        <f t="shared" si="3"/>
        <v>0.7827734162991</v>
      </c>
      <c r="H5" s="6">
        <f t="shared" si="4"/>
        <v>1.01749860161931</v>
      </c>
      <c r="I5" s="5">
        <f t="shared" si="5"/>
        <v>0.769311540137104</v>
      </c>
      <c r="J5" s="13">
        <f>AVERAGE(I3:I5)</f>
        <v>1</v>
      </c>
      <c r="K5" s="6">
        <f>STDEV(I3:I5)</f>
        <v>0.223515639571337</v>
      </c>
    </row>
    <row r="6" ht="14.25" spans="1:11">
      <c r="A6" s="1"/>
      <c r="B6" s="8"/>
      <c r="C6" s="4"/>
      <c r="D6" s="6">
        <f>AVERAGE(D3:D5)</f>
        <v>9.36666666666667</v>
      </c>
      <c r="E6" s="6" t="s">
        <v>18</v>
      </c>
      <c r="F6" s="6"/>
      <c r="G6" s="6">
        <f>AVERAGE(G3:G5)</f>
        <v>1.01749860161931</v>
      </c>
      <c r="H6" s="6"/>
      <c r="I6" s="6"/>
      <c r="J6" s="13"/>
      <c r="K6" s="6"/>
    </row>
    <row r="7" ht="14.25" spans="1:11">
      <c r="A7" t="s">
        <v>29</v>
      </c>
      <c r="B7" s="4">
        <v>10.55</v>
      </c>
      <c r="C7" s="7" t="s">
        <v>30</v>
      </c>
      <c r="D7" s="6">
        <f t="shared" si="0"/>
        <v>7.9</v>
      </c>
      <c r="E7" s="6">
        <f t="shared" si="1"/>
        <v>9.36666666666667</v>
      </c>
      <c r="F7" s="6">
        <f t="shared" si="2"/>
        <v>-1.46666666666667</v>
      </c>
      <c r="G7" s="6">
        <f t="shared" si="3"/>
        <v>2.76382575993556</v>
      </c>
      <c r="H7" s="6">
        <f t="shared" si="4"/>
        <v>1.01749860161931</v>
      </c>
      <c r="I7" s="6">
        <f t="shared" si="5"/>
        <v>2.71629440624001</v>
      </c>
      <c r="J7" s="13"/>
      <c r="K7" s="6"/>
    </row>
    <row r="8" ht="14.25" spans="1:11">
      <c r="A8" s="1"/>
      <c r="B8" s="4">
        <v>10.43</v>
      </c>
      <c r="C8" s="7" t="s">
        <v>31</v>
      </c>
      <c r="D8" s="6">
        <f t="shared" si="0"/>
        <v>8.55</v>
      </c>
      <c r="E8" s="6">
        <f t="shared" si="1"/>
        <v>9.36666666666667</v>
      </c>
      <c r="F8" s="6">
        <f t="shared" si="2"/>
        <v>-0.816666666666666</v>
      </c>
      <c r="G8" s="6">
        <f t="shared" si="3"/>
        <v>1.7613317471923</v>
      </c>
      <c r="H8" s="6">
        <f t="shared" si="4"/>
        <v>1.01749860161931</v>
      </c>
      <c r="I8" s="6">
        <f t="shared" si="5"/>
        <v>1.73104095120053</v>
      </c>
      <c r="J8" s="13"/>
      <c r="K8" s="6"/>
    </row>
    <row r="9" ht="14.25" spans="1:11">
      <c r="A9" s="1"/>
      <c r="B9" s="4">
        <v>10.35</v>
      </c>
      <c r="C9" s="7" t="s">
        <v>32</v>
      </c>
      <c r="D9" s="6">
        <f t="shared" si="0"/>
        <v>8.13</v>
      </c>
      <c r="E9" s="6">
        <f t="shared" si="1"/>
        <v>9.36666666666667</v>
      </c>
      <c r="F9" s="6">
        <f t="shared" si="2"/>
        <v>-1.23666666666667</v>
      </c>
      <c r="G9" s="6">
        <f t="shared" si="3"/>
        <v>2.35653427768814</v>
      </c>
      <c r="H9" s="6">
        <f t="shared" si="4"/>
        <v>1.01749860161931</v>
      </c>
      <c r="I9" s="6">
        <f t="shared" si="5"/>
        <v>2.31600738707435</v>
      </c>
      <c r="J9" s="13">
        <f>AVERAGE(I7:I9)</f>
        <v>2.25444758150496</v>
      </c>
      <c r="K9" s="6">
        <f>STDEV(I7:I9)</f>
        <v>0.495503077602059</v>
      </c>
    </row>
    <row r="13" spans="1:3">
      <c r="A13" s="9" t="s">
        <v>23</v>
      </c>
      <c r="B13" s="9"/>
      <c r="C13" s="9"/>
    </row>
    <row r="14" spans="1:3">
      <c r="A14" s="10" t="s">
        <v>15</v>
      </c>
      <c r="B14" s="9">
        <v>3</v>
      </c>
      <c r="C14" s="9" t="s">
        <v>33</v>
      </c>
    </row>
    <row r="15" spans="1:3">
      <c r="A15" s="11" t="s">
        <v>19</v>
      </c>
      <c r="B15" s="9">
        <v>3</v>
      </c>
      <c r="C15" s="9" t="s">
        <v>34</v>
      </c>
    </row>
    <row r="19" spans="6:7">
      <c r="F19" s="14"/>
      <c r="G19" s="14"/>
    </row>
    <row r="24" spans="7:7">
      <c r="G24" s="1"/>
    </row>
    <row r="25" spans="7:7">
      <c r="G25" s="1"/>
    </row>
  </sheetData>
  <pageMargins left="0.7" right="0.7" top="0.75" bottom="0.75" header="0.3" footer="0.3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opLeftCell="A2" workbookViewId="0">
      <selection activeCell="H18" sqref="H18:J28"/>
    </sheetView>
  </sheetViews>
  <sheetFormatPr defaultColWidth="9" defaultRowHeight="13.5"/>
  <sheetData>
    <row r="1" spans="1:11">
      <c r="A1" s="1"/>
      <c r="B1" s="1" t="s">
        <v>0</v>
      </c>
      <c r="C1" s="2" t="s">
        <v>42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t="s">
        <v>94</v>
      </c>
      <c r="B3" s="4">
        <v>12.91</v>
      </c>
      <c r="C3" s="4">
        <v>19.93</v>
      </c>
      <c r="D3" s="5">
        <f t="shared" ref="D3:D9" si="0">C3-B3</f>
        <v>7.02</v>
      </c>
      <c r="E3" s="6">
        <f t="shared" ref="E3:E9" si="1">$D$6</f>
        <v>7.15666666666667</v>
      </c>
      <c r="F3" s="6">
        <f t="shared" ref="F3:F9" si="2">D3-E3</f>
        <v>-0.136666666666667</v>
      </c>
      <c r="G3" s="6">
        <f t="shared" ref="G3:G9" si="3">POWER(2,-F3)</f>
        <v>1.0993621133852</v>
      </c>
      <c r="H3" s="6">
        <f t="shared" ref="H3:H9" si="4">$G$6</f>
        <v>1.00258947570156</v>
      </c>
      <c r="I3" s="5">
        <f t="shared" ref="I3:I9" si="5">G3/H3</f>
        <v>1.09652269451155</v>
      </c>
      <c r="J3" s="6"/>
      <c r="K3" s="6"/>
    </row>
    <row r="4" ht="14.25" spans="1:11">
      <c r="A4" s="1"/>
      <c r="B4" s="4">
        <v>12.88</v>
      </c>
      <c r="C4" s="7" t="s">
        <v>147</v>
      </c>
      <c r="D4" s="5">
        <f t="shared" si="0"/>
        <v>7.18</v>
      </c>
      <c r="E4" s="6">
        <f t="shared" si="1"/>
        <v>7.15666666666667</v>
      </c>
      <c r="F4" s="6">
        <f t="shared" si="2"/>
        <v>0.0233333333333317</v>
      </c>
      <c r="G4" s="6">
        <f t="shared" si="3"/>
        <v>0.983956653508113</v>
      </c>
      <c r="H4" s="6">
        <f t="shared" si="4"/>
        <v>1.00258947570156</v>
      </c>
      <c r="I4" s="5">
        <f t="shared" si="5"/>
        <v>0.981415302429337</v>
      </c>
      <c r="J4" s="6"/>
      <c r="K4" s="6"/>
    </row>
    <row r="5" ht="14.25" spans="1:11">
      <c r="A5" s="1"/>
      <c r="B5" s="4">
        <v>12.85</v>
      </c>
      <c r="C5" s="7" t="s">
        <v>86</v>
      </c>
      <c r="D5" s="5">
        <f t="shared" si="0"/>
        <v>7.27</v>
      </c>
      <c r="E5" s="6">
        <f t="shared" si="1"/>
        <v>7.15666666666667</v>
      </c>
      <c r="F5" s="6">
        <f t="shared" si="2"/>
        <v>0.113333333333335</v>
      </c>
      <c r="G5" s="6">
        <f t="shared" si="3"/>
        <v>0.924449660211359</v>
      </c>
      <c r="H5" s="6">
        <f t="shared" si="4"/>
        <v>1.00258947570156</v>
      </c>
      <c r="I5" s="5">
        <f t="shared" si="5"/>
        <v>0.922062003059109</v>
      </c>
      <c r="J5" s="13">
        <f>AVERAGE(I3:I5)</f>
        <v>1</v>
      </c>
      <c r="K5" s="6">
        <f>STDEV(I3:I5)</f>
        <v>0.088702742084792</v>
      </c>
    </row>
    <row r="6" ht="14.25" spans="1:11">
      <c r="A6" s="1"/>
      <c r="B6" s="8"/>
      <c r="C6" s="4"/>
      <c r="D6" s="6">
        <f>AVERAGE(D3:D5)</f>
        <v>7.15666666666667</v>
      </c>
      <c r="E6" s="6" t="s">
        <v>18</v>
      </c>
      <c r="F6" s="6"/>
      <c r="G6" s="6">
        <f>AVERAGE(G3:G5)</f>
        <v>1.00258947570156</v>
      </c>
      <c r="H6" s="6"/>
      <c r="I6" s="6"/>
      <c r="J6" s="13"/>
      <c r="K6" s="6"/>
    </row>
    <row r="7" ht="14.25" spans="1:11">
      <c r="A7" t="s">
        <v>97</v>
      </c>
      <c r="B7" s="4">
        <v>12.81</v>
      </c>
      <c r="C7" s="7" t="s">
        <v>66</v>
      </c>
      <c r="D7" s="6">
        <f t="shared" si="0"/>
        <v>6.06</v>
      </c>
      <c r="E7" s="6">
        <f t="shared" si="1"/>
        <v>7.15666666666667</v>
      </c>
      <c r="F7" s="6">
        <f t="shared" si="2"/>
        <v>-1.09666666666667</v>
      </c>
      <c r="G7" s="6">
        <f t="shared" si="3"/>
        <v>2.13859999716348</v>
      </c>
      <c r="H7" s="6">
        <f t="shared" si="4"/>
        <v>1.00258947570156</v>
      </c>
      <c r="I7" s="6">
        <f t="shared" si="5"/>
        <v>2.13307644753303</v>
      </c>
      <c r="J7" s="13"/>
      <c r="K7" s="6"/>
    </row>
    <row r="8" ht="14.25" spans="1:11">
      <c r="A8" s="1"/>
      <c r="B8" s="4">
        <v>12.76</v>
      </c>
      <c r="C8" s="7" t="s">
        <v>148</v>
      </c>
      <c r="D8" s="6">
        <f t="shared" si="0"/>
        <v>5.99</v>
      </c>
      <c r="E8" s="6">
        <f t="shared" si="1"/>
        <v>7.15666666666667</v>
      </c>
      <c r="F8" s="6">
        <f t="shared" si="2"/>
        <v>-1.16666666666667</v>
      </c>
      <c r="G8" s="6">
        <f t="shared" si="3"/>
        <v>2.24492409661874</v>
      </c>
      <c r="H8" s="6">
        <f t="shared" si="4"/>
        <v>1.00258947570156</v>
      </c>
      <c r="I8" s="6">
        <f t="shared" si="5"/>
        <v>2.23912593441884</v>
      </c>
      <c r="J8" s="13"/>
      <c r="K8" s="6"/>
    </row>
    <row r="9" ht="14.25" spans="1:11">
      <c r="A9" s="1"/>
      <c r="B9" s="4">
        <v>12.72</v>
      </c>
      <c r="C9" s="7" t="s">
        <v>149</v>
      </c>
      <c r="D9" s="6">
        <f t="shared" si="0"/>
        <v>5.91</v>
      </c>
      <c r="E9" s="6">
        <f t="shared" si="1"/>
        <v>7.15666666666667</v>
      </c>
      <c r="F9" s="6">
        <f t="shared" si="2"/>
        <v>-1.24666666666667</v>
      </c>
      <c r="G9" s="6">
        <f t="shared" si="3"/>
        <v>2.37292526981698</v>
      </c>
      <c r="H9" s="6">
        <f t="shared" si="4"/>
        <v>1.00258947570156</v>
      </c>
      <c r="I9" s="6">
        <f t="shared" si="5"/>
        <v>2.36679650776958</v>
      </c>
      <c r="J9" s="13">
        <f>AVERAGE(I7:I9)</f>
        <v>2.24633296324048</v>
      </c>
      <c r="K9" s="6">
        <f>STDEV(I7:I9)</f>
        <v>0.117026589233265</v>
      </c>
    </row>
    <row r="13" spans="1:3">
      <c r="A13" s="9" t="s">
        <v>23</v>
      </c>
      <c r="B13" s="9"/>
      <c r="C13" s="9"/>
    </row>
    <row r="14" spans="1:3">
      <c r="A14" s="11" t="s">
        <v>101</v>
      </c>
      <c r="B14" s="9">
        <v>3</v>
      </c>
      <c r="C14" s="9" t="s">
        <v>150</v>
      </c>
    </row>
    <row r="15" spans="1:3">
      <c r="A15" s="11" t="s">
        <v>103</v>
      </c>
      <c r="B15" s="9">
        <v>3</v>
      </c>
      <c r="C15" s="9" t="s">
        <v>151</v>
      </c>
    </row>
    <row r="20" spans="9:10">
      <c r="I20" s="14"/>
      <c r="J20" s="14"/>
    </row>
    <row r="25" spans="10:10">
      <c r="J25" s="1"/>
    </row>
    <row r="26" spans="10:10">
      <c r="J26" s="1"/>
    </row>
  </sheetData>
  <pageMargins left="0.7" right="0.7" top="0.75" bottom="0.75" header="0.3" footer="0.3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"/>
  <sheetViews>
    <sheetView workbookViewId="0">
      <selection activeCell="P17" sqref="P17"/>
    </sheetView>
  </sheetViews>
  <sheetFormatPr defaultColWidth="9" defaultRowHeight="13.5"/>
  <cols>
    <col min="1" max="1" width="11.875" customWidth="1"/>
    <col min="2" max="4" width="12.625"/>
  </cols>
  <sheetData>
    <row r="1" spans="1:4">
      <c r="A1" s="15" t="s">
        <v>152</v>
      </c>
      <c r="B1" s="15"/>
      <c r="C1" s="15"/>
      <c r="D1" s="15"/>
    </row>
    <row r="2" spans="1:4">
      <c r="A2" s="15" t="s">
        <v>153</v>
      </c>
      <c r="B2" s="15">
        <v>0.23</v>
      </c>
      <c r="C2" s="16">
        <v>0.66</v>
      </c>
      <c r="D2" s="15"/>
    </row>
    <row r="3" spans="1:4">
      <c r="A3" s="15"/>
      <c r="B3" s="15">
        <v>0.2</v>
      </c>
      <c r="C3" s="16">
        <v>0.64</v>
      </c>
      <c r="D3" s="15"/>
    </row>
    <row r="4" spans="1:4">
      <c r="A4" s="15"/>
      <c r="B4" s="15">
        <v>0.24</v>
      </c>
      <c r="C4" s="16">
        <v>0.65</v>
      </c>
      <c r="D4" s="15"/>
    </row>
    <row r="5" spans="1:4">
      <c r="A5" s="15" t="s">
        <v>154</v>
      </c>
      <c r="B5" s="17">
        <v>0.85</v>
      </c>
      <c r="C5" s="17">
        <v>0.84</v>
      </c>
      <c r="D5" s="15"/>
    </row>
    <row r="6" spans="1:4">
      <c r="A6" s="15"/>
      <c r="B6" s="17">
        <v>0.84</v>
      </c>
      <c r="C6" s="17">
        <v>0.82</v>
      </c>
      <c r="D6" s="15"/>
    </row>
    <row r="7" spans="1:4">
      <c r="A7" s="15"/>
      <c r="B7" s="17">
        <v>0.83</v>
      </c>
      <c r="C7" s="17">
        <v>0.78</v>
      </c>
      <c r="D7" s="15"/>
    </row>
    <row r="8" spans="1:4">
      <c r="A8" s="15"/>
      <c r="B8" s="15"/>
      <c r="C8" s="15"/>
      <c r="D8" s="15"/>
    </row>
    <row r="9" spans="1:4">
      <c r="A9" s="15" t="s">
        <v>155</v>
      </c>
      <c r="B9" s="15">
        <f t="shared" ref="B9:C11" si="0">B2/B5</f>
        <v>0.270588235294118</v>
      </c>
      <c r="C9" s="15">
        <f t="shared" si="0"/>
        <v>0.785714285714286</v>
      </c>
      <c r="D9" s="15"/>
    </row>
    <row r="10" spans="1:4">
      <c r="A10" s="15"/>
      <c r="B10" s="15">
        <f t="shared" si="0"/>
        <v>0.238095238095238</v>
      </c>
      <c r="C10" s="15">
        <f t="shared" si="0"/>
        <v>0.780487804878049</v>
      </c>
      <c r="D10" s="15"/>
    </row>
    <row r="11" spans="1:4">
      <c r="A11" s="15"/>
      <c r="B11" s="15">
        <f t="shared" si="0"/>
        <v>0.289156626506024</v>
      </c>
      <c r="C11" s="15">
        <f t="shared" si="0"/>
        <v>0.833333333333333</v>
      </c>
      <c r="D11" s="15"/>
    </row>
    <row r="27" spans="2:3">
      <c r="B27" s="1"/>
      <c r="C27" s="1"/>
    </row>
    <row r="28" spans="2:3">
      <c r="B28" s="1"/>
      <c r="C28" s="1"/>
    </row>
    <row r="30" spans="1:11">
      <c r="A30" s="15"/>
      <c r="B30" s="15"/>
      <c r="C30" s="15"/>
      <c r="D30" s="15"/>
      <c r="E30" s="15"/>
      <c r="F30" s="15"/>
      <c r="G30" s="15"/>
      <c r="K30" s="20"/>
    </row>
    <row r="31" spans="1:7">
      <c r="A31" s="15"/>
      <c r="B31" s="15"/>
      <c r="C31" s="15"/>
      <c r="D31" s="15"/>
      <c r="E31" s="15"/>
      <c r="F31" s="15"/>
      <c r="G31" s="15"/>
    </row>
    <row r="32" spans="1:7">
      <c r="A32" s="15"/>
      <c r="B32" s="15"/>
      <c r="C32" s="15"/>
      <c r="D32" s="15"/>
      <c r="E32" s="15"/>
      <c r="F32" s="15"/>
      <c r="G32" s="15"/>
    </row>
    <row r="33" spans="1:7">
      <c r="A33" s="15"/>
      <c r="B33" s="15"/>
      <c r="C33" s="15"/>
      <c r="D33" s="15"/>
      <c r="E33" s="15"/>
      <c r="F33" s="15"/>
      <c r="G33" s="15"/>
    </row>
    <row r="34" spans="1:7">
      <c r="A34" s="15"/>
      <c r="B34" s="15"/>
      <c r="C34" s="15"/>
      <c r="D34" s="15"/>
      <c r="E34" s="15"/>
      <c r="F34" s="15"/>
      <c r="G34" s="15"/>
    </row>
    <row r="35" spans="1:7">
      <c r="A35" s="15"/>
      <c r="B35" s="15"/>
      <c r="C35" s="15"/>
      <c r="D35" s="15"/>
      <c r="E35" s="15"/>
      <c r="F35" s="15"/>
      <c r="G35" s="15"/>
    </row>
    <row r="36" spans="1:7">
      <c r="A36" s="15"/>
      <c r="B36" s="15"/>
      <c r="C36" s="15"/>
      <c r="D36" s="15"/>
      <c r="E36" s="15"/>
      <c r="F36" s="15"/>
      <c r="G36" s="15"/>
    </row>
    <row r="37" spans="1:7">
      <c r="A37" s="15"/>
      <c r="B37" s="15"/>
      <c r="C37" s="15"/>
      <c r="D37" s="15"/>
      <c r="E37" s="15"/>
      <c r="F37" s="15"/>
      <c r="G37" s="15"/>
    </row>
    <row r="38" spans="1:7">
      <c r="A38" s="15"/>
      <c r="B38" s="15"/>
      <c r="C38" s="15"/>
      <c r="D38" s="15"/>
      <c r="E38" s="15"/>
      <c r="F38" s="15"/>
      <c r="G38" s="15"/>
    </row>
    <row r="39" spans="1:7">
      <c r="A39" s="15"/>
      <c r="B39" s="15"/>
      <c r="C39" s="15"/>
      <c r="D39" s="15"/>
      <c r="E39" s="15"/>
      <c r="F39" s="15"/>
      <c r="G39" s="15"/>
    </row>
    <row r="40" spans="1:7">
      <c r="A40" s="15"/>
      <c r="B40" s="15"/>
      <c r="C40" s="15"/>
      <c r="D40" s="15"/>
      <c r="E40" s="15"/>
      <c r="F40" s="15"/>
      <c r="G40" s="15"/>
    </row>
    <row r="41" spans="1:7">
      <c r="A41" s="15"/>
      <c r="B41" s="15"/>
      <c r="C41" s="15"/>
      <c r="D41" s="15"/>
      <c r="E41" s="15"/>
      <c r="F41" s="15"/>
      <c r="G41" s="15"/>
    </row>
    <row r="42" spans="1:7">
      <c r="A42" s="15"/>
      <c r="B42" s="15"/>
      <c r="C42" s="15"/>
      <c r="D42" s="15"/>
      <c r="E42" s="15"/>
      <c r="F42" s="15"/>
      <c r="G42" s="15"/>
    </row>
    <row r="43" spans="1:7">
      <c r="A43" s="15"/>
      <c r="B43" s="15"/>
      <c r="C43" s="15"/>
      <c r="D43" s="15"/>
      <c r="E43" s="15"/>
      <c r="F43" s="15"/>
      <c r="G43" s="15"/>
    </row>
    <row r="44" spans="1:7">
      <c r="A44" s="15"/>
      <c r="B44" s="15"/>
      <c r="C44" s="15"/>
      <c r="D44" s="15"/>
      <c r="E44" s="15"/>
      <c r="F44" s="15"/>
      <c r="G44" s="15"/>
    </row>
    <row r="45" spans="1:7">
      <c r="A45" s="15"/>
      <c r="B45" s="15"/>
      <c r="C45" s="15"/>
      <c r="D45" s="15"/>
      <c r="E45" s="15"/>
      <c r="F45" s="15"/>
      <c r="G45" s="15"/>
    </row>
    <row r="46" spans="1:7">
      <c r="A46" s="17"/>
      <c r="B46" s="17"/>
      <c r="C46" s="17"/>
      <c r="D46" s="18"/>
      <c r="E46" s="15"/>
      <c r="F46" s="15"/>
      <c r="G46" s="15"/>
    </row>
    <row r="47" spans="1:10">
      <c r="A47" s="17"/>
      <c r="B47" s="17"/>
      <c r="C47" s="17"/>
      <c r="D47" s="18"/>
      <c r="E47" s="15"/>
      <c r="F47" s="19"/>
      <c r="G47" s="19"/>
      <c r="H47" s="20"/>
      <c r="I47" s="20"/>
      <c r="J47" s="20"/>
    </row>
    <row r="48" spans="1:7">
      <c r="A48" s="17"/>
      <c r="B48" s="17"/>
      <c r="C48" s="17"/>
      <c r="D48" s="18"/>
      <c r="E48" s="15"/>
      <c r="F48" s="15"/>
      <c r="G48" s="15"/>
    </row>
    <row r="49" spans="1:7">
      <c r="A49" s="15"/>
      <c r="B49" s="15"/>
      <c r="C49" s="15"/>
      <c r="D49" s="15"/>
      <c r="E49" s="15"/>
      <c r="F49" s="15"/>
      <c r="G49" s="15"/>
    </row>
    <row r="50" spans="1:7">
      <c r="A50" s="15"/>
      <c r="B50" s="15"/>
      <c r="C50" s="15"/>
      <c r="D50" s="15"/>
      <c r="E50" s="15"/>
      <c r="F50" s="15"/>
      <c r="G50" s="15"/>
    </row>
    <row r="51" spans="1:7">
      <c r="A51" s="15"/>
      <c r="B51" s="15"/>
      <c r="C51" s="15"/>
      <c r="D51" s="15"/>
      <c r="E51" s="15"/>
      <c r="F51" s="15"/>
      <c r="G51" s="15"/>
    </row>
    <row r="52" spans="1:7">
      <c r="A52" s="15"/>
      <c r="B52" s="15"/>
      <c r="C52" s="15"/>
      <c r="D52" s="15"/>
      <c r="E52" s="15"/>
      <c r="F52" s="15"/>
      <c r="G52" s="15"/>
    </row>
    <row r="53" spans="1:8">
      <c r="A53" s="15"/>
      <c r="B53" s="15"/>
      <c r="C53" s="19"/>
      <c r="D53" s="19"/>
      <c r="E53" s="19"/>
      <c r="F53" s="19"/>
      <c r="G53" s="19"/>
      <c r="H53" s="20"/>
    </row>
    <row r="54" spans="1:7">
      <c r="A54" s="15"/>
      <c r="B54" s="15"/>
      <c r="C54" s="15"/>
      <c r="D54" s="15"/>
      <c r="E54" s="15"/>
      <c r="F54" s="15"/>
      <c r="G54" s="15"/>
    </row>
    <row r="55" spans="1:7">
      <c r="A55" s="15"/>
      <c r="B55" s="15"/>
      <c r="C55" s="15"/>
      <c r="D55" s="15"/>
      <c r="E55" s="15"/>
      <c r="F55" s="15"/>
      <c r="G55" s="15"/>
    </row>
    <row r="56" spans="1:7">
      <c r="A56" s="15"/>
      <c r="B56" s="15"/>
      <c r="C56" s="15"/>
      <c r="D56" s="15"/>
      <c r="E56" s="15"/>
      <c r="F56" s="15"/>
      <c r="G56" s="15"/>
    </row>
    <row r="57" spans="1:7">
      <c r="A57" s="15"/>
      <c r="B57" s="15"/>
      <c r="C57" s="15"/>
      <c r="D57" s="15"/>
      <c r="E57" s="15"/>
      <c r="F57" s="15"/>
      <c r="G57" s="15"/>
    </row>
    <row r="58" spans="1:7">
      <c r="A58" s="15"/>
      <c r="B58" s="15"/>
      <c r="C58" s="15"/>
      <c r="D58" s="15"/>
      <c r="E58" s="15"/>
      <c r="F58" s="15"/>
      <c r="G58" s="15"/>
    </row>
    <row r="59" spans="1:7">
      <c r="A59" s="15"/>
      <c r="B59" s="15"/>
      <c r="C59" s="15"/>
      <c r="D59" s="15"/>
      <c r="E59" s="15"/>
      <c r="F59" s="15"/>
      <c r="G59" s="15"/>
    </row>
    <row r="60" spans="1:7">
      <c r="A60" s="15"/>
      <c r="B60" s="15"/>
      <c r="C60" s="15"/>
      <c r="D60" s="15"/>
      <c r="E60" s="15"/>
      <c r="F60" s="15"/>
      <c r="G60" s="15"/>
    </row>
    <row r="61" spans="1:7">
      <c r="A61" s="15"/>
      <c r="B61" s="15"/>
      <c r="C61" s="15"/>
      <c r="D61" s="15"/>
      <c r="E61" s="15"/>
      <c r="F61" s="15"/>
      <c r="G61" s="15"/>
    </row>
    <row r="62" spans="1:7">
      <c r="A62" s="15"/>
      <c r="B62" s="15"/>
      <c r="C62" s="15"/>
      <c r="D62" s="15"/>
      <c r="E62" s="15"/>
      <c r="F62" s="15"/>
      <c r="G62" s="15"/>
    </row>
    <row r="63" spans="1:7">
      <c r="A63" s="15"/>
      <c r="B63" s="15"/>
      <c r="C63" s="15"/>
      <c r="D63" s="15"/>
      <c r="E63" s="15"/>
      <c r="F63" s="15"/>
      <c r="G63" s="15"/>
    </row>
    <row r="64" spans="1:7">
      <c r="A64" s="15"/>
      <c r="B64" s="15"/>
      <c r="C64" s="15"/>
      <c r="D64" s="15"/>
      <c r="E64" s="15"/>
      <c r="F64" s="15"/>
      <c r="G64" s="15"/>
    </row>
    <row r="65" spans="1:7">
      <c r="A65" s="15"/>
      <c r="B65" s="15"/>
      <c r="C65" s="15"/>
      <c r="D65" s="15"/>
      <c r="E65" s="15"/>
      <c r="F65" s="15"/>
      <c r="G65" s="15"/>
    </row>
    <row r="66" spans="1:7">
      <c r="A66" s="15"/>
      <c r="B66" s="15"/>
      <c r="C66" s="15"/>
      <c r="D66" s="15"/>
      <c r="E66" s="15"/>
      <c r="F66" s="15"/>
      <c r="G66" s="15"/>
    </row>
    <row r="67" spans="1:7">
      <c r="A67" s="15"/>
      <c r="B67" s="15"/>
      <c r="C67" s="15"/>
      <c r="D67" s="15"/>
      <c r="E67" s="15"/>
      <c r="F67" s="15"/>
      <c r="G67" s="15"/>
    </row>
    <row r="68" spans="1:7">
      <c r="A68" s="15"/>
      <c r="B68" s="15"/>
      <c r="C68" s="15"/>
      <c r="D68" s="15"/>
      <c r="E68" s="15"/>
      <c r="F68" s="15"/>
      <c r="G68" s="15"/>
    </row>
    <row r="69" spans="1:7">
      <c r="A69" s="15"/>
      <c r="B69" s="15"/>
      <c r="C69" s="15"/>
      <c r="D69" s="15"/>
      <c r="E69" s="15"/>
      <c r="F69" s="15"/>
      <c r="G69" s="15"/>
    </row>
    <row r="70" spans="1:7">
      <c r="A70" s="15"/>
      <c r="B70" s="15"/>
      <c r="C70" s="15"/>
      <c r="D70" s="15"/>
      <c r="E70" s="15"/>
      <c r="F70" s="15"/>
      <c r="G70" s="15"/>
    </row>
    <row r="71" spans="1:7">
      <c r="A71" s="15"/>
      <c r="B71" s="15"/>
      <c r="C71" s="15"/>
      <c r="D71" s="15"/>
      <c r="E71" s="15"/>
      <c r="F71" s="15"/>
      <c r="G71" s="15"/>
    </row>
    <row r="72" spans="1:7">
      <c r="A72" s="15"/>
      <c r="B72" s="15"/>
      <c r="C72" s="15"/>
      <c r="D72" s="15"/>
      <c r="E72" s="15"/>
      <c r="F72" s="15"/>
      <c r="G72" s="15"/>
    </row>
    <row r="73" spans="1:7">
      <c r="A73" s="15"/>
      <c r="B73" s="15"/>
      <c r="C73" s="15"/>
      <c r="D73" s="15"/>
      <c r="E73" s="15"/>
      <c r="F73" s="15"/>
      <c r="G73" s="15"/>
    </row>
    <row r="74" spans="1:7">
      <c r="A74" s="15"/>
      <c r="B74" s="15"/>
      <c r="C74" s="15"/>
      <c r="D74" s="15"/>
      <c r="E74" s="15"/>
      <c r="F74" s="15"/>
      <c r="G74" s="15"/>
    </row>
    <row r="75" spans="1:7">
      <c r="A75" s="15"/>
      <c r="B75" s="15"/>
      <c r="C75" s="15"/>
      <c r="D75" s="15"/>
      <c r="E75" s="15"/>
      <c r="F75" s="15"/>
      <c r="G75" s="15"/>
    </row>
  </sheetData>
  <pageMargins left="0.7" right="0.7" top="0.75" bottom="0.75" header="0.3" footer="0.3"/>
  <pageSetup paperSize="9" orientation="portrait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6"/>
  <sheetViews>
    <sheetView workbookViewId="0">
      <selection activeCell="E21" sqref="E21"/>
    </sheetView>
  </sheetViews>
  <sheetFormatPr defaultColWidth="9" defaultRowHeight="13.5"/>
  <cols>
    <col min="1" max="1" width="12.375" customWidth="1"/>
    <col min="2" max="2" width="12" customWidth="1"/>
    <col min="3" max="3" width="14.375" customWidth="1"/>
  </cols>
  <sheetData>
    <row r="1" spans="1:3">
      <c r="A1" s="15" t="s">
        <v>152</v>
      </c>
      <c r="B1" s="15"/>
      <c r="C1" s="15"/>
    </row>
    <row r="2" spans="1:3">
      <c r="A2" s="15" t="s">
        <v>153</v>
      </c>
      <c r="B2" s="15">
        <v>0.55</v>
      </c>
      <c r="C2" s="16">
        <v>0.35</v>
      </c>
    </row>
    <row r="3" spans="1:3">
      <c r="A3" s="15"/>
      <c r="B3" s="15">
        <v>0.53</v>
      </c>
      <c r="C3" s="16">
        <v>0.3</v>
      </c>
    </row>
    <row r="4" spans="1:3">
      <c r="A4" s="15"/>
      <c r="B4" s="15">
        <v>0.57</v>
      </c>
      <c r="C4" s="16">
        <v>0.27</v>
      </c>
    </row>
    <row r="5" spans="1:3">
      <c r="A5" s="15" t="s">
        <v>154</v>
      </c>
      <c r="B5" s="17">
        <v>0.87</v>
      </c>
      <c r="C5" s="17">
        <v>0.85</v>
      </c>
    </row>
    <row r="6" spans="1:3">
      <c r="A6" s="15"/>
      <c r="B6" s="17">
        <v>0.83</v>
      </c>
      <c r="C6" s="17">
        <v>0.82</v>
      </c>
    </row>
    <row r="7" spans="1:3">
      <c r="A7" s="15"/>
      <c r="B7" s="17">
        <v>0.86</v>
      </c>
      <c r="C7" s="17">
        <v>0.81</v>
      </c>
    </row>
    <row r="8" spans="1:3">
      <c r="A8" s="15"/>
      <c r="B8" s="15"/>
      <c r="C8" s="15"/>
    </row>
    <row r="9" spans="1:3">
      <c r="A9" s="15" t="s">
        <v>155</v>
      </c>
      <c r="B9" s="15">
        <f t="shared" ref="B9:C11" si="0">B2/B5</f>
        <v>0.632183908045977</v>
      </c>
      <c r="C9" s="15">
        <f t="shared" si="0"/>
        <v>0.411764705882353</v>
      </c>
    </row>
    <row r="10" spans="1:3">
      <c r="A10" s="15"/>
      <c r="B10" s="15">
        <f t="shared" si="0"/>
        <v>0.63855421686747</v>
      </c>
      <c r="C10" s="15">
        <f t="shared" si="0"/>
        <v>0.365853658536585</v>
      </c>
    </row>
    <row r="11" spans="1:3">
      <c r="A11" s="15"/>
      <c r="B11" s="15">
        <f t="shared" si="0"/>
        <v>0.662790697674419</v>
      </c>
      <c r="C11" s="15">
        <f t="shared" si="0"/>
        <v>0.333333333333333</v>
      </c>
    </row>
    <row r="28" spans="2:3">
      <c r="B28" s="1"/>
      <c r="C28" s="1"/>
    </row>
    <row r="29" spans="2:3">
      <c r="B29" s="1"/>
      <c r="C29" s="1"/>
    </row>
    <row r="31" spans="1:7">
      <c r="A31" s="15"/>
      <c r="B31" s="15"/>
      <c r="C31" s="15"/>
      <c r="D31" s="15"/>
      <c r="E31" s="15"/>
      <c r="F31" s="15"/>
      <c r="G31" s="15"/>
    </row>
    <row r="32" spans="1:7">
      <c r="A32" s="15"/>
      <c r="B32" s="15"/>
      <c r="C32" s="15"/>
      <c r="D32" s="15"/>
      <c r="E32" s="15"/>
      <c r="F32" s="15"/>
      <c r="G32" s="15"/>
    </row>
    <row r="33" spans="1:7">
      <c r="A33" s="15"/>
      <c r="B33" s="15"/>
      <c r="C33" s="15"/>
      <c r="D33" s="15"/>
      <c r="E33" s="15"/>
      <c r="F33" s="15"/>
      <c r="G33" s="15"/>
    </row>
    <row r="34" spans="1:7">
      <c r="A34" s="15"/>
      <c r="B34" s="15"/>
      <c r="C34" s="15"/>
      <c r="D34" s="15"/>
      <c r="E34" s="15"/>
      <c r="F34" s="15"/>
      <c r="G34" s="15"/>
    </row>
    <row r="35" spans="1:7">
      <c r="A35" s="15"/>
      <c r="B35" s="15"/>
      <c r="C35" s="15"/>
      <c r="D35" s="15"/>
      <c r="E35" s="15"/>
      <c r="F35" s="15"/>
      <c r="G35" s="15"/>
    </row>
    <row r="36" spans="1:7">
      <c r="A36" s="15"/>
      <c r="B36" s="15"/>
      <c r="C36" s="15"/>
      <c r="D36" s="15"/>
      <c r="E36" s="15"/>
      <c r="F36" s="15"/>
      <c r="G36" s="15"/>
    </row>
    <row r="37" spans="1:7">
      <c r="A37" s="15"/>
      <c r="B37" s="15"/>
      <c r="C37" s="15"/>
      <c r="D37" s="15"/>
      <c r="E37" s="15"/>
      <c r="F37" s="15"/>
      <c r="G37" s="15"/>
    </row>
    <row r="38" spans="1:7">
      <c r="A38" s="15"/>
      <c r="B38" s="15"/>
      <c r="C38" s="15"/>
      <c r="D38" s="15"/>
      <c r="E38" s="15"/>
      <c r="F38" s="15"/>
      <c r="G38" s="15"/>
    </row>
    <row r="39" spans="1:7">
      <c r="A39" s="15"/>
      <c r="B39" s="15"/>
      <c r="C39" s="15"/>
      <c r="D39" s="15"/>
      <c r="E39" s="15"/>
      <c r="F39" s="15"/>
      <c r="G39" s="15"/>
    </row>
    <row r="40" spans="1:7">
      <c r="A40" s="15"/>
      <c r="B40" s="15"/>
      <c r="C40" s="15"/>
      <c r="D40" s="15"/>
      <c r="E40" s="15"/>
      <c r="F40" s="15"/>
      <c r="G40" s="15"/>
    </row>
    <row r="41" spans="1:7">
      <c r="A41" s="15"/>
      <c r="B41" s="15"/>
      <c r="C41" s="15"/>
      <c r="D41" s="15"/>
      <c r="E41" s="15"/>
      <c r="F41" s="15"/>
      <c r="G41" s="15"/>
    </row>
    <row r="42" spans="1:7">
      <c r="A42" s="15"/>
      <c r="B42" s="15"/>
      <c r="C42" s="15"/>
      <c r="D42" s="15"/>
      <c r="E42" s="15"/>
      <c r="F42" s="15"/>
      <c r="G42" s="15"/>
    </row>
    <row r="43" spans="1:7">
      <c r="A43" s="15"/>
      <c r="B43" s="15"/>
      <c r="C43" s="15"/>
      <c r="D43" s="15"/>
      <c r="E43" s="15"/>
      <c r="F43" s="15"/>
      <c r="G43" s="15"/>
    </row>
    <row r="44" spans="1:7">
      <c r="A44" s="15"/>
      <c r="B44" s="15"/>
      <c r="C44" s="15"/>
      <c r="D44" s="15"/>
      <c r="E44" s="15"/>
      <c r="F44" s="15"/>
      <c r="G44" s="15"/>
    </row>
    <row r="45" spans="1:7">
      <c r="A45" s="15"/>
      <c r="B45" s="15"/>
      <c r="C45" s="15"/>
      <c r="D45" s="15"/>
      <c r="E45" s="15"/>
      <c r="F45" s="15"/>
      <c r="G45" s="15"/>
    </row>
    <row r="46" spans="1:7">
      <c r="A46" s="15"/>
      <c r="B46" s="15"/>
      <c r="C46" s="15"/>
      <c r="D46" s="15"/>
      <c r="E46" s="15"/>
      <c r="F46" s="15"/>
      <c r="G46" s="15"/>
    </row>
    <row r="47" spans="1:7">
      <c r="A47" s="17"/>
      <c r="B47" s="17"/>
      <c r="C47" s="17"/>
      <c r="D47" s="18"/>
      <c r="E47" s="15"/>
      <c r="F47" s="15"/>
      <c r="G47" s="15"/>
    </row>
    <row r="48" spans="1:9">
      <c r="A48" s="17"/>
      <c r="B48" s="17"/>
      <c r="C48" s="17"/>
      <c r="D48" s="18"/>
      <c r="E48" s="15"/>
      <c r="F48" s="19"/>
      <c r="G48" s="19"/>
      <c r="H48" s="20"/>
      <c r="I48" s="20"/>
    </row>
    <row r="49" spans="1:7">
      <c r="A49" s="17"/>
      <c r="B49" s="17"/>
      <c r="C49" s="17"/>
      <c r="D49" s="18"/>
      <c r="E49" s="15"/>
      <c r="F49" s="15"/>
      <c r="G49" s="15"/>
    </row>
    <row r="50" spans="1:7">
      <c r="A50" s="15"/>
      <c r="B50" s="15"/>
      <c r="C50" s="15"/>
      <c r="D50" s="15"/>
      <c r="E50" s="15"/>
      <c r="F50" s="15"/>
      <c r="G50" s="15"/>
    </row>
    <row r="51" spans="1:7">
      <c r="A51" s="15"/>
      <c r="B51" s="15"/>
      <c r="C51" s="15"/>
      <c r="D51" s="15"/>
      <c r="E51" s="15"/>
      <c r="F51" s="15"/>
      <c r="G51" s="15"/>
    </row>
    <row r="52" spans="1:7">
      <c r="A52" s="15"/>
      <c r="B52" s="15"/>
      <c r="C52" s="15"/>
      <c r="D52" s="15"/>
      <c r="E52" s="15"/>
      <c r="F52" s="15"/>
      <c r="G52" s="15"/>
    </row>
    <row r="53" spans="1:7">
      <c r="A53" s="15"/>
      <c r="B53" s="15"/>
      <c r="C53" s="15"/>
      <c r="D53" s="15"/>
      <c r="E53" s="15"/>
      <c r="F53" s="15"/>
      <c r="G53" s="15"/>
    </row>
    <row r="54" spans="1:8">
      <c r="A54" s="15"/>
      <c r="B54" s="15"/>
      <c r="C54" s="19"/>
      <c r="D54" s="19"/>
      <c r="E54" s="19"/>
      <c r="F54" s="19"/>
      <c r="G54" s="19"/>
      <c r="H54" s="20"/>
    </row>
    <row r="55" spans="1:7">
      <c r="A55" s="15"/>
      <c r="B55" s="15"/>
      <c r="C55" s="15"/>
      <c r="D55" s="15"/>
      <c r="E55" s="15"/>
      <c r="F55" s="15"/>
      <c r="G55" s="15"/>
    </row>
    <row r="56" spans="1:7">
      <c r="A56" s="15"/>
      <c r="B56" s="15"/>
      <c r="C56" s="15"/>
      <c r="D56" s="15"/>
      <c r="E56" s="15"/>
      <c r="F56" s="15"/>
      <c r="G56" s="15"/>
    </row>
    <row r="57" spans="1:7">
      <c r="A57" s="15"/>
      <c r="B57" s="15"/>
      <c r="C57" s="15"/>
      <c r="D57" s="15"/>
      <c r="E57" s="15"/>
      <c r="F57" s="15"/>
      <c r="G57" s="15"/>
    </row>
    <row r="58" spans="1:7">
      <c r="A58" s="15"/>
      <c r="B58" s="15"/>
      <c r="C58" s="15"/>
      <c r="D58" s="15"/>
      <c r="E58" s="15"/>
      <c r="F58" s="15"/>
      <c r="G58" s="15"/>
    </row>
    <row r="59" spans="1:7">
      <c r="A59" s="15"/>
      <c r="B59" s="15"/>
      <c r="C59" s="15"/>
      <c r="D59" s="15"/>
      <c r="E59" s="15"/>
      <c r="F59" s="15"/>
      <c r="G59" s="15"/>
    </row>
    <row r="60" spans="1:7">
      <c r="A60" s="15"/>
      <c r="B60" s="15"/>
      <c r="C60" s="15"/>
      <c r="D60" s="15"/>
      <c r="E60" s="15"/>
      <c r="F60" s="15"/>
      <c r="G60" s="15"/>
    </row>
    <row r="61" spans="1:7">
      <c r="A61" s="15"/>
      <c r="B61" s="15"/>
      <c r="C61" s="15"/>
      <c r="D61" s="15"/>
      <c r="E61" s="15"/>
      <c r="F61" s="15"/>
      <c r="G61" s="15"/>
    </row>
    <row r="62" spans="1:7">
      <c r="A62" s="15"/>
      <c r="B62" s="15"/>
      <c r="C62" s="15"/>
      <c r="D62" s="15"/>
      <c r="E62" s="15"/>
      <c r="F62" s="15"/>
      <c r="G62" s="15"/>
    </row>
    <row r="63" spans="1:7">
      <c r="A63" s="15"/>
      <c r="B63" s="15"/>
      <c r="C63" s="15"/>
      <c r="D63" s="15"/>
      <c r="E63" s="15"/>
      <c r="F63" s="15"/>
      <c r="G63" s="15"/>
    </row>
    <row r="64" spans="1:7">
      <c r="A64" s="15"/>
      <c r="B64" s="15"/>
      <c r="C64" s="15"/>
      <c r="D64" s="15"/>
      <c r="E64" s="15"/>
      <c r="F64" s="15"/>
      <c r="G64" s="15"/>
    </row>
    <row r="65" spans="1:7">
      <c r="A65" s="15"/>
      <c r="B65" s="15"/>
      <c r="C65" s="15"/>
      <c r="D65" s="15"/>
      <c r="E65" s="15"/>
      <c r="F65" s="15"/>
      <c r="G65" s="15"/>
    </row>
    <row r="66" spans="1:7">
      <c r="A66" s="15"/>
      <c r="B66" s="15"/>
      <c r="C66" s="15"/>
      <c r="D66" s="15"/>
      <c r="E66" s="15"/>
      <c r="F66" s="15"/>
      <c r="G66" s="15"/>
    </row>
    <row r="67" spans="1:7">
      <c r="A67" s="15"/>
      <c r="B67" s="15"/>
      <c r="C67" s="15"/>
      <c r="D67" s="15"/>
      <c r="E67" s="15"/>
      <c r="F67" s="15"/>
      <c r="G67" s="15"/>
    </row>
    <row r="68" spans="1:7">
      <c r="A68" s="15"/>
      <c r="B68" s="15"/>
      <c r="C68" s="15"/>
      <c r="D68" s="15"/>
      <c r="E68" s="15"/>
      <c r="F68" s="15"/>
      <c r="G68" s="15"/>
    </row>
    <row r="69" spans="1:7">
      <c r="A69" s="15"/>
      <c r="B69" s="15"/>
      <c r="C69" s="15"/>
      <c r="D69" s="15"/>
      <c r="E69" s="15"/>
      <c r="F69" s="15"/>
      <c r="G69" s="15"/>
    </row>
    <row r="70" spans="1:7">
      <c r="A70" s="15"/>
      <c r="B70" s="15"/>
      <c r="C70" s="15"/>
      <c r="D70" s="15"/>
      <c r="E70" s="15"/>
      <c r="F70" s="15"/>
      <c r="G70" s="15"/>
    </row>
    <row r="71" spans="1:7">
      <c r="A71" s="15"/>
      <c r="B71" s="15"/>
      <c r="C71" s="15"/>
      <c r="D71" s="15"/>
      <c r="E71" s="15"/>
      <c r="F71" s="15"/>
      <c r="G71" s="15"/>
    </row>
    <row r="72" spans="1:7">
      <c r="A72" s="15"/>
      <c r="B72" s="15"/>
      <c r="C72" s="15"/>
      <c r="D72" s="15"/>
      <c r="E72" s="15"/>
      <c r="F72" s="15"/>
      <c r="G72" s="15"/>
    </row>
    <row r="73" spans="1:7">
      <c r="A73" s="15"/>
      <c r="B73" s="15"/>
      <c r="C73" s="15"/>
      <c r="D73" s="15"/>
      <c r="E73" s="15"/>
      <c r="F73" s="15"/>
      <c r="G73" s="15"/>
    </row>
    <row r="74" spans="1:7">
      <c r="A74" s="15"/>
      <c r="B74" s="15"/>
      <c r="C74" s="15"/>
      <c r="D74" s="15"/>
      <c r="E74" s="15"/>
      <c r="F74" s="15"/>
      <c r="G74" s="15"/>
    </row>
    <row r="75" spans="1:7">
      <c r="A75" s="15"/>
      <c r="B75" s="15"/>
      <c r="C75" s="15"/>
      <c r="D75" s="15"/>
      <c r="E75" s="15"/>
      <c r="F75" s="15"/>
      <c r="G75" s="15"/>
    </row>
    <row r="76" spans="1:7">
      <c r="A76" s="15"/>
      <c r="B76" s="15"/>
      <c r="C76" s="15"/>
      <c r="D76" s="15"/>
      <c r="E76" s="15"/>
      <c r="F76" s="15"/>
      <c r="G76" s="15"/>
    </row>
  </sheetData>
  <pageMargins left="0.75" right="0.75" top="1" bottom="1" header="0.5" footer="0.5"/>
  <headerFooter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7"/>
  <sheetViews>
    <sheetView workbookViewId="0">
      <selection activeCell="D19" sqref="D19"/>
    </sheetView>
  </sheetViews>
  <sheetFormatPr defaultColWidth="9" defaultRowHeight="13.5" outlineLevelRow="6" outlineLevelCol="3"/>
  <cols>
    <col min="2" max="2" width="9.625" customWidth="1"/>
    <col min="3" max="3" width="9.875" customWidth="1"/>
    <col min="4" max="4" width="10.625" customWidth="1"/>
  </cols>
  <sheetData>
    <row r="1" spans="2:4">
      <c r="B1" t="s">
        <v>15</v>
      </c>
      <c r="C1" t="s">
        <v>156</v>
      </c>
      <c r="D1" t="s">
        <v>157</v>
      </c>
    </row>
    <row r="2" spans="2:4">
      <c r="B2">
        <v>100</v>
      </c>
      <c r="C2">
        <v>141.7</v>
      </c>
      <c r="D2">
        <v>113.6</v>
      </c>
    </row>
    <row r="3" spans="2:4">
      <c r="B3">
        <v>93.5</v>
      </c>
      <c r="C3">
        <v>162.8</v>
      </c>
      <c r="D3">
        <v>127.4</v>
      </c>
    </row>
    <row r="4" spans="2:4">
      <c r="B4">
        <v>104.6</v>
      </c>
      <c r="C4">
        <v>159.4</v>
      </c>
      <c r="D4">
        <v>115.8</v>
      </c>
    </row>
    <row r="6" spans="2:4">
      <c r="B6">
        <f t="shared" ref="B6:D6" si="0">AVERAGE(B2:B4)</f>
        <v>99.3666666666667</v>
      </c>
      <c r="C6">
        <f t="shared" si="0"/>
        <v>154.633333333333</v>
      </c>
      <c r="D6">
        <f t="shared" si="0"/>
        <v>118.933333333333</v>
      </c>
    </row>
    <row r="7" spans="2:4">
      <c r="B7">
        <f t="shared" ref="B7:D7" si="1">STDEV(B2,B4)</f>
        <v>3.25269119345811</v>
      </c>
      <c r="C7">
        <f t="shared" si="1"/>
        <v>12.5157900270019</v>
      </c>
      <c r="D7">
        <f t="shared" si="1"/>
        <v>1.55563491861041</v>
      </c>
    </row>
  </sheetData>
  <pageMargins left="0.75" right="0.75" top="1" bottom="1" header="0.5" footer="0.5"/>
  <headerFooter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7"/>
  <sheetViews>
    <sheetView workbookViewId="0">
      <selection activeCell="E22" sqref="E22"/>
    </sheetView>
  </sheetViews>
  <sheetFormatPr defaultColWidth="9" defaultRowHeight="13.5" outlineLevelRow="6" outlineLevelCol="3"/>
  <sheetData>
    <row r="1" spans="2:4">
      <c r="B1" t="s">
        <v>94</v>
      </c>
      <c r="C1" t="s">
        <v>97</v>
      </c>
      <c r="D1" t="s">
        <v>158</v>
      </c>
    </row>
    <row r="2" spans="2:4">
      <c r="B2">
        <v>100</v>
      </c>
      <c r="C2">
        <v>63.8</v>
      </c>
      <c r="D2">
        <v>78.6</v>
      </c>
    </row>
    <row r="3" spans="2:4">
      <c r="B3">
        <v>91.7</v>
      </c>
      <c r="C3">
        <v>61.7</v>
      </c>
      <c r="D3">
        <v>82.3</v>
      </c>
    </row>
    <row r="4" spans="2:4">
      <c r="B4">
        <v>103.5</v>
      </c>
      <c r="C4">
        <v>67.5</v>
      </c>
      <c r="D4">
        <v>84.2</v>
      </c>
    </row>
    <row r="6" spans="2:4">
      <c r="B6">
        <f t="shared" ref="B6:D6" si="0">AVERAGE(B2:B4)</f>
        <v>98.4</v>
      </c>
      <c r="C6">
        <f t="shared" si="0"/>
        <v>64.3333333333333</v>
      </c>
      <c r="D6">
        <f t="shared" si="0"/>
        <v>81.7</v>
      </c>
    </row>
    <row r="7" spans="2:4">
      <c r="B7">
        <f t="shared" ref="B7:D7" si="1">STDEV(B2,B4)</f>
        <v>2.47487373415292</v>
      </c>
      <c r="C7">
        <f t="shared" si="1"/>
        <v>2.61629509039023</v>
      </c>
      <c r="D7">
        <f t="shared" si="1"/>
        <v>3.95979797464467</v>
      </c>
    </row>
  </sheetData>
  <pageMargins left="0.75" right="0.75" top="1" bottom="1" header="0.5" footer="0.5"/>
  <headerFooter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7"/>
  <sheetViews>
    <sheetView workbookViewId="0">
      <selection activeCell="B6" sqref="B6:B7"/>
    </sheetView>
  </sheetViews>
  <sheetFormatPr defaultColWidth="9" defaultRowHeight="13.5" outlineLevelRow="6" outlineLevelCol="3"/>
  <sheetData>
    <row r="1" spans="2:4">
      <c r="B1" t="s">
        <v>94</v>
      </c>
      <c r="C1" t="s">
        <v>97</v>
      </c>
      <c r="D1" t="s">
        <v>159</v>
      </c>
    </row>
    <row r="2" spans="2:4">
      <c r="B2">
        <v>1.16</v>
      </c>
      <c r="C2">
        <v>4.66</v>
      </c>
      <c r="D2">
        <v>2.4</v>
      </c>
    </row>
    <row r="3" spans="2:4">
      <c r="B3">
        <v>0.96</v>
      </c>
      <c r="C3">
        <v>5.02</v>
      </c>
      <c r="D3">
        <v>3.12</v>
      </c>
    </row>
    <row r="4" spans="2:4">
      <c r="B4">
        <v>0.89</v>
      </c>
      <c r="C4">
        <v>4.41</v>
      </c>
      <c r="D4">
        <v>2.24</v>
      </c>
    </row>
    <row r="6" spans="2:4">
      <c r="B6">
        <f t="shared" ref="B6:D6" si="0">AVERAGE(B2:B4)</f>
        <v>1.00333333333333</v>
      </c>
      <c r="C6">
        <f t="shared" si="0"/>
        <v>4.69666666666667</v>
      </c>
      <c r="D6">
        <f t="shared" si="0"/>
        <v>2.58666666666667</v>
      </c>
    </row>
    <row r="7" spans="2:4">
      <c r="B7">
        <f t="shared" ref="B7:D7" si="1">STDEV(B2,B4)</f>
        <v>0.190918830920367</v>
      </c>
      <c r="C7">
        <f t="shared" si="1"/>
        <v>0.176776695296637</v>
      </c>
      <c r="D7">
        <f t="shared" si="1"/>
        <v>0.113137084989847</v>
      </c>
    </row>
  </sheetData>
  <pageMargins left="0.75" right="0.75" top="1" bottom="1" header="0.5" footer="0.5"/>
  <headerFooter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7"/>
  <sheetViews>
    <sheetView workbookViewId="0">
      <selection activeCell="B6" sqref="B6:B7"/>
    </sheetView>
  </sheetViews>
  <sheetFormatPr defaultColWidth="9" defaultRowHeight="13.5" outlineLevelRow="6" outlineLevelCol="3"/>
  <cols>
    <col min="4" max="4" width="12.25" customWidth="1"/>
  </cols>
  <sheetData>
    <row r="1" spans="2:4">
      <c r="B1" t="s">
        <v>15</v>
      </c>
      <c r="C1" t="s">
        <v>156</v>
      </c>
      <c r="D1" t="s">
        <v>160</v>
      </c>
    </row>
    <row r="2" spans="2:4">
      <c r="B2">
        <v>100</v>
      </c>
      <c r="C2">
        <v>139.8</v>
      </c>
      <c r="D2">
        <v>112.6</v>
      </c>
    </row>
    <row r="3" spans="2:4">
      <c r="B3">
        <v>92.4</v>
      </c>
      <c r="C3">
        <v>168.3</v>
      </c>
      <c r="D3">
        <v>130.5</v>
      </c>
    </row>
    <row r="4" spans="2:4">
      <c r="B4">
        <v>106.2</v>
      </c>
      <c r="C4">
        <v>163.7</v>
      </c>
      <c r="D4">
        <v>114.9</v>
      </c>
    </row>
    <row r="6" spans="2:4">
      <c r="B6">
        <f t="shared" ref="B6:D6" si="0">AVERAGE(B2:B4)</f>
        <v>99.5333333333333</v>
      </c>
      <c r="C6">
        <f t="shared" si="0"/>
        <v>157.266666666667</v>
      </c>
      <c r="D6">
        <f t="shared" si="0"/>
        <v>119.333333333333</v>
      </c>
    </row>
    <row r="7" spans="2:4">
      <c r="B7">
        <f t="shared" ref="B7:D7" si="1">STDEV(B2,B4)</f>
        <v>4.3840620433566</v>
      </c>
      <c r="C7">
        <f t="shared" si="1"/>
        <v>16.8998520703585</v>
      </c>
      <c r="D7">
        <f t="shared" si="1"/>
        <v>1.62634559672907</v>
      </c>
    </row>
  </sheetData>
  <pageMargins left="0.75" right="0.75" top="1" bottom="1" header="0.5" footer="0.5"/>
  <headerFooter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7"/>
  <sheetViews>
    <sheetView workbookViewId="0">
      <selection activeCell="P47" sqref="P47"/>
    </sheetView>
  </sheetViews>
  <sheetFormatPr defaultColWidth="9" defaultRowHeight="13.5" outlineLevelRow="6" outlineLevelCol="3"/>
  <sheetData>
    <row r="1" spans="2:4">
      <c r="B1" t="s">
        <v>15</v>
      </c>
      <c r="C1" t="s">
        <v>156</v>
      </c>
      <c r="D1" t="s">
        <v>161</v>
      </c>
    </row>
    <row r="2" spans="2:4">
      <c r="B2">
        <v>18.6</v>
      </c>
      <c r="C2">
        <v>11.6</v>
      </c>
      <c r="D2">
        <v>16.2</v>
      </c>
    </row>
    <row r="3" spans="2:4">
      <c r="B3">
        <v>22.4</v>
      </c>
      <c r="C3">
        <v>9.3</v>
      </c>
      <c r="D3">
        <v>14.7</v>
      </c>
    </row>
    <row r="4" spans="2:4">
      <c r="B4">
        <v>19.7</v>
      </c>
      <c r="C4">
        <v>10.2</v>
      </c>
      <c r="D4">
        <v>13.9</v>
      </c>
    </row>
    <row r="6" spans="2:4">
      <c r="B6">
        <f t="shared" ref="B6:D6" si="0">AVERAGE(B2:B4)</f>
        <v>20.2333333333333</v>
      </c>
      <c r="C6">
        <f t="shared" si="0"/>
        <v>10.3666666666667</v>
      </c>
      <c r="D6">
        <f t="shared" si="0"/>
        <v>14.9333333333333</v>
      </c>
    </row>
    <row r="7" spans="2:4">
      <c r="B7">
        <f t="shared" ref="B7:D7" si="1">STDEV(B2,B4)</f>
        <v>0.777817459305201</v>
      </c>
      <c r="C7">
        <f t="shared" si="1"/>
        <v>0.989949493661167</v>
      </c>
      <c r="D7">
        <f t="shared" si="1"/>
        <v>1.62634559672906</v>
      </c>
    </row>
  </sheetData>
  <pageMargins left="0.75" right="0.75" top="1" bottom="1" header="0.5" footer="0.5"/>
  <headerFooter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workbookViewId="0">
      <selection activeCell="N31" sqref="N31"/>
    </sheetView>
  </sheetViews>
  <sheetFormatPr defaultColWidth="9" defaultRowHeight="13.5"/>
  <cols>
    <col min="3" max="3" width="9.25" customWidth="1"/>
    <col min="10" max="10" width="15.5" customWidth="1"/>
  </cols>
  <sheetData>
    <row r="1" spans="1:11">
      <c r="A1" s="1"/>
      <c r="B1" s="1" t="s">
        <v>0</v>
      </c>
      <c r="C1" s="2" t="s">
        <v>162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s="1" t="s">
        <v>163</v>
      </c>
      <c r="B3" s="4">
        <v>9.86</v>
      </c>
      <c r="C3" s="4">
        <v>19.73</v>
      </c>
      <c r="D3" s="5">
        <f t="shared" ref="D3:D9" si="0">C3-B3</f>
        <v>9.87</v>
      </c>
      <c r="E3" s="6">
        <f t="shared" ref="E3:E9" si="1">$D$6</f>
        <v>10.01</v>
      </c>
      <c r="F3" s="6">
        <f t="shared" ref="F3:F9" si="2">D3-E3</f>
        <v>-0.140000000000001</v>
      </c>
      <c r="G3" s="6">
        <f t="shared" ref="G3:G9" si="3">POWER(2,-F3)</f>
        <v>1.10190511587661</v>
      </c>
      <c r="H3" s="6">
        <f t="shared" ref="H3:H9" si="4">$G$6</f>
        <v>1.00263782511797</v>
      </c>
      <c r="I3" s="5">
        <f t="shared" ref="I3:I9" si="5">G3/H3</f>
        <v>1.09900612990235</v>
      </c>
      <c r="J3" s="6"/>
      <c r="K3" s="6"/>
    </row>
    <row r="4" ht="14.25" spans="1:11">
      <c r="A4" s="1"/>
      <c r="B4" s="4">
        <v>9.74</v>
      </c>
      <c r="C4" s="7" t="s">
        <v>164</v>
      </c>
      <c r="D4" s="5">
        <f t="shared" si="0"/>
        <v>10.04</v>
      </c>
      <c r="E4" s="6">
        <f t="shared" si="1"/>
        <v>10.01</v>
      </c>
      <c r="F4" s="6">
        <f t="shared" si="2"/>
        <v>0.0299999999999994</v>
      </c>
      <c r="G4" s="6">
        <f t="shared" si="3"/>
        <v>0.979420297586927</v>
      </c>
      <c r="H4" s="6">
        <f t="shared" si="4"/>
        <v>1.00263782511797</v>
      </c>
      <c r="I4" s="5">
        <f t="shared" si="5"/>
        <v>0.976843555120902</v>
      </c>
      <c r="J4" s="6"/>
      <c r="K4" s="6"/>
    </row>
    <row r="5" ht="14.25" spans="1:11">
      <c r="A5" s="1"/>
      <c r="B5" s="4">
        <v>9.66</v>
      </c>
      <c r="C5" s="7" t="s">
        <v>164</v>
      </c>
      <c r="D5" s="5">
        <f t="shared" si="0"/>
        <v>10.12</v>
      </c>
      <c r="E5" s="6">
        <f t="shared" si="1"/>
        <v>10.01</v>
      </c>
      <c r="F5" s="6">
        <f t="shared" si="2"/>
        <v>0.109999999999999</v>
      </c>
      <c r="G5" s="6">
        <f t="shared" si="3"/>
        <v>0.926588061890371</v>
      </c>
      <c r="H5" s="6">
        <f t="shared" si="4"/>
        <v>1.00263782511797</v>
      </c>
      <c r="I5" s="5">
        <f t="shared" si="5"/>
        <v>0.924150314976746</v>
      </c>
      <c r="J5" s="13">
        <f>AVERAGE(I3:I5)</f>
        <v>1</v>
      </c>
      <c r="K5" s="6">
        <f>STDEV(I3:I5)</f>
        <v>0.0896984097289548</v>
      </c>
    </row>
    <row r="6" ht="14.25" spans="1:11">
      <c r="A6" s="1"/>
      <c r="B6" s="8"/>
      <c r="C6" s="4"/>
      <c r="D6" s="6">
        <f>AVERAGE(D3:D5)</f>
        <v>10.01</v>
      </c>
      <c r="E6" s="6" t="s">
        <v>18</v>
      </c>
      <c r="F6" s="6"/>
      <c r="G6" s="6">
        <f>AVERAGE(G3:G5)</f>
        <v>1.00263782511797</v>
      </c>
      <c r="H6" s="6"/>
      <c r="I6" s="6"/>
      <c r="J6" s="13"/>
      <c r="K6" s="6"/>
    </row>
    <row r="7" ht="14.25" spans="1:11">
      <c r="A7" s="1" t="s">
        <v>165</v>
      </c>
      <c r="B7" s="4">
        <v>9.53</v>
      </c>
      <c r="C7" s="7" t="s">
        <v>166</v>
      </c>
      <c r="D7" s="6">
        <f t="shared" si="0"/>
        <v>12.21</v>
      </c>
      <c r="E7" s="6">
        <f t="shared" si="1"/>
        <v>10.01</v>
      </c>
      <c r="F7" s="6">
        <f t="shared" si="2"/>
        <v>2.2</v>
      </c>
      <c r="G7" s="6">
        <f t="shared" si="3"/>
        <v>0.217637640824031</v>
      </c>
      <c r="H7" s="6">
        <f t="shared" si="4"/>
        <v>1.00263782511797</v>
      </c>
      <c r="I7" s="6">
        <f t="shared" si="5"/>
        <v>0.217065061153487</v>
      </c>
      <c r="J7" s="13"/>
      <c r="K7" s="6"/>
    </row>
    <row r="8" ht="14.25" spans="1:11">
      <c r="A8" s="1"/>
      <c r="B8" s="4">
        <v>9.42</v>
      </c>
      <c r="C8" s="7" t="s">
        <v>167</v>
      </c>
      <c r="D8" s="6">
        <f t="shared" si="0"/>
        <v>12.39</v>
      </c>
      <c r="E8" s="6">
        <f t="shared" si="1"/>
        <v>10.01</v>
      </c>
      <c r="F8" s="6">
        <f t="shared" si="2"/>
        <v>2.38</v>
      </c>
      <c r="G8" s="6">
        <f t="shared" si="3"/>
        <v>0.192109397661002</v>
      </c>
      <c r="H8" s="6">
        <f t="shared" si="4"/>
        <v>1.00263782511797</v>
      </c>
      <c r="I8" s="6">
        <f t="shared" si="5"/>
        <v>0.191603979870197</v>
      </c>
      <c r="J8" s="13"/>
      <c r="K8" s="6"/>
    </row>
    <row r="9" ht="14.25" spans="1:11">
      <c r="A9" s="1"/>
      <c r="B9" s="4">
        <v>9.35</v>
      </c>
      <c r="C9" s="7" t="s">
        <v>168</v>
      </c>
      <c r="D9" s="6">
        <f t="shared" si="0"/>
        <v>12.23</v>
      </c>
      <c r="E9" s="6">
        <f t="shared" si="1"/>
        <v>10.01</v>
      </c>
      <c r="F9" s="6">
        <f t="shared" si="2"/>
        <v>2.22</v>
      </c>
      <c r="G9" s="6">
        <f t="shared" si="3"/>
        <v>0.214641359109439</v>
      </c>
      <c r="H9" s="6">
        <f t="shared" si="4"/>
        <v>1.00263782511797</v>
      </c>
      <c r="I9" s="6">
        <f t="shared" si="5"/>
        <v>0.21407666231242</v>
      </c>
      <c r="J9" s="13">
        <f>AVERAGE(I7:I9)</f>
        <v>0.207581901112035</v>
      </c>
      <c r="K9" s="6">
        <f>STDEV(I7:I9)</f>
        <v>0.013917726370212</v>
      </c>
    </row>
    <row r="13" spans="1:3">
      <c r="A13" s="9" t="s">
        <v>23</v>
      </c>
      <c r="B13" s="9"/>
      <c r="C13" s="9"/>
    </row>
    <row r="14" spans="1:3">
      <c r="A14" s="10" t="s">
        <v>163</v>
      </c>
      <c r="B14" s="9">
        <v>3</v>
      </c>
      <c r="C14" s="9" t="s">
        <v>150</v>
      </c>
    </row>
    <row r="15" spans="1:3">
      <c r="A15" s="11" t="s">
        <v>165</v>
      </c>
      <c r="B15" s="9">
        <v>3</v>
      </c>
      <c r="C15" s="9" t="s">
        <v>169</v>
      </c>
    </row>
    <row r="25" spans="8:8">
      <c r="H25" s="12"/>
    </row>
    <row r="27" spans="2:3">
      <c r="B27" s="14"/>
      <c r="C27" s="14"/>
    </row>
    <row r="32" spans="2:3">
      <c r="B32" s="1"/>
      <c r="C32" s="1"/>
    </row>
    <row r="33" spans="2:3">
      <c r="B33" s="1"/>
      <c r="C33" s="1"/>
    </row>
  </sheetData>
  <pageMargins left="0.75" right="0.75" top="1" bottom="1" header="0.5" footer="0.5"/>
  <pageSetup paperSize="9" orientation="portrait"/>
  <headerFooter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workbookViewId="0">
      <selection activeCell="F25" sqref="F25"/>
    </sheetView>
  </sheetViews>
  <sheetFormatPr defaultColWidth="9" defaultRowHeight="13.5"/>
  <cols>
    <col min="2" max="2" width="10.25" customWidth="1"/>
  </cols>
  <sheetData>
    <row r="1" spans="1:11">
      <c r="A1" s="1"/>
      <c r="B1" s="1" t="s">
        <v>0</v>
      </c>
      <c r="C1" s="2" t="s">
        <v>170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s="3" t="s">
        <v>171</v>
      </c>
      <c r="B3" s="4">
        <v>9.68</v>
      </c>
      <c r="C3" s="4">
        <v>20.31</v>
      </c>
      <c r="D3" s="5">
        <f t="shared" ref="D3:D9" si="0">C3-B3</f>
        <v>10.63</v>
      </c>
      <c r="E3" s="6">
        <f t="shared" ref="E3:E9" si="1">$D$6</f>
        <v>10.7033333333333</v>
      </c>
      <c r="F3" s="6">
        <f t="shared" ref="F3:F9" si="2">D3-E3</f>
        <v>-0.0733333333333341</v>
      </c>
      <c r="G3" s="6">
        <f t="shared" ref="G3:G9" si="3">POWER(2,-F3)</f>
        <v>1.05214484820072</v>
      </c>
      <c r="H3" s="6">
        <f t="shared" ref="H3:H9" si="4">$G$6</f>
        <v>1.00090134707246</v>
      </c>
      <c r="I3" s="5">
        <f t="shared" ref="I3:I9" si="5">G3/H3</f>
        <v>1.05119735454262</v>
      </c>
      <c r="J3" s="6"/>
      <c r="K3" s="6"/>
    </row>
    <row r="4" ht="14.25" spans="1:11">
      <c r="A4" s="1"/>
      <c r="B4" s="4">
        <v>9.62</v>
      </c>
      <c r="C4" s="7" t="s">
        <v>172</v>
      </c>
      <c r="D4" s="5">
        <f t="shared" si="0"/>
        <v>10.7</v>
      </c>
      <c r="E4" s="6">
        <f t="shared" si="1"/>
        <v>10.7033333333333</v>
      </c>
      <c r="F4" s="6">
        <f t="shared" si="2"/>
        <v>-0.00333333333333208</v>
      </c>
      <c r="G4" s="6">
        <f t="shared" si="3"/>
        <v>1.00231316184217</v>
      </c>
      <c r="H4" s="6">
        <f t="shared" si="4"/>
        <v>1.00090134707246</v>
      </c>
      <c r="I4" s="5">
        <f t="shared" si="5"/>
        <v>1.00141054338056</v>
      </c>
      <c r="J4" s="6"/>
      <c r="K4" s="6"/>
    </row>
    <row r="5" ht="14.25" spans="1:11">
      <c r="A5" s="1"/>
      <c r="B5" s="4">
        <v>9.54</v>
      </c>
      <c r="C5" s="7" t="s">
        <v>172</v>
      </c>
      <c r="D5" s="5">
        <f t="shared" si="0"/>
        <v>10.78</v>
      </c>
      <c r="E5" s="6">
        <f t="shared" si="1"/>
        <v>10.7033333333333</v>
      </c>
      <c r="F5" s="6">
        <f t="shared" si="2"/>
        <v>0.076666666666668</v>
      </c>
      <c r="G5" s="6">
        <f t="shared" si="3"/>
        <v>0.948246031174496</v>
      </c>
      <c r="H5" s="6">
        <f t="shared" si="4"/>
        <v>1.00090134707246</v>
      </c>
      <c r="I5" s="5">
        <f t="shared" si="5"/>
        <v>0.947392102076816</v>
      </c>
      <c r="J5" s="13">
        <f>AVERAGE(I3:I5)</f>
        <v>1</v>
      </c>
      <c r="K5" s="6">
        <f>STDEV(I3:I5)</f>
        <v>0.0519169994736183</v>
      </c>
    </row>
    <row r="6" ht="14.25" spans="1:11">
      <c r="A6" s="1"/>
      <c r="B6" s="8"/>
      <c r="C6" s="4"/>
      <c r="D6" s="6">
        <f>AVERAGE(D3:D5)</f>
        <v>10.7033333333333</v>
      </c>
      <c r="E6" s="6" t="s">
        <v>18</v>
      </c>
      <c r="F6" s="6"/>
      <c r="G6" s="6">
        <f>AVERAGE(G3:G5)</f>
        <v>1.00090134707246</v>
      </c>
      <c r="H6" s="6"/>
      <c r="I6" s="6"/>
      <c r="J6" s="13"/>
      <c r="K6" s="6"/>
    </row>
    <row r="7" ht="14.25" spans="1:11">
      <c r="A7" s="3" t="s">
        <v>173</v>
      </c>
      <c r="B7" s="4">
        <v>9.36</v>
      </c>
      <c r="C7" s="7" t="s">
        <v>174</v>
      </c>
      <c r="D7" s="6">
        <f t="shared" si="0"/>
        <v>8.1</v>
      </c>
      <c r="E7" s="6">
        <f t="shared" si="1"/>
        <v>10.7033333333333</v>
      </c>
      <c r="F7" s="6">
        <f t="shared" si="2"/>
        <v>-2.60333333333333</v>
      </c>
      <c r="G7" s="6">
        <f t="shared" si="3"/>
        <v>6.07689065694239</v>
      </c>
      <c r="H7" s="6">
        <f t="shared" si="4"/>
        <v>1.00090134707246</v>
      </c>
      <c r="I7" s="6">
        <f t="shared" si="5"/>
        <v>6.0714182019204</v>
      </c>
      <c r="J7" s="13"/>
      <c r="K7" s="6"/>
    </row>
    <row r="8" ht="14.25" spans="1:11">
      <c r="A8" s="1"/>
      <c r="B8" s="4">
        <v>9.27</v>
      </c>
      <c r="C8" s="7" t="s">
        <v>175</v>
      </c>
      <c r="D8" s="6">
        <f t="shared" si="0"/>
        <v>7.96</v>
      </c>
      <c r="E8" s="6">
        <f t="shared" si="1"/>
        <v>10.7033333333333</v>
      </c>
      <c r="F8" s="6">
        <f t="shared" si="2"/>
        <v>-2.74333333333333</v>
      </c>
      <c r="G8" s="6">
        <f t="shared" si="3"/>
        <v>6.6961569035076</v>
      </c>
      <c r="H8" s="6">
        <f t="shared" si="4"/>
        <v>1.00090134707246</v>
      </c>
      <c r="I8" s="6">
        <f t="shared" si="5"/>
        <v>6.69012677732246</v>
      </c>
      <c r="J8" s="13"/>
      <c r="K8" s="6"/>
    </row>
    <row r="9" ht="14.25" spans="1:11">
      <c r="A9" s="1"/>
      <c r="B9" s="4">
        <v>9.15</v>
      </c>
      <c r="C9" s="7" t="s">
        <v>176</v>
      </c>
      <c r="D9" s="6">
        <f t="shared" si="0"/>
        <v>7.88</v>
      </c>
      <c r="E9" s="6">
        <f t="shared" si="1"/>
        <v>10.7033333333333</v>
      </c>
      <c r="F9" s="6">
        <f t="shared" si="2"/>
        <v>-2.82333333333333</v>
      </c>
      <c r="G9" s="6">
        <f t="shared" si="3"/>
        <v>7.07795864943716</v>
      </c>
      <c r="H9" s="6">
        <f t="shared" si="4"/>
        <v>1.00090134707246</v>
      </c>
      <c r="I9" s="6">
        <f t="shared" si="5"/>
        <v>7.07158469727261</v>
      </c>
      <c r="J9" s="13">
        <f>AVERAGE(I7:I9)</f>
        <v>6.61104322550516</v>
      </c>
      <c r="K9" s="6">
        <f>STDEV(I7:I9)</f>
        <v>0.504751335542872</v>
      </c>
    </row>
    <row r="13" spans="1:3">
      <c r="A13" s="9" t="s">
        <v>23</v>
      </c>
      <c r="B13" s="9"/>
      <c r="C13" s="9"/>
    </row>
    <row r="14" spans="1:3">
      <c r="A14" s="10" t="s">
        <v>15</v>
      </c>
      <c r="B14" s="9">
        <v>3</v>
      </c>
      <c r="C14" s="9" t="s">
        <v>177</v>
      </c>
    </row>
    <row r="15" spans="1:3">
      <c r="A15" s="11" t="s">
        <v>178</v>
      </c>
      <c r="B15" s="9">
        <v>3</v>
      </c>
      <c r="C15" s="9" t="s">
        <v>179</v>
      </c>
    </row>
    <row r="19" spans="8:8">
      <c r="H19" s="12"/>
    </row>
    <row r="32" spans="2:3">
      <c r="B32" s="1"/>
      <c r="C32" s="1"/>
    </row>
    <row r="33" spans="2:3">
      <c r="B33" s="1"/>
      <c r="C33" s="1"/>
    </row>
  </sheetData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D21" sqref="D21"/>
    </sheetView>
  </sheetViews>
  <sheetFormatPr defaultColWidth="9" defaultRowHeight="13.5"/>
  <sheetData>
    <row r="1" spans="1:11">
      <c r="A1" s="1"/>
      <c r="B1" s="1" t="s">
        <v>0</v>
      </c>
      <c r="C1" s="2" t="s">
        <v>35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t="s">
        <v>15</v>
      </c>
      <c r="B3" s="4">
        <v>10.77</v>
      </c>
      <c r="C3" s="4">
        <v>18.74</v>
      </c>
      <c r="D3" s="5">
        <f t="shared" ref="D3:D9" si="0">C3-B3</f>
        <v>7.97</v>
      </c>
      <c r="E3" s="6">
        <f t="shared" ref="E3:E9" si="1">$D$6</f>
        <v>8.03666666666667</v>
      </c>
      <c r="F3" s="6">
        <f t="shared" ref="F3:F9" si="2">D3-E3</f>
        <v>-0.0666666666666682</v>
      </c>
      <c r="G3" s="6">
        <f t="shared" ref="G3:G9" si="3">POWER(2,-F3)</f>
        <v>1.04729412282063</v>
      </c>
      <c r="H3" s="6">
        <f t="shared" ref="H3:H9" si="4">$G$6</f>
        <v>1.00067886880718</v>
      </c>
      <c r="I3" s="5">
        <f t="shared" ref="I3:I9" si="5">G3/H3</f>
        <v>1.04658362984022</v>
      </c>
      <c r="J3" s="6"/>
      <c r="K3" s="6"/>
    </row>
    <row r="4" ht="14.25" spans="1:11">
      <c r="A4" s="1"/>
      <c r="B4" s="4">
        <v>10.68</v>
      </c>
      <c r="C4" s="7" t="s">
        <v>36</v>
      </c>
      <c r="D4" s="5">
        <f t="shared" si="0"/>
        <v>8.04</v>
      </c>
      <c r="E4" s="6">
        <f t="shared" si="1"/>
        <v>8.03666666666667</v>
      </c>
      <c r="F4" s="6">
        <f t="shared" si="2"/>
        <v>0.00333333333333208</v>
      </c>
      <c r="G4" s="6">
        <f t="shared" si="3"/>
        <v>0.997692176527024</v>
      </c>
      <c r="H4" s="6">
        <f t="shared" si="4"/>
        <v>1.00067886880718</v>
      </c>
      <c r="I4" s="5">
        <f t="shared" si="5"/>
        <v>0.997015333916544</v>
      </c>
      <c r="J4" s="6"/>
      <c r="K4" s="6"/>
    </row>
    <row r="5" ht="14.25" spans="1:11">
      <c r="A5" s="1"/>
      <c r="B5" s="4">
        <v>10.62</v>
      </c>
      <c r="C5" s="7" t="s">
        <v>36</v>
      </c>
      <c r="D5" s="5">
        <f t="shared" si="0"/>
        <v>8.1</v>
      </c>
      <c r="E5" s="6">
        <f t="shared" si="1"/>
        <v>8.03666666666667</v>
      </c>
      <c r="F5" s="6">
        <f t="shared" si="2"/>
        <v>0.0633333333333326</v>
      </c>
      <c r="G5" s="6">
        <f t="shared" si="3"/>
        <v>0.957050307073902</v>
      </c>
      <c r="H5" s="6">
        <f t="shared" si="4"/>
        <v>1.00067886880718</v>
      </c>
      <c r="I5" s="5">
        <f t="shared" si="5"/>
        <v>0.956401036243237</v>
      </c>
      <c r="J5" s="13">
        <f>AVERAGE(I3:I5)</f>
        <v>1</v>
      </c>
      <c r="K5" s="6">
        <f>STDEV(I3:I5)</f>
        <v>0.0451653209962236</v>
      </c>
    </row>
    <row r="6" ht="14.25" spans="1:11">
      <c r="A6" s="1"/>
      <c r="B6" s="8"/>
      <c r="C6" s="4"/>
      <c r="D6" s="6">
        <f>AVERAGE(D3:D5)</f>
        <v>8.03666666666667</v>
      </c>
      <c r="E6" s="6" t="s">
        <v>18</v>
      </c>
      <c r="F6" s="6"/>
      <c r="G6" s="6">
        <f>AVERAGE(G3:G5)</f>
        <v>1.00067886880718</v>
      </c>
      <c r="H6" s="6"/>
      <c r="I6" s="6"/>
      <c r="J6" s="13"/>
      <c r="K6" s="6"/>
    </row>
    <row r="7" ht="14.25" spans="1:11">
      <c r="A7" t="s">
        <v>29</v>
      </c>
      <c r="B7" s="4">
        <v>10.55</v>
      </c>
      <c r="C7" s="7" t="s">
        <v>37</v>
      </c>
      <c r="D7" s="6">
        <f t="shared" si="0"/>
        <v>7.8</v>
      </c>
      <c r="E7" s="6">
        <f t="shared" si="1"/>
        <v>8.03666666666667</v>
      </c>
      <c r="F7" s="6">
        <f t="shared" si="2"/>
        <v>-0.236666666666666</v>
      </c>
      <c r="G7" s="6">
        <f t="shared" si="3"/>
        <v>1.17826713884407</v>
      </c>
      <c r="H7" s="6">
        <f t="shared" si="4"/>
        <v>1.00067886880718</v>
      </c>
      <c r="I7" s="6">
        <f t="shared" si="5"/>
        <v>1.17746779268815</v>
      </c>
      <c r="J7" s="13"/>
      <c r="K7" s="6"/>
    </row>
    <row r="8" ht="14.25" spans="1:11">
      <c r="A8" s="1"/>
      <c r="B8" s="4">
        <v>10.43</v>
      </c>
      <c r="C8" s="7" t="s">
        <v>38</v>
      </c>
      <c r="D8" s="6">
        <f t="shared" si="0"/>
        <v>7.94</v>
      </c>
      <c r="E8" s="6">
        <f t="shared" si="1"/>
        <v>8.03666666666667</v>
      </c>
      <c r="F8" s="6">
        <f t="shared" si="2"/>
        <v>-0.0966666666666658</v>
      </c>
      <c r="G8" s="6">
        <f t="shared" si="3"/>
        <v>1.06929999858174</v>
      </c>
      <c r="H8" s="6">
        <f t="shared" si="4"/>
        <v>1.00067886880718</v>
      </c>
      <c r="I8" s="6">
        <f t="shared" si="5"/>
        <v>1.06857457663351</v>
      </c>
      <c r="J8" s="13"/>
      <c r="K8" s="6"/>
    </row>
    <row r="9" ht="14.25" spans="1:11">
      <c r="A9" s="1"/>
      <c r="B9" s="4">
        <v>10.35</v>
      </c>
      <c r="C9" s="7" t="s">
        <v>39</v>
      </c>
      <c r="D9" s="6">
        <f t="shared" si="0"/>
        <v>8.11</v>
      </c>
      <c r="E9" s="6">
        <f t="shared" si="1"/>
        <v>8.03666666666667</v>
      </c>
      <c r="F9" s="6">
        <f t="shared" si="2"/>
        <v>0.0733333333333341</v>
      </c>
      <c r="G9" s="6">
        <f t="shared" si="3"/>
        <v>0.950439477710802</v>
      </c>
      <c r="H9" s="6">
        <f t="shared" si="4"/>
        <v>1.00067886880718</v>
      </c>
      <c r="I9" s="6">
        <f t="shared" si="5"/>
        <v>0.949794691721362</v>
      </c>
      <c r="J9" s="13">
        <f>AVERAGE(I7:I9)</f>
        <v>1.06527902034767</v>
      </c>
      <c r="K9" s="6">
        <f>STDEV(I7:I9)</f>
        <v>0.113872322117286</v>
      </c>
    </row>
    <row r="13" spans="1:3">
      <c r="A13" s="9" t="s">
        <v>23</v>
      </c>
      <c r="B13" s="9"/>
      <c r="C13" s="9"/>
    </row>
    <row r="14" spans="1:3">
      <c r="A14" s="10" t="s">
        <v>15</v>
      </c>
      <c r="B14" s="9">
        <v>3</v>
      </c>
      <c r="C14" s="9" t="s">
        <v>40</v>
      </c>
    </row>
    <row r="15" spans="1:3">
      <c r="A15" s="11" t="s">
        <v>19</v>
      </c>
      <c r="B15" s="9">
        <v>3</v>
      </c>
      <c r="C15" s="9" t="s">
        <v>41</v>
      </c>
    </row>
    <row r="20" spans="7:7">
      <c r="G20" s="23"/>
    </row>
    <row r="23" spans="6:7">
      <c r="F23" s="14"/>
      <c r="G23" s="14"/>
    </row>
    <row r="28" spans="7:7">
      <c r="G28" s="1"/>
    </row>
    <row r="29" spans="7:7">
      <c r="G29" s="1"/>
    </row>
  </sheetData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I22" sqref="I22"/>
    </sheetView>
  </sheetViews>
  <sheetFormatPr defaultColWidth="9" defaultRowHeight="13.5"/>
  <sheetData>
    <row r="1" spans="1:11">
      <c r="A1" s="1"/>
      <c r="B1" s="1" t="s">
        <v>0</v>
      </c>
      <c r="C1" s="2" t="s">
        <v>42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t="s">
        <v>15</v>
      </c>
      <c r="B3" s="4">
        <v>10.77</v>
      </c>
      <c r="C3" s="4">
        <v>19.15</v>
      </c>
      <c r="D3" s="5">
        <f t="shared" ref="D3:D9" si="0">C3-B3</f>
        <v>8.38</v>
      </c>
      <c r="E3" s="6">
        <f t="shared" ref="E3:E9" si="1">$D$6</f>
        <v>8.66</v>
      </c>
      <c r="F3" s="6">
        <f t="shared" ref="F3:F9" si="2">D3-E3</f>
        <v>-0.279999999999999</v>
      </c>
      <c r="G3" s="6">
        <f t="shared" ref="G3:G9" si="3">POWER(2,-F3)</f>
        <v>1.21419488439505</v>
      </c>
      <c r="H3" s="6">
        <f t="shared" ref="H3:H9" si="4">$G$6</f>
        <v>1.01150386574523</v>
      </c>
      <c r="I3" s="5">
        <f t="shared" ref="I3:I9" si="5">G3/H3</f>
        <v>1.20038580722624</v>
      </c>
      <c r="J3" s="6"/>
      <c r="K3" s="6"/>
    </row>
    <row r="4" ht="14.25" spans="1:11">
      <c r="A4" s="1"/>
      <c r="B4" s="4">
        <v>10.68</v>
      </c>
      <c r="C4" s="7" t="s">
        <v>43</v>
      </c>
      <c r="D4" s="5">
        <f t="shared" si="0"/>
        <v>8.91</v>
      </c>
      <c r="E4" s="6">
        <f t="shared" si="1"/>
        <v>8.66</v>
      </c>
      <c r="F4" s="6">
        <f t="shared" si="2"/>
        <v>0.250000000000002</v>
      </c>
      <c r="G4" s="6">
        <f t="shared" si="3"/>
        <v>0.840896415253714</v>
      </c>
      <c r="H4" s="6">
        <f t="shared" si="4"/>
        <v>1.01150386574523</v>
      </c>
      <c r="I4" s="5">
        <f t="shared" si="5"/>
        <v>0.831332873487518</v>
      </c>
      <c r="J4" s="6"/>
      <c r="K4" s="6"/>
    </row>
    <row r="5" ht="14.25" spans="1:11">
      <c r="A5" s="1"/>
      <c r="B5" s="4">
        <v>10.62</v>
      </c>
      <c r="C5" s="7" t="s">
        <v>44</v>
      </c>
      <c r="D5" s="5">
        <f t="shared" si="0"/>
        <v>8.69</v>
      </c>
      <c r="E5" s="6">
        <f t="shared" si="1"/>
        <v>8.66</v>
      </c>
      <c r="F5" s="6">
        <f t="shared" si="2"/>
        <v>0.0300000000000011</v>
      </c>
      <c r="G5" s="6">
        <f t="shared" si="3"/>
        <v>0.979420297586926</v>
      </c>
      <c r="H5" s="6">
        <f t="shared" si="4"/>
        <v>1.01150386574523</v>
      </c>
      <c r="I5" s="5">
        <f t="shared" si="5"/>
        <v>0.968281319286244</v>
      </c>
      <c r="J5" s="13">
        <f>AVERAGE(I3:I5)</f>
        <v>1</v>
      </c>
      <c r="K5" s="6">
        <f>STDEV(I3:I5)</f>
        <v>0.186559837598972</v>
      </c>
    </row>
    <row r="6" ht="14.25" spans="1:11">
      <c r="A6" s="1"/>
      <c r="B6" s="8"/>
      <c r="C6" s="4"/>
      <c r="D6" s="6">
        <f>AVERAGE(D3:D5)</f>
        <v>8.66</v>
      </c>
      <c r="E6" s="6" t="s">
        <v>18</v>
      </c>
      <c r="F6" s="6"/>
      <c r="G6" s="6">
        <f>AVERAGE(G3:G5)</f>
        <v>1.01150386574523</v>
      </c>
      <c r="H6" s="6"/>
      <c r="I6" s="6"/>
      <c r="J6" s="13"/>
      <c r="K6" s="6"/>
    </row>
    <row r="7" ht="14.25" spans="1:11">
      <c r="A7" t="s">
        <v>45</v>
      </c>
      <c r="B7" s="4">
        <v>10.55</v>
      </c>
      <c r="C7" s="7" t="s">
        <v>46</v>
      </c>
      <c r="D7" s="6">
        <f t="shared" si="0"/>
        <v>8.12</v>
      </c>
      <c r="E7" s="6">
        <f t="shared" si="1"/>
        <v>8.66</v>
      </c>
      <c r="F7" s="6">
        <f t="shared" si="2"/>
        <v>-0.539999999999997</v>
      </c>
      <c r="G7" s="6">
        <f t="shared" si="3"/>
        <v>1.45397251732031</v>
      </c>
      <c r="H7" s="6">
        <f t="shared" si="4"/>
        <v>1.01150386574523</v>
      </c>
      <c r="I7" s="6">
        <f t="shared" si="5"/>
        <v>1.43743644148022</v>
      </c>
      <c r="J7" s="13"/>
      <c r="K7" s="6"/>
    </row>
    <row r="8" ht="14.25" spans="1:11">
      <c r="A8" s="1"/>
      <c r="B8" s="4">
        <v>10.43</v>
      </c>
      <c r="C8" s="7" t="s">
        <v>47</v>
      </c>
      <c r="D8" s="6">
        <f t="shared" si="0"/>
        <v>8.93</v>
      </c>
      <c r="E8" s="6">
        <f t="shared" si="1"/>
        <v>8.66</v>
      </c>
      <c r="F8" s="6">
        <f t="shared" si="2"/>
        <v>0.270000000000001</v>
      </c>
      <c r="G8" s="6">
        <f t="shared" si="3"/>
        <v>0.829319545814441</v>
      </c>
      <c r="H8" s="6">
        <f t="shared" si="4"/>
        <v>1.01150386574523</v>
      </c>
      <c r="I8" s="6">
        <f t="shared" si="5"/>
        <v>0.819887668153831</v>
      </c>
      <c r="J8" s="13"/>
      <c r="K8" s="6"/>
    </row>
    <row r="9" ht="14.25" spans="1:11">
      <c r="A9" s="1"/>
      <c r="B9" s="4">
        <v>10.35</v>
      </c>
      <c r="C9" s="7" t="s">
        <v>48</v>
      </c>
      <c r="D9" s="6">
        <f t="shared" si="0"/>
        <v>8.38</v>
      </c>
      <c r="E9" s="6">
        <f t="shared" si="1"/>
        <v>8.66</v>
      </c>
      <c r="F9" s="6">
        <f t="shared" si="2"/>
        <v>-0.279999999999998</v>
      </c>
      <c r="G9" s="6">
        <f t="shared" si="3"/>
        <v>1.21419488439504</v>
      </c>
      <c r="H9" s="6">
        <f t="shared" si="4"/>
        <v>1.01150386574523</v>
      </c>
      <c r="I9" s="6">
        <f t="shared" si="5"/>
        <v>1.20038580722624</v>
      </c>
      <c r="J9" s="13">
        <f>AVERAGE(I7:I9)</f>
        <v>1.15256997228676</v>
      </c>
      <c r="K9" s="6">
        <f>STDEV(I7:I9)</f>
        <v>0.311538741431065</v>
      </c>
    </row>
    <row r="13" spans="1:3">
      <c r="A13" s="9" t="s">
        <v>23</v>
      </c>
      <c r="B13" s="9"/>
      <c r="C13" s="9"/>
    </row>
    <row r="14" spans="1:3">
      <c r="A14" s="10" t="s">
        <v>15</v>
      </c>
      <c r="B14" s="9">
        <v>3</v>
      </c>
      <c r="C14" s="9" t="s">
        <v>49</v>
      </c>
    </row>
    <row r="15" spans="1:7">
      <c r="A15" s="11" t="s">
        <v>19</v>
      </c>
      <c r="B15" s="9">
        <v>3</v>
      </c>
      <c r="C15" s="9" t="s">
        <v>50</v>
      </c>
      <c r="G15" s="12"/>
    </row>
    <row r="23" spans="6:7">
      <c r="F23" s="14"/>
      <c r="G23" s="14"/>
    </row>
    <row r="28" spans="7:7">
      <c r="G28" s="1"/>
    </row>
    <row r="29" spans="7:7">
      <c r="G29" s="1"/>
    </row>
  </sheetData>
  <pageMargins left="0.7" right="0.7" top="0.75" bottom="0.75" header="0.3" footer="0.3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I25" sqref="I25"/>
    </sheetView>
  </sheetViews>
  <sheetFormatPr defaultColWidth="9" defaultRowHeight="13.5"/>
  <sheetData>
    <row r="1" spans="1:11">
      <c r="A1" s="1"/>
      <c r="B1" s="1" t="s">
        <v>0</v>
      </c>
      <c r="C1" s="2" t="s">
        <v>51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t="s">
        <v>15</v>
      </c>
      <c r="B3" s="4">
        <v>10.77</v>
      </c>
      <c r="C3" s="4">
        <v>18.67</v>
      </c>
      <c r="D3" s="5">
        <f t="shared" ref="D3:D9" si="0">C3-B3</f>
        <v>7.9</v>
      </c>
      <c r="E3" s="6">
        <f t="shared" ref="E3:E9" si="1">$D$6</f>
        <v>8.00333333333334</v>
      </c>
      <c r="F3" s="6">
        <f t="shared" ref="F3:F9" si="2">D3-E3</f>
        <v>-0.103333333333333</v>
      </c>
      <c r="G3" s="6">
        <f t="shared" ref="G3:G9" si="3">POWER(2,-F3)</f>
        <v>1.07425264801329</v>
      </c>
      <c r="H3" s="6">
        <f t="shared" ref="H3:H9" si="4">$G$6</f>
        <v>1.00161119165561</v>
      </c>
      <c r="I3" s="5">
        <f t="shared" ref="I3:I9" si="5">G3/H3</f>
        <v>1.07252460531876</v>
      </c>
      <c r="J3" s="6"/>
      <c r="K3" s="6"/>
    </row>
    <row r="4" ht="14.25" spans="1:11">
      <c r="A4" s="1"/>
      <c r="B4" s="4">
        <v>10.68</v>
      </c>
      <c r="C4" s="7" t="s">
        <v>52</v>
      </c>
      <c r="D4" s="5">
        <f t="shared" si="0"/>
        <v>8.01</v>
      </c>
      <c r="E4" s="6">
        <f t="shared" si="1"/>
        <v>8.00333333333334</v>
      </c>
      <c r="F4" s="6">
        <f t="shared" si="2"/>
        <v>0.00666666666666593</v>
      </c>
      <c r="G4" s="6">
        <f t="shared" si="3"/>
        <v>0.99538967910323</v>
      </c>
      <c r="H4" s="6">
        <f t="shared" si="4"/>
        <v>1.00161119165561</v>
      </c>
      <c r="I4" s="5">
        <f t="shared" si="5"/>
        <v>0.993788495372043</v>
      </c>
      <c r="J4" s="6"/>
      <c r="K4" s="6"/>
    </row>
    <row r="5" ht="14.25" spans="1:11">
      <c r="A5" s="1"/>
      <c r="B5" s="4">
        <v>10.62</v>
      </c>
      <c r="C5" s="7" t="s">
        <v>36</v>
      </c>
      <c r="D5" s="5">
        <f t="shared" si="0"/>
        <v>8.1</v>
      </c>
      <c r="E5" s="6">
        <f t="shared" si="1"/>
        <v>8.00333333333334</v>
      </c>
      <c r="F5" s="6">
        <f t="shared" si="2"/>
        <v>0.096666666666664</v>
      </c>
      <c r="G5" s="6">
        <f t="shared" si="3"/>
        <v>0.93519124785032</v>
      </c>
      <c r="H5" s="6">
        <f t="shared" si="4"/>
        <v>1.00161119165561</v>
      </c>
      <c r="I5" s="5">
        <f t="shared" si="5"/>
        <v>0.933686899309199</v>
      </c>
      <c r="J5" s="13">
        <f>AVERAGE(I3:I5)</f>
        <v>1</v>
      </c>
      <c r="K5" s="6">
        <f>STDEV(I3:I5)</f>
        <v>0.0696269649260003</v>
      </c>
    </row>
    <row r="6" ht="14.25" spans="1:11">
      <c r="A6" s="1"/>
      <c r="B6" s="8"/>
      <c r="C6" s="4"/>
      <c r="D6" s="6">
        <f>AVERAGE(D3:D5)</f>
        <v>8.00333333333334</v>
      </c>
      <c r="E6" s="6" t="s">
        <v>18</v>
      </c>
      <c r="F6" s="6"/>
      <c r="G6" s="6">
        <f>AVERAGE(G3:G5)</f>
        <v>1.00161119165561</v>
      </c>
      <c r="H6" s="6"/>
      <c r="I6" s="6"/>
      <c r="J6" s="13"/>
      <c r="K6" s="6"/>
    </row>
    <row r="7" ht="14.25" spans="1:11">
      <c r="A7" t="s">
        <v>45</v>
      </c>
      <c r="B7" s="4">
        <v>10.77</v>
      </c>
      <c r="C7" s="7" t="s">
        <v>53</v>
      </c>
      <c r="D7" s="6">
        <f t="shared" si="0"/>
        <v>6.66</v>
      </c>
      <c r="E7" s="6">
        <f t="shared" si="1"/>
        <v>8.00333333333334</v>
      </c>
      <c r="F7" s="6">
        <f t="shared" si="2"/>
        <v>-1.34333333333334</v>
      </c>
      <c r="G7" s="6">
        <f t="shared" si="3"/>
        <v>2.53736898764986</v>
      </c>
      <c r="H7" s="6">
        <f t="shared" si="4"/>
        <v>1.00161119165561</v>
      </c>
      <c r="I7" s="6">
        <f t="shared" si="5"/>
        <v>2.53328737616812</v>
      </c>
      <c r="J7" s="13"/>
      <c r="K7" s="6"/>
    </row>
    <row r="8" ht="14.25" spans="1:11">
      <c r="A8" s="1"/>
      <c r="B8" s="4">
        <v>10.68</v>
      </c>
      <c r="C8" s="7" t="s">
        <v>54</v>
      </c>
      <c r="D8" s="6">
        <f t="shared" si="0"/>
        <v>6.76</v>
      </c>
      <c r="E8" s="6">
        <f t="shared" si="1"/>
        <v>8.00333333333334</v>
      </c>
      <c r="F8" s="6">
        <f t="shared" si="2"/>
        <v>-1.24333333333333</v>
      </c>
      <c r="G8" s="6">
        <f t="shared" si="3"/>
        <v>2.36744897717967</v>
      </c>
      <c r="H8" s="6">
        <f t="shared" si="4"/>
        <v>1.00161119165561</v>
      </c>
      <c r="I8" s="6">
        <f t="shared" si="5"/>
        <v>2.36364069900856</v>
      </c>
      <c r="J8" s="13"/>
      <c r="K8" s="6"/>
    </row>
    <row r="9" ht="14.25" spans="1:11">
      <c r="A9" s="1"/>
      <c r="B9" s="4">
        <v>10.62</v>
      </c>
      <c r="C9" s="7" t="s">
        <v>55</v>
      </c>
      <c r="D9" s="6">
        <f t="shared" si="0"/>
        <v>6.75</v>
      </c>
      <c r="E9" s="6">
        <f t="shared" si="1"/>
        <v>8.00333333333334</v>
      </c>
      <c r="F9" s="6">
        <f t="shared" si="2"/>
        <v>-1.25333333333333</v>
      </c>
      <c r="G9" s="6">
        <f t="shared" si="3"/>
        <v>2.38391588704717</v>
      </c>
      <c r="H9" s="6">
        <f t="shared" si="4"/>
        <v>1.00161119165561</v>
      </c>
      <c r="I9" s="6">
        <f t="shared" si="5"/>
        <v>2.38008112020662</v>
      </c>
      <c r="J9" s="13">
        <f>AVERAGE(I7:I9)</f>
        <v>2.42566973179443</v>
      </c>
      <c r="K9" s="6">
        <f>STDEV(I7:I9)</f>
        <v>0.0935614231277924</v>
      </c>
    </row>
    <row r="13" spans="1:3">
      <c r="A13" s="9" t="s">
        <v>23</v>
      </c>
      <c r="B13" s="9"/>
      <c r="C13" s="9"/>
    </row>
    <row r="14" spans="1:7">
      <c r="A14" s="10" t="s">
        <v>15</v>
      </c>
      <c r="B14" s="9">
        <v>3</v>
      </c>
      <c r="C14" s="9" t="s">
        <v>56</v>
      </c>
      <c r="G14" s="12"/>
    </row>
    <row r="15" spans="1:3">
      <c r="A15" s="11" t="s">
        <v>19</v>
      </c>
      <c r="B15" s="9">
        <v>3</v>
      </c>
      <c r="C15" s="9" t="s">
        <v>57</v>
      </c>
    </row>
    <row r="23" spans="6:7">
      <c r="F23" s="14"/>
      <c r="G23" s="14"/>
    </row>
    <row r="28" spans="7:7">
      <c r="G28" s="1"/>
    </row>
    <row r="29" spans="7:7">
      <c r="G29" s="1"/>
    </row>
  </sheetData>
  <pageMargins left="0.7" right="0.7" top="0.75" bottom="0.75" header="0.3" footer="0.3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H18" sqref="H18"/>
    </sheetView>
  </sheetViews>
  <sheetFormatPr defaultColWidth="9" defaultRowHeight="13.5"/>
  <sheetData>
    <row r="1" spans="1:11">
      <c r="A1" s="1"/>
      <c r="B1" s="1" t="s">
        <v>0</v>
      </c>
      <c r="C1" s="2" t="s">
        <v>42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t="s">
        <v>15</v>
      </c>
      <c r="B3" s="4">
        <v>10.77</v>
      </c>
      <c r="C3" s="4">
        <v>19.71</v>
      </c>
      <c r="D3" s="5">
        <f t="shared" ref="D3:D9" si="0">C3-B3</f>
        <v>8.94</v>
      </c>
      <c r="E3" s="6">
        <f t="shared" ref="E3:E9" si="1">$D$6</f>
        <v>9.23</v>
      </c>
      <c r="F3" s="6">
        <f t="shared" ref="F3:F9" si="2">D3-E3</f>
        <v>-0.290000000000001</v>
      </c>
      <c r="G3" s="6">
        <f t="shared" ref="G3:G9" si="3">POWER(2,-F3)</f>
        <v>1.22264027769207</v>
      </c>
      <c r="H3" s="6">
        <f t="shared" ref="H3:H9" si="4">$G$6</f>
        <v>1.0109045300674</v>
      </c>
      <c r="I3" s="5">
        <f t="shared" ref="I3:I9" si="5">G3/H3</f>
        <v>1.20945177445248</v>
      </c>
      <c r="J3" s="6"/>
      <c r="K3" s="6"/>
    </row>
    <row r="4" ht="14.25" spans="1:11">
      <c r="A4" s="1"/>
      <c r="B4" s="4">
        <v>10.68</v>
      </c>
      <c r="C4" s="7" t="s">
        <v>27</v>
      </c>
      <c r="D4" s="5">
        <f t="shared" si="0"/>
        <v>9.32</v>
      </c>
      <c r="E4" s="6">
        <f t="shared" si="1"/>
        <v>9.23</v>
      </c>
      <c r="F4" s="6">
        <f t="shared" si="2"/>
        <v>0.0899999999999981</v>
      </c>
      <c r="G4" s="6">
        <f t="shared" si="3"/>
        <v>0.939522749214013</v>
      </c>
      <c r="H4" s="6">
        <f t="shared" si="4"/>
        <v>1.0109045300674</v>
      </c>
      <c r="I4" s="5">
        <f t="shared" si="5"/>
        <v>0.929388207560382</v>
      </c>
      <c r="J4" s="6"/>
      <c r="K4" s="6"/>
    </row>
    <row r="5" ht="14.25" spans="1:11">
      <c r="A5" s="1"/>
      <c r="B5" s="4">
        <v>10.62</v>
      </c>
      <c r="C5" s="7" t="s">
        <v>58</v>
      </c>
      <c r="D5" s="5">
        <f t="shared" si="0"/>
        <v>9.43</v>
      </c>
      <c r="E5" s="6">
        <f t="shared" si="1"/>
        <v>9.23</v>
      </c>
      <c r="F5" s="6">
        <f t="shared" si="2"/>
        <v>0.199999999999999</v>
      </c>
      <c r="G5" s="6">
        <f t="shared" si="3"/>
        <v>0.870550563296125</v>
      </c>
      <c r="H5" s="6">
        <f t="shared" si="4"/>
        <v>1.0109045300674</v>
      </c>
      <c r="I5" s="5">
        <f t="shared" si="5"/>
        <v>0.861160017987139</v>
      </c>
      <c r="J5" s="13">
        <f>AVERAGE(I3:I5)</f>
        <v>1</v>
      </c>
      <c r="K5" s="6">
        <f>STDEV(I3:I5)</f>
        <v>0.184570598495749</v>
      </c>
    </row>
    <row r="6" ht="14.25" spans="1:11">
      <c r="A6" s="1"/>
      <c r="B6" s="8"/>
      <c r="C6" s="4"/>
      <c r="D6" s="6">
        <f>AVERAGE(D3:D5)</f>
        <v>9.23</v>
      </c>
      <c r="E6" s="6" t="s">
        <v>18</v>
      </c>
      <c r="F6" s="6"/>
      <c r="G6" s="6">
        <f>AVERAGE(G3:G5)</f>
        <v>1.0109045300674</v>
      </c>
      <c r="H6" s="6"/>
      <c r="I6" s="6"/>
      <c r="J6" s="13"/>
      <c r="K6" s="6"/>
    </row>
    <row r="7" ht="14.25" spans="1:11">
      <c r="A7" t="s">
        <v>45</v>
      </c>
      <c r="B7" s="4">
        <v>10.55</v>
      </c>
      <c r="C7" s="7" t="s">
        <v>59</v>
      </c>
      <c r="D7" s="6">
        <f t="shared" si="0"/>
        <v>9.71</v>
      </c>
      <c r="E7" s="6">
        <f t="shared" si="1"/>
        <v>9.23</v>
      </c>
      <c r="F7" s="6">
        <f t="shared" si="2"/>
        <v>0.479999999999999</v>
      </c>
      <c r="G7" s="6">
        <f t="shared" si="3"/>
        <v>0.716977624007914</v>
      </c>
      <c r="H7" s="6">
        <f t="shared" si="4"/>
        <v>1.0109045300674</v>
      </c>
      <c r="I7" s="6">
        <f t="shared" si="5"/>
        <v>0.70924365524419</v>
      </c>
      <c r="J7" s="13"/>
      <c r="K7" s="6"/>
    </row>
    <row r="8" ht="14.25" spans="1:11">
      <c r="A8" s="1"/>
      <c r="B8" s="4">
        <v>10.43</v>
      </c>
      <c r="C8" s="7" t="s">
        <v>60</v>
      </c>
      <c r="D8" s="6">
        <f t="shared" si="0"/>
        <v>10.03</v>
      </c>
      <c r="E8" s="6">
        <f t="shared" si="1"/>
        <v>9.23</v>
      </c>
      <c r="F8" s="6">
        <f t="shared" si="2"/>
        <v>0.799999999999999</v>
      </c>
      <c r="G8" s="6">
        <f t="shared" si="3"/>
        <v>0.574349177498518</v>
      </c>
      <c r="H8" s="6">
        <f t="shared" si="4"/>
        <v>1.0109045300674</v>
      </c>
      <c r="I8" s="6">
        <f t="shared" si="5"/>
        <v>0.568153728087679</v>
      </c>
      <c r="J8" s="13"/>
      <c r="K8" s="6"/>
    </row>
    <row r="9" ht="14.25" spans="1:11">
      <c r="A9" s="1"/>
      <c r="B9" s="4">
        <v>10.35</v>
      </c>
      <c r="C9" s="7" t="s">
        <v>16</v>
      </c>
      <c r="D9" s="6">
        <f t="shared" si="0"/>
        <v>9.61</v>
      </c>
      <c r="E9" s="6">
        <f t="shared" si="1"/>
        <v>9.23</v>
      </c>
      <c r="F9" s="6">
        <f t="shared" si="2"/>
        <v>0.379999999999999</v>
      </c>
      <c r="G9" s="6">
        <f t="shared" si="3"/>
        <v>0.768437590644007</v>
      </c>
      <c r="H9" s="6">
        <f t="shared" si="4"/>
        <v>1.0109045300674</v>
      </c>
      <c r="I9" s="6">
        <f t="shared" si="5"/>
        <v>0.760148528162962</v>
      </c>
      <c r="J9" s="13">
        <f>AVERAGE(I7:I9)</f>
        <v>0.679181970498277</v>
      </c>
      <c r="K9" s="6">
        <f>STDEV(I7:I9)</f>
        <v>0.0994649661001742</v>
      </c>
    </row>
    <row r="13" spans="1:3">
      <c r="A13" s="9" t="s">
        <v>23</v>
      </c>
      <c r="B13" s="9"/>
      <c r="C13" s="9"/>
    </row>
    <row r="14" spans="1:3">
      <c r="A14" s="10" t="s">
        <v>15</v>
      </c>
      <c r="B14" s="9">
        <v>3</v>
      </c>
      <c r="C14" s="9" t="s">
        <v>61</v>
      </c>
    </row>
    <row r="15" spans="1:3">
      <c r="A15" s="11" t="s">
        <v>19</v>
      </c>
      <c r="B15" s="9">
        <v>3</v>
      </c>
      <c r="C15" s="9" t="s">
        <v>62</v>
      </c>
    </row>
  </sheetData>
  <pageMargins left="0.7" right="0.7" top="0.75" bottom="0.75" header="0.3" footer="0.3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I23" sqref="I23"/>
    </sheetView>
  </sheetViews>
  <sheetFormatPr defaultColWidth="9" defaultRowHeight="13.5"/>
  <sheetData>
    <row r="1" spans="1:11">
      <c r="A1" s="1"/>
      <c r="B1" s="1" t="s">
        <v>0</v>
      </c>
      <c r="C1" s="2" t="s">
        <v>63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t="s">
        <v>15</v>
      </c>
      <c r="B3" s="4">
        <v>10.77</v>
      </c>
      <c r="C3" s="4">
        <v>18.96</v>
      </c>
      <c r="D3" s="5">
        <f t="shared" ref="D3:D9" si="0">C3-B3</f>
        <v>8.19</v>
      </c>
      <c r="E3" s="6">
        <f t="shared" ref="E3:E9" si="1">$D$6</f>
        <v>8.29</v>
      </c>
      <c r="F3" s="6">
        <f t="shared" ref="F3:F9" si="2">D3-E3</f>
        <v>-0.0999999999999996</v>
      </c>
      <c r="G3" s="6">
        <f t="shared" ref="G3:G9" si="3">POWER(2,-F3)</f>
        <v>1.07177346253629</v>
      </c>
      <c r="H3" s="6">
        <f t="shared" ref="H3:H9" si="4">$G$6</f>
        <v>1.00177235816113</v>
      </c>
      <c r="I3" s="5">
        <f t="shared" ref="I3:I9" si="5">G3/H3</f>
        <v>1.06987725684871</v>
      </c>
      <c r="J3" s="6"/>
      <c r="K3" s="6"/>
    </row>
    <row r="4" ht="14.25" spans="1:11">
      <c r="A4" s="1"/>
      <c r="B4" s="4">
        <v>10.68</v>
      </c>
      <c r="C4" s="7" t="s">
        <v>64</v>
      </c>
      <c r="D4" s="5">
        <f t="shared" si="0"/>
        <v>8.28</v>
      </c>
      <c r="E4" s="6">
        <f t="shared" si="1"/>
        <v>8.29</v>
      </c>
      <c r="F4" s="6">
        <f t="shared" si="2"/>
        <v>-0.00999999999999979</v>
      </c>
      <c r="G4" s="6">
        <f t="shared" si="3"/>
        <v>1.00695555005672</v>
      </c>
      <c r="H4" s="6">
        <f t="shared" si="4"/>
        <v>1.00177235816113</v>
      </c>
      <c r="I4" s="5">
        <f t="shared" si="5"/>
        <v>1.00517402167605</v>
      </c>
      <c r="J4" s="6"/>
      <c r="K4" s="6"/>
    </row>
    <row r="5" ht="14.25" spans="1:11">
      <c r="A5" s="1"/>
      <c r="B5" s="4">
        <v>10.62</v>
      </c>
      <c r="C5" s="7" t="s">
        <v>65</v>
      </c>
      <c r="D5" s="5">
        <f t="shared" si="0"/>
        <v>8.4</v>
      </c>
      <c r="E5" s="6">
        <f t="shared" si="1"/>
        <v>8.29</v>
      </c>
      <c r="F5" s="6">
        <f t="shared" si="2"/>
        <v>0.109999999999999</v>
      </c>
      <c r="G5" s="6">
        <f t="shared" si="3"/>
        <v>0.926588061890371</v>
      </c>
      <c r="H5" s="6">
        <f t="shared" si="4"/>
        <v>1.00177235816113</v>
      </c>
      <c r="I5" s="5">
        <f t="shared" si="5"/>
        <v>0.92494872147524</v>
      </c>
      <c r="J5" s="13">
        <f>AVERAGE(I3:I5)</f>
        <v>1</v>
      </c>
      <c r="K5" s="6">
        <f>STDEV(I3:I5)</f>
        <v>0.0726026718971355</v>
      </c>
    </row>
    <row r="6" ht="14.25" spans="1:11">
      <c r="A6" s="1"/>
      <c r="B6" s="8"/>
      <c r="C6" s="4"/>
      <c r="D6" s="6">
        <f>AVERAGE(D3:D5)</f>
        <v>8.29</v>
      </c>
      <c r="E6" s="6" t="s">
        <v>18</v>
      </c>
      <c r="F6" s="6"/>
      <c r="G6" s="6">
        <f>AVERAGE(G3:G5)</f>
        <v>1.00177235816113</v>
      </c>
      <c r="H6" s="6"/>
      <c r="I6" s="6"/>
      <c r="J6" s="13"/>
      <c r="K6" s="6"/>
    </row>
    <row r="7" ht="14.25" spans="1:11">
      <c r="A7" t="s">
        <v>45</v>
      </c>
      <c r="B7" s="4">
        <v>10.55</v>
      </c>
      <c r="C7" s="7" t="s">
        <v>66</v>
      </c>
      <c r="D7" s="6">
        <f t="shared" si="0"/>
        <v>8.32</v>
      </c>
      <c r="E7" s="6">
        <f t="shared" si="1"/>
        <v>8.29</v>
      </c>
      <c r="F7" s="6">
        <f t="shared" si="2"/>
        <v>0.0299999999999994</v>
      </c>
      <c r="G7" s="6">
        <f t="shared" si="3"/>
        <v>0.979420297586927</v>
      </c>
      <c r="H7" s="6">
        <f t="shared" si="4"/>
        <v>1.00177235816113</v>
      </c>
      <c r="I7" s="6">
        <f t="shared" si="5"/>
        <v>0.977687485193512</v>
      </c>
      <c r="J7" s="13"/>
      <c r="K7" s="6"/>
    </row>
    <row r="8" ht="14.25" spans="1:11">
      <c r="A8" s="1"/>
      <c r="B8" s="4">
        <v>10.43</v>
      </c>
      <c r="C8" s="7" t="s">
        <v>39</v>
      </c>
      <c r="D8" s="6">
        <f t="shared" si="0"/>
        <v>8.03</v>
      </c>
      <c r="E8" s="6">
        <f t="shared" si="1"/>
        <v>8.29</v>
      </c>
      <c r="F8" s="6">
        <f t="shared" si="2"/>
        <v>-0.26</v>
      </c>
      <c r="G8" s="6">
        <f t="shared" si="3"/>
        <v>1.19747870461893</v>
      </c>
      <c r="H8" s="6">
        <f t="shared" si="4"/>
        <v>1.00177235816113</v>
      </c>
      <c r="I8" s="6">
        <f t="shared" si="5"/>
        <v>1.19536009839306</v>
      </c>
      <c r="J8" s="13"/>
      <c r="K8" s="6"/>
    </row>
    <row r="9" ht="14.25" spans="1:11">
      <c r="A9" s="1"/>
      <c r="B9" s="4">
        <v>10.35</v>
      </c>
      <c r="C9" s="7" t="s">
        <v>67</v>
      </c>
      <c r="D9" s="6">
        <f t="shared" si="0"/>
        <v>8.14</v>
      </c>
      <c r="E9" s="6">
        <f t="shared" si="1"/>
        <v>8.29</v>
      </c>
      <c r="F9" s="6">
        <f t="shared" si="2"/>
        <v>-0.150000000000002</v>
      </c>
      <c r="G9" s="6">
        <f t="shared" si="3"/>
        <v>1.10956947206785</v>
      </c>
      <c r="H9" s="6">
        <f t="shared" si="4"/>
        <v>1.00177235816113</v>
      </c>
      <c r="I9" s="6">
        <f t="shared" si="5"/>
        <v>1.10760639683111</v>
      </c>
      <c r="J9" s="13">
        <f>AVERAGE(I7:I9)</f>
        <v>1.09355132680589</v>
      </c>
      <c r="K9" s="6">
        <f>STDEV(I7:I9)</f>
        <v>0.109514840909074</v>
      </c>
    </row>
    <row r="13" spans="1:3">
      <c r="A13" s="9" t="s">
        <v>23</v>
      </c>
      <c r="B13" s="9"/>
      <c r="C13" s="9"/>
    </row>
    <row r="14" spans="1:3">
      <c r="A14" s="10" t="s">
        <v>15</v>
      </c>
      <c r="B14" s="9">
        <v>3</v>
      </c>
      <c r="C14" s="9" t="s">
        <v>56</v>
      </c>
    </row>
    <row r="15" spans="1:3">
      <c r="A15" s="11" t="s">
        <v>19</v>
      </c>
      <c r="B15" s="9">
        <v>3</v>
      </c>
      <c r="C15" s="9" t="s">
        <v>68</v>
      </c>
    </row>
    <row r="23" spans="6:7">
      <c r="F23" s="14"/>
      <c r="G23" s="14"/>
    </row>
    <row r="28" spans="7:7">
      <c r="G28" s="1"/>
    </row>
    <row r="29" spans="7:7">
      <c r="G29" s="1"/>
    </row>
  </sheetData>
  <pageMargins left="0.7" right="0.7" top="0.75" bottom="0.75" header="0.3" footer="0.3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workbookViewId="0">
      <selection activeCell="P26" sqref="P26"/>
    </sheetView>
  </sheetViews>
  <sheetFormatPr defaultColWidth="9" defaultRowHeight="13.5"/>
  <sheetData>
    <row r="1" spans="1:11">
      <c r="A1" s="1"/>
      <c r="B1" s="1" t="s">
        <v>0</v>
      </c>
      <c r="C1" s="2" t="s">
        <v>69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t="s">
        <v>15</v>
      </c>
      <c r="B3" s="4">
        <v>10.77</v>
      </c>
      <c r="C3" s="4">
        <v>20.23</v>
      </c>
      <c r="D3" s="5">
        <f t="shared" ref="D3:D9" si="0">C3-B3</f>
        <v>9.46</v>
      </c>
      <c r="E3" s="6">
        <f t="shared" ref="E3:E9" si="1">$D$6</f>
        <v>9.88333333333333</v>
      </c>
      <c r="F3" s="6">
        <f t="shared" ref="F3:F9" si="2">D3-E3</f>
        <v>-0.423333333333332</v>
      </c>
      <c r="G3" s="6">
        <f t="shared" ref="G3:G9" si="3">POWER(2,-F3)</f>
        <v>1.34102239775343</v>
      </c>
      <c r="H3" s="6">
        <f t="shared" ref="H3:H9" si="4">$G$6</f>
        <v>1.03396989318843</v>
      </c>
      <c r="I3" s="5">
        <f t="shared" ref="I3:I9" si="5">G3/H3</f>
        <v>1.29696464721826</v>
      </c>
      <c r="J3" s="6"/>
      <c r="K3" s="6"/>
    </row>
    <row r="4" ht="14.25" spans="1:11">
      <c r="A4" s="1"/>
      <c r="B4" s="4">
        <v>10.68</v>
      </c>
      <c r="C4" s="7" t="s">
        <v>70</v>
      </c>
      <c r="D4" s="5">
        <f t="shared" si="0"/>
        <v>10.38</v>
      </c>
      <c r="E4" s="6">
        <f t="shared" si="1"/>
        <v>9.88333333333333</v>
      </c>
      <c r="F4" s="6">
        <f t="shared" si="2"/>
        <v>0.496666666666666</v>
      </c>
      <c r="G4" s="6">
        <f t="shared" si="3"/>
        <v>0.70874243361113</v>
      </c>
      <c r="H4" s="6">
        <f t="shared" si="4"/>
        <v>1.03396989318843</v>
      </c>
      <c r="I4" s="5">
        <f t="shared" si="5"/>
        <v>0.685457515040017</v>
      </c>
      <c r="J4" s="6"/>
      <c r="K4" s="6"/>
    </row>
    <row r="5" ht="14.25" spans="1:11">
      <c r="A5" s="1"/>
      <c r="B5" s="4">
        <v>10.62</v>
      </c>
      <c r="C5" s="7" t="s">
        <v>71</v>
      </c>
      <c r="D5" s="5">
        <f t="shared" si="0"/>
        <v>9.81</v>
      </c>
      <c r="E5" s="6">
        <f t="shared" si="1"/>
        <v>9.88333333333333</v>
      </c>
      <c r="F5" s="6">
        <f t="shared" si="2"/>
        <v>-0.0733333333333324</v>
      </c>
      <c r="G5" s="6">
        <f t="shared" si="3"/>
        <v>1.05214484820072</v>
      </c>
      <c r="H5" s="6">
        <f t="shared" si="4"/>
        <v>1.03396989318843</v>
      </c>
      <c r="I5" s="5">
        <f t="shared" si="5"/>
        <v>1.01757783774172</v>
      </c>
      <c r="J5" s="13">
        <f>AVERAGE(I3:I5)</f>
        <v>1</v>
      </c>
      <c r="K5" s="6">
        <f>STDEV(I3:I5)</f>
        <v>0.30613228915123</v>
      </c>
    </row>
    <row r="6" ht="14.25" spans="1:11">
      <c r="A6" s="1"/>
      <c r="B6" s="8"/>
      <c r="C6" s="4"/>
      <c r="D6" s="6">
        <f>AVERAGE(D3:D5)</f>
        <v>9.88333333333333</v>
      </c>
      <c r="E6" s="6" t="s">
        <v>18</v>
      </c>
      <c r="F6" s="6"/>
      <c r="G6" s="6">
        <f>AVERAGE(G3:G5)</f>
        <v>1.03396989318843</v>
      </c>
      <c r="H6" s="6"/>
      <c r="I6" s="6"/>
      <c r="J6" s="13"/>
      <c r="K6" s="6"/>
    </row>
    <row r="7" ht="14.25" spans="1:11">
      <c r="A7" t="s">
        <v>45</v>
      </c>
      <c r="B7" s="4">
        <v>10.55</v>
      </c>
      <c r="C7" s="7" t="s">
        <v>72</v>
      </c>
      <c r="D7" s="6">
        <f t="shared" si="0"/>
        <v>10.02</v>
      </c>
      <c r="E7" s="6">
        <f t="shared" si="1"/>
        <v>9.88333333333333</v>
      </c>
      <c r="F7" s="6">
        <f t="shared" si="2"/>
        <v>0.136666666666667</v>
      </c>
      <c r="G7" s="6">
        <f t="shared" si="3"/>
        <v>0.909618393998281</v>
      </c>
      <c r="H7" s="6">
        <f t="shared" si="4"/>
        <v>1.03396989318843</v>
      </c>
      <c r="I7" s="6">
        <f t="shared" si="5"/>
        <v>0.879733926481471</v>
      </c>
      <c r="J7" s="13"/>
      <c r="K7" s="6"/>
    </row>
    <row r="8" ht="14.25" spans="1:11">
      <c r="A8" s="1"/>
      <c r="B8" s="4">
        <v>10.43</v>
      </c>
      <c r="C8" s="7" t="s">
        <v>73</v>
      </c>
      <c r="D8" s="6">
        <f t="shared" si="0"/>
        <v>9.98</v>
      </c>
      <c r="E8" s="6">
        <f t="shared" si="1"/>
        <v>9.88333333333333</v>
      </c>
      <c r="F8" s="6">
        <f t="shared" si="2"/>
        <v>0.0966666666666676</v>
      </c>
      <c r="G8" s="6">
        <f t="shared" si="3"/>
        <v>0.935191247850318</v>
      </c>
      <c r="H8" s="6">
        <f t="shared" si="4"/>
        <v>1.03396989318843</v>
      </c>
      <c r="I8" s="6">
        <f t="shared" si="5"/>
        <v>0.904466613594031</v>
      </c>
      <c r="J8" s="13"/>
      <c r="K8" s="6"/>
    </row>
    <row r="9" ht="14.25" spans="1:11">
      <c r="A9" s="1"/>
      <c r="B9" s="4">
        <v>10.35</v>
      </c>
      <c r="C9" s="7" t="s">
        <v>74</v>
      </c>
      <c r="D9" s="6">
        <f t="shared" si="0"/>
        <v>9.96</v>
      </c>
      <c r="E9" s="6">
        <f t="shared" si="1"/>
        <v>9.88333333333333</v>
      </c>
      <c r="F9" s="6">
        <f t="shared" si="2"/>
        <v>0.0766666666666662</v>
      </c>
      <c r="G9" s="6">
        <f t="shared" si="3"/>
        <v>0.948246031174498</v>
      </c>
      <c r="H9" s="6">
        <f t="shared" si="4"/>
        <v>1.03396989318843</v>
      </c>
      <c r="I9" s="6">
        <f t="shared" si="5"/>
        <v>0.917092497007254</v>
      </c>
      <c r="J9" s="13">
        <f>AVERAGE(I7:I9)</f>
        <v>0.900431012360919</v>
      </c>
      <c r="K9" s="6">
        <f>STDEV(I7:I9)</f>
        <v>0.019003427478142</v>
      </c>
    </row>
    <row r="13" spans="1:3">
      <c r="A13" s="9" t="s">
        <v>23</v>
      </c>
      <c r="B13" s="9"/>
      <c r="C13" s="9"/>
    </row>
    <row r="14" spans="1:3">
      <c r="A14" s="10" t="s">
        <v>15</v>
      </c>
      <c r="B14" s="9">
        <v>3</v>
      </c>
      <c r="C14" s="9" t="s">
        <v>75</v>
      </c>
    </row>
    <row r="15" spans="1:3">
      <c r="A15" s="11" t="s">
        <v>19</v>
      </c>
      <c r="B15" s="9">
        <v>3</v>
      </c>
      <c r="C15" s="9" t="s">
        <v>76</v>
      </c>
    </row>
    <row r="24" spans="6:7">
      <c r="F24" s="14"/>
      <c r="G24" s="14"/>
    </row>
    <row r="29" spans="7:7">
      <c r="G29" s="1"/>
    </row>
    <row r="30" spans="7:7">
      <c r="G30" s="1"/>
    </row>
  </sheetData>
  <pageMargins left="0.7" right="0.7" top="0.75" bottom="0.75" header="0.3" footer="0.3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P13" sqref="P13"/>
    </sheetView>
  </sheetViews>
  <sheetFormatPr defaultColWidth="9" defaultRowHeight="13.5"/>
  <sheetData>
    <row r="1" spans="1:11">
      <c r="A1" s="1"/>
      <c r="B1" s="1" t="s">
        <v>0</v>
      </c>
      <c r="C1" s="2" t="s">
        <v>77</v>
      </c>
      <c r="D1" s="1" t="s">
        <v>2</v>
      </c>
      <c r="E1" s="1"/>
      <c r="F1" s="1" t="s">
        <v>3</v>
      </c>
      <c r="G1" s="1" t="s">
        <v>4</v>
      </c>
      <c r="H1" s="1"/>
      <c r="I1" s="1" t="s">
        <v>5</v>
      </c>
      <c r="J1" s="1" t="s">
        <v>6</v>
      </c>
      <c r="K1" s="1"/>
    </row>
    <row r="2" spans="1:11">
      <c r="A2" s="1"/>
      <c r="B2" s="1" t="s">
        <v>7</v>
      </c>
      <c r="C2" s="2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/>
      <c r="K2" s="1"/>
    </row>
    <row r="3" ht="14.25" spans="1:11">
      <c r="A3" t="s">
        <v>15</v>
      </c>
      <c r="B3" s="4">
        <v>10.77</v>
      </c>
      <c r="C3" s="4">
        <v>20.61</v>
      </c>
      <c r="D3" s="5">
        <f t="shared" ref="D3:D9" si="0">C3-B3</f>
        <v>9.84</v>
      </c>
      <c r="E3" s="6">
        <f t="shared" ref="E3:E9" si="1">$D$6</f>
        <v>10.1066666666667</v>
      </c>
      <c r="F3" s="6">
        <f t="shared" ref="F3:F9" si="2">D3-E3</f>
        <v>-0.266666666666667</v>
      </c>
      <c r="G3" s="6">
        <f t="shared" ref="G3:G9" si="3">POWER(2,-F3)</f>
        <v>1.20302503608212</v>
      </c>
      <c r="H3" s="6">
        <f t="shared" ref="H3:H9" si="4">$G$6</f>
        <v>1.00883793911856</v>
      </c>
      <c r="I3" s="5">
        <f t="shared" ref="I3:I9" si="5">G3/H3</f>
        <v>1.19248591813787</v>
      </c>
      <c r="J3" s="6"/>
      <c r="K3" s="6"/>
    </row>
    <row r="4" ht="14.25" spans="1:11">
      <c r="A4" s="1"/>
      <c r="B4" s="4">
        <v>10.68</v>
      </c>
      <c r="C4" s="7" t="s">
        <v>78</v>
      </c>
      <c r="D4" s="5">
        <f t="shared" si="0"/>
        <v>10.23</v>
      </c>
      <c r="E4" s="6">
        <f t="shared" si="1"/>
        <v>10.1066666666667</v>
      </c>
      <c r="F4" s="6">
        <f t="shared" si="2"/>
        <v>0.123333333333333</v>
      </c>
      <c r="G4" s="6">
        <f t="shared" si="3"/>
        <v>0.91806401996522</v>
      </c>
      <c r="H4" s="6">
        <f t="shared" si="4"/>
        <v>1.00883793911856</v>
      </c>
      <c r="I4" s="5">
        <f t="shared" si="5"/>
        <v>0.910021307056859</v>
      </c>
      <c r="J4" s="6"/>
      <c r="K4" s="6"/>
    </row>
    <row r="5" ht="14.25" spans="1:11">
      <c r="A5" s="1"/>
      <c r="B5" s="4">
        <v>10.62</v>
      </c>
      <c r="C5" s="7" t="s">
        <v>79</v>
      </c>
      <c r="D5" s="5">
        <f t="shared" si="0"/>
        <v>10.25</v>
      </c>
      <c r="E5" s="6">
        <f t="shared" si="1"/>
        <v>10.1066666666667</v>
      </c>
      <c r="F5" s="6">
        <f t="shared" si="2"/>
        <v>0.143333333333334</v>
      </c>
      <c r="G5" s="6">
        <f t="shared" si="3"/>
        <v>0.905424761308343</v>
      </c>
      <c r="H5" s="6">
        <f t="shared" si="4"/>
        <v>1.00883793911856</v>
      </c>
      <c r="I5" s="5">
        <f t="shared" si="5"/>
        <v>0.897492774805267</v>
      </c>
      <c r="J5" s="13">
        <f>AVERAGE(I3:I5)</f>
        <v>1</v>
      </c>
      <c r="K5" s="6">
        <f>STDEV(I3:I5)</f>
        <v>0.166815354632389</v>
      </c>
    </row>
    <row r="6" ht="14.25" spans="1:11">
      <c r="A6" s="1"/>
      <c r="B6" s="8"/>
      <c r="C6" s="4"/>
      <c r="D6" s="6">
        <f>AVERAGE(D3:D5)</f>
        <v>10.1066666666667</v>
      </c>
      <c r="E6" s="6" t="s">
        <v>18</v>
      </c>
      <c r="F6" s="6"/>
      <c r="G6" s="6">
        <f>AVERAGE(G3:G5)</f>
        <v>1.00883793911856</v>
      </c>
      <c r="H6" s="6"/>
      <c r="I6" s="6"/>
      <c r="J6" s="13"/>
      <c r="K6" s="6"/>
    </row>
    <row r="7" ht="14.25" spans="1:11">
      <c r="A7" t="s">
        <v>45</v>
      </c>
      <c r="B7" s="4">
        <v>10.55</v>
      </c>
      <c r="C7" s="7" t="s">
        <v>80</v>
      </c>
      <c r="D7" s="6">
        <f t="shared" si="0"/>
        <v>10.06</v>
      </c>
      <c r="E7" s="6">
        <f t="shared" si="1"/>
        <v>10.1066666666667</v>
      </c>
      <c r="F7" s="6">
        <f t="shared" si="2"/>
        <v>-0.0466666666666686</v>
      </c>
      <c r="G7" s="6">
        <f t="shared" si="3"/>
        <v>1.03287571514939</v>
      </c>
      <c r="H7" s="6">
        <f t="shared" si="4"/>
        <v>1.00883793911856</v>
      </c>
      <c r="I7" s="6">
        <f t="shared" si="5"/>
        <v>1.02382719275192</v>
      </c>
      <c r="J7" s="13"/>
      <c r="K7" s="6"/>
    </row>
    <row r="8" ht="14.25" spans="1:11">
      <c r="A8" s="1"/>
      <c r="B8" s="4">
        <v>10.43</v>
      </c>
      <c r="C8" s="7" t="s">
        <v>81</v>
      </c>
      <c r="D8" s="6">
        <f t="shared" si="0"/>
        <v>9.84</v>
      </c>
      <c r="E8" s="6">
        <f t="shared" si="1"/>
        <v>10.1066666666667</v>
      </c>
      <c r="F8" s="6">
        <f t="shared" si="2"/>
        <v>-0.266666666666667</v>
      </c>
      <c r="G8" s="6">
        <f t="shared" si="3"/>
        <v>1.20302503608212</v>
      </c>
      <c r="H8" s="6">
        <f t="shared" si="4"/>
        <v>1.00883793911856</v>
      </c>
      <c r="I8" s="6">
        <f t="shared" si="5"/>
        <v>1.19248591813787</v>
      </c>
      <c r="J8" s="13"/>
      <c r="K8" s="6"/>
    </row>
    <row r="9" ht="14.25" spans="1:11">
      <c r="A9" s="1"/>
      <c r="B9" s="4">
        <v>10.35</v>
      </c>
      <c r="C9" s="7" t="s">
        <v>82</v>
      </c>
      <c r="D9" s="6">
        <f t="shared" si="0"/>
        <v>9.88</v>
      </c>
      <c r="E9" s="6">
        <f t="shared" si="1"/>
        <v>10.1066666666667</v>
      </c>
      <c r="F9" s="6">
        <f t="shared" si="2"/>
        <v>-0.226666666666667</v>
      </c>
      <c r="G9" s="6">
        <f t="shared" si="3"/>
        <v>1.17012825320611</v>
      </c>
      <c r="H9" s="6">
        <f t="shared" si="4"/>
        <v>1.00883793911856</v>
      </c>
      <c r="I9" s="6">
        <f t="shared" si="5"/>
        <v>1.15987732799628</v>
      </c>
      <c r="J9" s="13">
        <f>AVERAGE(I7:I9)</f>
        <v>1.12539681296203</v>
      </c>
      <c r="K9" s="6">
        <f>STDEV(I7:I9)</f>
        <v>0.089460163480593</v>
      </c>
    </row>
    <row r="13" spans="1:3">
      <c r="A13" s="9" t="s">
        <v>23</v>
      </c>
      <c r="B13" s="9"/>
      <c r="C13" s="9"/>
    </row>
    <row r="14" spans="1:3">
      <c r="A14" s="10" t="s">
        <v>15</v>
      </c>
      <c r="B14" s="9">
        <v>3</v>
      </c>
      <c r="C14" s="9" t="s">
        <v>83</v>
      </c>
    </row>
    <row r="15" spans="1:3">
      <c r="A15" s="11" t="s">
        <v>19</v>
      </c>
      <c r="B15" s="9">
        <v>3</v>
      </c>
      <c r="C15" s="9" t="s">
        <v>84</v>
      </c>
    </row>
    <row r="23" spans="6:7">
      <c r="F23" s="14"/>
      <c r="G23" s="14"/>
    </row>
    <row r="28" spans="7:7">
      <c r="G28" s="1"/>
    </row>
    <row r="29" spans="7:7">
      <c r="G29" s="1"/>
    </row>
  </sheetData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F3A qpcr-BCL2</vt:lpstr>
      <vt:lpstr>qpcr-TOSO</vt:lpstr>
      <vt:lpstr>qpcr-PIK3CD</vt:lpstr>
      <vt:lpstr>qpcr-IKBKB</vt:lpstr>
      <vt:lpstr>qpcr-TNFRSF7</vt:lpstr>
      <vt:lpstr>CASP7</vt:lpstr>
      <vt:lpstr>qpcr-STK17A</vt:lpstr>
      <vt:lpstr>qpcr-CSE1L</vt:lpstr>
      <vt:lpstr>qpcr-STK17B</vt:lpstr>
      <vt:lpstr>qpcr-BIRC5</vt:lpstr>
      <vt:lpstr>qpcr-BCI2</vt:lpstr>
      <vt:lpstr>TOSO</vt:lpstr>
      <vt:lpstr>PIK3CD</vt:lpstr>
      <vt:lpstr>IKBKB</vt:lpstr>
      <vt:lpstr>TNFRSF7</vt:lpstr>
      <vt:lpstr>CASP7.</vt:lpstr>
      <vt:lpstr>STK17A.</vt:lpstr>
      <vt:lpstr>CSE1L.</vt:lpstr>
      <vt:lpstr>STK17B.</vt:lpstr>
      <vt:lpstr>BIRC5.</vt:lpstr>
      <vt:lpstr>F3D Jeko1 WB</vt:lpstr>
      <vt:lpstr>F3G MAVER1 wb</vt:lpstr>
      <vt:lpstr>F3E jeko-1 cell viability</vt:lpstr>
      <vt:lpstr>F3H MAVER-1 cell</vt:lpstr>
      <vt:lpstr>F4D qPCR LINK-A-MK206</vt:lpstr>
      <vt:lpstr>F4E Jeko1 cell viability</vt:lpstr>
      <vt:lpstr>F4F  jeko apoptosis</vt:lpstr>
      <vt:lpstr>supp FigS1-SIBCL2 qPCR</vt:lpstr>
      <vt:lpstr>supp FigS1-overbcl2 qPCR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 MEI</dc:creator>
  <cp:lastModifiedBy>吴兰</cp:lastModifiedBy>
  <dcterms:created xsi:type="dcterms:W3CDTF">2021-06-15T06:56:00Z</dcterms:created>
  <dcterms:modified xsi:type="dcterms:W3CDTF">2021-06-29T03:02:44Z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91BCFD1906E84284AFE95984E7CFE708</vt:lpwstr>
  </property>
  <property fmtid="{D5CDD505-2E9C-101B-9397-08002B2CF9AE}" pid="3" name="KSOProductBuildVer">
    <vt:lpwstr>2052-11.1.0.10577</vt:lpwstr>
  </property>
</Properties>
</file>