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epure/Downloads/WU/1. Probiotics/4. probiotic with antioxidant/4. probiotic with antioxidant/ผลการทดลอง/"/>
    </mc:Choice>
  </mc:AlternateContent>
  <xr:revisionPtr revIDLastSave="0" documentId="13_ncr:1_{7831753E-6824-7640-B67B-4F5E982A472B}" xr6:coauthVersionLast="47" xr6:coauthVersionMax="47" xr10:uidLastSave="{00000000-0000-0000-0000-000000000000}"/>
  <bookViews>
    <workbookView xWindow="0" yWindow="500" windowWidth="28800" windowHeight="15840" activeTab="2" xr2:uid="{00000000-000D-0000-FFFF-FFFF00000000}"/>
  </bookViews>
  <sheets>
    <sheet name="MIC MBC" sheetId="7" r:id="rId1"/>
    <sheet name="E. coli" sheetId="3" r:id="rId2"/>
    <sheet name="A.baumann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3" l="1"/>
  <c r="F36" i="3"/>
  <c r="H36" i="3"/>
  <c r="J36" i="3"/>
  <c r="L36" i="3"/>
  <c r="N36" i="3"/>
  <c r="P36" i="3"/>
  <c r="R36" i="3"/>
  <c r="T36" i="3"/>
  <c r="D36" i="4"/>
  <c r="F36" i="4"/>
  <c r="H36" i="4"/>
  <c r="J36" i="4"/>
  <c r="L36" i="4"/>
  <c r="N36" i="4"/>
  <c r="P36" i="4"/>
  <c r="R36" i="4"/>
  <c r="T36" i="4"/>
  <c r="D17" i="4"/>
  <c r="F17" i="4"/>
  <c r="H17" i="4"/>
  <c r="J17" i="4"/>
  <c r="L17" i="4"/>
  <c r="N17" i="4"/>
  <c r="P17" i="4"/>
  <c r="R17" i="4"/>
  <c r="T17" i="4"/>
  <c r="D17" i="3"/>
  <c r="F17" i="3"/>
  <c r="H17" i="3"/>
  <c r="J17" i="3"/>
  <c r="L17" i="3"/>
  <c r="N17" i="3"/>
  <c r="P17" i="3"/>
  <c r="R17" i="3"/>
  <c r="T17" i="3"/>
  <c r="D34" i="4" l="1"/>
  <c r="F34" i="4"/>
  <c r="H34" i="4"/>
  <c r="J34" i="4"/>
  <c r="L34" i="4"/>
  <c r="N34" i="4"/>
  <c r="P34" i="4"/>
  <c r="R34" i="4"/>
  <c r="T34" i="4"/>
  <c r="D33" i="4"/>
  <c r="F33" i="4"/>
  <c r="H33" i="4"/>
  <c r="J33" i="4"/>
  <c r="L33" i="4"/>
  <c r="N33" i="4"/>
  <c r="P33" i="4"/>
  <c r="R33" i="4"/>
  <c r="T33" i="4"/>
  <c r="D28" i="4"/>
  <c r="F28" i="4"/>
  <c r="H28" i="4"/>
  <c r="J28" i="4"/>
  <c r="L28" i="4"/>
  <c r="N28" i="4"/>
  <c r="P28" i="4"/>
  <c r="R28" i="4"/>
  <c r="T28" i="4"/>
  <c r="D27" i="4"/>
  <c r="F27" i="4"/>
  <c r="H27" i="4"/>
  <c r="J27" i="4"/>
  <c r="L27" i="4"/>
  <c r="N27" i="4"/>
  <c r="P27" i="4"/>
  <c r="R27" i="4"/>
  <c r="T27" i="4"/>
  <c r="D15" i="4"/>
  <c r="F15" i="4"/>
  <c r="H15" i="4"/>
  <c r="J15" i="4"/>
  <c r="L15" i="4"/>
  <c r="N15" i="4"/>
  <c r="P15" i="4"/>
  <c r="R15" i="4"/>
  <c r="T15" i="4"/>
  <c r="D14" i="4"/>
  <c r="F14" i="4"/>
  <c r="H14" i="4"/>
  <c r="J14" i="4"/>
  <c r="L14" i="4"/>
  <c r="N14" i="4"/>
  <c r="P14" i="4"/>
  <c r="R14" i="4"/>
  <c r="T14" i="4"/>
  <c r="B34" i="4"/>
  <c r="B33" i="4"/>
  <c r="B28" i="4"/>
  <c r="B27" i="4"/>
  <c r="B15" i="4"/>
  <c r="B14" i="4"/>
  <c r="D9" i="4"/>
  <c r="F9" i="4"/>
  <c r="H9" i="4"/>
  <c r="J9" i="4"/>
  <c r="L9" i="4"/>
  <c r="N9" i="4"/>
  <c r="P9" i="4"/>
  <c r="R9" i="4"/>
  <c r="T9" i="4"/>
  <c r="D8" i="4"/>
  <c r="F8" i="4"/>
  <c r="H8" i="4"/>
  <c r="J8" i="4"/>
  <c r="L8" i="4"/>
  <c r="N8" i="4"/>
  <c r="P8" i="4"/>
  <c r="R8" i="4"/>
  <c r="T8" i="4"/>
  <c r="B9" i="4"/>
  <c r="B8" i="4"/>
  <c r="D34" i="3"/>
  <c r="F34" i="3"/>
  <c r="H34" i="3"/>
  <c r="J34" i="3"/>
  <c r="L34" i="3"/>
  <c r="N34" i="3"/>
  <c r="P34" i="3"/>
  <c r="R34" i="3"/>
  <c r="T34" i="3"/>
  <c r="D33" i="3"/>
  <c r="F33" i="3"/>
  <c r="H33" i="3"/>
  <c r="J33" i="3"/>
  <c r="L33" i="3"/>
  <c r="N33" i="3"/>
  <c r="P33" i="3"/>
  <c r="R33" i="3"/>
  <c r="T33" i="3"/>
  <c r="D28" i="3"/>
  <c r="F28" i="3"/>
  <c r="H28" i="3"/>
  <c r="J28" i="3"/>
  <c r="L28" i="3"/>
  <c r="N28" i="3"/>
  <c r="P28" i="3"/>
  <c r="R28" i="3"/>
  <c r="T28" i="3"/>
  <c r="D27" i="3"/>
  <c r="F27" i="3"/>
  <c r="H27" i="3"/>
  <c r="J27" i="3"/>
  <c r="L27" i="3"/>
  <c r="N27" i="3"/>
  <c r="P27" i="3"/>
  <c r="R27" i="3"/>
  <c r="T27" i="3"/>
  <c r="B34" i="3"/>
  <c r="B28" i="3"/>
  <c r="B33" i="3"/>
  <c r="B27" i="3"/>
  <c r="D15" i="3"/>
  <c r="F15" i="3"/>
  <c r="H15" i="3"/>
  <c r="J15" i="3"/>
  <c r="L15" i="3"/>
  <c r="N15" i="3"/>
  <c r="P15" i="3"/>
  <c r="R15" i="3"/>
  <c r="T15" i="3"/>
  <c r="D14" i="3"/>
  <c r="F14" i="3"/>
  <c r="H14" i="3"/>
  <c r="J14" i="3"/>
  <c r="L14" i="3"/>
  <c r="N14" i="3"/>
  <c r="P14" i="3"/>
  <c r="R14" i="3"/>
  <c r="T14" i="3"/>
  <c r="D9" i="3"/>
  <c r="F9" i="3"/>
  <c r="H9" i="3"/>
  <c r="J9" i="3"/>
  <c r="L9" i="3"/>
  <c r="N9" i="3"/>
  <c r="P9" i="3"/>
  <c r="R9" i="3"/>
  <c r="T9" i="3"/>
  <c r="D8" i="3"/>
  <c r="F8" i="3"/>
  <c r="H8" i="3"/>
  <c r="J8" i="3"/>
  <c r="L8" i="3"/>
  <c r="N8" i="3"/>
  <c r="P8" i="3"/>
  <c r="R8" i="3"/>
  <c r="T8" i="3"/>
  <c r="U25" i="4" l="1"/>
  <c r="U26" i="4"/>
  <c r="U30" i="4"/>
  <c r="U31" i="4"/>
  <c r="U32" i="4"/>
  <c r="S25" i="4"/>
  <c r="S26" i="4"/>
  <c r="S30" i="4"/>
  <c r="S31" i="4"/>
  <c r="S32" i="4"/>
  <c r="Q25" i="4"/>
  <c r="Q26" i="4"/>
  <c r="Q30" i="4"/>
  <c r="Q31" i="4"/>
  <c r="Q32" i="4"/>
  <c r="O25" i="4"/>
  <c r="O26" i="4"/>
  <c r="O30" i="4"/>
  <c r="O31" i="4"/>
  <c r="O32" i="4"/>
  <c r="M25" i="4"/>
  <c r="M26" i="4"/>
  <c r="M30" i="4"/>
  <c r="M31" i="4"/>
  <c r="M32" i="4"/>
  <c r="K25" i="4"/>
  <c r="K26" i="4"/>
  <c r="K30" i="4"/>
  <c r="K31" i="4"/>
  <c r="K32" i="4"/>
  <c r="I25" i="4"/>
  <c r="I26" i="4"/>
  <c r="I30" i="4"/>
  <c r="I31" i="4"/>
  <c r="I32" i="4"/>
  <c r="G25" i="4"/>
  <c r="G26" i="4"/>
  <c r="G30" i="4"/>
  <c r="G31" i="4"/>
  <c r="G32" i="4"/>
  <c r="E25" i="4"/>
  <c r="E26" i="4"/>
  <c r="E30" i="4"/>
  <c r="E31" i="4"/>
  <c r="E32" i="4"/>
  <c r="C25" i="4"/>
  <c r="C26" i="4"/>
  <c r="C30" i="4"/>
  <c r="C31" i="4"/>
  <c r="C32" i="4"/>
  <c r="U24" i="4"/>
  <c r="S24" i="4"/>
  <c r="Q24" i="4"/>
  <c r="O24" i="4"/>
  <c r="M24" i="4"/>
  <c r="K24" i="4"/>
  <c r="I24" i="4"/>
  <c r="G24" i="4"/>
  <c r="E24" i="4"/>
  <c r="C24" i="4"/>
  <c r="U13" i="4"/>
  <c r="U12" i="4"/>
  <c r="U11" i="4"/>
  <c r="U7" i="4"/>
  <c r="U6" i="4"/>
  <c r="S13" i="4"/>
  <c r="S12" i="4"/>
  <c r="S11" i="4"/>
  <c r="S7" i="4"/>
  <c r="S6" i="4"/>
  <c r="Q13" i="4"/>
  <c r="Q12" i="4"/>
  <c r="Q11" i="4"/>
  <c r="Q7" i="4"/>
  <c r="Q6" i="4"/>
  <c r="O13" i="4"/>
  <c r="O12" i="4"/>
  <c r="O11" i="4"/>
  <c r="O7" i="4"/>
  <c r="O6" i="4"/>
  <c r="M13" i="4"/>
  <c r="M12" i="4"/>
  <c r="M11" i="4"/>
  <c r="M7" i="4"/>
  <c r="M6" i="4"/>
  <c r="K13" i="4"/>
  <c r="AD5" i="4" s="1"/>
  <c r="K12" i="4"/>
  <c r="K11" i="4"/>
  <c r="K7" i="4"/>
  <c r="K6" i="4"/>
  <c r="I13" i="4"/>
  <c r="I12" i="4"/>
  <c r="I11" i="4"/>
  <c r="I7" i="4"/>
  <c r="I6" i="4"/>
  <c r="G13" i="4"/>
  <c r="G12" i="4"/>
  <c r="G11" i="4"/>
  <c r="G7" i="4"/>
  <c r="G6" i="4"/>
  <c r="U5" i="4"/>
  <c r="S5" i="4"/>
  <c r="Q5" i="4"/>
  <c r="O5" i="4"/>
  <c r="M5" i="4"/>
  <c r="K5" i="4"/>
  <c r="I5" i="4"/>
  <c r="G5" i="4"/>
  <c r="C13" i="4"/>
  <c r="C12" i="4"/>
  <c r="C11" i="4"/>
  <c r="C7" i="4"/>
  <c r="C6" i="4"/>
  <c r="E13" i="4"/>
  <c r="E12" i="4"/>
  <c r="E11" i="4"/>
  <c r="E7" i="4"/>
  <c r="E6" i="4"/>
  <c r="E5" i="4"/>
  <c r="C5" i="4"/>
  <c r="C14" i="4" l="1"/>
  <c r="Z5" i="4" s="1"/>
  <c r="C15" i="4"/>
  <c r="Z10" i="4" s="1"/>
  <c r="M36" i="4"/>
  <c r="M27" i="4"/>
  <c r="AE26" i="4" s="1"/>
  <c r="M28" i="4"/>
  <c r="AE31" i="4" s="1"/>
  <c r="M34" i="4"/>
  <c r="AE30" i="4" s="1"/>
  <c r="M33" i="4"/>
  <c r="AE25" i="4" s="1"/>
  <c r="I14" i="4"/>
  <c r="AC5" i="4" s="1"/>
  <c r="I15" i="4"/>
  <c r="AC10" i="4" s="1"/>
  <c r="Q33" i="4"/>
  <c r="AG25" i="4" s="1"/>
  <c r="Q34" i="4"/>
  <c r="AG30" i="4" s="1"/>
  <c r="C17" i="4"/>
  <c r="C9" i="4"/>
  <c r="Z11" i="4" s="1"/>
  <c r="C8" i="4"/>
  <c r="Z6" i="4" s="1"/>
  <c r="O17" i="4"/>
  <c r="O9" i="4"/>
  <c r="AF11" i="4" s="1"/>
  <c r="O8" i="4"/>
  <c r="AF6" i="4" s="1"/>
  <c r="K15" i="4"/>
  <c r="AD10" i="4" s="1"/>
  <c r="K14" i="4"/>
  <c r="K36" i="4"/>
  <c r="K27" i="4"/>
  <c r="AD26" i="4" s="1"/>
  <c r="K28" i="4"/>
  <c r="AD31" i="4" s="1"/>
  <c r="C33" i="4"/>
  <c r="Z25" i="4" s="1"/>
  <c r="C34" i="4"/>
  <c r="Z30" i="4" s="1"/>
  <c r="S33" i="4"/>
  <c r="AH25" i="4" s="1"/>
  <c r="S34" i="4"/>
  <c r="AH30" i="4" s="1"/>
  <c r="E17" i="4"/>
  <c r="E9" i="4"/>
  <c r="AA11" i="4" s="1"/>
  <c r="E8" i="4"/>
  <c r="AA6" i="4" s="1"/>
  <c r="G33" i="4"/>
  <c r="AB25" i="4" s="1"/>
  <c r="G34" i="4"/>
  <c r="AB30" i="4" s="1"/>
  <c r="Q36" i="4"/>
  <c r="Q28" i="4"/>
  <c r="AG31" i="4" s="1"/>
  <c r="Q27" i="4"/>
  <c r="AG26" i="4" s="1"/>
  <c r="C36" i="4"/>
  <c r="C27" i="4"/>
  <c r="Z26" i="4" s="1"/>
  <c r="C28" i="4"/>
  <c r="Z31" i="4" s="1"/>
  <c r="K33" i="4"/>
  <c r="AD25" i="4" s="1"/>
  <c r="K34" i="4"/>
  <c r="AD30" i="4" s="1"/>
  <c r="I17" i="4"/>
  <c r="I8" i="4"/>
  <c r="AC6" i="4" s="1"/>
  <c r="I9" i="4"/>
  <c r="AC11" i="4" s="1"/>
  <c r="U14" i="4"/>
  <c r="AI5" i="4" s="1"/>
  <c r="U15" i="4"/>
  <c r="AI10" i="4" s="1"/>
  <c r="S17" i="4"/>
  <c r="S8" i="4"/>
  <c r="AH6" i="4" s="1"/>
  <c r="S9" i="4"/>
  <c r="AH11" i="4" s="1"/>
  <c r="O14" i="4"/>
  <c r="AF5" i="4" s="1"/>
  <c r="O15" i="4"/>
  <c r="AF10" i="4" s="1"/>
  <c r="U17" i="4"/>
  <c r="U9" i="4"/>
  <c r="AI11" i="4" s="1"/>
  <c r="U8" i="4"/>
  <c r="AI6" i="4" s="1"/>
  <c r="E14" i="4"/>
  <c r="AA5" i="4" s="1"/>
  <c r="E15" i="4"/>
  <c r="AA10" i="4" s="1"/>
  <c r="S36" i="4"/>
  <c r="S27" i="4"/>
  <c r="AH26" i="4" s="1"/>
  <c r="S28" i="4"/>
  <c r="AH31" i="4" s="1"/>
  <c r="Q17" i="4"/>
  <c r="Q8" i="4"/>
  <c r="AG6" i="4" s="1"/>
  <c r="Q9" i="4"/>
  <c r="AG11" i="4" s="1"/>
  <c r="O36" i="4"/>
  <c r="O28" i="4"/>
  <c r="AF31" i="4" s="1"/>
  <c r="O27" i="4"/>
  <c r="AF26" i="4" s="1"/>
  <c r="G17" i="4"/>
  <c r="G9" i="4"/>
  <c r="AB11" i="4" s="1"/>
  <c r="G8" i="4"/>
  <c r="AB6" i="4" s="1"/>
  <c r="S14" i="4"/>
  <c r="AH5" i="4" s="1"/>
  <c r="S15" i="4"/>
  <c r="AH10" i="4" s="1"/>
  <c r="M14" i="4"/>
  <c r="M15" i="4"/>
  <c r="AE10" i="4" s="1"/>
  <c r="E36" i="4"/>
  <c r="E28" i="4"/>
  <c r="AA31" i="4" s="1"/>
  <c r="E27" i="4"/>
  <c r="AA26" i="4" s="1"/>
  <c r="U36" i="4"/>
  <c r="U27" i="4"/>
  <c r="AI26" i="4" s="1"/>
  <c r="U28" i="4"/>
  <c r="AI31" i="4" s="1"/>
  <c r="E34" i="4"/>
  <c r="AA30" i="4" s="1"/>
  <c r="E33" i="4"/>
  <c r="AA25" i="4" s="1"/>
  <c r="U33" i="4"/>
  <c r="AI25" i="4" s="1"/>
  <c r="U34" i="4"/>
  <c r="AI30" i="4" s="1"/>
  <c r="K17" i="4"/>
  <c r="K8" i="4"/>
  <c r="AD6" i="4" s="1"/>
  <c r="K9" i="4"/>
  <c r="AD11" i="4" s="1"/>
  <c r="G14" i="4"/>
  <c r="AB5" i="4" s="1"/>
  <c r="G15" i="4"/>
  <c r="AB10" i="4" s="1"/>
  <c r="G36" i="4"/>
  <c r="G28" i="4"/>
  <c r="AB31" i="4" s="1"/>
  <c r="G27" i="4"/>
  <c r="AB26" i="4" s="1"/>
  <c r="O34" i="4"/>
  <c r="AF30" i="4" s="1"/>
  <c r="O33" i="4"/>
  <c r="AF25" i="4" s="1"/>
  <c r="M17" i="4"/>
  <c r="M8" i="4"/>
  <c r="M9" i="4"/>
  <c r="AE11" i="4" s="1"/>
  <c r="Q15" i="4"/>
  <c r="AG10" i="4" s="1"/>
  <c r="Q14" i="4"/>
  <c r="AG5" i="4" s="1"/>
  <c r="I36" i="4"/>
  <c r="I28" i="4"/>
  <c r="AC31" i="4" s="1"/>
  <c r="I27" i="4"/>
  <c r="AC26" i="4" s="1"/>
  <c r="I33" i="4"/>
  <c r="AC25" i="4" s="1"/>
  <c r="I34" i="4"/>
  <c r="AC30" i="4" s="1"/>
  <c r="U31" i="3"/>
  <c r="U32" i="3"/>
  <c r="S31" i="3"/>
  <c r="S32" i="3"/>
  <c r="Q31" i="3"/>
  <c r="Q32" i="3"/>
  <c r="O31" i="3"/>
  <c r="O32" i="3"/>
  <c r="M31" i="3"/>
  <c r="M32" i="3"/>
  <c r="K31" i="3"/>
  <c r="K32" i="3"/>
  <c r="I31" i="3"/>
  <c r="I32" i="3"/>
  <c r="G31" i="3"/>
  <c r="G32" i="3"/>
  <c r="E31" i="3"/>
  <c r="E32" i="3"/>
  <c r="C31" i="3"/>
  <c r="C32" i="3"/>
  <c r="U25" i="3"/>
  <c r="U26" i="3"/>
  <c r="S25" i="3"/>
  <c r="S26" i="3"/>
  <c r="Q25" i="3"/>
  <c r="Q26" i="3"/>
  <c r="O25" i="3"/>
  <c r="O26" i="3"/>
  <c r="M25" i="3"/>
  <c r="M26" i="3"/>
  <c r="K25" i="3"/>
  <c r="K26" i="3"/>
  <c r="I25" i="3"/>
  <c r="I26" i="3"/>
  <c r="G25" i="3"/>
  <c r="G26" i="3"/>
  <c r="E25" i="3"/>
  <c r="E26" i="3"/>
  <c r="U30" i="3"/>
  <c r="S30" i="3"/>
  <c r="Q30" i="3"/>
  <c r="O30" i="3"/>
  <c r="M30" i="3"/>
  <c r="K30" i="3"/>
  <c r="I30" i="3"/>
  <c r="G30" i="3"/>
  <c r="E30" i="3"/>
  <c r="C30" i="3"/>
  <c r="U24" i="3"/>
  <c r="S24" i="3"/>
  <c r="Q24" i="3"/>
  <c r="O24" i="3"/>
  <c r="M24" i="3"/>
  <c r="K24" i="3"/>
  <c r="I24" i="3"/>
  <c r="G24" i="3"/>
  <c r="E24" i="3"/>
  <c r="U12" i="3"/>
  <c r="U13" i="3"/>
  <c r="S12" i="3"/>
  <c r="S13" i="3"/>
  <c r="Q12" i="3"/>
  <c r="Q13" i="3"/>
  <c r="O12" i="3"/>
  <c r="O13" i="3"/>
  <c r="M12" i="3"/>
  <c r="M13" i="3"/>
  <c r="K12" i="3"/>
  <c r="K13" i="3"/>
  <c r="AD5" i="3" s="1"/>
  <c r="I12" i="3"/>
  <c r="I13" i="3"/>
  <c r="G12" i="3"/>
  <c r="G13" i="3"/>
  <c r="E12" i="3"/>
  <c r="E13" i="3"/>
  <c r="U11" i="3"/>
  <c r="S11" i="3"/>
  <c r="Q11" i="3"/>
  <c r="O11" i="3"/>
  <c r="M11" i="3"/>
  <c r="K11" i="3"/>
  <c r="I11" i="3"/>
  <c r="G11" i="3"/>
  <c r="E11" i="3"/>
  <c r="U6" i="3"/>
  <c r="U7" i="3"/>
  <c r="S6" i="3"/>
  <c r="S7" i="3"/>
  <c r="Q6" i="3"/>
  <c r="Q7" i="3"/>
  <c r="O6" i="3"/>
  <c r="O7" i="3"/>
  <c r="M6" i="3"/>
  <c r="M7" i="3"/>
  <c r="K6" i="3"/>
  <c r="K7" i="3"/>
  <c r="U5" i="3"/>
  <c r="S5" i="3"/>
  <c r="Q5" i="3"/>
  <c r="O5" i="3"/>
  <c r="M5" i="3"/>
  <c r="K5" i="3"/>
  <c r="I6" i="3"/>
  <c r="I7" i="3"/>
  <c r="I5" i="3"/>
  <c r="G6" i="3"/>
  <c r="G7" i="3"/>
  <c r="G5" i="3"/>
  <c r="E6" i="3"/>
  <c r="E7" i="3"/>
  <c r="E5" i="3"/>
  <c r="C6" i="3"/>
  <c r="C7" i="3"/>
  <c r="C11" i="3"/>
  <c r="C12" i="3"/>
  <c r="C13" i="3"/>
  <c r="C5" i="3"/>
  <c r="C25" i="3"/>
  <c r="C26" i="3"/>
  <c r="C24" i="3"/>
  <c r="U14" i="3" l="1"/>
  <c r="AI5" i="3" s="1"/>
  <c r="U15" i="3"/>
  <c r="AI10" i="3" s="1"/>
  <c r="M34" i="3"/>
  <c r="AE30" i="3" s="1"/>
  <c r="M33" i="3"/>
  <c r="AE25" i="3" s="1"/>
  <c r="Q17" i="3"/>
  <c r="Q9" i="3"/>
  <c r="AG11" i="3" s="1"/>
  <c r="Q8" i="3"/>
  <c r="AG6" i="3" s="1"/>
  <c r="I15" i="3"/>
  <c r="AC10" i="3" s="1"/>
  <c r="I14" i="3"/>
  <c r="AC5" i="3" s="1"/>
  <c r="S17" i="3"/>
  <c r="S8" i="3"/>
  <c r="AH6" i="3" s="1"/>
  <c r="S9" i="3"/>
  <c r="AH11" i="3" s="1"/>
  <c r="I17" i="3"/>
  <c r="I9" i="3"/>
  <c r="AC11" i="3" s="1"/>
  <c r="I8" i="3"/>
  <c r="AC6" i="3" s="1"/>
  <c r="G15" i="3"/>
  <c r="AB10" i="3" s="1"/>
  <c r="G14" i="3"/>
  <c r="AB5" i="3" s="1"/>
  <c r="C15" i="3"/>
  <c r="Z10" i="3" s="1"/>
  <c r="C14" i="3"/>
  <c r="Z5" i="3" s="1"/>
  <c r="O34" i="3"/>
  <c r="AF30" i="3" s="1"/>
  <c r="O33" i="3"/>
  <c r="AF25" i="3" s="1"/>
  <c r="G17" i="3"/>
  <c r="G8" i="3"/>
  <c r="AB6" i="3" s="1"/>
  <c r="G9" i="3"/>
  <c r="AB11" i="3" s="1"/>
  <c r="E14" i="3"/>
  <c r="AA5" i="3" s="1"/>
  <c r="E15" i="3"/>
  <c r="AA10" i="3" s="1"/>
  <c r="K33" i="3"/>
  <c r="AD25" i="3" s="1"/>
  <c r="K34" i="3"/>
  <c r="AD30" i="3" s="1"/>
  <c r="O17" i="3"/>
  <c r="O8" i="3"/>
  <c r="AF6" i="3" s="1"/>
  <c r="O9" i="3"/>
  <c r="AF11" i="3" s="1"/>
  <c r="O36" i="3"/>
  <c r="O27" i="3"/>
  <c r="AF26" i="3" s="1"/>
  <c r="O28" i="3"/>
  <c r="AF31" i="3" s="1"/>
  <c r="Q36" i="3"/>
  <c r="Q38" i="3"/>
  <c r="S36" i="3"/>
  <c r="S28" i="3"/>
  <c r="AH31" i="3" s="1"/>
  <c r="S27" i="3"/>
  <c r="AH26" i="3" s="1"/>
  <c r="U17" i="3"/>
  <c r="U9" i="3"/>
  <c r="AI11" i="3" s="1"/>
  <c r="U8" i="3"/>
  <c r="AI6" i="3" s="1"/>
  <c r="K15" i="3"/>
  <c r="AD10" i="3" s="1"/>
  <c r="K14" i="3"/>
  <c r="E36" i="3"/>
  <c r="E27" i="3"/>
  <c r="AA26" i="3" s="1"/>
  <c r="E28" i="3"/>
  <c r="AA31" i="3" s="1"/>
  <c r="U36" i="3"/>
  <c r="U27" i="3"/>
  <c r="AI26" i="3" s="1"/>
  <c r="U28" i="3"/>
  <c r="AI31" i="3" s="1"/>
  <c r="Q33" i="3"/>
  <c r="AG25" i="3" s="1"/>
  <c r="Q34" i="3"/>
  <c r="AG30" i="3" s="1"/>
  <c r="C36" i="3"/>
  <c r="C28" i="3"/>
  <c r="Z31" i="3" s="1"/>
  <c r="C27" i="3"/>
  <c r="Z26" i="3" s="1"/>
  <c r="M14" i="3"/>
  <c r="M15" i="3"/>
  <c r="AE10" i="3" s="1"/>
  <c r="G36" i="3"/>
  <c r="G28" i="3"/>
  <c r="AB31" i="3" s="1"/>
  <c r="G27" i="3"/>
  <c r="AB26" i="3" s="1"/>
  <c r="C33" i="3"/>
  <c r="Z25" i="3" s="1"/>
  <c r="C34" i="3"/>
  <c r="Z30" i="3" s="1"/>
  <c r="S33" i="3"/>
  <c r="AH25" i="3" s="1"/>
  <c r="S34" i="3"/>
  <c r="AH30" i="3" s="1"/>
  <c r="AE6" i="4"/>
  <c r="AE5" i="4"/>
  <c r="E17" i="3"/>
  <c r="E9" i="3"/>
  <c r="AA11" i="3" s="1"/>
  <c r="E8" i="3"/>
  <c r="AA6" i="3" s="1"/>
  <c r="O15" i="3"/>
  <c r="AF10" i="3" s="1"/>
  <c r="O14" i="3"/>
  <c r="AF5" i="3" s="1"/>
  <c r="I36" i="3"/>
  <c r="I28" i="3"/>
  <c r="AC31" i="3" s="1"/>
  <c r="I27" i="3"/>
  <c r="AC26" i="3" s="1"/>
  <c r="E33" i="3"/>
  <c r="AA25" i="3" s="1"/>
  <c r="E34" i="3"/>
  <c r="AA30" i="3" s="1"/>
  <c r="U34" i="3"/>
  <c r="AI30" i="3" s="1"/>
  <c r="U33" i="3"/>
  <c r="AI25" i="3" s="1"/>
  <c r="K17" i="3"/>
  <c r="K9" i="3"/>
  <c r="AD11" i="3" s="1"/>
  <c r="K8" i="3"/>
  <c r="AD6" i="3" s="1"/>
  <c r="Q14" i="3"/>
  <c r="AG5" i="3" s="1"/>
  <c r="Q15" i="3"/>
  <c r="AG10" i="3" s="1"/>
  <c r="K36" i="3"/>
  <c r="K28" i="3"/>
  <c r="AD31" i="3" s="1"/>
  <c r="K27" i="3"/>
  <c r="AD26" i="3" s="1"/>
  <c r="G34" i="3"/>
  <c r="AB30" i="3" s="1"/>
  <c r="G33" i="3"/>
  <c r="AB25" i="3" s="1"/>
  <c r="C17" i="3"/>
  <c r="C9" i="3"/>
  <c r="Z11" i="3" s="1"/>
  <c r="C8" i="3"/>
  <c r="Z6" i="3" s="1"/>
  <c r="M17" i="3"/>
  <c r="M8" i="3"/>
  <c r="M9" i="3"/>
  <c r="AE11" i="3" s="1"/>
  <c r="S14" i="3"/>
  <c r="AH5" i="3" s="1"/>
  <c r="S15" i="3"/>
  <c r="AH10" i="3" s="1"/>
  <c r="M36" i="3"/>
  <c r="M27" i="3"/>
  <c r="AE26" i="3" s="1"/>
  <c r="M28" i="3"/>
  <c r="AE31" i="3" s="1"/>
  <c r="I33" i="3"/>
  <c r="AC25" i="3" s="1"/>
  <c r="I34" i="3"/>
  <c r="AC30" i="3" s="1"/>
  <c r="Q28" i="3"/>
  <c r="AG31" i="3" s="1"/>
  <c r="Q27" i="3"/>
  <c r="AG26" i="3" s="1"/>
  <c r="AE6" i="3" l="1"/>
  <c r="AE5" i="3"/>
</calcChain>
</file>

<file path=xl/sharedStrings.xml><?xml version="1.0" encoding="utf-8"?>
<sst xmlns="http://schemas.openxmlformats.org/spreadsheetml/2006/main" count="321" uniqueCount="33">
  <si>
    <t>MBIC</t>
  </si>
  <si>
    <t>Control</t>
  </si>
  <si>
    <t>N=1</t>
  </si>
  <si>
    <t>N=2</t>
  </si>
  <si>
    <t>N=3</t>
  </si>
  <si>
    <t>T0601</t>
  </si>
  <si>
    <t>T0602</t>
  </si>
  <si>
    <t>T0603</t>
  </si>
  <si>
    <t>T0701</t>
  </si>
  <si>
    <t>T0802</t>
  </si>
  <si>
    <t>T0901</t>
  </si>
  <si>
    <t>T0902</t>
  </si>
  <si>
    <t>T1301</t>
  </si>
  <si>
    <t>T1304</t>
  </si>
  <si>
    <t>T1901</t>
  </si>
  <si>
    <t>2MIC</t>
  </si>
  <si>
    <t>1MIC</t>
  </si>
  <si>
    <t>Mean</t>
  </si>
  <si>
    <t>SD</t>
  </si>
  <si>
    <t>MBEC</t>
  </si>
  <si>
    <t>% Biofilm inhibition = {( OD570 without probiotic- OD570 with probiotic) / OD570 without probiotic} x 100</t>
  </si>
  <si>
    <t>% Biofilm eradication = {( OD570 without probiotic- OD570 with probiotic) / OD570 without probiotic} x 100</t>
  </si>
  <si>
    <t>S. aureus</t>
  </si>
  <si>
    <t>MRSA</t>
  </si>
  <si>
    <t>E. coli</t>
  </si>
  <si>
    <t>A.baumannii</t>
  </si>
  <si>
    <t>MIC</t>
  </si>
  <si>
    <t>MBC</t>
  </si>
  <si>
    <t>&gt;100</t>
  </si>
  <si>
    <t>ND</t>
  </si>
  <si>
    <t xml:space="preserve"> </t>
  </si>
  <si>
    <t>2x MIC</t>
  </si>
  <si>
    <t>1x 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</si>
</sst>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rgb="FFC00000"/>
      <name val="Calibri"/>
      <family val="2"/>
      <charset val="22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0" fillId="2" borderId="0" xfId="0" applyFill="1" applyBorder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7" borderId="0" xfId="0" applyFill="1"/>
    <xf numFmtId="0" fontId="0" fillId="7" borderId="0" xfId="0" applyFill="1" applyBorder="1"/>
    <xf numFmtId="2" fontId="0" fillId="0" borderId="0" xfId="0" applyNumberFormat="1"/>
    <xf numFmtId="0" fontId="4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1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600" i="1">
                <a:solidFill>
                  <a:schemeClr val="tx1"/>
                </a:solidFill>
                <a:latin typeface="Times New Roman" panose="02020603050405020304" pitchFamily="18" charset="0"/>
              </a:rPr>
              <a:t>E. coli</a:t>
            </a:r>
            <a:endParaRPr lang="th-TH" sz="1600" i="1">
              <a:solidFill>
                <a:schemeClr val="tx1"/>
              </a:solidFill>
              <a:latin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'E. coli'!$Y$5</c:f>
              <c:strCache>
                <c:ptCount val="1"/>
                <c:pt idx="0">
                  <c:v>1x MIC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'E. coli'!$Z$10:$AI$10</c:f>
                <c:numCache>
                  <c:formatCode>General</c:formatCode>
                  <c:ptCount val="10"/>
                  <c:pt idx="0">
                    <c:v>9.1881216941470178</c:v>
                  </c:pt>
                  <c:pt idx="1">
                    <c:v>3.0386856273138143</c:v>
                  </c:pt>
                  <c:pt idx="2">
                    <c:v>3.2773676267223077</c:v>
                  </c:pt>
                  <c:pt idx="3">
                    <c:v>5.4218816172390749</c:v>
                  </c:pt>
                  <c:pt idx="4">
                    <c:v>5.9678601001456659</c:v>
                  </c:pt>
                  <c:pt idx="5">
                    <c:v>1.3022938402773512</c:v>
                  </c:pt>
                  <c:pt idx="6">
                    <c:v>1.7363917870364667</c:v>
                  </c:pt>
                  <c:pt idx="7">
                    <c:v>3.9068815208320862</c:v>
                  </c:pt>
                  <c:pt idx="8">
                    <c:v>3.784378163042982</c:v>
                  </c:pt>
                  <c:pt idx="9">
                    <c:v>0.43409794675911978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'E. coli'!$Z$4:$AI$4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'E. coli'!$Z$5:$AI$5</c:f>
              <c:numCache>
                <c:formatCode>General</c:formatCode>
                <c:ptCount val="10"/>
                <c:pt idx="0">
                  <c:v>31.8295739348371</c:v>
                </c:pt>
                <c:pt idx="1">
                  <c:v>33.583959899749381</c:v>
                </c:pt>
                <c:pt idx="2">
                  <c:v>33.834586466165412</c:v>
                </c:pt>
                <c:pt idx="3">
                  <c:v>18.796992481203009</c:v>
                </c:pt>
                <c:pt idx="4">
                  <c:v>19.548872180451134</c:v>
                </c:pt>
                <c:pt idx="5">
                  <c:v>30.075187969924816</c:v>
                </c:pt>
                <c:pt idx="6">
                  <c:v>30.576441102756899</c:v>
                </c:pt>
                <c:pt idx="7">
                  <c:v>22.556390977443613</c:v>
                </c:pt>
                <c:pt idx="8">
                  <c:v>14.53634085213033</c:v>
                </c:pt>
                <c:pt idx="9">
                  <c:v>26.817042606516292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E-4245-8869-E8903F8C7CD8}"/>
            </c:ext>
          </c:extLst>
        </c:ser>
        <c:ser>
          <c:idx val="1"/>
          <c:order val="1"/>
          <c:tx>
            <c:strRef>
              <c:f>'E. coli'!$Y$6</c:f>
              <c:strCache>
                <c:ptCount val="1"/>
                <c:pt idx="0">
                  <c:v>2x MIC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'E. coli'!$Z$11:$AI$11</c:f>
                <c:numCache>
                  <c:formatCode>General</c:formatCode>
                  <c:ptCount val="10"/>
                  <c:pt idx="0">
                    <c:v>1.1485152117683826</c:v>
                  </c:pt>
                  <c:pt idx="1">
                    <c:v>1.565162405613636</c:v>
                  </c:pt>
                  <c:pt idx="2">
                    <c:v>3.1303248112272688</c:v>
                  </c:pt>
                  <c:pt idx="3">
                    <c:v>3.8583469469525435</c:v>
                  </c:pt>
                  <c:pt idx="4">
                    <c:v>4.1862889946090451</c:v>
                  </c:pt>
                  <c:pt idx="5">
                    <c:v>3.4455456353051495</c:v>
                  </c:pt>
                  <c:pt idx="6">
                    <c:v>1.5651624056136364</c:v>
                  </c:pt>
                  <c:pt idx="7">
                    <c:v>1.8921890815214903</c:v>
                  </c:pt>
                  <c:pt idx="8">
                    <c:v>5.4392316827595559</c:v>
                  </c:pt>
                  <c:pt idx="9">
                    <c:v>1.7363917870364627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'E. coli'!$Z$4:$AI$4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'E. coli'!$Z$6:$AI$6</c:f>
              <c:numCache>
                <c:formatCode>General</c:formatCode>
                <c:ptCount val="10"/>
                <c:pt idx="0">
                  <c:v>43.859649122807021</c:v>
                </c:pt>
                <c:pt idx="1">
                  <c:v>34.085213032581457</c:v>
                </c:pt>
                <c:pt idx="2">
                  <c:v>32.080200501253138</c:v>
                </c:pt>
                <c:pt idx="3">
                  <c:v>34.085213032581457</c:v>
                </c:pt>
                <c:pt idx="4">
                  <c:v>41.353383458646618</c:v>
                </c:pt>
                <c:pt idx="5">
                  <c:v>30.075187969924816</c:v>
                </c:pt>
                <c:pt idx="6">
                  <c:v>28.070175438596493</c:v>
                </c:pt>
                <c:pt idx="7">
                  <c:v>30.325814536340857</c:v>
                </c:pt>
                <c:pt idx="8">
                  <c:v>31.077694235588979</c:v>
                </c:pt>
                <c:pt idx="9">
                  <c:v>25.313283208020053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7E-4245-8869-E8903F8C7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08511"/>
        <c:axId val="2004445663"/>
      </c:barChart>
      <c:catAx>
        <c:axId val="1818085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  <a:latin typeface="Times New Roman" panose="02020603050405020304" pitchFamily="18" charset="0"/>
                  </a:rPr>
                  <a:t>Isolates</a:t>
                </a:r>
                <a:endParaRPr lang="th-TH" sz="1200">
                  <a:solidFill>
                    <a:schemeClr val="tx1"/>
                  </a:solidFill>
                  <a:latin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2004445663"/>
        <c:crosses val="autoZero"/>
        <c:auto val="1"/>
        <c:lblAlgn val="ctr"/>
        <c:lblOffset val="100"/>
        <c:noMultiLvlLbl val="0"/>
      </c:catAx>
      <c:valAx>
        <c:axId val="200444566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 i="0" baseline="0">
                    <a:effectLst/>
                  </a:rPr>
                  <a:t>% Biofilm inhibition</a:t>
                </a:r>
                <a:endParaRPr lang="th-TH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181808511"/>
        <c:crosses val="autoZero"/>
        <c:crossBetween val="between"/>
        <c:majorUnit val="20"/>
        <c:minorUnit val="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b="0" i="1" baseline="0">
                <a:solidFill>
                  <a:schemeClr val="tx1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E. coli</a:t>
            </a:r>
            <a:endParaRPr lang="th-TH" sz="1400">
              <a:solidFill>
                <a:schemeClr val="tx1"/>
              </a:solidFill>
              <a:effectLst/>
              <a:latin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'E. coli'!$Y$25</c:f>
              <c:strCache>
                <c:ptCount val="1"/>
                <c:pt idx="0">
                  <c:v>1x MIC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'E. coli'!$Z$30:$AI$30</c:f>
                <c:numCache>
                  <c:formatCode>General</c:formatCode>
                  <c:ptCount val="10"/>
                  <c:pt idx="0">
                    <c:v>6.5657414207963161</c:v>
                  </c:pt>
                  <c:pt idx="1">
                    <c:v>9.503919928071884</c:v>
                  </c:pt>
                  <c:pt idx="2">
                    <c:v>11.797496879679565</c:v>
                  </c:pt>
                  <c:pt idx="3">
                    <c:v>3.2831989591743169</c:v>
                  </c:pt>
                  <c:pt idx="4">
                    <c:v>7.6909149080329895</c:v>
                  </c:pt>
                  <c:pt idx="5">
                    <c:v>8.3112012977756216</c:v>
                  </c:pt>
                  <c:pt idx="6">
                    <c:v>6.6021871252112119</c:v>
                  </c:pt>
                  <c:pt idx="7">
                    <c:v>3.8511514579531232</c:v>
                  </c:pt>
                  <c:pt idx="8">
                    <c:v>3.971281939299387</c:v>
                  </c:pt>
                  <c:pt idx="9">
                    <c:v>7.1819734964782525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'E. coli'!$Z$24:$AI$24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'E. coli'!$Z$25:$AI$25</c:f>
              <c:numCache>
                <c:formatCode>General</c:formatCode>
                <c:ptCount val="10"/>
                <c:pt idx="0">
                  <c:v>68.27607551841534</c:v>
                </c:pt>
                <c:pt idx="1">
                  <c:v>71.402042711234913</c:v>
                </c:pt>
                <c:pt idx="2">
                  <c:v>70.473537604456823</c:v>
                </c:pt>
                <c:pt idx="3">
                  <c:v>71.278242030331157</c:v>
                </c:pt>
                <c:pt idx="4">
                  <c:v>59.610027855153191</c:v>
                </c:pt>
                <c:pt idx="5">
                  <c:v>64.28350355926959</c:v>
                </c:pt>
                <c:pt idx="6">
                  <c:v>79.57288765088208</c:v>
                </c:pt>
                <c:pt idx="7">
                  <c:v>75.147013308573193</c:v>
                </c:pt>
                <c:pt idx="8">
                  <c:v>63.664500154750861</c:v>
                </c:pt>
                <c:pt idx="9">
                  <c:v>58.867223769730735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5-4844-B7ED-2C1B6BE8C1EF}"/>
            </c:ext>
          </c:extLst>
        </c:ser>
        <c:ser>
          <c:idx val="1"/>
          <c:order val="1"/>
          <c:tx>
            <c:strRef>
              <c:f>'E. coli'!$Y$26</c:f>
              <c:strCache>
                <c:ptCount val="1"/>
                <c:pt idx="0">
                  <c:v>2x MIC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'E. coli'!$Z$31:$AI$31</c:f>
                <c:numCache>
                  <c:formatCode>General</c:formatCode>
                  <c:ptCount val="10"/>
                  <c:pt idx="0">
                    <c:v>4.1813668520697114</c:v>
                  </c:pt>
                  <c:pt idx="1">
                    <c:v>3.2963021067333407</c:v>
                  </c:pt>
                  <c:pt idx="2">
                    <c:v>5.0185106923452318</c:v>
                  </c:pt>
                  <c:pt idx="3">
                    <c:v>5.360726733422716</c:v>
                  </c:pt>
                  <c:pt idx="4">
                    <c:v>7.4375133040870791</c:v>
                  </c:pt>
                  <c:pt idx="5">
                    <c:v>0.78968435915648083</c:v>
                  </c:pt>
                  <c:pt idx="6">
                    <c:v>7.5779897503215263</c:v>
                  </c:pt>
                  <c:pt idx="7">
                    <c:v>3.8656750222212355</c:v>
                  </c:pt>
                  <c:pt idx="8">
                    <c:v>2.0706565996505972</c:v>
                  </c:pt>
                  <c:pt idx="9">
                    <c:v>0.98409861315905511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'E. coli'!$Z$24:$AI$24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'E. coli'!$Z$26:$AI$26</c:f>
              <c:numCache>
                <c:formatCode>General</c:formatCode>
                <c:ptCount val="10"/>
                <c:pt idx="0">
                  <c:v>70.752089136490255</c:v>
                </c:pt>
                <c:pt idx="1">
                  <c:v>80.810894459919538</c:v>
                </c:pt>
                <c:pt idx="2">
                  <c:v>81.646549056019808</c:v>
                </c:pt>
                <c:pt idx="3">
                  <c:v>80.377592076756414</c:v>
                </c:pt>
                <c:pt idx="4">
                  <c:v>72.763850201176112</c:v>
                </c:pt>
                <c:pt idx="5">
                  <c:v>78.953884246363359</c:v>
                </c:pt>
                <c:pt idx="6">
                  <c:v>78.180129990714946</c:v>
                </c:pt>
                <c:pt idx="7">
                  <c:v>75.549365521510367</c:v>
                </c:pt>
                <c:pt idx="8">
                  <c:v>78.211080160940881</c:v>
                </c:pt>
                <c:pt idx="9">
                  <c:v>84.339213865676257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5-4844-B7ED-2C1B6BE8C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11311"/>
        <c:axId val="175489215"/>
      </c:barChart>
      <c:catAx>
        <c:axId val="18181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5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Isolates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175489215"/>
        <c:crosses val="autoZero"/>
        <c:auto val="1"/>
        <c:lblAlgn val="ctr"/>
        <c:lblOffset val="100"/>
        <c:noMultiLvlLbl val="0"/>
      </c:catAx>
      <c:valAx>
        <c:axId val="175489215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Biofilm eradication</a:t>
                </a:r>
                <a:endParaRPr lang="th-TH" sz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TH"/>
          </a:p>
        </c:txPr>
        <c:crossAx val="181811311"/>
        <c:crosses val="autoZero"/>
        <c:crossBetween val="between"/>
        <c:majorUnit val="20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i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A.baumannii</a:t>
            </a:r>
            <a:endParaRPr lang="th-TH" i="1">
              <a:solidFill>
                <a:schemeClr val="tx1"/>
              </a:solidFill>
              <a:latin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A.baumannii!$Y$5</c:f>
              <c:strCache>
                <c:ptCount val="1"/>
                <c:pt idx="0">
                  <c:v>1x MIC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A.baumannii!$Z$10:$AI$10</c:f>
                <c:numCache>
                  <c:formatCode>General</c:formatCode>
                  <c:ptCount val="10"/>
                  <c:pt idx="0">
                    <c:v>7.6376261582597325</c:v>
                  </c:pt>
                  <c:pt idx="1">
                    <c:v>5.2915026221291761</c:v>
                  </c:pt>
                  <c:pt idx="2">
                    <c:v>6.9999999999999982</c:v>
                  </c:pt>
                  <c:pt idx="3">
                    <c:v>3.7859388972001797</c:v>
                  </c:pt>
                  <c:pt idx="4">
                    <c:v>1.0000000000000018</c:v>
                  </c:pt>
                  <c:pt idx="5">
                    <c:v>4.1633319989322599</c:v>
                  </c:pt>
                  <c:pt idx="6">
                    <c:v>5.6862407030773321</c:v>
                  </c:pt>
                  <c:pt idx="7">
                    <c:v>2.6457513110645881</c:v>
                  </c:pt>
                  <c:pt idx="8">
                    <c:v>4.6188021535170352</c:v>
                  </c:pt>
                  <c:pt idx="9">
                    <c:v>7.2341781380702219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A.baumannii!$Z$4:$AI$4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A.baumannii!$Z$5:$AI$5</c:f>
              <c:numCache>
                <c:formatCode>0.00</c:formatCode>
                <c:ptCount val="10"/>
                <c:pt idx="0">
                  <c:v>15.333333333333337</c:v>
                </c:pt>
                <c:pt idx="1">
                  <c:v>14.000000000000009</c:v>
                </c:pt>
                <c:pt idx="2">
                  <c:v>10.000000000000004</c:v>
                </c:pt>
                <c:pt idx="3">
                  <c:v>11.666666666666671</c:v>
                </c:pt>
                <c:pt idx="4">
                  <c:v>23.000000000000007</c:v>
                </c:pt>
                <c:pt idx="5">
                  <c:v>14.000000000000007</c:v>
                </c:pt>
                <c:pt idx="6">
                  <c:v>5.6666666666666714</c:v>
                </c:pt>
                <c:pt idx="7">
                  <c:v>7.0000000000000071</c:v>
                </c:pt>
                <c:pt idx="8">
                  <c:v>25.333333333333339</c:v>
                </c:pt>
                <c:pt idx="9">
                  <c:v>21.333333333333343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2-4FF5-AC78-D245DC26C52A}"/>
            </c:ext>
          </c:extLst>
        </c:ser>
        <c:ser>
          <c:idx val="1"/>
          <c:order val="1"/>
          <c:tx>
            <c:strRef>
              <c:f>A.baumannii!$Y$6</c:f>
              <c:strCache>
                <c:ptCount val="1"/>
                <c:pt idx="0">
                  <c:v>2x MIC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A.baumannii!$Z$11:$AI$11</c:f>
                <c:numCache>
                  <c:formatCode>General</c:formatCode>
                  <c:ptCount val="10"/>
                  <c:pt idx="0">
                    <c:v>3.5118845842842195</c:v>
                  </c:pt>
                  <c:pt idx="1">
                    <c:v>2.081665999466134</c:v>
                  </c:pt>
                  <c:pt idx="2">
                    <c:v>5.5075705472861065</c:v>
                  </c:pt>
                  <c:pt idx="3">
                    <c:v>2.8867513459481255</c:v>
                  </c:pt>
                  <c:pt idx="4">
                    <c:v>1.1547005383792475</c:v>
                  </c:pt>
                  <c:pt idx="5">
                    <c:v>2</c:v>
                  </c:pt>
                  <c:pt idx="6">
                    <c:v>7.549834435270748</c:v>
                  </c:pt>
                  <c:pt idx="7">
                    <c:v>1.0000000000000009</c:v>
                  </c:pt>
                  <c:pt idx="8">
                    <c:v>4.7258156262526247</c:v>
                  </c:pt>
                  <c:pt idx="9">
                    <c:v>1.5275252316519465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A.baumannii!$Z$4:$AI$4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A.baumannii!$Z$6:$AI$6</c:f>
              <c:numCache>
                <c:formatCode>0.00</c:formatCode>
                <c:ptCount val="10"/>
                <c:pt idx="0">
                  <c:v>23.333333333333343</c:v>
                </c:pt>
                <c:pt idx="1">
                  <c:v>18.666666666666668</c:v>
                </c:pt>
                <c:pt idx="2">
                  <c:v>3.6666666666666701</c:v>
                </c:pt>
                <c:pt idx="3">
                  <c:v>13.333333333333336</c:v>
                </c:pt>
                <c:pt idx="4">
                  <c:v>29.333333333333332</c:v>
                </c:pt>
                <c:pt idx="5">
                  <c:v>14.000000000000007</c:v>
                </c:pt>
                <c:pt idx="6">
                  <c:v>2.0000000000000062</c:v>
                </c:pt>
                <c:pt idx="7">
                  <c:v>1.0000000000000009</c:v>
                </c:pt>
                <c:pt idx="8">
                  <c:v>26.333333333333339</c:v>
                </c:pt>
                <c:pt idx="9">
                  <c:v>26.333333333333343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E2-4FF5-AC78-D245DC26C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04117552"/>
        <c:axId val="1310790592"/>
      </c:barChart>
      <c:catAx>
        <c:axId val="1304117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Isolates</a:t>
                </a:r>
                <a:endParaRPr lang="th-TH" sz="1200">
                  <a:solidFill>
                    <a:schemeClr val="tx1"/>
                  </a:solidFill>
                  <a:latin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1310790592"/>
        <c:crossesAt val="0"/>
        <c:auto val="1"/>
        <c:lblAlgn val="ctr"/>
        <c:lblOffset val="100"/>
        <c:noMultiLvlLbl val="0"/>
      </c:catAx>
      <c:valAx>
        <c:axId val="131079059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% Biofilm inhibition</a:t>
                </a:r>
                <a:endParaRPr lang="th-TH" sz="1200">
                  <a:solidFill>
                    <a:schemeClr val="tx1"/>
                  </a:solidFill>
                  <a:latin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1304117552"/>
        <c:crosses val="autoZero"/>
        <c:crossBetween val="between"/>
        <c:majorUnit val="20"/>
        <c:min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H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th-TH" sz="1400" b="0" i="1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i="1"/>
              <a:t>A.baumannii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th-TH" sz="1400" b="0" i="1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A.baumannii!$Y$25</c:f>
              <c:strCache>
                <c:ptCount val="1"/>
                <c:pt idx="0">
                  <c:v>1x MIC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A.baumannii!$Z$30:$AI$30</c:f>
                <c:numCache>
                  <c:formatCode>General</c:formatCode>
                  <c:ptCount val="10"/>
                  <c:pt idx="0">
                    <c:v>7.7285951916007578</c:v>
                  </c:pt>
                  <c:pt idx="1">
                    <c:v>2.2820168742673008</c:v>
                  </c:pt>
                  <c:pt idx="2">
                    <c:v>6.3034907583165625</c:v>
                  </c:pt>
                  <c:pt idx="3">
                    <c:v>4.615093514660602</c:v>
                  </c:pt>
                  <c:pt idx="4">
                    <c:v>0.6846050622801878</c:v>
                  </c:pt>
                  <c:pt idx="5">
                    <c:v>8.300395256917021</c:v>
                  </c:pt>
                  <c:pt idx="6">
                    <c:v>13.23569787075032</c:v>
                  </c:pt>
                  <c:pt idx="7">
                    <c:v>4.0114195909455397</c:v>
                  </c:pt>
                  <c:pt idx="8">
                    <c:v>5.1383399209486136</c:v>
                  </c:pt>
                  <c:pt idx="9">
                    <c:v>13.674975408700528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A.baumannii!$Z$24:$AI$24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A.baumannii!$Z$25:$AI$25</c:f>
              <c:numCache>
                <c:formatCode>0.00</c:formatCode>
                <c:ptCount val="10"/>
                <c:pt idx="0">
                  <c:v>40.052700922266141</c:v>
                </c:pt>
                <c:pt idx="1">
                  <c:v>38.603425559947304</c:v>
                </c:pt>
                <c:pt idx="2">
                  <c:v>32.542819499341235</c:v>
                </c:pt>
                <c:pt idx="3">
                  <c:v>41.633728590250328</c:v>
                </c:pt>
                <c:pt idx="4">
                  <c:v>43.873517786561273</c:v>
                </c:pt>
                <c:pt idx="5">
                  <c:v>44.268774703557312</c:v>
                </c:pt>
                <c:pt idx="6">
                  <c:v>36.890645586297758</c:v>
                </c:pt>
                <c:pt idx="7">
                  <c:v>47.430830039525695</c:v>
                </c:pt>
                <c:pt idx="8">
                  <c:v>56.521739130434788</c:v>
                </c:pt>
                <c:pt idx="9">
                  <c:v>54.940711462450601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2-4B85-8284-B456B2C3D515}"/>
            </c:ext>
          </c:extLst>
        </c:ser>
        <c:ser>
          <c:idx val="1"/>
          <c:order val="1"/>
          <c:tx>
            <c:strRef>
              <c:f>A.baumannii!$Y$26</c:f>
              <c:strCache>
                <c:ptCount val="1"/>
                <c:pt idx="0">
                  <c:v>2x MIC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A.baumannii!$Z$31:$AI$31</c:f>
                <c:numCache>
                  <c:formatCode>General</c:formatCode>
                  <c:ptCount val="10"/>
                  <c:pt idx="0">
                    <c:v>9.1622338080177723</c:v>
                  </c:pt>
                  <c:pt idx="1">
                    <c:v>5.4910845808101678</c:v>
                  </c:pt>
                  <c:pt idx="2">
                    <c:v>5.4768404982415086</c:v>
                  </c:pt>
                  <c:pt idx="3">
                    <c:v>11.311532032612</c:v>
                  </c:pt>
                  <c:pt idx="4">
                    <c:v>9.1195059186678318</c:v>
                  </c:pt>
                  <c:pt idx="5">
                    <c:v>8.2184296040846778</c:v>
                  </c:pt>
                  <c:pt idx="6">
                    <c:v>7.565152685088596</c:v>
                  </c:pt>
                  <c:pt idx="7">
                    <c:v>0.39525691699605048</c:v>
                  </c:pt>
                  <c:pt idx="8">
                    <c:v>1.9762845849802382</c:v>
                  </c:pt>
                  <c:pt idx="9">
                    <c:v>3.5426428615938739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A.baumannii!$Z$24:$AI$24</c:f>
              <c:strCache>
                <c:ptCount val="10"/>
                <c:pt idx="0">
                  <c:v>T0601</c:v>
                </c:pt>
                <c:pt idx="1">
                  <c:v>T0602</c:v>
                </c:pt>
                <c:pt idx="2">
                  <c:v>T0603</c:v>
                </c:pt>
                <c:pt idx="3">
                  <c:v>T0701</c:v>
                </c:pt>
                <c:pt idx="4">
                  <c:v>T0802</c:v>
                </c:pt>
                <c:pt idx="5">
                  <c:v>T0901</c:v>
                </c:pt>
                <c:pt idx="6">
                  <c:v>T0902</c:v>
                </c:pt>
                <c:pt idx="7">
                  <c:v>T1301</c:v>
                </c:pt>
                <c:pt idx="8">
                  <c:v>T1304</c:v>
                </c:pt>
                <c:pt idx="9">
                  <c:v>T1901</c:v>
                </c:pt>
              </c:strCache>
            </c:strRef>
          </c:cat>
          <c:val>
            <c:numRef>
              <c:f>A.baumannii!$Z$26:$AI$26</c:f>
              <c:numCache>
                <c:formatCode>0.00</c:formatCode>
                <c:ptCount val="10"/>
                <c:pt idx="0">
                  <c:v>40.974967061923586</c:v>
                </c:pt>
                <c:pt idx="1">
                  <c:v>36.758893280632414</c:v>
                </c:pt>
                <c:pt idx="2">
                  <c:v>33.201581027667991</c:v>
                </c:pt>
                <c:pt idx="3">
                  <c:v>29.644268774703558</c:v>
                </c:pt>
                <c:pt idx="4">
                  <c:v>46.772068511198945</c:v>
                </c:pt>
                <c:pt idx="5">
                  <c:v>37.285902503293805</c:v>
                </c:pt>
                <c:pt idx="6">
                  <c:v>30.303030303030301</c:v>
                </c:pt>
                <c:pt idx="7">
                  <c:v>35.96837944664032</c:v>
                </c:pt>
                <c:pt idx="8">
                  <c:v>50.988142292490124</c:v>
                </c:pt>
                <c:pt idx="9">
                  <c:v>62.977602108036898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2-4B85-8284-B456B2C3D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15375"/>
        <c:axId val="507119"/>
      </c:barChart>
      <c:catAx>
        <c:axId val="181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th-TH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Isolates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th-TH"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th-TH"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507119"/>
        <c:crosses val="autoZero"/>
        <c:auto val="1"/>
        <c:lblAlgn val="ctr"/>
        <c:lblOffset val="100"/>
        <c:noMultiLvlLbl val="0"/>
      </c:catAx>
      <c:valAx>
        <c:axId val="507119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th-TH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 Biofilm eradication</a:t>
                </a:r>
                <a:endParaRPr lang="th-TH" sz="12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lang="th-TH"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TH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th-TH"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TH"/>
          </a:p>
        </c:txPr>
        <c:crossAx val="1815375"/>
        <c:crosses val="autoZero"/>
        <c:crossBetween val="between"/>
        <c:majorUnit val="20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th-TH" sz="105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T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th-TH" sz="1200" b="0" i="0" u="none" strike="noStrike" kern="1200" baseline="0">
          <a:solidFill>
            <a:schemeClr val="tx1"/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en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674025</xdr:colOff>
      <xdr:row>0</xdr:row>
      <xdr:rowOff>22090</xdr:rowOff>
    </xdr:from>
    <xdr:to>
      <xdr:col>45</xdr:col>
      <xdr:colOff>1</xdr:colOff>
      <xdr:row>22</xdr:row>
      <xdr:rowOff>42333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9F6164B9-B131-431B-9C27-72F61317A1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15875</xdr:colOff>
      <xdr:row>29</xdr:row>
      <xdr:rowOff>9524</xdr:rowOff>
    </xdr:from>
    <xdr:to>
      <xdr:col>45</xdr:col>
      <xdr:colOff>84667</xdr:colOff>
      <xdr:row>51</xdr:row>
      <xdr:rowOff>158750</xdr:rowOff>
    </xdr:to>
    <xdr:graphicFrame macro="">
      <xdr:nvGraphicFramePr>
        <xdr:cNvPr id="3" name="แผนภูมิ 2">
          <a:extLst>
            <a:ext uri="{FF2B5EF4-FFF2-40B4-BE49-F238E27FC236}">
              <a16:creationId xmlns:a16="http://schemas.microsoft.com/office/drawing/2014/main" id="{5B14C7CF-83B4-4A97-A606-2CB9F2A26C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20109</xdr:colOff>
      <xdr:row>0</xdr:row>
      <xdr:rowOff>10584</xdr:rowOff>
    </xdr:from>
    <xdr:to>
      <xdr:col>44</xdr:col>
      <xdr:colOff>677334</xdr:colOff>
      <xdr:row>22</xdr:row>
      <xdr:rowOff>10583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F56F23B3-C2FF-40A5-AA16-29FDD617B1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15874</xdr:colOff>
      <xdr:row>23</xdr:row>
      <xdr:rowOff>178855</xdr:rowOff>
    </xdr:from>
    <xdr:to>
      <xdr:col>44</xdr:col>
      <xdr:colOff>677334</xdr:colOff>
      <xdr:row>46</xdr:row>
      <xdr:rowOff>169333</xdr:rowOff>
    </xdr:to>
    <xdr:graphicFrame macro="">
      <xdr:nvGraphicFramePr>
        <xdr:cNvPr id="3" name="แผนภูมิ 2">
          <a:extLst>
            <a:ext uri="{FF2B5EF4-FFF2-40B4-BE49-F238E27FC236}">
              <a16:creationId xmlns:a16="http://schemas.microsoft.com/office/drawing/2014/main" id="{40D985CE-11E1-4BF5-B72F-E0A59E29E8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66328-ABCD-4CCF-82FC-298B8C9D01EE}">
  <dimension ref="A2:L34"/>
  <sheetViews>
    <sheetView workbookViewId="0">
      <selection activeCell="A4" sqref="A4:A13"/>
    </sheetView>
  </sheetViews>
  <sheetFormatPr baseColWidth="10" defaultColWidth="8.83203125" defaultRowHeight="15" x14ac:dyDescent="0.2"/>
  <sheetData>
    <row r="2" spans="1:12" x14ac:dyDescent="0.2">
      <c r="B2" s="8" t="s">
        <v>22</v>
      </c>
      <c r="C2" s="8"/>
      <c r="D2" s="9" t="s">
        <v>23</v>
      </c>
      <c r="E2" s="9"/>
      <c r="F2" s="8" t="s">
        <v>24</v>
      </c>
      <c r="G2" s="8"/>
      <c r="H2" s="9" t="s">
        <v>25</v>
      </c>
      <c r="I2" s="9"/>
    </row>
    <row r="3" spans="1:12" x14ac:dyDescent="0.2">
      <c r="A3" s="10"/>
      <c r="B3" s="10" t="s">
        <v>26</v>
      </c>
      <c r="C3" s="10" t="s">
        <v>27</v>
      </c>
      <c r="D3" s="10" t="s">
        <v>26</v>
      </c>
      <c r="E3" s="10" t="s">
        <v>27</v>
      </c>
      <c r="F3" s="10" t="s">
        <v>26</v>
      </c>
      <c r="G3" s="10" t="s">
        <v>27</v>
      </c>
      <c r="H3" s="10" t="s">
        <v>26</v>
      </c>
      <c r="I3" s="10" t="s">
        <v>27</v>
      </c>
      <c r="J3" s="10"/>
      <c r="K3" s="10"/>
      <c r="L3" s="10"/>
    </row>
    <row r="4" spans="1:12" x14ac:dyDescent="0.2">
      <c r="A4" t="s">
        <v>5</v>
      </c>
      <c r="B4" s="10">
        <v>50</v>
      </c>
      <c r="C4" s="10" t="s">
        <v>28</v>
      </c>
      <c r="D4" s="10">
        <v>50</v>
      </c>
      <c r="E4" s="10" t="s">
        <v>28</v>
      </c>
      <c r="F4" s="10">
        <v>25</v>
      </c>
      <c r="G4" s="10" t="s">
        <v>28</v>
      </c>
      <c r="H4" s="10">
        <v>25</v>
      </c>
      <c r="I4" s="10" t="s">
        <v>28</v>
      </c>
      <c r="J4" s="10"/>
      <c r="K4" s="10"/>
      <c r="L4" s="10"/>
    </row>
    <row r="5" spans="1:12" x14ac:dyDescent="0.2">
      <c r="A5" t="s">
        <v>6</v>
      </c>
      <c r="B5" s="10">
        <v>25</v>
      </c>
      <c r="C5" s="10" t="s">
        <v>28</v>
      </c>
      <c r="D5" s="10">
        <v>25</v>
      </c>
      <c r="E5" s="10" t="s">
        <v>28</v>
      </c>
      <c r="F5" s="10">
        <v>25</v>
      </c>
      <c r="G5" s="10" t="s">
        <v>28</v>
      </c>
      <c r="H5" s="10">
        <v>25</v>
      </c>
      <c r="I5" s="10">
        <v>100</v>
      </c>
      <c r="J5" s="10"/>
      <c r="K5" s="10"/>
      <c r="L5" s="10"/>
    </row>
    <row r="6" spans="1:12" x14ac:dyDescent="0.2">
      <c r="A6" t="s">
        <v>7</v>
      </c>
      <c r="B6" s="10">
        <v>25</v>
      </c>
      <c r="C6" s="10" t="s">
        <v>28</v>
      </c>
      <c r="D6" s="10">
        <v>25</v>
      </c>
      <c r="E6" s="10" t="s">
        <v>28</v>
      </c>
      <c r="F6" s="10">
        <v>25</v>
      </c>
      <c r="G6" s="10" t="s">
        <v>28</v>
      </c>
      <c r="H6" s="10">
        <v>25</v>
      </c>
      <c r="I6" s="10" t="s">
        <v>28</v>
      </c>
      <c r="J6" s="10"/>
      <c r="K6" s="10"/>
      <c r="L6" s="10"/>
    </row>
    <row r="7" spans="1:12" x14ac:dyDescent="0.2">
      <c r="A7" t="s">
        <v>8</v>
      </c>
      <c r="B7" s="10">
        <v>25</v>
      </c>
      <c r="C7" s="10" t="s">
        <v>28</v>
      </c>
      <c r="D7" s="10">
        <v>50</v>
      </c>
      <c r="E7" s="10" t="s">
        <v>28</v>
      </c>
      <c r="F7" s="10">
        <v>50</v>
      </c>
      <c r="G7" s="10" t="s">
        <v>28</v>
      </c>
      <c r="H7" s="10">
        <v>25</v>
      </c>
      <c r="I7" s="10" t="s">
        <v>28</v>
      </c>
      <c r="J7" s="10"/>
      <c r="K7" s="10"/>
      <c r="L7" s="10"/>
    </row>
    <row r="8" spans="1:12" x14ac:dyDescent="0.2">
      <c r="A8" t="s">
        <v>9</v>
      </c>
      <c r="B8" s="10">
        <v>25</v>
      </c>
      <c r="C8" s="10" t="s">
        <v>28</v>
      </c>
      <c r="D8" s="10">
        <v>25</v>
      </c>
      <c r="E8" s="10" t="s">
        <v>28</v>
      </c>
      <c r="F8" s="10">
        <v>50</v>
      </c>
      <c r="G8" s="10" t="s">
        <v>28</v>
      </c>
      <c r="H8" s="10">
        <v>50</v>
      </c>
      <c r="I8" s="10" t="s">
        <v>28</v>
      </c>
      <c r="J8" s="10"/>
      <c r="K8" s="10"/>
      <c r="L8" s="10"/>
    </row>
    <row r="9" spans="1:12" x14ac:dyDescent="0.2">
      <c r="A9" t="s">
        <v>10</v>
      </c>
      <c r="B9" s="10">
        <v>25</v>
      </c>
      <c r="C9" s="10" t="s">
        <v>28</v>
      </c>
      <c r="D9" s="10">
        <v>25</v>
      </c>
      <c r="E9" s="10" t="s">
        <v>28</v>
      </c>
      <c r="F9" s="10">
        <v>25</v>
      </c>
      <c r="G9" s="10" t="s">
        <v>28</v>
      </c>
      <c r="H9" s="10">
        <v>25</v>
      </c>
      <c r="I9" s="10" t="s">
        <v>28</v>
      </c>
      <c r="J9" s="10"/>
      <c r="K9" s="10"/>
      <c r="L9" s="10"/>
    </row>
    <row r="10" spans="1:12" x14ac:dyDescent="0.2">
      <c r="A10" t="s">
        <v>11</v>
      </c>
      <c r="B10" s="10" t="s">
        <v>29</v>
      </c>
      <c r="C10" s="10" t="s">
        <v>29</v>
      </c>
      <c r="D10" s="10" t="s">
        <v>29</v>
      </c>
      <c r="E10" s="10" t="s">
        <v>29</v>
      </c>
      <c r="F10" s="10">
        <v>25</v>
      </c>
      <c r="G10" s="10" t="s">
        <v>28</v>
      </c>
      <c r="H10" s="10">
        <v>25</v>
      </c>
      <c r="I10" s="10" t="s">
        <v>28</v>
      </c>
      <c r="J10" s="10"/>
      <c r="K10" s="10"/>
      <c r="L10" s="10"/>
    </row>
    <row r="11" spans="1:12" x14ac:dyDescent="0.2">
      <c r="A11" t="s">
        <v>12</v>
      </c>
      <c r="B11" s="10" t="s">
        <v>29</v>
      </c>
      <c r="C11" s="10" t="s">
        <v>29</v>
      </c>
      <c r="D11" s="10" t="s">
        <v>29</v>
      </c>
      <c r="E11" s="10" t="s">
        <v>29</v>
      </c>
      <c r="F11" s="10">
        <v>25</v>
      </c>
      <c r="G11" s="10" t="s">
        <v>28</v>
      </c>
      <c r="H11" s="10">
        <v>25</v>
      </c>
      <c r="I11" s="10" t="s">
        <v>28</v>
      </c>
      <c r="J11" s="10"/>
      <c r="K11" s="10"/>
      <c r="L11" s="10"/>
    </row>
    <row r="12" spans="1:12" x14ac:dyDescent="0.2">
      <c r="A12" t="s">
        <v>13</v>
      </c>
      <c r="B12" s="10" t="s">
        <v>29</v>
      </c>
      <c r="C12" s="10" t="s">
        <v>29</v>
      </c>
      <c r="D12" s="10" t="s">
        <v>29</v>
      </c>
      <c r="E12" s="10" t="s">
        <v>29</v>
      </c>
      <c r="F12" s="10">
        <v>25</v>
      </c>
      <c r="G12" s="10" t="s">
        <v>28</v>
      </c>
      <c r="H12" s="10">
        <v>25</v>
      </c>
      <c r="I12" s="10" t="s">
        <v>28</v>
      </c>
      <c r="J12" s="10"/>
      <c r="K12" s="10"/>
      <c r="L12" s="10"/>
    </row>
    <row r="13" spans="1:12" x14ac:dyDescent="0.2">
      <c r="A13" t="s">
        <v>14</v>
      </c>
      <c r="B13" s="10">
        <v>25</v>
      </c>
      <c r="C13" s="10" t="s">
        <v>28</v>
      </c>
      <c r="D13" s="10">
        <v>25</v>
      </c>
      <c r="E13" s="10" t="s">
        <v>28</v>
      </c>
      <c r="F13" s="10">
        <v>50</v>
      </c>
      <c r="G13" s="10" t="s">
        <v>28</v>
      </c>
      <c r="H13" s="10">
        <v>25</v>
      </c>
      <c r="I13" s="10" t="s">
        <v>28</v>
      </c>
      <c r="J13" s="10"/>
      <c r="K13" s="10"/>
      <c r="L13" s="10"/>
    </row>
    <row r="14" spans="1:12" x14ac:dyDescent="0.2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8" x14ac:dyDescent="0.2">
      <c r="B17" s="10"/>
      <c r="C17" s="10"/>
    </row>
    <row r="20" spans="1:8" x14ac:dyDescent="0.2">
      <c r="H20" t="s">
        <v>30</v>
      </c>
    </row>
    <row r="23" spans="1:8" x14ac:dyDescent="0.2">
      <c r="B23" s="9" t="s">
        <v>23</v>
      </c>
      <c r="C23" s="9"/>
      <c r="D23" s="8" t="s">
        <v>24</v>
      </c>
      <c r="E23" s="8"/>
      <c r="F23" s="9" t="s">
        <v>25</v>
      </c>
      <c r="G23" s="9"/>
    </row>
    <row r="24" spans="1:8" x14ac:dyDescent="0.2">
      <c r="A24" s="10"/>
      <c r="B24" s="10" t="s">
        <v>26</v>
      </c>
      <c r="C24" s="10" t="s">
        <v>27</v>
      </c>
      <c r="D24" s="10" t="s">
        <v>26</v>
      </c>
      <c r="E24" s="10" t="s">
        <v>27</v>
      </c>
      <c r="F24" s="10" t="s">
        <v>26</v>
      </c>
      <c r="G24" s="10" t="s">
        <v>27</v>
      </c>
    </row>
    <row r="25" spans="1:8" x14ac:dyDescent="0.2">
      <c r="A25" t="s">
        <v>5</v>
      </c>
      <c r="B25" s="10">
        <v>50</v>
      </c>
      <c r="C25" s="10" t="s">
        <v>28</v>
      </c>
      <c r="D25" s="10">
        <v>25</v>
      </c>
      <c r="E25" s="10" t="s">
        <v>28</v>
      </c>
      <c r="F25" s="10">
        <v>25</v>
      </c>
      <c r="G25" s="10" t="s">
        <v>28</v>
      </c>
    </row>
    <row r="26" spans="1:8" x14ac:dyDescent="0.2">
      <c r="A26" t="s">
        <v>6</v>
      </c>
      <c r="B26" s="10">
        <v>25</v>
      </c>
      <c r="C26" s="10" t="s">
        <v>28</v>
      </c>
      <c r="D26" s="10">
        <v>25</v>
      </c>
      <c r="E26" s="10" t="s">
        <v>28</v>
      </c>
      <c r="F26" s="10">
        <v>25</v>
      </c>
      <c r="G26" s="10">
        <v>100</v>
      </c>
    </row>
    <row r="27" spans="1:8" x14ac:dyDescent="0.2">
      <c r="A27" t="s">
        <v>7</v>
      </c>
      <c r="B27" s="10">
        <v>25</v>
      </c>
      <c r="C27" s="10" t="s">
        <v>28</v>
      </c>
      <c r="D27" s="10">
        <v>25</v>
      </c>
      <c r="E27" s="10" t="s">
        <v>28</v>
      </c>
      <c r="F27" s="10">
        <v>25</v>
      </c>
      <c r="G27" s="10" t="s">
        <v>28</v>
      </c>
    </row>
    <row r="28" spans="1:8" x14ac:dyDescent="0.2">
      <c r="A28" t="s">
        <v>8</v>
      </c>
      <c r="B28" s="10">
        <v>50</v>
      </c>
      <c r="C28" s="10" t="s">
        <v>28</v>
      </c>
      <c r="D28" s="10">
        <v>50</v>
      </c>
      <c r="E28" s="10" t="s">
        <v>28</v>
      </c>
      <c r="F28" s="10">
        <v>25</v>
      </c>
      <c r="G28" s="10" t="s">
        <v>28</v>
      </c>
    </row>
    <row r="29" spans="1:8" x14ac:dyDescent="0.2">
      <c r="A29" t="s">
        <v>9</v>
      </c>
      <c r="B29" s="10">
        <v>25</v>
      </c>
      <c r="C29" s="10" t="s">
        <v>28</v>
      </c>
      <c r="D29" s="10">
        <v>50</v>
      </c>
      <c r="E29" s="10" t="s">
        <v>28</v>
      </c>
      <c r="F29" s="10">
        <v>50</v>
      </c>
      <c r="G29" s="10" t="s">
        <v>28</v>
      </c>
    </row>
    <row r="30" spans="1:8" x14ac:dyDescent="0.2">
      <c r="A30" t="s">
        <v>10</v>
      </c>
      <c r="B30" s="10">
        <v>25</v>
      </c>
      <c r="C30" s="10" t="s">
        <v>28</v>
      </c>
      <c r="D30" s="10">
        <v>25</v>
      </c>
      <c r="E30" s="10" t="s">
        <v>28</v>
      </c>
      <c r="F30" s="10">
        <v>25</v>
      </c>
      <c r="G30" s="10" t="s">
        <v>28</v>
      </c>
    </row>
    <row r="31" spans="1:8" x14ac:dyDescent="0.2">
      <c r="A31" t="s">
        <v>11</v>
      </c>
      <c r="B31" s="10" t="s">
        <v>29</v>
      </c>
      <c r="C31" s="10" t="s">
        <v>29</v>
      </c>
      <c r="D31" s="10">
        <v>25</v>
      </c>
      <c r="E31" s="10" t="s">
        <v>28</v>
      </c>
      <c r="F31" s="10">
        <v>25</v>
      </c>
      <c r="G31" s="10" t="s">
        <v>28</v>
      </c>
    </row>
    <row r="32" spans="1:8" x14ac:dyDescent="0.2">
      <c r="A32" t="s">
        <v>12</v>
      </c>
      <c r="B32" s="10" t="s">
        <v>29</v>
      </c>
      <c r="C32" s="10" t="s">
        <v>29</v>
      </c>
      <c r="D32" s="10">
        <v>25</v>
      </c>
      <c r="E32" s="10" t="s">
        <v>28</v>
      </c>
      <c r="F32" s="10">
        <v>25</v>
      </c>
      <c r="G32" s="10" t="s">
        <v>28</v>
      </c>
    </row>
    <row r="33" spans="1:7" x14ac:dyDescent="0.2">
      <c r="A33" t="s">
        <v>13</v>
      </c>
      <c r="B33" s="10" t="s">
        <v>29</v>
      </c>
      <c r="C33" s="10" t="s">
        <v>29</v>
      </c>
      <c r="D33" s="10">
        <v>25</v>
      </c>
      <c r="E33" s="10" t="s">
        <v>28</v>
      </c>
      <c r="F33" s="10">
        <v>25</v>
      </c>
      <c r="G33" s="10" t="s">
        <v>28</v>
      </c>
    </row>
    <row r="34" spans="1:7" x14ac:dyDescent="0.2">
      <c r="A34" t="s">
        <v>14</v>
      </c>
      <c r="B34" s="10">
        <v>25</v>
      </c>
      <c r="C34" s="10" t="s">
        <v>28</v>
      </c>
      <c r="D34" s="10">
        <v>50</v>
      </c>
      <c r="E34" s="10" t="s">
        <v>28</v>
      </c>
      <c r="F34" s="10">
        <v>25</v>
      </c>
      <c r="G34" s="10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I59"/>
  <sheetViews>
    <sheetView topLeftCell="Y8" zoomScale="90" zoomScaleNormal="90" workbookViewId="0">
      <selection activeCell="S42" sqref="S42"/>
    </sheetView>
  </sheetViews>
  <sheetFormatPr baseColWidth="10" defaultColWidth="8.83203125" defaultRowHeight="15" x14ac:dyDescent="0.2"/>
  <cols>
    <col min="17" max="17" width="11.1640625" bestFit="1" customWidth="1"/>
    <col min="26" max="26" width="14.6640625" customWidth="1"/>
    <col min="27" max="27" width="15.1640625" customWidth="1"/>
  </cols>
  <sheetData>
    <row r="2" spans="1:35" x14ac:dyDescent="0.2">
      <c r="A2" t="s">
        <v>0</v>
      </c>
    </row>
    <row r="3" spans="1:35" x14ac:dyDescent="0.2">
      <c r="A3" s="1" t="s">
        <v>1</v>
      </c>
      <c r="B3" s="1">
        <v>0.13300000000000001</v>
      </c>
      <c r="C3" s="1"/>
      <c r="Y3" s="11" t="s">
        <v>17</v>
      </c>
    </row>
    <row r="4" spans="1:35" x14ac:dyDescent="0.2">
      <c r="B4" t="s">
        <v>5</v>
      </c>
      <c r="C4" s="2"/>
      <c r="D4" s="2" t="s">
        <v>6</v>
      </c>
      <c r="E4" s="2"/>
      <c r="F4" s="2" t="s">
        <v>7</v>
      </c>
      <c r="G4" s="2"/>
      <c r="H4" s="2" t="s">
        <v>8</v>
      </c>
      <c r="I4" s="2"/>
      <c r="J4" s="2" t="s">
        <v>9</v>
      </c>
      <c r="K4" s="2"/>
      <c r="L4" s="2" t="s">
        <v>10</v>
      </c>
      <c r="M4" s="2"/>
      <c r="N4" s="2" t="s">
        <v>11</v>
      </c>
      <c r="O4" s="2"/>
      <c r="P4" s="2" t="s">
        <v>12</v>
      </c>
      <c r="Q4" s="2"/>
      <c r="R4" s="2" t="s">
        <v>13</v>
      </c>
      <c r="S4" s="2"/>
      <c r="T4" s="2" t="s">
        <v>14</v>
      </c>
      <c r="U4" s="2"/>
      <c r="V4" s="2"/>
      <c r="W4" s="2"/>
      <c r="X4" s="2"/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12</v>
      </c>
      <c r="AH4" t="s">
        <v>13</v>
      </c>
      <c r="AI4" t="s">
        <v>14</v>
      </c>
    </row>
    <row r="5" spans="1:35" x14ac:dyDescent="0.2">
      <c r="A5" t="s">
        <v>2</v>
      </c>
      <c r="B5">
        <v>7.5999999999999998E-2</v>
      </c>
      <c r="C5" s="2">
        <f>((0.133-B5)/0.133)*100</f>
        <v>42.857142857142861</v>
      </c>
      <c r="D5" s="5">
        <v>8.5999999999999993E-2</v>
      </c>
      <c r="E5" s="2">
        <f>((0.133-D5)/0.133)*100</f>
        <v>35.338345864661662</v>
      </c>
      <c r="F5" s="2">
        <v>8.8999999999999996E-2</v>
      </c>
      <c r="G5" s="2">
        <f>((0.133-F5)/0.133)*100</f>
        <v>33.082706766917305</v>
      </c>
      <c r="H5" s="5">
        <v>8.2000000000000003E-2</v>
      </c>
      <c r="I5" s="2">
        <f>((0.133-H5)/0.133)*100</f>
        <v>38.34586466165414</v>
      </c>
      <c r="J5" s="5">
        <v>7.2999999999999995E-2</v>
      </c>
      <c r="K5" s="2">
        <f>((0.133-J5)/0.133)*100</f>
        <v>45.112781954887225</v>
      </c>
      <c r="L5" s="5">
        <v>8.8999999999999996E-2</v>
      </c>
      <c r="M5" s="2">
        <f>((0.133-L5)/0.133)*100</f>
        <v>33.082706766917305</v>
      </c>
      <c r="N5" s="5">
        <v>9.4E-2</v>
      </c>
      <c r="O5" s="2">
        <f>((0.133-N5)/0.133)*100</f>
        <v>29.323308270676694</v>
      </c>
      <c r="P5" s="5">
        <v>9.5000000000000001E-2</v>
      </c>
      <c r="Q5" s="2">
        <f>((0.133-P5)/0.133)*100</f>
        <v>28.571428571428577</v>
      </c>
      <c r="R5" s="5">
        <v>0.1</v>
      </c>
      <c r="S5" s="2">
        <f>((0.133-R5)/0.133)*100</f>
        <v>24.81203007518797</v>
      </c>
      <c r="T5" s="5">
        <v>0.10199999999999999</v>
      </c>
      <c r="U5" s="2">
        <f>((0.133-T5)/0.133)*100</f>
        <v>23.308270676691738</v>
      </c>
      <c r="V5" s="2"/>
      <c r="W5" s="2"/>
      <c r="X5" s="2"/>
      <c r="Y5" t="s">
        <v>32</v>
      </c>
      <c r="Z5">
        <f>C14</f>
        <v>31.8295739348371</v>
      </c>
      <c r="AA5">
        <f>E14</f>
        <v>33.583959899749381</v>
      </c>
      <c r="AB5">
        <f>G14</f>
        <v>33.834586466165412</v>
      </c>
      <c r="AC5">
        <f>I14</f>
        <v>18.796992481203009</v>
      </c>
      <c r="AD5">
        <f>K13</f>
        <v>19.548872180451134</v>
      </c>
      <c r="AE5">
        <f>M8</f>
        <v>30.075187969924816</v>
      </c>
      <c r="AF5">
        <f>O14</f>
        <v>30.576441102756899</v>
      </c>
      <c r="AG5">
        <f>Q14</f>
        <v>22.556390977443613</v>
      </c>
      <c r="AH5">
        <f>S14</f>
        <v>14.53634085213033</v>
      </c>
      <c r="AI5">
        <f>U14</f>
        <v>26.817042606516292</v>
      </c>
    </row>
    <row r="6" spans="1:35" x14ac:dyDescent="0.2">
      <c r="A6" t="s">
        <v>3</v>
      </c>
      <c r="B6">
        <v>7.4999999999999997E-2</v>
      </c>
      <c r="C6" s="2">
        <f>((0.133-B6)/0.133)*100</f>
        <v>43.609022556390983</v>
      </c>
      <c r="D6" s="5">
        <v>8.6999999999999994E-2</v>
      </c>
      <c r="E6" s="2">
        <f>((0.133-D6)/0.133)*100</f>
        <v>34.58646616541354</v>
      </c>
      <c r="F6" s="2">
        <v>8.6999999999999994E-2</v>
      </c>
      <c r="G6" s="2">
        <f>((0.133-F6)/0.133)*100</f>
        <v>34.58646616541354</v>
      </c>
      <c r="H6" s="5">
        <v>8.8999999999999996E-2</v>
      </c>
      <c r="I6" s="2">
        <f>((0.133-H6)/0.133)*100</f>
        <v>33.082706766917305</v>
      </c>
      <c r="J6" s="5">
        <v>7.6999999999999999E-2</v>
      </c>
      <c r="K6" s="2">
        <f>((0.133-J6)/0.133)*100</f>
        <v>42.10526315789474</v>
      </c>
      <c r="L6" s="5">
        <v>9.1999999999999998E-2</v>
      </c>
      <c r="M6" s="2">
        <f>((0.133-L6)/0.133)*100</f>
        <v>30.827067669172937</v>
      </c>
      <c r="N6" s="5">
        <v>9.8000000000000004E-2</v>
      </c>
      <c r="O6" s="2">
        <f>((0.133-N6)/0.133)*100</f>
        <v>26.315789473684209</v>
      </c>
      <c r="P6" s="5">
        <v>9.2999999999999999E-2</v>
      </c>
      <c r="Q6" s="2">
        <f>((0.133-P6)/0.133)*100</f>
        <v>30.075187969924816</v>
      </c>
      <c r="R6" s="5">
        <v>8.6999999999999994E-2</v>
      </c>
      <c r="S6" s="2">
        <f>((0.133-R6)/0.133)*100</f>
        <v>34.58646616541354</v>
      </c>
      <c r="T6" s="5">
        <v>9.8000000000000004E-2</v>
      </c>
      <c r="U6" s="2">
        <f>((0.133-T6)/0.133)*100</f>
        <v>26.315789473684209</v>
      </c>
      <c r="V6" s="2"/>
      <c r="W6" s="2" t="s">
        <v>15</v>
      </c>
      <c r="X6" s="2"/>
      <c r="Y6" t="s">
        <v>31</v>
      </c>
      <c r="Z6">
        <f>C8</f>
        <v>43.859649122807021</v>
      </c>
      <c r="AA6">
        <f>E8</f>
        <v>34.085213032581457</v>
      </c>
      <c r="AB6">
        <f>G8</f>
        <v>32.080200501253138</v>
      </c>
      <c r="AC6">
        <f>I8</f>
        <v>34.085213032581457</v>
      </c>
      <c r="AD6">
        <f>K8</f>
        <v>41.353383458646618</v>
      </c>
      <c r="AE6">
        <f>M8</f>
        <v>30.075187969924816</v>
      </c>
      <c r="AF6">
        <f>O8</f>
        <v>28.070175438596493</v>
      </c>
      <c r="AG6">
        <f>Q8</f>
        <v>30.325814536340857</v>
      </c>
      <c r="AH6">
        <f>S8</f>
        <v>31.077694235588979</v>
      </c>
      <c r="AI6">
        <f>U8</f>
        <v>25.313283208020053</v>
      </c>
    </row>
    <row r="7" spans="1:35" x14ac:dyDescent="0.2">
      <c r="A7" t="s">
        <v>4</v>
      </c>
      <c r="B7">
        <v>7.2999999999999995E-2</v>
      </c>
      <c r="C7" s="2">
        <f>((0.133-B7)/0.133)*100</f>
        <v>45.112781954887225</v>
      </c>
      <c r="D7" s="5">
        <v>0.09</v>
      </c>
      <c r="E7" s="2">
        <f>((0.133-D7)/0.133)*100</f>
        <v>32.330827067669176</v>
      </c>
      <c r="F7" s="2">
        <v>9.5000000000000001E-2</v>
      </c>
      <c r="G7" s="2">
        <f>((0.133-F7)/0.133)*100</f>
        <v>28.571428571428577</v>
      </c>
      <c r="H7" s="5">
        <v>9.1999999999999998E-2</v>
      </c>
      <c r="I7" s="2">
        <f>((0.133-H7)/0.133)*100</f>
        <v>30.827067669172937</v>
      </c>
      <c r="J7" s="5">
        <v>8.4000000000000005E-2</v>
      </c>
      <c r="K7" s="2">
        <f>((0.133-J7)/0.133)*100</f>
        <v>36.84210526315789</v>
      </c>
      <c r="L7" s="5">
        <v>9.8000000000000004E-2</v>
      </c>
      <c r="M7" s="2">
        <f>((0.133-L7)/0.133)*100</f>
        <v>26.315789473684209</v>
      </c>
      <c r="N7" s="5">
        <v>9.5000000000000001E-2</v>
      </c>
      <c r="O7" s="2">
        <f>((0.133-N7)/0.133)*100</f>
        <v>28.571428571428577</v>
      </c>
      <c r="P7" s="5">
        <v>0.09</v>
      </c>
      <c r="Q7" s="2">
        <f>((0.133-P7)/0.133)*100</f>
        <v>32.330827067669176</v>
      </c>
      <c r="R7" s="5">
        <v>8.7999999999999995E-2</v>
      </c>
      <c r="S7" s="2">
        <f>((0.133-R7)/0.133)*100</f>
        <v>33.834586466165426</v>
      </c>
      <c r="T7" s="5">
        <v>9.8000000000000004E-2</v>
      </c>
      <c r="U7" s="2">
        <f>((0.133-T7)/0.133)*100</f>
        <v>26.315789473684209</v>
      </c>
      <c r="V7" s="2"/>
      <c r="W7" s="2"/>
      <c r="X7" s="2"/>
    </row>
    <row r="8" spans="1:35" x14ac:dyDescent="0.2">
      <c r="A8" s="12" t="s">
        <v>17</v>
      </c>
      <c r="B8" s="12"/>
      <c r="C8" s="13">
        <f>AVERAGE(C5:C7)</f>
        <v>43.859649122807021</v>
      </c>
      <c r="D8" s="13">
        <f t="shared" ref="D8:U8" si="0">AVERAGE(D5:D7)</f>
        <v>8.7666666666666671E-2</v>
      </c>
      <c r="E8" s="13">
        <f t="shared" si="0"/>
        <v>34.085213032581457</v>
      </c>
      <c r="F8" s="13">
        <f t="shared" si="0"/>
        <v>9.0333333333333335E-2</v>
      </c>
      <c r="G8" s="13">
        <f t="shared" si="0"/>
        <v>32.080200501253138</v>
      </c>
      <c r="H8" s="13">
        <f t="shared" si="0"/>
        <v>8.7666666666666671E-2</v>
      </c>
      <c r="I8" s="13">
        <f t="shared" si="0"/>
        <v>34.085213032581457</v>
      </c>
      <c r="J8" s="13">
        <f t="shared" si="0"/>
        <v>7.8E-2</v>
      </c>
      <c r="K8" s="13">
        <f t="shared" si="0"/>
        <v>41.353383458646618</v>
      </c>
      <c r="L8" s="13">
        <f t="shared" si="0"/>
        <v>9.3000000000000013E-2</v>
      </c>
      <c r="M8" s="13">
        <f t="shared" si="0"/>
        <v>30.075187969924816</v>
      </c>
      <c r="N8" s="13">
        <f t="shared" si="0"/>
        <v>9.5666666666666678E-2</v>
      </c>
      <c r="O8" s="13">
        <f t="shared" si="0"/>
        <v>28.070175438596493</v>
      </c>
      <c r="P8" s="13">
        <f t="shared" si="0"/>
        <v>9.2666666666666675E-2</v>
      </c>
      <c r="Q8" s="13">
        <f t="shared" si="0"/>
        <v>30.325814536340857</v>
      </c>
      <c r="R8" s="13">
        <f t="shared" si="0"/>
        <v>9.1666666666666674E-2</v>
      </c>
      <c r="S8" s="13">
        <f t="shared" si="0"/>
        <v>31.077694235588979</v>
      </c>
      <c r="T8" s="13">
        <f t="shared" si="0"/>
        <v>9.9333333333333343E-2</v>
      </c>
      <c r="U8" s="13">
        <f t="shared" si="0"/>
        <v>25.313283208020053</v>
      </c>
      <c r="V8" s="2"/>
      <c r="W8" s="2"/>
      <c r="X8" s="2"/>
      <c r="Y8" s="11" t="s">
        <v>18</v>
      </c>
    </row>
    <row r="9" spans="1:35" x14ac:dyDescent="0.2">
      <c r="A9" s="12" t="s">
        <v>18</v>
      </c>
      <c r="B9" s="12"/>
      <c r="C9" s="13">
        <f>STDEV(C5:C7)</f>
        <v>1.1485152117683826</v>
      </c>
      <c r="D9" s="13">
        <f t="shared" ref="D9:U9" si="1">STDEV(D5:D7)</f>
        <v>2.0816659994661343E-3</v>
      </c>
      <c r="E9" s="13">
        <f t="shared" si="1"/>
        <v>1.565162405613636</v>
      </c>
      <c r="F9" s="13">
        <f t="shared" si="1"/>
        <v>4.1633319989322687E-3</v>
      </c>
      <c r="G9" s="13">
        <f t="shared" si="1"/>
        <v>3.1303248112272688</v>
      </c>
      <c r="H9" s="13">
        <f t="shared" si="1"/>
        <v>5.1316014394468812E-3</v>
      </c>
      <c r="I9" s="13">
        <f t="shared" si="1"/>
        <v>3.8583469469525435</v>
      </c>
      <c r="J9" s="13">
        <f t="shared" si="1"/>
        <v>5.5677643628300267E-3</v>
      </c>
      <c r="K9" s="13">
        <f t="shared" si="1"/>
        <v>4.1862889946090451</v>
      </c>
      <c r="L9" s="13">
        <f t="shared" si="1"/>
        <v>4.5825756949558439E-3</v>
      </c>
      <c r="M9" s="13">
        <f t="shared" si="1"/>
        <v>3.4455456353051495</v>
      </c>
      <c r="N9" s="13">
        <f t="shared" si="1"/>
        <v>2.0816659994661348E-3</v>
      </c>
      <c r="O9" s="13">
        <f t="shared" si="1"/>
        <v>1.5651624056136364</v>
      </c>
      <c r="P9" s="13">
        <f t="shared" si="1"/>
        <v>2.5166114784235852E-3</v>
      </c>
      <c r="Q9" s="13">
        <f t="shared" si="1"/>
        <v>1.8921890815214903</v>
      </c>
      <c r="R9" s="13">
        <f t="shared" si="1"/>
        <v>7.2341781380702418E-3</v>
      </c>
      <c r="S9" s="13">
        <f t="shared" si="1"/>
        <v>5.4392316827595559</v>
      </c>
      <c r="T9" s="13">
        <f t="shared" si="1"/>
        <v>2.3094010767584971E-3</v>
      </c>
      <c r="U9" s="13">
        <f t="shared" si="1"/>
        <v>1.7363917870364627</v>
      </c>
      <c r="V9" s="2"/>
      <c r="W9" s="2"/>
      <c r="X9" s="2"/>
      <c r="Z9" t="s">
        <v>5</v>
      </c>
      <c r="AA9" t="s">
        <v>6</v>
      </c>
      <c r="AB9" t="s">
        <v>7</v>
      </c>
      <c r="AC9" t="s">
        <v>8</v>
      </c>
      <c r="AD9" t="s">
        <v>9</v>
      </c>
      <c r="AE9" t="s">
        <v>10</v>
      </c>
      <c r="AF9" t="s">
        <v>11</v>
      </c>
      <c r="AG9" t="s">
        <v>12</v>
      </c>
      <c r="AH9" t="s">
        <v>13</v>
      </c>
      <c r="AI9" t="s">
        <v>14</v>
      </c>
    </row>
    <row r="10" spans="1:35" x14ac:dyDescent="0.2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t="s">
        <v>32</v>
      </c>
      <c r="Z10">
        <f>C15</f>
        <v>9.1881216941470178</v>
      </c>
      <c r="AA10">
        <f>E15</f>
        <v>3.0386856273138143</v>
      </c>
      <c r="AB10">
        <f>G15</f>
        <v>3.2773676267223077</v>
      </c>
      <c r="AC10">
        <f>I15</f>
        <v>5.4218816172390749</v>
      </c>
      <c r="AD10">
        <f>K15</f>
        <v>5.9678601001456659</v>
      </c>
      <c r="AE10">
        <f>M15</f>
        <v>1.3022938402773512</v>
      </c>
      <c r="AF10">
        <f>O15</f>
        <v>1.7363917870364667</v>
      </c>
      <c r="AG10">
        <f>Q15</f>
        <v>3.9068815208320862</v>
      </c>
      <c r="AH10">
        <f>S15</f>
        <v>3.784378163042982</v>
      </c>
      <c r="AI10">
        <f>U15</f>
        <v>0.43409794675911978</v>
      </c>
    </row>
    <row r="11" spans="1:35" x14ac:dyDescent="0.2">
      <c r="A11" t="s">
        <v>2</v>
      </c>
      <c r="B11">
        <v>0.08</v>
      </c>
      <c r="C11" s="2">
        <f>((0.133-B11)/0.133)*100</f>
        <v>39.849624060150376</v>
      </c>
      <c r="D11" s="2">
        <v>8.4000000000000005E-2</v>
      </c>
      <c r="E11" s="2">
        <f>((0.133-D11)/0.133)*100</f>
        <v>36.84210526315789</v>
      </c>
      <c r="F11" s="5">
        <v>8.3000000000000004E-2</v>
      </c>
      <c r="G11" s="2">
        <f>((0.133-F11)/0.133)*100</f>
        <v>37.593984962406012</v>
      </c>
      <c r="H11" s="5">
        <v>0.1</v>
      </c>
      <c r="I11" s="2">
        <f>((0.133-H11)/0.133)*100</f>
        <v>24.81203007518797</v>
      </c>
      <c r="J11" s="5">
        <v>9.5000000000000001E-2</v>
      </c>
      <c r="K11" s="2">
        <f>((0.133-J11)/0.133)*100</f>
        <v>28.571428571428577</v>
      </c>
      <c r="L11" s="5">
        <v>0.09</v>
      </c>
      <c r="M11" s="2">
        <f>((0.133-L11)/0.133)*100</f>
        <v>32.330827067669176</v>
      </c>
      <c r="N11" s="5">
        <v>9.5000000000000001E-2</v>
      </c>
      <c r="O11" s="2">
        <f>((0.133-N11)/0.133)*100</f>
        <v>28.571428571428577</v>
      </c>
      <c r="P11" s="5">
        <v>0.106</v>
      </c>
      <c r="Q11" s="2">
        <f>((0.133-P11)/0.133)*100</f>
        <v>20.300751879699256</v>
      </c>
      <c r="R11" s="5">
        <v>0.11899999999999999</v>
      </c>
      <c r="S11" s="2">
        <f>((0.133-R11)/0.133)*100</f>
        <v>10.526315789473694</v>
      </c>
      <c r="T11" s="5">
        <v>9.8000000000000004E-2</v>
      </c>
      <c r="U11" s="2">
        <f>((0.133-T11)/0.133)*100</f>
        <v>26.315789473684209</v>
      </c>
      <c r="V11" s="2"/>
      <c r="W11" s="2"/>
      <c r="X11" s="2"/>
      <c r="Y11" t="s">
        <v>31</v>
      </c>
      <c r="Z11">
        <f>C9</f>
        <v>1.1485152117683826</v>
      </c>
      <c r="AA11">
        <f>E9</f>
        <v>1.565162405613636</v>
      </c>
      <c r="AB11">
        <f>G9</f>
        <v>3.1303248112272688</v>
      </c>
      <c r="AC11">
        <f>I9</f>
        <v>3.8583469469525435</v>
      </c>
      <c r="AD11">
        <f>K9</f>
        <v>4.1862889946090451</v>
      </c>
      <c r="AE11">
        <f>M9</f>
        <v>3.4455456353051495</v>
      </c>
      <c r="AF11">
        <f>O9</f>
        <v>1.5651624056136364</v>
      </c>
      <c r="AG11">
        <f>Q9</f>
        <v>1.8921890815214903</v>
      </c>
      <c r="AH11">
        <f>S9</f>
        <v>5.4392316827595559</v>
      </c>
      <c r="AI11">
        <f>U9</f>
        <v>1.7363917870364627</v>
      </c>
    </row>
    <row r="12" spans="1:35" x14ac:dyDescent="0.2">
      <c r="A12" t="s">
        <v>3</v>
      </c>
      <c r="B12">
        <v>8.7999999999999995E-2</v>
      </c>
      <c r="C12" s="2">
        <f>((0.133-B12)/0.133)*100</f>
        <v>33.834586466165426</v>
      </c>
      <c r="D12" s="2">
        <v>8.8999999999999996E-2</v>
      </c>
      <c r="E12" s="2">
        <f>((0.133-D12)/0.133)*100</f>
        <v>33.082706766917305</v>
      </c>
      <c r="F12" s="5">
        <v>0.09</v>
      </c>
      <c r="G12" s="2">
        <f>((0.133-F12)/0.133)*100</f>
        <v>32.330827067669176</v>
      </c>
      <c r="H12" s="5">
        <v>0.11</v>
      </c>
      <c r="I12" s="2">
        <f>((0.133-H12)/0.133)*100</f>
        <v>17.29323308270677</v>
      </c>
      <c r="J12" s="5">
        <v>9.1999999999999998E-2</v>
      </c>
      <c r="K12" s="2">
        <f>((0.133-J12)/0.133)*100</f>
        <v>30.827067669172937</v>
      </c>
      <c r="L12" s="5">
        <v>9.2999999999999999E-2</v>
      </c>
      <c r="M12" s="2">
        <f>((0.133-L12)/0.133)*100</f>
        <v>30.075187969924816</v>
      </c>
      <c r="N12" s="5">
        <v>9.0999999999999998E-2</v>
      </c>
      <c r="O12" s="2">
        <f>((0.133-N12)/0.133)*100</f>
        <v>31.578947368421055</v>
      </c>
      <c r="P12" s="5">
        <v>9.7000000000000003E-2</v>
      </c>
      <c r="Q12" s="2">
        <f>((0.133-P12)/0.133)*100</f>
        <v>27.067669172932334</v>
      </c>
      <c r="R12" s="5">
        <v>0.109</v>
      </c>
      <c r="S12" s="2">
        <f>((0.133-R12)/0.133)*100</f>
        <v>18.045112781954892</v>
      </c>
      <c r="T12" s="5">
        <v>9.7000000000000003E-2</v>
      </c>
      <c r="U12" s="2">
        <f>((0.133-T12)/0.133)*100</f>
        <v>27.067669172932334</v>
      </c>
      <c r="V12" s="2"/>
      <c r="W12" s="2" t="s">
        <v>16</v>
      </c>
      <c r="X12" s="2"/>
    </row>
    <row r="13" spans="1:35" x14ac:dyDescent="0.2">
      <c r="A13" t="s">
        <v>4</v>
      </c>
      <c r="B13">
        <v>0.104</v>
      </c>
      <c r="C13" s="2">
        <f>((0.133-B13)/0.133)*100</f>
        <v>21.804511278195495</v>
      </c>
      <c r="D13" s="2">
        <v>9.1999999999999998E-2</v>
      </c>
      <c r="E13" s="2">
        <f>((0.133-D13)/0.133)*100</f>
        <v>30.827067669172937</v>
      </c>
      <c r="F13" s="5">
        <v>9.0999999999999998E-2</v>
      </c>
      <c r="G13" s="2">
        <f>((0.133-F13)/0.133)*100</f>
        <v>31.578947368421055</v>
      </c>
      <c r="H13" s="5">
        <v>0.114</v>
      </c>
      <c r="I13" s="2">
        <f>((0.133-H13)/0.133)*100</f>
        <v>14.285714285714288</v>
      </c>
      <c r="J13" s="5">
        <v>0.107</v>
      </c>
      <c r="K13" s="2">
        <f>((0.133-J13)/0.133)*100</f>
        <v>19.548872180451134</v>
      </c>
      <c r="L13" s="5">
        <v>9.2999999999999999E-2</v>
      </c>
      <c r="M13" s="2">
        <f>((0.133-L13)/0.133)*100</f>
        <v>30.075187969924816</v>
      </c>
      <c r="N13" s="5">
        <v>9.0999999999999998E-2</v>
      </c>
      <c r="O13" s="2">
        <f>((0.133-N13)/0.133)*100</f>
        <v>31.578947368421055</v>
      </c>
      <c r="P13" s="5">
        <v>0.106</v>
      </c>
      <c r="Q13" s="2">
        <f>((0.133-P13)/0.133)*100</f>
        <v>20.300751879699256</v>
      </c>
      <c r="R13" s="5">
        <v>0.113</v>
      </c>
      <c r="S13" s="2">
        <f>((0.133-R13)/0.133)*100</f>
        <v>15.037593984962408</v>
      </c>
      <c r="T13" s="5">
        <v>9.7000000000000003E-2</v>
      </c>
      <c r="U13" s="2">
        <f>((0.133-T13)/0.133)*100</f>
        <v>27.067669172932334</v>
      </c>
      <c r="V13" s="2"/>
      <c r="W13" s="2"/>
      <c r="X13" s="2"/>
    </row>
    <row r="14" spans="1:35" x14ac:dyDescent="0.2">
      <c r="A14" s="12" t="s">
        <v>17</v>
      </c>
      <c r="B14" s="12"/>
      <c r="C14" s="13">
        <f>AVERAGE(C11:C13)</f>
        <v>31.8295739348371</v>
      </c>
      <c r="D14" s="13">
        <f t="shared" ref="D14:U14" si="2">AVERAGE(D11:D13)</f>
        <v>8.8333333333333333E-2</v>
      </c>
      <c r="E14" s="13">
        <f t="shared" si="2"/>
        <v>33.583959899749381</v>
      </c>
      <c r="F14" s="13">
        <f t="shared" si="2"/>
        <v>8.8000000000000009E-2</v>
      </c>
      <c r="G14" s="13">
        <f t="shared" si="2"/>
        <v>33.834586466165412</v>
      </c>
      <c r="H14" s="13">
        <f t="shared" si="2"/>
        <v>0.108</v>
      </c>
      <c r="I14" s="13">
        <f t="shared" si="2"/>
        <v>18.796992481203009</v>
      </c>
      <c r="J14" s="13">
        <f t="shared" si="2"/>
        <v>9.799999999999999E-2</v>
      </c>
      <c r="K14" s="13">
        <f t="shared" si="2"/>
        <v>26.31578947368422</v>
      </c>
      <c r="L14" s="13">
        <f t="shared" si="2"/>
        <v>9.2000000000000012E-2</v>
      </c>
      <c r="M14" s="13">
        <f t="shared" si="2"/>
        <v>30.827067669172934</v>
      </c>
      <c r="N14" s="13">
        <f t="shared" si="2"/>
        <v>9.2333333333333337E-2</v>
      </c>
      <c r="O14" s="13">
        <f t="shared" si="2"/>
        <v>30.576441102756899</v>
      </c>
      <c r="P14" s="13">
        <f t="shared" si="2"/>
        <v>0.10299999999999999</v>
      </c>
      <c r="Q14" s="13">
        <f t="shared" si="2"/>
        <v>22.556390977443613</v>
      </c>
      <c r="R14" s="13">
        <f t="shared" si="2"/>
        <v>0.11366666666666665</v>
      </c>
      <c r="S14" s="13">
        <f t="shared" si="2"/>
        <v>14.53634085213033</v>
      </c>
      <c r="T14" s="13">
        <f t="shared" si="2"/>
        <v>9.7333333333333341E-2</v>
      </c>
      <c r="U14" s="13">
        <f t="shared" si="2"/>
        <v>26.817042606516292</v>
      </c>
      <c r="V14" s="13"/>
      <c r="W14" s="2"/>
      <c r="X14" s="2"/>
    </row>
    <row r="15" spans="1:35" x14ac:dyDescent="0.2">
      <c r="A15" s="12" t="s">
        <v>18</v>
      </c>
      <c r="B15" s="12"/>
      <c r="C15" s="13">
        <f>STDEV(C11:C13)</f>
        <v>9.1881216941470178</v>
      </c>
      <c r="D15" s="13">
        <f t="shared" ref="D15:U15" si="3">STDEV(D11:D13)</f>
        <v>4.0414518843273767E-3</v>
      </c>
      <c r="E15" s="13">
        <f t="shared" si="3"/>
        <v>3.0386856273138143</v>
      </c>
      <c r="F15" s="13">
        <f t="shared" si="3"/>
        <v>4.3588989435406691E-3</v>
      </c>
      <c r="G15" s="13">
        <f t="shared" si="3"/>
        <v>3.2773676267223077</v>
      </c>
      <c r="H15" s="13">
        <f t="shared" si="3"/>
        <v>7.2111025509279773E-3</v>
      </c>
      <c r="I15" s="13">
        <f t="shared" si="3"/>
        <v>5.4218816172390749</v>
      </c>
      <c r="J15" s="13">
        <f t="shared" si="3"/>
        <v>7.9372539331937705E-3</v>
      </c>
      <c r="K15" s="13">
        <f t="shared" si="3"/>
        <v>5.9678601001456659</v>
      </c>
      <c r="L15" s="13">
        <f t="shared" si="3"/>
        <v>1.7320508075688789E-3</v>
      </c>
      <c r="M15" s="13">
        <f t="shared" si="3"/>
        <v>1.3022938402773512</v>
      </c>
      <c r="N15" s="13">
        <f t="shared" si="3"/>
        <v>2.3094010767585049E-3</v>
      </c>
      <c r="O15" s="13">
        <f t="shared" si="3"/>
        <v>1.7363917870364667</v>
      </c>
      <c r="P15" s="13">
        <f t="shared" si="3"/>
        <v>5.1961524227066283E-3</v>
      </c>
      <c r="Q15" s="13">
        <f t="shared" si="3"/>
        <v>3.9068815208320862</v>
      </c>
      <c r="R15" s="13">
        <f t="shared" si="3"/>
        <v>5.0332229568471635E-3</v>
      </c>
      <c r="S15" s="13">
        <f t="shared" si="3"/>
        <v>3.784378163042982</v>
      </c>
      <c r="T15" s="13">
        <f t="shared" si="3"/>
        <v>5.7735026918962634E-4</v>
      </c>
      <c r="U15" s="13">
        <f t="shared" si="3"/>
        <v>0.43409794675911978</v>
      </c>
      <c r="V15" s="13"/>
      <c r="W15" s="2"/>
      <c r="X15" s="2"/>
    </row>
    <row r="16" spans="1:35" x14ac:dyDescent="0.2"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35" x14ac:dyDescent="0.2">
      <c r="C17" s="2">
        <f>_xlfn.T.TEST(C5:C7,C11:C13,2,1)</f>
        <v>0.18136878384535871</v>
      </c>
      <c r="D17" s="2">
        <f t="shared" ref="D17:U17" si="4">_xlfn.T.TEST(D5:D7,D11:D13,2,1)</f>
        <v>0.66666666666666774</v>
      </c>
      <c r="E17" s="2">
        <f t="shared" si="4"/>
        <v>0.66666666666666741</v>
      </c>
      <c r="F17" s="2">
        <f t="shared" si="4"/>
        <v>0.48254511033180003</v>
      </c>
      <c r="G17" s="2">
        <f t="shared" si="4"/>
        <v>0.48254511033180003</v>
      </c>
      <c r="H17" s="2">
        <f t="shared" si="4"/>
        <v>3.475481706990839E-3</v>
      </c>
      <c r="I17" s="7">
        <f t="shared" si="4"/>
        <v>3.4754817069908342E-3</v>
      </c>
      <c r="J17" s="2">
        <f t="shared" si="4"/>
        <v>1.5466947645066889E-2</v>
      </c>
      <c r="K17" s="2">
        <f t="shared" si="4"/>
        <v>1.5466947645066859E-2</v>
      </c>
      <c r="L17" s="2">
        <f t="shared" si="4"/>
        <v>0.66666666666666663</v>
      </c>
      <c r="M17" s="2">
        <f t="shared" si="4"/>
        <v>0.66666666666666829</v>
      </c>
      <c r="N17" s="2">
        <f t="shared" si="4"/>
        <v>0.28933094548129812</v>
      </c>
      <c r="O17" s="2">
        <f t="shared" si="4"/>
        <v>0.2893309454812979</v>
      </c>
      <c r="P17" s="2">
        <f t="shared" si="4"/>
        <v>9.7172474783594254E-2</v>
      </c>
      <c r="Q17" s="2">
        <f t="shared" si="4"/>
        <v>9.7172474783594032E-2</v>
      </c>
      <c r="R17" s="7">
        <f t="shared" si="4"/>
        <v>6.1413068042236868E-3</v>
      </c>
      <c r="S17" s="2">
        <f t="shared" si="4"/>
        <v>6.1413068042236989E-3</v>
      </c>
      <c r="T17" s="2">
        <f t="shared" si="4"/>
        <v>0.18350341907227274</v>
      </c>
      <c r="U17" s="2">
        <f t="shared" si="4"/>
        <v>0.18350341907227241</v>
      </c>
      <c r="V17" s="2"/>
      <c r="W17" s="2"/>
      <c r="X17" s="2"/>
    </row>
    <row r="18" spans="1:35" x14ac:dyDescent="0.2"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35" x14ac:dyDescent="0.2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3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35" x14ac:dyDescent="0.2">
      <c r="A21" s="2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35" x14ac:dyDescent="0.2">
      <c r="A22" s="2" t="s">
        <v>1</v>
      </c>
      <c r="B22" s="2">
        <v>1.073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35" x14ac:dyDescent="0.2">
      <c r="A23" s="2"/>
      <c r="B23" s="2" t="s">
        <v>5</v>
      </c>
      <c r="C23" s="2"/>
      <c r="D23" s="2" t="s">
        <v>6</v>
      </c>
      <c r="E23" s="2"/>
      <c r="F23" s="2" t="s">
        <v>7</v>
      </c>
      <c r="G23" s="2"/>
      <c r="H23" s="2" t="s">
        <v>8</v>
      </c>
      <c r="I23" s="2"/>
      <c r="J23" s="2" t="s">
        <v>9</v>
      </c>
      <c r="K23" s="2"/>
      <c r="L23" s="2" t="s">
        <v>10</v>
      </c>
      <c r="M23" s="2"/>
      <c r="N23" s="2" t="s">
        <v>11</v>
      </c>
      <c r="O23" s="2"/>
      <c r="P23" s="2" t="s">
        <v>12</v>
      </c>
      <c r="Q23" s="2"/>
      <c r="R23" s="2" t="s">
        <v>13</v>
      </c>
      <c r="S23" s="2"/>
      <c r="T23" s="2" t="s">
        <v>14</v>
      </c>
      <c r="U23" s="2"/>
      <c r="V23" s="2"/>
      <c r="W23" s="2"/>
      <c r="X23" s="2"/>
      <c r="Y23" s="11" t="s">
        <v>17</v>
      </c>
    </row>
    <row r="24" spans="1:35" x14ac:dyDescent="0.2">
      <c r="A24" s="2" t="s">
        <v>2</v>
      </c>
      <c r="B24" s="5">
        <v>0.26300000000000001</v>
      </c>
      <c r="C24" s="2">
        <f>((1.077-B24)/1.077)*100</f>
        <v>75.580315691736303</v>
      </c>
      <c r="D24" s="5">
        <v>0.19700000000000001</v>
      </c>
      <c r="E24" s="2">
        <f>((1.077-D24)/1.077)*100</f>
        <v>81.708449396471678</v>
      </c>
      <c r="F24" s="5">
        <v>0.253</v>
      </c>
      <c r="G24" s="2">
        <f>((1.077-F24)/1.077)*100</f>
        <v>76.508820798514392</v>
      </c>
      <c r="H24" s="5">
        <v>0.17799999999999999</v>
      </c>
      <c r="I24" s="2">
        <f>((1.077-H24)/1.077)*100</f>
        <v>83.472609099350052</v>
      </c>
      <c r="J24" s="5">
        <v>0.371</v>
      </c>
      <c r="K24" s="2">
        <f>((1.077-J24)/1.077)*100</f>
        <v>65.552460538532969</v>
      </c>
      <c r="L24" s="5">
        <v>0.218</v>
      </c>
      <c r="M24" s="2">
        <f>((1.077-L24)/1.077)*100</f>
        <v>79.758588672237693</v>
      </c>
      <c r="N24" s="5">
        <v>0.314</v>
      </c>
      <c r="O24" s="2">
        <f>((1.077-N24)/1.077)*100</f>
        <v>70.844939647168047</v>
      </c>
      <c r="P24" s="5">
        <v>0.31</v>
      </c>
      <c r="Q24" s="2">
        <f>((1.077-P24)/1.077)*100</f>
        <v>71.216341689879286</v>
      </c>
      <c r="R24" s="5">
        <v>0.218</v>
      </c>
      <c r="S24" s="2">
        <f>((1.077-R24)/1.077)*100</f>
        <v>79.758588672237693</v>
      </c>
      <c r="T24" s="5">
        <v>0.159</v>
      </c>
      <c r="U24" s="2">
        <f>((1.077-T24)/1.077)*100</f>
        <v>85.236768802228411</v>
      </c>
      <c r="V24" s="2"/>
      <c r="W24" s="2"/>
      <c r="X24" s="2"/>
      <c r="Z24" t="s">
        <v>5</v>
      </c>
      <c r="AA24" t="s">
        <v>6</v>
      </c>
      <c r="AB24" t="s">
        <v>7</v>
      </c>
      <c r="AC24" t="s">
        <v>8</v>
      </c>
      <c r="AD24" t="s">
        <v>9</v>
      </c>
      <c r="AE24" t="s">
        <v>10</v>
      </c>
      <c r="AF24" t="s">
        <v>11</v>
      </c>
      <c r="AG24" t="s">
        <v>12</v>
      </c>
      <c r="AH24" t="s">
        <v>13</v>
      </c>
      <c r="AI24" t="s">
        <v>14</v>
      </c>
    </row>
    <row r="25" spans="1:35" x14ac:dyDescent="0.2">
      <c r="A25" s="2" t="s">
        <v>3</v>
      </c>
      <c r="B25" s="5">
        <v>0.34100000000000003</v>
      </c>
      <c r="C25" s="2">
        <f>((1.077-B25)/1.077)*100</f>
        <v>68.337975858867225</v>
      </c>
      <c r="D25" s="5">
        <v>0.17699999999999999</v>
      </c>
      <c r="E25" s="2">
        <f>((1.077-D25)/1.077)*100</f>
        <v>83.565459610027844</v>
      </c>
      <c r="F25" s="5">
        <v>0.19500000000000001</v>
      </c>
      <c r="G25" s="2">
        <f>((1.077-F25)/1.077)*100</f>
        <v>81.894150417827291</v>
      </c>
      <c r="H25" s="5">
        <v>0.17799999999999999</v>
      </c>
      <c r="I25" s="2">
        <f>((1.077-H25)/1.077)*100</f>
        <v>83.472609099350052</v>
      </c>
      <c r="J25" s="5">
        <v>0.29799999999999999</v>
      </c>
      <c r="K25" s="2">
        <f>((1.077-J25)/1.077)*100</f>
        <v>72.330547818012988</v>
      </c>
      <c r="L25" s="5">
        <v>0.22700000000000001</v>
      </c>
      <c r="M25" s="2">
        <f>((1.077-L25)/1.077)*100</f>
        <v>78.922934076137423</v>
      </c>
      <c r="N25" s="5">
        <v>0.24</v>
      </c>
      <c r="O25" s="2">
        <f>((1.077-N25)/1.077)*100</f>
        <v>77.715877437325915</v>
      </c>
      <c r="P25" s="5">
        <v>0.23</v>
      </c>
      <c r="Q25" s="2">
        <f>((1.077-P25)/1.077)*100</f>
        <v>78.644382544103991</v>
      </c>
      <c r="R25" s="5">
        <v>0.22600000000000001</v>
      </c>
      <c r="S25" s="2">
        <f>((1.077-R25)/1.077)*100</f>
        <v>79.015784586815229</v>
      </c>
      <c r="T25" s="5">
        <v>0.16700000000000001</v>
      </c>
      <c r="U25" s="2">
        <f>((1.077-T25)/1.077)*100</f>
        <v>84.493964716805934</v>
      </c>
      <c r="V25" s="2"/>
      <c r="W25" s="2" t="s">
        <v>15</v>
      </c>
      <c r="X25" s="2"/>
      <c r="Y25" t="s">
        <v>32</v>
      </c>
      <c r="Z25">
        <f>C33</f>
        <v>68.27607551841534</v>
      </c>
      <c r="AA25">
        <f>E33</f>
        <v>71.402042711234913</v>
      </c>
      <c r="AB25">
        <f>G33</f>
        <v>70.473537604456823</v>
      </c>
      <c r="AC25">
        <f>I33</f>
        <v>71.278242030331157</v>
      </c>
      <c r="AD25">
        <f>K33</f>
        <v>59.610027855153191</v>
      </c>
      <c r="AE25">
        <f>M33</f>
        <v>64.28350355926959</v>
      </c>
      <c r="AF25">
        <f>O33</f>
        <v>79.57288765088208</v>
      </c>
      <c r="AG25">
        <f>Q33</f>
        <v>75.147013308573193</v>
      </c>
      <c r="AH25">
        <f>S33</f>
        <v>63.664500154750861</v>
      </c>
      <c r="AI25">
        <f>U33</f>
        <v>58.867223769730735</v>
      </c>
    </row>
    <row r="26" spans="1:35" x14ac:dyDescent="0.2">
      <c r="A26" s="2" t="s">
        <v>4</v>
      </c>
      <c r="B26" s="5">
        <v>0.34100000000000003</v>
      </c>
      <c r="C26" s="2">
        <f>((1.077-B26)/1.077)*100</f>
        <v>68.337975858867225</v>
      </c>
      <c r="D26" s="5">
        <v>0.246</v>
      </c>
      <c r="E26" s="2">
        <f>((1.077-D26)/1.077)*100</f>
        <v>77.15877437325905</v>
      </c>
      <c r="F26" s="5">
        <v>0.14499999999999999</v>
      </c>
      <c r="G26" s="2">
        <f>((1.077-F26)/1.077)*100</f>
        <v>86.53667595171774</v>
      </c>
      <c r="H26" s="5">
        <v>0.27800000000000002</v>
      </c>
      <c r="I26" s="2">
        <f>((1.077-H26)/1.077)*100</f>
        <v>74.187558031569168</v>
      </c>
      <c r="J26" s="5">
        <v>0.21099999999999999</v>
      </c>
      <c r="K26" s="2">
        <f>((1.077-J26)/1.077)*100</f>
        <v>80.408542246982364</v>
      </c>
      <c r="L26" s="5">
        <v>0.23499999999999999</v>
      </c>
      <c r="M26" s="2">
        <f>((1.077-L26)/1.077)*100</f>
        <v>78.18012999071496</v>
      </c>
      <c r="N26" s="5">
        <v>0.151</v>
      </c>
      <c r="O26" s="2">
        <f>((1.077-N26)/1.077)*100</f>
        <v>85.979572887650875</v>
      </c>
      <c r="P26" s="5">
        <v>0.25</v>
      </c>
      <c r="Q26" s="2">
        <f>((1.077-P26)/1.077)*100</f>
        <v>76.787372330547825</v>
      </c>
      <c r="R26" s="5">
        <v>0.26</v>
      </c>
      <c r="S26" s="2">
        <f>((1.077-R26)/1.077)*100</f>
        <v>75.858867223769735</v>
      </c>
      <c r="T26" s="5">
        <v>0.18</v>
      </c>
      <c r="U26" s="2">
        <f>((1.077-T26)/1.077)*100</f>
        <v>83.28690807799444</v>
      </c>
      <c r="V26" s="2"/>
      <c r="W26" s="2"/>
      <c r="X26" s="2"/>
      <c r="Y26" t="s">
        <v>31</v>
      </c>
      <c r="Z26">
        <f>C27</f>
        <v>70.752089136490255</v>
      </c>
      <c r="AA26">
        <f>E27</f>
        <v>80.810894459919538</v>
      </c>
      <c r="AB26">
        <f>G27</f>
        <v>81.646549056019808</v>
      </c>
      <c r="AC26">
        <f>I27</f>
        <v>80.377592076756414</v>
      </c>
      <c r="AD26">
        <f>K27</f>
        <v>72.763850201176112</v>
      </c>
      <c r="AE26">
        <f>M27</f>
        <v>78.953884246363359</v>
      </c>
      <c r="AF26">
        <f>O27</f>
        <v>78.180129990714946</v>
      </c>
      <c r="AG26">
        <f>Q27</f>
        <v>75.549365521510367</v>
      </c>
      <c r="AH26">
        <f>S27</f>
        <v>78.211080160940881</v>
      </c>
      <c r="AI26">
        <f>U27</f>
        <v>84.339213865676257</v>
      </c>
    </row>
    <row r="27" spans="1:35" x14ac:dyDescent="0.2">
      <c r="A27" s="13" t="s">
        <v>17</v>
      </c>
      <c r="B27" s="13">
        <f>AVERAGE(B24:B26)</f>
        <v>0.315</v>
      </c>
      <c r="C27" s="13">
        <f t="shared" ref="C27:U27" si="5">AVERAGE(C24:C26)</f>
        <v>70.752089136490255</v>
      </c>
      <c r="D27" s="13">
        <f t="shared" si="5"/>
        <v>0.20666666666666667</v>
      </c>
      <c r="E27" s="13">
        <f t="shared" si="5"/>
        <v>80.810894459919538</v>
      </c>
      <c r="F27" s="13">
        <f t="shared" si="5"/>
        <v>0.19766666666666666</v>
      </c>
      <c r="G27" s="13">
        <f t="shared" si="5"/>
        <v>81.646549056019808</v>
      </c>
      <c r="H27" s="13">
        <f t="shared" si="5"/>
        <v>0.21133333333333335</v>
      </c>
      <c r="I27" s="13">
        <f t="shared" si="5"/>
        <v>80.377592076756414</v>
      </c>
      <c r="J27" s="13">
        <f t="shared" si="5"/>
        <v>0.29333333333333333</v>
      </c>
      <c r="K27" s="13">
        <f t="shared" si="5"/>
        <v>72.763850201176112</v>
      </c>
      <c r="L27" s="13">
        <f t="shared" si="5"/>
        <v>0.22666666666666666</v>
      </c>
      <c r="M27" s="13">
        <f t="shared" si="5"/>
        <v>78.953884246363359</v>
      </c>
      <c r="N27" s="13">
        <f t="shared" si="5"/>
        <v>0.23500000000000001</v>
      </c>
      <c r="O27" s="13">
        <f t="shared" si="5"/>
        <v>78.180129990714946</v>
      </c>
      <c r="P27" s="13">
        <f t="shared" si="5"/>
        <v>0.26333333333333336</v>
      </c>
      <c r="Q27" s="13">
        <f t="shared" si="5"/>
        <v>75.549365521510367</v>
      </c>
      <c r="R27" s="13">
        <f t="shared" si="5"/>
        <v>0.23466666666666666</v>
      </c>
      <c r="S27" s="13">
        <f t="shared" si="5"/>
        <v>78.211080160940881</v>
      </c>
      <c r="T27" s="13">
        <f t="shared" si="5"/>
        <v>0.16866666666666666</v>
      </c>
      <c r="U27" s="13">
        <f t="shared" si="5"/>
        <v>84.339213865676257</v>
      </c>
      <c r="V27" s="2"/>
      <c r="W27" s="2"/>
      <c r="X27" s="2"/>
    </row>
    <row r="28" spans="1:35" x14ac:dyDescent="0.2">
      <c r="A28" s="13" t="s">
        <v>18</v>
      </c>
      <c r="B28" s="13">
        <f>STDEV(B24:B26)</f>
        <v>4.5033320996791137E-2</v>
      </c>
      <c r="C28" s="13">
        <f t="shared" ref="C28:U28" si="6">STDEV(C24:C26)</f>
        <v>4.1813668520697114</v>
      </c>
      <c r="D28" s="13">
        <f t="shared" si="6"/>
        <v>3.5501173689517954E-2</v>
      </c>
      <c r="E28" s="13">
        <f t="shared" si="6"/>
        <v>3.2963021067333407</v>
      </c>
      <c r="F28" s="13">
        <f t="shared" si="6"/>
        <v>5.4049360156558174E-2</v>
      </c>
      <c r="G28" s="13">
        <f t="shared" si="6"/>
        <v>5.0185106923452318</v>
      </c>
      <c r="H28" s="13">
        <f t="shared" si="6"/>
        <v>5.7735026918962519E-2</v>
      </c>
      <c r="I28" s="13">
        <f t="shared" si="6"/>
        <v>5.360726733422716</v>
      </c>
      <c r="J28" s="13">
        <f t="shared" si="6"/>
        <v>8.0102018285017826E-2</v>
      </c>
      <c r="K28" s="13">
        <f t="shared" si="6"/>
        <v>7.4375133040870791</v>
      </c>
      <c r="L28" s="13">
        <f t="shared" si="6"/>
        <v>8.504900548115377E-3</v>
      </c>
      <c r="M28" s="13">
        <f t="shared" si="6"/>
        <v>0.78968435915648083</v>
      </c>
      <c r="N28" s="13">
        <f t="shared" si="6"/>
        <v>8.1614949610962648E-2</v>
      </c>
      <c r="O28" s="13">
        <f t="shared" si="6"/>
        <v>7.5779897503215263</v>
      </c>
      <c r="P28" s="13">
        <f t="shared" si="6"/>
        <v>4.1633319989322529E-2</v>
      </c>
      <c r="Q28" s="13">
        <f t="shared" si="6"/>
        <v>3.8656750222212355</v>
      </c>
      <c r="R28" s="13">
        <f t="shared" si="6"/>
        <v>2.2300971578236978E-2</v>
      </c>
      <c r="S28" s="13">
        <f t="shared" si="6"/>
        <v>2.0706565996505972</v>
      </c>
      <c r="T28" s="13">
        <f t="shared" si="6"/>
        <v>1.0598742063723091E-2</v>
      </c>
      <c r="U28" s="13">
        <f t="shared" si="6"/>
        <v>0.98409861315905511</v>
      </c>
      <c r="V28" s="2"/>
      <c r="W28" s="2"/>
      <c r="X28" s="2"/>
      <c r="Y28" s="11" t="s">
        <v>18</v>
      </c>
    </row>
    <row r="29" spans="1:3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t="s">
        <v>5</v>
      </c>
      <c r="AA29" t="s">
        <v>6</v>
      </c>
      <c r="AB29" t="s">
        <v>7</v>
      </c>
      <c r="AC29" t="s">
        <v>8</v>
      </c>
      <c r="AD29" t="s">
        <v>9</v>
      </c>
      <c r="AE29" t="s">
        <v>10</v>
      </c>
      <c r="AF29" t="s">
        <v>11</v>
      </c>
      <c r="AG29" t="s">
        <v>12</v>
      </c>
      <c r="AH29" t="s">
        <v>13</v>
      </c>
      <c r="AI29" t="s">
        <v>14</v>
      </c>
    </row>
    <row r="30" spans="1:35" x14ac:dyDescent="0.2">
      <c r="A30" s="2" t="s">
        <v>2</v>
      </c>
      <c r="B30" s="5">
        <v>0.26800000000000002</v>
      </c>
      <c r="C30" s="2">
        <f>((1.077-B30)/1.077)*100</f>
        <v>75.116063138347258</v>
      </c>
      <c r="D30" s="5">
        <v>0.42499999999999999</v>
      </c>
      <c r="E30" s="2">
        <f>((1.077-D30)/1.077)*100</f>
        <v>60.538532961931281</v>
      </c>
      <c r="F30" s="5">
        <v>0.45800000000000002</v>
      </c>
      <c r="G30" s="2">
        <f>((1.077-F30)/1.077)*100</f>
        <v>57.474466109563608</v>
      </c>
      <c r="H30" s="5">
        <v>0.33500000000000002</v>
      </c>
      <c r="I30" s="2">
        <f>((1.077-H30)/1.077)*100</f>
        <v>68.89507892293409</v>
      </c>
      <c r="J30" s="5">
        <v>0.34399999999999997</v>
      </c>
      <c r="K30" s="2">
        <f>((1.077-J30)/1.077)*100</f>
        <v>68.059424326833792</v>
      </c>
      <c r="L30" s="5">
        <v>0.33500000000000002</v>
      </c>
      <c r="M30" s="2">
        <f>((1.077-L30)/1.077)*100</f>
        <v>68.89507892293409</v>
      </c>
      <c r="N30" s="5">
        <v>0.3</v>
      </c>
      <c r="O30" s="2">
        <f>((1.077-N30)/1.077)*100</f>
        <v>72.144846796657376</v>
      </c>
      <c r="P30" s="5">
        <v>0.314</v>
      </c>
      <c r="Q30" s="2">
        <f>((1.077-P30)/1.077)*100</f>
        <v>70.844939647168047</v>
      </c>
      <c r="R30" s="5">
        <v>0.41399999999999998</v>
      </c>
      <c r="S30" s="2">
        <f>((1.077-R30)/1.077)*100</f>
        <v>61.559888579387191</v>
      </c>
      <c r="T30" s="5">
        <v>0.40500000000000003</v>
      </c>
      <c r="U30" s="2">
        <f>((1.077-T30)/1.077)*100</f>
        <v>62.395543175487468</v>
      </c>
      <c r="V30" s="2"/>
      <c r="W30" s="2"/>
      <c r="X30" s="2"/>
      <c r="Y30" t="s">
        <v>32</v>
      </c>
      <c r="Z30">
        <f>C34</f>
        <v>6.5657414207963161</v>
      </c>
      <c r="AA30">
        <f>E34</f>
        <v>9.503919928071884</v>
      </c>
      <c r="AB30">
        <f>G34</f>
        <v>11.797496879679565</v>
      </c>
      <c r="AC30">
        <f>I34</f>
        <v>3.2831989591743169</v>
      </c>
      <c r="AD30">
        <f>K34</f>
        <v>7.6909149080329895</v>
      </c>
      <c r="AE30">
        <f>M34</f>
        <v>8.3112012977756216</v>
      </c>
      <c r="AF30">
        <f>O34</f>
        <v>6.6021871252112119</v>
      </c>
      <c r="AG30">
        <f>Q34</f>
        <v>3.8511514579531232</v>
      </c>
      <c r="AH30">
        <f>S34</f>
        <v>3.971281939299387</v>
      </c>
      <c r="AI30">
        <f>U34</f>
        <v>7.1819734964782525</v>
      </c>
    </row>
    <row r="31" spans="1:35" x14ac:dyDescent="0.2">
      <c r="A31" s="2" t="s">
        <v>3</v>
      </c>
      <c r="B31" s="5">
        <v>0.40899999999999997</v>
      </c>
      <c r="C31" s="2">
        <f>((1.077-B31)/1.077)*100</f>
        <v>62.024141132776222</v>
      </c>
      <c r="D31" s="5">
        <v>0.23499999999999999</v>
      </c>
      <c r="E31" s="2">
        <f>((1.077-D31)/1.077)*100</f>
        <v>78.18012999071496</v>
      </c>
      <c r="F31" s="5">
        <v>0.28599999999999998</v>
      </c>
      <c r="G31" s="2">
        <f>((1.077-F31)/1.077)*100</f>
        <v>73.444753946146704</v>
      </c>
      <c r="H31" s="5">
        <v>0.32400000000000001</v>
      </c>
      <c r="I31" s="2">
        <f>((1.077-H31)/1.077)*100</f>
        <v>69.916434540389957</v>
      </c>
      <c r="J31" s="5">
        <v>0.45500000000000002</v>
      </c>
      <c r="K31" s="2">
        <f>((1.077-J31)/1.077)*100</f>
        <v>57.753017641597012</v>
      </c>
      <c r="L31" s="5">
        <v>0.33100000000000002</v>
      </c>
      <c r="M31" s="2">
        <f>((1.077-L31)/1.077)*100</f>
        <v>69.266480965645314</v>
      </c>
      <c r="N31" s="5">
        <v>0.19600000000000001</v>
      </c>
      <c r="O31" s="2">
        <f>((1.077-N31)/1.077)*100</f>
        <v>81.801299907149499</v>
      </c>
      <c r="P31" s="5">
        <v>0.23400000000000001</v>
      </c>
      <c r="Q31" s="2">
        <f>((1.077-P31)/1.077)*100</f>
        <v>78.272980501392752</v>
      </c>
      <c r="R31" s="5">
        <v>0.41799999999999998</v>
      </c>
      <c r="S31" s="2">
        <f>((1.077-R31)/1.077)*100</f>
        <v>61.18848653667596</v>
      </c>
      <c r="T31" s="5">
        <v>0.39200000000000002</v>
      </c>
      <c r="U31" s="2">
        <f>((1.077-T31)/1.077)*100</f>
        <v>63.602599814298976</v>
      </c>
      <c r="V31" s="2"/>
      <c r="W31" s="2" t="s">
        <v>16</v>
      </c>
      <c r="X31" s="2"/>
      <c r="Y31" t="s">
        <v>31</v>
      </c>
      <c r="Z31">
        <f>C28</f>
        <v>4.1813668520697114</v>
      </c>
      <c r="AA31">
        <f>E28</f>
        <v>3.2963021067333407</v>
      </c>
      <c r="AB31">
        <f>G28</f>
        <v>5.0185106923452318</v>
      </c>
      <c r="AC31">
        <f>I28</f>
        <v>5.360726733422716</v>
      </c>
      <c r="AD31">
        <f>K28</f>
        <v>7.4375133040870791</v>
      </c>
      <c r="AE31">
        <f>M28</f>
        <v>0.78968435915648083</v>
      </c>
      <c r="AF31">
        <f>O28</f>
        <v>7.5779897503215263</v>
      </c>
      <c r="AG31">
        <f>Q28</f>
        <v>3.8656750222212355</v>
      </c>
      <c r="AH31">
        <f>S28</f>
        <v>2.0706565996505972</v>
      </c>
      <c r="AI31">
        <f>U28</f>
        <v>0.98409861315905511</v>
      </c>
    </row>
    <row r="32" spans="1:35" x14ac:dyDescent="0.2">
      <c r="A32" s="2" t="s">
        <v>4</v>
      </c>
      <c r="B32" s="5">
        <v>0.34799999999999998</v>
      </c>
      <c r="C32" s="2">
        <f>((1.077-B32)/1.077)*100</f>
        <v>67.688022284122567</v>
      </c>
      <c r="D32" s="5">
        <v>0.26400000000000001</v>
      </c>
      <c r="E32" s="2">
        <f>((1.077-D32)/1.077)*100</f>
        <v>75.487465181058482</v>
      </c>
      <c r="F32" s="5">
        <v>0.21</v>
      </c>
      <c r="G32" s="2">
        <f>((1.077-F32)/1.077)*100</f>
        <v>80.50139275766017</v>
      </c>
      <c r="H32" s="5">
        <v>0.26900000000000002</v>
      </c>
      <c r="I32" s="2">
        <f>((1.077-H32)/1.077)*100</f>
        <v>75.023212627669437</v>
      </c>
      <c r="J32" s="5">
        <v>0.50600000000000001</v>
      </c>
      <c r="K32" s="2">
        <f>((1.077-J32)/1.077)*100</f>
        <v>53.017641597028785</v>
      </c>
      <c r="L32" s="5">
        <v>0.48799999999999999</v>
      </c>
      <c r="M32" s="2">
        <f>((1.077-L32)/1.077)*100</f>
        <v>54.688950789229338</v>
      </c>
      <c r="N32" s="5">
        <v>0.16400000000000001</v>
      </c>
      <c r="O32" s="2">
        <f>((1.077-N32)/1.077)*100</f>
        <v>84.772516248839366</v>
      </c>
      <c r="P32" s="5">
        <v>0.255</v>
      </c>
      <c r="Q32" s="2">
        <f>((1.077-P32)/1.077)*100</f>
        <v>76.32311977715878</v>
      </c>
      <c r="R32" s="5">
        <v>0.34200000000000003</v>
      </c>
      <c r="S32" s="2">
        <f>((1.077-R32)/1.077)*100</f>
        <v>68.245125348189404</v>
      </c>
      <c r="T32" s="5">
        <v>0.53200000000000003</v>
      </c>
      <c r="U32" s="2">
        <f>((1.077-T32)/1.077)*100</f>
        <v>50.603528319405754</v>
      </c>
      <c r="V32" s="2"/>
      <c r="W32" s="2"/>
      <c r="X32" s="2"/>
    </row>
    <row r="33" spans="1:25" x14ac:dyDescent="0.2">
      <c r="A33" s="13" t="s">
        <v>17</v>
      </c>
      <c r="B33" s="13">
        <f>AVERAGE(B30:B32)</f>
        <v>0.34166666666666662</v>
      </c>
      <c r="C33" s="13">
        <f t="shared" ref="C33:U33" si="7">AVERAGE(C30:C32)</f>
        <v>68.27607551841534</v>
      </c>
      <c r="D33" s="13">
        <f t="shared" si="7"/>
        <v>0.308</v>
      </c>
      <c r="E33" s="13">
        <f t="shared" si="7"/>
        <v>71.402042711234913</v>
      </c>
      <c r="F33" s="13">
        <f t="shared" si="7"/>
        <v>0.318</v>
      </c>
      <c r="G33" s="13">
        <f t="shared" si="7"/>
        <v>70.473537604456823</v>
      </c>
      <c r="H33" s="13">
        <f t="shared" si="7"/>
        <v>0.30933333333333335</v>
      </c>
      <c r="I33" s="13">
        <f t="shared" si="7"/>
        <v>71.278242030331157</v>
      </c>
      <c r="J33" s="13">
        <f t="shared" si="7"/>
        <v>0.435</v>
      </c>
      <c r="K33" s="13">
        <f t="shared" si="7"/>
        <v>59.610027855153191</v>
      </c>
      <c r="L33" s="13">
        <f t="shared" si="7"/>
        <v>0.38466666666666666</v>
      </c>
      <c r="M33" s="13">
        <f t="shared" si="7"/>
        <v>64.28350355926959</v>
      </c>
      <c r="N33" s="13">
        <f t="shared" si="7"/>
        <v>0.22</v>
      </c>
      <c r="O33" s="13">
        <f t="shared" si="7"/>
        <v>79.57288765088208</v>
      </c>
      <c r="P33" s="13">
        <f t="shared" si="7"/>
        <v>0.26766666666666666</v>
      </c>
      <c r="Q33" s="13">
        <f t="shared" si="7"/>
        <v>75.147013308573193</v>
      </c>
      <c r="R33" s="13">
        <f t="shared" si="7"/>
        <v>0.39133333333333331</v>
      </c>
      <c r="S33" s="13">
        <f t="shared" si="7"/>
        <v>63.664500154750861</v>
      </c>
      <c r="T33" s="13">
        <f t="shared" si="7"/>
        <v>0.44300000000000006</v>
      </c>
      <c r="U33" s="13">
        <f t="shared" si="7"/>
        <v>58.867223769730735</v>
      </c>
      <c r="V33" s="13"/>
      <c r="W33" s="2"/>
      <c r="X33" s="2"/>
      <c r="Y33" s="2"/>
    </row>
    <row r="34" spans="1:25" x14ac:dyDescent="0.2">
      <c r="A34" s="13" t="s">
        <v>18</v>
      </c>
      <c r="B34" s="13">
        <f>STDEV(B30:B32)</f>
        <v>7.0713035101976476E-2</v>
      </c>
      <c r="C34" s="13">
        <f t="shared" ref="C34:U34" si="8">STDEV(C30:C32)</f>
        <v>6.5657414207963161</v>
      </c>
      <c r="D34" s="13">
        <f t="shared" si="8"/>
        <v>0.10235721762533415</v>
      </c>
      <c r="E34" s="13">
        <f t="shared" si="8"/>
        <v>9.503919928071884</v>
      </c>
      <c r="F34" s="13">
        <f t="shared" si="8"/>
        <v>0.1270590413941487</v>
      </c>
      <c r="G34" s="13">
        <f t="shared" si="8"/>
        <v>11.797496879679565</v>
      </c>
      <c r="H34" s="13">
        <f t="shared" si="8"/>
        <v>3.5360052790307503E-2</v>
      </c>
      <c r="I34" s="13">
        <f t="shared" si="8"/>
        <v>3.2831989591743169</v>
      </c>
      <c r="J34" s="13">
        <f t="shared" si="8"/>
        <v>8.2831153559515314E-2</v>
      </c>
      <c r="K34" s="13">
        <f t="shared" si="8"/>
        <v>7.6909149080329895</v>
      </c>
      <c r="L34" s="13">
        <f t="shared" si="8"/>
        <v>8.9511637977043923E-2</v>
      </c>
      <c r="M34" s="13">
        <f t="shared" si="8"/>
        <v>8.3112012977756216</v>
      </c>
      <c r="N34" s="13">
        <f t="shared" si="8"/>
        <v>7.1105555338524654E-2</v>
      </c>
      <c r="O34" s="13">
        <f t="shared" si="8"/>
        <v>6.6021871252112119</v>
      </c>
      <c r="P34" s="13">
        <f t="shared" si="8"/>
        <v>4.1476901202154963E-2</v>
      </c>
      <c r="Q34" s="13">
        <f t="shared" si="8"/>
        <v>3.8511514579531232</v>
      </c>
      <c r="R34" s="13">
        <f t="shared" si="8"/>
        <v>4.277070648625448E-2</v>
      </c>
      <c r="S34" s="13">
        <f t="shared" si="8"/>
        <v>3.971281939299387</v>
      </c>
      <c r="T34" s="13">
        <f t="shared" si="8"/>
        <v>7.734985455707051E-2</v>
      </c>
      <c r="U34" s="13">
        <f t="shared" si="8"/>
        <v>7.1819734964782525</v>
      </c>
      <c r="V34" s="13"/>
      <c r="W34" s="2"/>
      <c r="X34" s="2"/>
      <c r="Y34" s="2"/>
    </row>
    <row r="35" spans="1:2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">
      <c r="A36" s="2"/>
      <c r="B36" s="2"/>
      <c r="C36" s="2">
        <f>_xlfn.T.TEST(C24:C26,C30:C32,2,1)</f>
        <v>0.32613507237430639</v>
      </c>
      <c r="D36" s="2">
        <f t="shared" ref="D36:U36" si="9">_xlfn.T.TEST(D24:D26,D30:D32,2,1)</f>
        <v>0.25613428139920347</v>
      </c>
      <c r="E36" s="2">
        <f t="shared" si="9"/>
        <v>0.25613428139920336</v>
      </c>
      <c r="F36" s="2">
        <f t="shared" si="9"/>
        <v>0.10746584677503823</v>
      </c>
      <c r="G36" s="2">
        <f t="shared" si="9"/>
        <v>0.10746584677503823</v>
      </c>
      <c r="H36" s="2">
        <f t="shared" si="9"/>
        <v>0.208974018136589</v>
      </c>
      <c r="I36" s="2">
        <f t="shared" si="9"/>
        <v>0.20897401813658889</v>
      </c>
      <c r="J36" s="2">
        <f t="shared" si="9"/>
        <v>0.26812088979162141</v>
      </c>
      <c r="K36" s="2">
        <f t="shared" si="9"/>
        <v>0.26812088979162085</v>
      </c>
      <c r="L36" s="2">
        <f t="shared" si="9"/>
        <v>8.0161187346647678E-2</v>
      </c>
      <c r="M36" s="2">
        <f t="shared" si="9"/>
        <v>8.0161187346648011E-2</v>
      </c>
      <c r="N36" s="2">
        <f t="shared" si="9"/>
        <v>0.45838139149441015</v>
      </c>
      <c r="O36" s="2">
        <f t="shared" si="9"/>
        <v>0.4583813914944096</v>
      </c>
      <c r="P36" s="2">
        <f t="shared" si="9"/>
        <v>5.8651532275728457E-3</v>
      </c>
      <c r="Q36" s="7">
        <f t="shared" si="9"/>
        <v>5.865153227569822E-3</v>
      </c>
      <c r="R36" s="2">
        <f t="shared" si="9"/>
        <v>5.2411651338120868E-2</v>
      </c>
      <c r="S36" s="7">
        <f t="shared" si="9"/>
        <v>5.2411651338120757E-2</v>
      </c>
      <c r="T36" s="7">
        <f t="shared" si="9"/>
        <v>1.9915097371667596E-2</v>
      </c>
      <c r="U36" s="2">
        <f t="shared" si="9"/>
        <v>1.9915097371667675E-2</v>
      </c>
      <c r="V36" s="2"/>
      <c r="W36" s="2"/>
      <c r="X36" s="2"/>
      <c r="Y36" s="2"/>
    </row>
    <row r="37" spans="1:2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>
        <f>_xlfn.T.TEST(Q24:Q26,Q30:Q32,2,1)</f>
        <v>5.865153227569822E-3</v>
      </c>
      <c r="R38" s="4"/>
      <c r="S38" s="4"/>
      <c r="T38" s="4"/>
      <c r="U38" s="4"/>
      <c r="V38" s="4"/>
      <c r="W38" s="2"/>
      <c r="X38" s="2"/>
      <c r="Y38" s="2"/>
    </row>
    <row r="39" spans="1:25" x14ac:dyDescent="0.2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2"/>
      <c r="O39" s="2"/>
      <c r="P39" s="2"/>
      <c r="Q39" s="5"/>
      <c r="R39" s="5"/>
      <c r="S39" s="5"/>
      <c r="T39" s="5"/>
      <c r="U39" s="5"/>
      <c r="V39" s="5"/>
      <c r="W39" s="2"/>
      <c r="X39" s="2"/>
      <c r="Y39" s="2"/>
    </row>
    <row r="40" spans="1:25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6"/>
      <c r="O40" s="2"/>
      <c r="P40" s="2"/>
      <c r="Q40" s="5"/>
      <c r="R40" s="5"/>
      <c r="S40" s="5"/>
      <c r="T40" s="5"/>
      <c r="U40" s="5"/>
      <c r="V40" s="5"/>
      <c r="W40" s="2"/>
      <c r="X40" s="2"/>
      <c r="Y40" s="2"/>
    </row>
    <row r="41" spans="1:25" x14ac:dyDescent="0.2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6"/>
      <c r="O41" s="2"/>
      <c r="P41" s="2"/>
      <c r="Q41" s="5"/>
      <c r="R41" s="5"/>
      <c r="S41" s="5"/>
      <c r="T41" s="5"/>
      <c r="U41" s="5"/>
      <c r="V41" s="5"/>
      <c r="W41" s="2"/>
      <c r="X41" s="2"/>
      <c r="Y41" s="2"/>
    </row>
    <row r="42" spans="1:25" x14ac:dyDescent="0.2">
      <c r="A42" s="15" t="s">
        <v>20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5"/>
      <c r="M42" s="5"/>
      <c r="N42" s="6"/>
      <c r="O42" s="2"/>
      <c r="P42" s="2"/>
      <c r="Q42" s="5"/>
      <c r="R42" s="5"/>
      <c r="S42" s="5"/>
      <c r="T42" s="5"/>
      <c r="U42" s="5"/>
      <c r="V42" s="5"/>
      <c r="W42" s="2"/>
      <c r="X42" s="2"/>
      <c r="Y42" s="2"/>
    </row>
    <row r="43" spans="1:25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6"/>
      <c r="O43" s="2"/>
      <c r="P43" s="2"/>
      <c r="Q43" s="5"/>
      <c r="R43" s="5"/>
      <c r="S43" s="5"/>
      <c r="T43" s="5"/>
      <c r="U43" s="5"/>
      <c r="V43" s="5"/>
      <c r="W43" s="2"/>
      <c r="X43" s="2"/>
      <c r="Y43" s="2"/>
    </row>
    <row r="44" spans="1:2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6"/>
      <c r="O44" s="2"/>
      <c r="P44" s="2"/>
      <c r="Q44" s="5"/>
      <c r="R44" s="5"/>
      <c r="S44" s="5"/>
      <c r="T44" s="5"/>
      <c r="U44" s="5"/>
      <c r="V44" s="5"/>
      <c r="W44" s="2"/>
      <c r="X44" s="2"/>
      <c r="Y44" s="2"/>
    </row>
    <row r="45" spans="1:2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6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">
      <c r="A46" s="15" t="s">
        <v>21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2"/>
      <c r="M46" s="2"/>
      <c r="N46" s="2"/>
      <c r="O46" s="2"/>
      <c r="P46" s="2"/>
      <c r="Q46" s="4"/>
      <c r="R46" s="4"/>
      <c r="S46" s="4"/>
      <c r="T46" s="4"/>
      <c r="U46" s="4"/>
      <c r="V46" s="4"/>
      <c r="W46" s="2"/>
      <c r="X46" s="2"/>
      <c r="Y46" s="2"/>
    </row>
    <row r="47" spans="1:25" x14ac:dyDescent="0.2">
      <c r="A47" s="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2"/>
      <c r="O47" s="2"/>
      <c r="P47" s="2"/>
      <c r="Q47" s="5"/>
      <c r="R47" s="5"/>
      <c r="S47" s="5"/>
      <c r="T47" s="5"/>
      <c r="U47" s="5"/>
      <c r="V47" s="5"/>
      <c r="W47" s="2"/>
      <c r="X47" s="2"/>
      <c r="Y47" s="2"/>
    </row>
    <row r="48" spans="1:25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6"/>
      <c r="O48" s="2"/>
      <c r="P48" s="2"/>
      <c r="Q48" s="5"/>
      <c r="R48" s="5"/>
      <c r="S48" s="5"/>
      <c r="T48" s="5"/>
      <c r="U48" s="5"/>
      <c r="V48" s="5"/>
      <c r="W48" s="2"/>
      <c r="X48" s="2"/>
      <c r="Y48" s="2"/>
    </row>
    <row r="49" spans="1:25" x14ac:dyDescent="0.2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6"/>
      <c r="O49" s="2"/>
      <c r="P49" s="2"/>
      <c r="Q49" s="5"/>
      <c r="R49" s="5"/>
      <c r="S49" s="5"/>
      <c r="T49" s="5"/>
      <c r="U49" s="5"/>
      <c r="V49" s="5"/>
      <c r="W49" s="2"/>
      <c r="X49" s="2"/>
      <c r="Y49" s="2"/>
    </row>
    <row r="50" spans="1:25" x14ac:dyDescent="0.2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6"/>
      <c r="O50" s="2"/>
      <c r="P50" s="2"/>
      <c r="Q50" s="5"/>
      <c r="R50" s="5"/>
      <c r="S50" s="5"/>
      <c r="T50" s="5"/>
      <c r="U50" s="5"/>
      <c r="V50" s="5"/>
      <c r="W50" s="2"/>
      <c r="X50" s="2"/>
      <c r="Y50" s="2"/>
    </row>
    <row r="51" spans="1:25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6"/>
      <c r="O51" s="2"/>
      <c r="P51" s="2"/>
      <c r="Q51" s="5"/>
      <c r="R51" s="5"/>
      <c r="S51" s="5"/>
      <c r="T51" s="5"/>
      <c r="U51" s="5"/>
      <c r="V51" s="5"/>
      <c r="W51" s="2"/>
      <c r="X51" s="2"/>
      <c r="Y51" s="2"/>
    </row>
    <row r="52" spans="1:25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6"/>
      <c r="O52" s="2"/>
      <c r="P52" s="2"/>
      <c r="Q52" s="5"/>
      <c r="R52" s="5"/>
      <c r="S52" s="5"/>
      <c r="T52" s="5"/>
      <c r="U52" s="5"/>
      <c r="V52" s="5"/>
      <c r="W52" s="2"/>
      <c r="X52" s="2"/>
      <c r="Y52" s="2"/>
    </row>
    <row r="53" spans="1:25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6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2">
    <mergeCell ref="A42:K42"/>
    <mergeCell ref="A46:K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70360-820E-46A8-95E9-15A05152D0EE}">
  <dimension ref="A2:AI66"/>
  <sheetViews>
    <sheetView tabSelected="1" zoomScale="90" zoomScaleNormal="90" workbookViewId="0">
      <selection activeCell="I46" sqref="I46"/>
    </sheetView>
  </sheetViews>
  <sheetFormatPr baseColWidth="10" defaultColWidth="8.83203125" defaultRowHeight="15" x14ac:dyDescent="0.2"/>
  <sheetData>
    <row r="2" spans="1:35" x14ac:dyDescent="0.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2">
      <c r="A3" s="7" t="s">
        <v>1</v>
      </c>
      <c r="B3" s="7">
        <v>0.1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11" t="s">
        <v>17</v>
      </c>
    </row>
    <row r="4" spans="1:35" x14ac:dyDescent="0.2">
      <c r="A4" s="2"/>
      <c r="B4" s="2" t="s">
        <v>5</v>
      </c>
      <c r="C4" s="2"/>
      <c r="D4" s="2" t="s">
        <v>6</v>
      </c>
      <c r="E4" s="2"/>
      <c r="F4" s="2" t="s">
        <v>7</v>
      </c>
      <c r="G4" s="2"/>
      <c r="H4" s="2" t="s">
        <v>8</v>
      </c>
      <c r="I4" s="2"/>
      <c r="J4" s="2" t="s">
        <v>9</v>
      </c>
      <c r="K4" s="2"/>
      <c r="L4" s="2" t="s">
        <v>10</v>
      </c>
      <c r="M4" s="2"/>
      <c r="N4" s="2" t="s">
        <v>11</v>
      </c>
      <c r="O4" s="2"/>
      <c r="P4" s="2" t="s">
        <v>12</v>
      </c>
      <c r="Q4" s="2"/>
      <c r="R4" s="2" t="s">
        <v>13</v>
      </c>
      <c r="S4" s="2"/>
      <c r="T4" s="2" t="s">
        <v>14</v>
      </c>
      <c r="U4" s="2"/>
      <c r="V4" s="2"/>
      <c r="W4" s="2"/>
      <c r="X4" s="2"/>
      <c r="Z4" t="s">
        <v>5</v>
      </c>
      <c r="AA4" t="s">
        <v>6</v>
      </c>
      <c r="AB4" t="s">
        <v>7</v>
      </c>
      <c r="AC4" t="s">
        <v>8</v>
      </c>
      <c r="AD4" t="s">
        <v>9</v>
      </c>
      <c r="AE4" t="s">
        <v>10</v>
      </c>
      <c r="AF4" t="s">
        <v>11</v>
      </c>
      <c r="AG4" t="s">
        <v>12</v>
      </c>
      <c r="AH4" t="s">
        <v>13</v>
      </c>
      <c r="AI4" t="s">
        <v>14</v>
      </c>
    </row>
    <row r="5" spans="1:35" x14ac:dyDescent="0.2">
      <c r="A5" s="2" t="s">
        <v>2</v>
      </c>
      <c r="B5" s="2">
        <v>0.08</v>
      </c>
      <c r="C5" s="2">
        <f>((0.1-B5)/0.1)*100</f>
        <v>20.000000000000004</v>
      </c>
      <c r="D5" s="5">
        <v>7.9000000000000001E-2</v>
      </c>
      <c r="E5" s="2">
        <f>((0.1-D5)/0.1)*100</f>
        <v>21.000000000000004</v>
      </c>
      <c r="F5" s="5">
        <v>0.09</v>
      </c>
      <c r="G5" s="2">
        <f>((0.1-F5)/0.1)*100</f>
        <v>10.000000000000009</v>
      </c>
      <c r="H5" s="5">
        <v>8.5000000000000006E-2</v>
      </c>
      <c r="I5" s="2">
        <f>((0.1-H5)/0.1)*100</f>
        <v>15</v>
      </c>
      <c r="J5" s="5">
        <v>7.1999999999999995E-2</v>
      </c>
      <c r="K5" s="2">
        <f>((0.1-J5)/0.1)*100</f>
        <v>28.000000000000007</v>
      </c>
      <c r="L5" s="5">
        <v>8.4000000000000005E-2</v>
      </c>
      <c r="M5" s="2">
        <f>((0.1-L5)/0.1)*100</f>
        <v>16</v>
      </c>
      <c r="N5" s="5">
        <v>0.106</v>
      </c>
      <c r="O5" s="2">
        <f>((0.1-N5)/0.1)*100</f>
        <v>-5.9999999999999911</v>
      </c>
      <c r="P5" s="5">
        <v>9.8000000000000004E-2</v>
      </c>
      <c r="Q5" s="2">
        <f>((0.1-P5)/0.1)*100</f>
        <v>2.0000000000000018</v>
      </c>
      <c r="R5" s="5">
        <v>7.9000000000000001E-2</v>
      </c>
      <c r="S5" s="2">
        <f>((0.1-R5)/0.1)*100</f>
        <v>21.000000000000004</v>
      </c>
      <c r="T5" s="5">
        <v>7.3999999999999996E-2</v>
      </c>
      <c r="U5" s="2">
        <f>((0.1-T5)/0.1)*100</f>
        <v>26.000000000000007</v>
      </c>
      <c r="V5" s="2"/>
      <c r="W5" s="2"/>
      <c r="X5" s="2"/>
      <c r="Y5" t="s">
        <v>32</v>
      </c>
      <c r="Z5" s="14">
        <f>C14</f>
        <v>15.333333333333337</v>
      </c>
      <c r="AA5" s="14">
        <f>E14</f>
        <v>14.000000000000009</v>
      </c>
      <c r="AB5" s="14">
        <f>G14</f>
        <v>10.000000000000004</v>
      </c>
      <c r="AC5" s="14">
        <f>I14</f>
        <v>11.666666666666671</v>
      </c>
      <c r="AD5" s="14">
        <f>K13</f>
        <v>23.000000000000007</v>
      </c>
      <c r="AE5" s="14">
        <f>M8</f>
        <v>14.000000000000007</v>
      </c>
      <c r="AF5" s="14">
        <f>O14</f>
        <v>5.6666666666666714</v>
      </c>
      <c r="AG5" s="14">
        <f>Q14</f>
        <v>7.0000000000000071</v>
      </c>
      <c r="AH5" s="14">
        <f>S14</f>
        <v>25.333333333333339</v>
      </c>
      <c r="AI5" s="14">
        <f>U14</f>
        <v>21.333333333333343</v>
      </c>
    </row>
    <row r="6" spans="1:35" x14ac:dyDescent="0.2">
      <c r="A6" s="2" t="s">
        <v>3</v>
      </c>
      <c r="B6" s="2">
        <v>7.2999999999999995E-2</v>
      </c>
      <c r="C6" s="2">
        <f t="shared" ref="C6:C13" si="0">((0.1-B6)/0.1)*100</f>
        <v>27.000000000000007</v>
      </c>
      <c r="D6" s="5">
        <v>8.2000000000000003E-2</v>
      </c>
      <c r="E6" s="2">
        <f t="shared" ref="E6:E13" si="1">((0.1-D6)/0.1)*100</f>
        <v>18.000000000000004</v>
      </c>
      <c r="F6" s="5">
        <v>9.9000000000000005E-2</v>
      </c>
      <c r="G6" s="2">
        <f t="shared" ref="G6:G13" si="2">((0.1-F6)/0.1)*100</f>
        <v>1.0000000000000009</v>
      </c>
      <c r="H6" s="5">
        <v>0.09</v>
      </c>
      <c r="I6" s="2">
        <f t="shared" ref="I6:I13" si="3">((0.1-H6)/0.1)*100</f>
        <v>10.000000000000009</v>
      </c>
      <c r="J6" s="5">
        <v>7.0000000000000007E-2</v>
      </c>
      <c r="K6" s="2">
        <f t="shared" ref="K6:K13" si="4">((0.1-J6)/0.1)*100</f>
        <v>30</v>
      </c>
      <c r="L6" s="5">
        <v>8.7999999999999995E-2</v>
      </c>
      <c r="M6" s="2">
        <f t="shared" ref="M6:M13" si="5">((0.1-L6)/0.1)*100</f>
        <v>12.000000000000011</v>
      </c>
      <c r="N6" s="5">
        <v>9.7000000000000003E-2</v>
      </c>
      <c r="O6" s="2">
        <f t="shared" ref="O6:O13" si="6">((0.1-N6)/0.1)*100</f>
        <v>3.0000000000000027</v>
      </c>
      <c r="P6" s="5">
        <v>0.1</v>
      </c>
      <c r="Q6" s="2">
        <f t="shared" ref="Q6:Q13" si="7">((0.1-P6)/0.1)*100</f>
        <v>0</v>
      </c>
      <c r="R6" s="5">
        <v>7.1999999999999995E-2</v>
      </c>
      <c r="S6" s="2">
        <f t="shared" ref="S6:S13" si="8">((0.1-R6)/0.1)*100</f>
        <v>28.000000000000007</v>
      </c>
      <c r="T6" s="5">
        <v>7.4999999999999997E-2</v>
      </c>
      <c r="U6" s="2">
        <f t="shared" ref="U6:U13" si="9">((0.1-T6)/0.1)*100</f>
        <v>25.000000000000007</v>
      </c>
      <c r="V6" s="2"/>
      <c r="W6" s="2" t="s">
        <v>15</v>
      </c>
      <c r="X6" s="2"/>
      <c r="Y6" t="s">
        <v>31</v>
      </c>
      <c r="Z6" s="14">
        <f>C8</f>
        <v>23.333333333333343</v>
      </c>
      <c r="AA6" s="14">
        <f>E8</f>
        <v>18.666666666666668</v>
      </c>
      <c r="AB6" s="14">
        <f>G8</f>
        <v>3.6666666666666701</v>
      </c>
      <c r="AC6" s="14">
        <f>I8</f>
        <v>13.333333333333336</v>
      </c>
      <c r="AD6" s="14">
        <f>K8</f>
        <v>29.333333333333332</v>
      </c>
      <c r="AE6" s="14">
        <f>M8</f>
        <v>14.000000000000007</v>
      </c>
      <c r="AF6" s="14">
        <f>O8</f>
        <v>2.0000000000000062</v>
      </c>
      <c r="AG6" s="14">
        <f>Q8</f>
        <v>1.0000000000000009</v>
      </c>
      <c r="AH6" s="14">
        <f>S8</f>
        <v>26.333333333333339</v>
      </c>
      <c r="AI6" s="14">
        <f>U8</f>
        <v>26.333333333333343</v>
      </c>
    </row>
    <row r="7" spans="1:35" x14ac:dyDescent="0.2">
      <c r="A7" s="2" t="s">
        <v>4</v>
      </c>
      <c r="B7" s="2">
        <v>7.6999999999999999E-2</v>
      </c>
      <c r="C7" s="2">
        <f t="shared" si="0"/>
        <v>23.000000000000007</v>
      </c>
      <c r="D7" s="5">
        <v>8.3000000000000004E-2</v>
      </c>
      <c r="E7" s="2">
        <f t="shared" si="1"/>
        <v>17</v>
      </c>
      <c r="F7" s="5">
        <v>0.1</v>
      </c>
      <c r="G7" s="2">
        <f t="shared" si="2"/>
        <v>0</v>
      </c>
      <c r="H7" s="5">
        <v>8.5000000000000006E-2</v>
      </c>
      <c r="I7" s="2">
        <f t="shared" si="3"/>
        <v>15</v>
      </c>
      <c r="J7" s="5">
        <v>7.0000000000000007E-2</v>
      </c>
      <c r="K7" s="2">
        <f t="shared" si="4"/>
        <v>30</v>
      </c>
      <c r="L7" s="5">
        <v>8.5999999999999993E-2</v>
      </c>
      <c r="M7" s="2">
        <f t="shared" si="5"/>
        <v>14.000000000000012</v>
      </c>
      <c r="N7" s="5">
        <v>9.0999999999999998E-2</v>
      </c>
      <c r="O7" s="2">
        <f t="shared" si="6"/>
        <v>9.0000000000000071</v>
      </c>
      <c r="P7" s="5">
        <v>9.9000000000000005E-2</v>
      </c>
      <c r="Q7" s="2">
        <f t="shared" si="7"/>
        <v>1.0000000000000009</v>
      </c>
      <c r="R7" s="5">
        <v>7.0000000000000007E-2</v>
      </c>
      <c r="S7" s="2">
        <f t="shared" si="8"/>
        <v>30</v>
      </c>
      <c r="T7" s="5">
        <v>7.1999999999999995E-2</v>
      </c>
      <c r="U7" s="2">
        <f t="shared" si="9"/>
        <v>28.000000000000007</v>
      </c>
      <c r="V7" s="2"/>
      <c r="W7" s="2"/>
      <c r="X7" s="2"/>
    </row>
    <row r="8" spans="1:35" x14ac:dyDescent="0.2">
      <c r="A8" s="2" t="s">
        <v>17</v>
      </c>
      <c r="B8" s="2">
        <f>AVERAGE(B5:B7)</f>
        <v>7.6666666666666661E-2</v>
      </c>
      <c r="C8" s="2">
        <f t="shared" ref="C8:U8" si="10">AVERAGE(C5:C7)</f>
        <v>23.333333333333343</v>
      </c>
      <c r="D8" s="2">
        <f t="shared" si="10"/>
        <v>8.1333333333333327E-2</v>
      </c>
      <c r="E8" s="2">
        <f t="shared" si="10"/>
        <v>18.666666666666668</v>
      </c>
      <c r="F8" s="2">
        <f t="shared" si="10"/>
        <v>9.633333333333334E-2</v>
      </c>
      <c r="G8" s="2">
        <f t="shared" si="10"/>
        <v>3.6666666666666701</v>
      </c>
      <c r="H8" s="2">
        <f t="shared" si="10"/>
        <v>8.666666666666667E-2</v>
      </c>
      <c r="I8" s="2">
        <f t="shared" si="10"/>
        <v>13.333333333333336</v>
      </c>
      <c r="J8" s="2">
        <f t="shared" si="10"/>
        <v>7.0666666666666669E-2</v>
      </c>
      <c r="K8" s="2">
        <f t="shared" si="10"/>
        <v>29.333333333333332</v>
      </c>
      <c r="L8" s="2">
        <f t="shared" si="10"/>
        <v>8.6000000000000007E-2</v>
      </c>
      <c r="M8" s="2">
        <f t="shared" si="10"/>
        <v>14.000000000000007</v>
      </c>
      <c r="N8" s="2">
        <f t="shared" si="10"/>
        <v>9.8000000000000018E-2</v>
      </c>
      <c r="O8" s="2">
        <f t="shared" si="10"/>
        <v>2.0000000000000062</v>
      </c>
      <c r="P8" s="2">
        <f t="shared" si="10"/>
        <v>9.9000000000000019E-2</v>
      </c>
      <c r="Q8" s="2">
        <f t="shared" si="10"/>
        <v>1.0000000000000009</v>
      </c>
      <c r="R8" s="2">
        <f t="shared" si="10"/>
        <v>7.3666666666666672E-2</v>
      </c>
      <c r="S8" s="2">
        <f t="shared" si="10"/>
        <v>26.333333333333339</v>
      </c>
      <c r="T8" s="2">
        <f t="shared" si="10"/>
        <v>7.3666666666666658E-2</v>
      </c>
      <c r="U8" s="2">
        <f t="shared" si="10"/>
        <v>26.333333333333343</v>
      </c>
      <c r="V8" s="2"/>
      <c r="W8" s="2"/>
      <c r="X8" s="2"/>
      <c r="Y8" s="11" t="s">
        <v>18</v>
      </c>
    </row>
    <row r="9" spans="1:35" x14ac:dyDescent="0.2">
      <c r="A9" s="2" t="s">
        <v>18</v>
      </c>
      <c r="B9" s="2">
        <f>STDEV(B5:B7)</f>
        <v>3.5118845842842497E-3</v>
      </c>
      <c r="C9" s="2">
        <f t="shared" ref="C9:U9" si="11">STDEV(C5:C7)</f>
        <v>3.5118845842842195</v>
      </c>
      <c r="D9" s="2">
        <f t="shared" si="11"/>
        <v>2.0816659994661348E-3</v>
      </c>
      <c r="E9" s="2">
        <f t="shared" si="11"/>
        <v>2.081665999466134</v>
      </c>
      <c r="F9" s="2">
        <f t="shared" si="11"/>
        <v>5.5075705472861069E-3</v>
      </c>
      <c r="G9" s="2">
        <f t="shared" si="11"/>
        <v>5.5075705472861065</v>
      </c>
      <c r="H9" s="2">
        <f t="shared" si="11"/>
        <v>2.8867513459481233E-3</v>
      </c>
      <c r="I9" s="2">
        <f t="shared" si="11"/>
        <v>2.8867513459481255</v>
      </c>
      <c r="J9" s="2">
        <f t="shared" si="11"/>
        <v>1.1547005383792447E-3</v>
      </c>
      <c r="K9" s="2">
        <f t="shared" si="11"/>
        <v>1.1547005383792475</v>
      </c>
      <c r="L9" s="2">
        <f t="shared" si="11"/>
        <v>1.9999999999999948E-3</v>
      </c>
      <c r="M9" s="2">
        <f t="shared" si="11"/>
        <v>2</v>
      </c>
      <c r="N9" s="2">
        <f t="shared" si="11"/>
        <v>7.5498344352707492E-3</v>
      </c>
      <c r="O9" s="2">
        <f t="shared" si="11"/>
        <v>7.549834435270748</v>
      </c>
      <c r="P9" s="2">
        <f t="shared" si="11"/>
        <v>1.0000000000000009E-3</v>
      </c>
      <c r="Q9" s="2">
        <f t="shared" si="11"/>
        <v>1.0000000000000009</v>
      </c>
      <c r="R9" s="2">
        <f t="shared" si="11"/>
        <v>4.7258156262526075E-3</v>
      </c>
      <c r="S9" s="2">
        <f t="shared" si="11"/>
        <v>4.7258156262526247</v>
      </c>
      <c r="T9" s="2">
        <f t="shared" si="11"/>
        <v>1.5275252316519479E-3</v>
      </c>
      <c r="U9" s="2">
        <f t="shared" si="11"/>
        <v>1.5275252316519465</v>
      </c>
      <c r="V9" s="2"/>
      <c r="W9" s="2"/>
      <c r="X9" s="2"/>
      <c r="Z9" t="s">
        <v>5</v>
      </c>
      <c r="AA9" t="s">
        <v>6</v>
      </c>
      <c r="AB9" t="s">
        <v>7</v>
      </c>
      <c r="AC9" t="s">
        <v>8</v>
      </c>
      <c r="AD9" t="s">
        <v>9</v>
      </c>
      <c r="AE9" t="s">
        <v>10</v>
      </c>
      <c r="AF9" t="s">
        <v>11</v>
      </c>
      <c r="AG9" t="s">
        <v>12</v>
      </c>
      <c r="AH9" t="s">
        <v>13</v>
      </c>
      <c r="AI9" t="s">
        <v>14</v>
      </c>
    </row>
    <row r="10" spans="1:35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t="s">
        <v>32</v>
      </c>
      <c r="Z10" s="14">
        <f>C15</f>
        <v>7.6376261582597325</v>
      </c>
      <c r="AA10" s="14">
        <f>E15</f>
        <v>5.2915026221291761</v>
      </c>
      <c r="AB10" s="14">
        <f>G15</f>
        <v>6.9999999999999982</v>
      </c>
      <c r="AC10" s="14">
        <f>I15</f>
        <v>3.7859388972001797</v>
      </c>
      <c r="AD10" s="14">
        <f>K15</f>
        <v>1.0000000000000018</v>
      </c>
      <c r="AE10" s="14">
        <f>M15</f>
        <v>4.1633319989322599</v>
      </c>
      <c r="AF10" s="14">
        <f>O15</f>
        <v>5.6862407030773321</v>
      </c>
      <c r="AG10" s="14">
        <f>Q15</f>
        <v>2.6457513110645881</v>
      </c>
      <c r="AH10" s="14">
        <f>S15</f>
        <v>4.6188021535170352</v>
      </c>
      <c r="AI10" s="14">
        <f>U15</f>
        <v>7.2341781380702219</v>
      </c>
    </row>
    <row r="11" spans="1:35" x14ac:dyDescent="0.2">
      <c r="A11" s="2" t="s">
        <v>2</v>
      </c>
      <c r="B11" s="2">
        <v>9.2999999999999999E-2</v>
      </c>
      <c r="C11" s="2">
        <f t="shared" si="0"/>
        <v>7.0000000000000062</v>
      </c>
      <c r="D11" s="2">
        <v>0.09</v>
      </c>
      <c r="E11" s="2">
        <f t="shared" si="1"/>
        <v>10.000000000000009</v>
      </c>
      <c r="F11" s="5">
        <v>8.3000000000000004E-2</v>
      </c>
      <c r="G11" s="2">
        <f t="shared" si="2"/>
        <v>17</v>
      </c>
      <c r="H11" s="5">
        <v>9.0999999999999998E-2</v>
      </c>
      <c r="I11" s="2">
        <f t="shared" si="3"/>
        <v>9.0000000000000071</v>
      </c>
      <c r="J11" s="5">
        <v>7.9000000000000001E-2</v>
      </c>
      <c r="K11" s="2">
        <f t="shared" si="4"/>
        <v>21.000000000000004</v>
      </c>
      <c r="L11" s="5">
        <v>8.4000000000000005E-2</v>
      </c>
      <c r="M11" s="2">
        <f t="shared" si="5"/>
        <v>16</v>
      </c>
      <c r="N11" s="5">
        <v>9.9000000000000005E-2</v>
      </c>
      <c r="O11" s="2">
        <f t="shared" si="6"/>
        <v>1.0000000000000009</v>
      </c>
      <c r="P11" s="5">
        <v>9.5000000000000001E-2</v>
      </c>
      <c r="Q11" s="2">
        <f t="shared" si="7"/>
        <v>5.0000000000000044</v>
      </c>
      <c r="R11" s="5">
        <v>7.1999999999999995E-2</v>
      </c>
      <c r="S11" s="2">
        <f t="shared" si="8"/>
        <v>28.000000000000007</v>
      </c>
      <c r="T11" s="5">
        <v>8.6999999999999994E-2</v>
      </c>
      <c r="U11" s="2">
        <f t="shared" si="9"/>
        <v>13.000000000000011</v>
      </c>
      <c r="V11" s="2"/>
      <c r="W11" s="2"/>
      <c r="X11" s="2"/>
      <c r="Y11" t="s">
        <v>31</v>
      </c>
      <c r="Z11" s="14">
        <f>C9</f>
        <v>3.5118845842842195</v>
      </c>
      <c r="AA11" s="14">
        <f>E9</f>
        <v>2.081665999466134</v>
      </c>
      <c r="AB11" s="14">
        <f>G9</f>
        <v>5.5075705472861065</v>
      </c>
      <c r="AC11" s="14">
        <f>I9</f>
        <v>2.8867513459481255</v>
      </c>
      <c r="AD11" s="14">
        <f>K9</f>
        <v>1.1547005383792475</v>
      </c>
      <c r="AE11" s="14">
        <f>M9</f>
        <v>2</v>
      </c>
      <c r="AF11" s="14">
        <f>O9</f>
        <v>7.549834435270748</v>
      </c>
      <c r="AG11" s="14">
        <f>Q9</f>
        <v>1.0000000000000009</v>
      </c>
      <c r="AH11" s="14">
        <f>S9</f>
        <v>4.7258156262526247</v>
      </c>
      <c r="AI11" s="14">
        <f>U9</f>
        <v>1.5275252316519465</v>
      </c>
    </row>
    <row r="12" spans="1:35" x14ac:dyDescent="0.2">
      <c r="A12" s="2" t="s">
        <v>3</v>
      </c>
      <c r="B12" s="2">
        <v>7.8E-2</v>
      </c>
      <c r="C12" s="2">
        <f t="shared" si="0"/>
        <v>22.000000000000007</v>
      </c>
      <c r="D12" s="2">
        <v>8.7999999999999995E-2</v>
      </c>
      <c r="E12" s="2">
        <f t="shared" si="1"/>
        <v>12.000000000000011</v>
      </c>
      <c r="F12" s="5">
        <v>0.09</v>
      </c>
      <c r="G12" s="2">
        <f t="shared" si="2"/>
        <v>10.000000000000009</v>
      </c>
      <c r="H12" s="5">
        <v>8.4000000000000005E-2</v>
      </c>
      <c r="I12" s="2">
        <f t="shared" si="3"/>
        <v>16</v>
      </c>
      <c r="J12" s="5">
        <v>7.8E-2</v>
      </c>
      <c r="K12" s="2">
        <f t="shared" si="4"/>
        <v>22.000000000000007</v>
      </c>
      <c r="L12" s="5">
        <v>9.1999999999999998E-2</v>
      </c>
      <c r="M12" s="2">
        <f t="shared" si="5"/>
        <v>8.0000000000000071</v>
      </c>
      <c r="N12" s="5">
        <v>9.6000000000000002E-2</v>
      </c>
      <c r="O12" s="2">
        <f t="shared" si="6"/>
        <v>4.0000000000000036</v>
      </c>
      <c r="P12" s="5">
        <v>0.09</v>
      </c>
      <c r="Q12" s="2">
        <f t="shared" si="7"/>
        <v>10.000000000000009</v>
      </c>
      <c r="R12" s="5">
        <v>7.1999999999999995E-2</v>
      </c>
      <c r="S12" s="2">
        <f t="shared" si="8"/>
        <v>28.000000000000007</v>
      </c>
      <c r="T12" s="5">
        <v>7.4999999999999997E-2</v>
      </c>
      <c r="U12" s="2">
        <f t="shared" si="9"/>
        <v>25.000000000000007</v>
      </c>
      <c r="V12" s="2"/>
      <c r="W12" s="2" t="s">
        <v>16</v>
      </c>
      <c r="X12" s="2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x14ac:dyDescent="0.2">
      <c r="A13" s="2" t="s">
        <v>4</v>
      </c>
      <c r="B13" s="2">
        <v>8.3000000000000004E-2</v>
      </c>
      <c r="C13" s="2">
        <f t="shared" si="0"/>
        <v>17</v>
      </c>
      <c r="D13" s="2">
        <v>0.08</v>
      </c>
      <c r="E13" s="2">
        <f t="shared" si="1"/>
        <v>20.000000000000004</v>
      </c>
      <c r="F13" s="5">
        <v>9.7000000000000003E-2</v>
      </c>
      <c r="G13" s="2">
        <f t="shared" si="2"/>
        <v>3.0000000000000027</v>
      </c>
      <c r="H13" s="5">
        <v>0.09</v>
      </c>
      <c r="I13" s="2">
        <f t="shared" si="3"/>
        <v>10.000000000000009</v>
      </c>
      <c r="J13" s="5">
        <v>7.6999999999999999E-2</v>
      </c>
      <c r="K13" s="2">
        <f t="shared" si="4"/>
        <v>23.000000000000007</v>
      </c>
      <c r="L13" s="5">
        <v>8.5999999999999993E-2</v>
      </c>
      <c r="M13" s="2">
        <f t="shared" si="5"/>
        <v>14.000000000000012</v>
      </c>
      <c r="N13" s="5">
        <v>8.7999999999999995E-2</v>
      </c>
      <c r="O13" s="2">
        <f t="shared" si="6"/>
        <v>12.000000000000011</v>
      </c>
      <c r="P13" s="5">
        <v>9.4E-2</v>
      </c>
      <c r="Q13" s="2">
        <f t="shared" si="7"/>
        <v>6.0000000000000053</v>
      </c>
      <c r="R13" s="5">
        <v>0.08</v>
      </c>
      <c r="S13" s="2">
        <f t="shared" si="8"/>
        <v>20.000000000000004</v>
      </c>
      <c r="T13" s="5">
        <v>7.3999999999999996E-2</v>
      </c>
      <c r="U13" s="2">
        <f t="shared" si="9"/>
        <v>26.000000000000007</v>
      </c>
      <c r="V13" s="2"/>
      <c r="W13" s="2"/>
      <c r="X13" s="2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x14ac:dyDescent="0.2">
      <c r="A14" s="2" t="s">
        <v>17</v>
      </c>
      <c r="B14" s="2">
        <f>AVERAGE(B11:B13)</f>
        <v>8.4666666666666668E-2</v>
      </c>
      <c r="C14" s="2">
        <f t="shared" ref="C14:U14" si="12">AVERAGE(C11:C13)</f>
        <v>15.333333333333337</v>
      </c>
      <c r="D14" s="2">
        <f t="shared" si="12"/>
        <v>8.6000000000000007E-2</v>
      </c>
      <c r="E14" s="2">
        <f t="shared" si="12"/>
        <v>14.000000000000009</v>
      </c>
      <c r="F14" s="2">
        <f t="shared" si="12"/>
        <v>9.0000000000000011E-2</v>
      </c>
      <c r="G14" s="2">
        <f t="shared" si="12"/>
        <v>10.000000000000004</v>
      </c>
      <c r="H14" s="2">
        <f t="shared" si="12"/>
        <v>8.8333333333333333E-2</v>
      </c>
      <c r="I14" s="2">
        <f t="shared" si="12"/>
        <v>11.666666666666671</v>
      </c>
      <c r="J14" s="2">
        <f t="shared" si="12"/>
        <v>7.8E-2</v>
      </c>
      <c r="K14" s="2">
        <f t="shared" si="12"/>
        <v>22.000000000000011</v>
      </c>
      <c r="L14" s="2">
        <f t="shared" si="12"/>
        <v>8.7333333333333332E-2</v>
      </c>
      <c r="M14" s="2">
        <f t="shared" si="12"/>
        <v>12.666666666666673</v>
      </c>
      <c r="N14" s="2">
        <f t="shared" si="12"/>
        <v>9.4333333333333338E-2</v>
      </c>
      <c r="O14" s="2">
        <f t="shared" si="12"/>
        <v>5.6666666666666714</v>
      </c>
      <c r="P14" s="2">
        <f t="shared" si="12"/>
        <v>9.3000000000000013E-2</v>
      </c>
      <c r="Q14" s="2">
        <f t="shared" si="12"/>
        <v>7.0000000000000071</v>
      </c>
      <c r="R14" s="2">
        <f t="shared" si="12"/>
        <v>7.4666666666666659E-2</v>
      </c>
      <c r="S14" s="2">
        <f t="shared" si="12"/>
        <v>25.333333333333339</v>
      </c>
      <c r="T14" s="2">
        <f t="shared" si="12"/>
        <v>7.8666666666666663E-2</v>
      </c>
      <c r="U14" s="2">
        <f t="shared" si="12"/>
        <v>21.333333333333343</v>
      </c>
      <c r="V14" s="2"/>
      <c r="W14" s="2"/>
      <c r="X14" s="2"/>
    </row>
    <row r="15" spans="1:35" x14ac:dyDescent="0.2">
      <c r="A15" s="2" t="s">
        <v>18</v>
      </c>
      <c r="B15" s="2">
        <f>STDEV(B11:B13)</f>
        <v>7.6376261582597324E-3</v>
      </c>
      <c r="C15" s="2">
        <f t="shared" ref="C15:U15" si="13">STDEV(C11:C13)</f>
        <v>7.6376261582597325</v>
      </c>
      <c r="D15" s="2">
        <f t="shared" si="13"/>
        <v>5.291502622129178E-3</v>
      </c>
      <c r="E15" s="2">
        <f t="shared" si="13"/>
        <v>5.2915026221291761</v>
      </c>
      <c r="F15" s="2">
        <f t="shared" si="13"/>
        <v>6.9999999999999993E-3</v>
      </c>
      <c r="G15" s="2">
        <f t="shared" si="13"/>
        <v>6.9999999999999982</v>
      </c>
      <c r="H15" s="2">
        <f t="shared" si="13"/>
        <v>3.7859388972001778E-3</v>
      </c>
      <c r="I15" s="2">
        <f t="shared" si="13"/>
        <v>3.7859388972001797</v>
      </c>
      <c r="J15" s="2">
        <f t="shared" si="13"/>
        <v>1.0000000000000009E-3</v>
      </c>
      <c r="K15" s="2">
        <f t="shared" si="13"/>
        <v>1.0000000000000018</v>
      </c>
      <c r="L15" s="2">
        <f t="shared" si="13"/>
        <v>4.1633319989322634E-3</v>
      </c>
      <c r="M15" s="2">
        <f t="shared" si="13"/>
        <v>4.1633319989322599</v>
      </c>
      <c r="N15" s="2">
        <f t="shared" si="13"/>
        <v>5.686240703077332E-3</v>
      </c>
      <c r="O15" s="2">
        <f t="shared" si="13"/>
        <v>5.6862407030773321</v>
      </c>
      <c r="P15" s="2">
        <f t="shared" si="13"/>
        <v>2.6457513110645929E-3</v>
      </c>
      <c r="Q15" s="2">
        <f t="shared" si="13"/>
        <v>2.6457513110645881</v>
      </c>
      <c r="R15" s="2">
        <f t="shared" si="13"/>
        <v>4.6188021535170107E-3</v>
      </c>
      <c r="S15" s="2">
        <f t="shared" si="13"/>
        <v>4.6188021535170352</v>
      </c>
      <c r="T15" s="2">
        <f t="shared" si="13"/>
        <v>7.234178138070234E-3</v>
      </c>
      <c r="U15" s="2">
        <f t="shared" si="13"/>
        <v>7.2341781380702219</v>
      </c>
      <c r="V15" s="2"/>
      <c r="W15" s="2"/>
      <c r="X15" s="2"/>
    </row>
    <row r="16" spans="1:35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35" x14ac:dyDescent="0.2">
      <c r="A17" s="2"/>
      <c r="B17" s="2"/>
      <c r="C17" s="2">
        <f>_xlfn.T.TEST(C5:C7,C11:C13,2,1)</f>
        <v>8.6335614847742659E-2</v>
      </c>
      <c r="D17" s="2">
        <f t="shared" ref="D17:U17" si="14">_xlfn.T.TEST(D5:D7,D11:D13,2,1)</f>
        <v>0.37264499907248971</v>
      </c>
      <c r="E17" s="2">
        <f t="shared" si="14"/>
        <v>0.37264499907249149</v>
      </c>
      <c r="F17" s="2">
        <f t="shared" si="14"/>
        <v>6.9565996938655617E-2</v>
      </c>
      <c r="G17" s="2">
        <f t="shared" si="14"/>
        <v>6.9565996938655728E-2</v>
      </c>
      <c r="H17" s="2">
        <f t="shared" si="14"/>
        <v>0.70689480911972558</v>
      </c>
      <c r="I17" s="2">
        <f t="shared" si="14"/>
        <v>0.70689480911972558</v>
      </c>
      <c r="J17" s="2">
        <f t="shared" si="14"/>
        <v>2.0597344216681593E-3</v>
      </c>
      <c r="K17" s="7">
        <f t="shared" si="14"/>
        <v>2.0597344216681671E-3</v>
      </c>
      <c r="L17" s="2">
        <f t="shared" si="14"/>
        <v>0.42264973081037693</v>
      </c>
      <c r="M17" s="2">
        <f t="shared" si="14"/>
        <v>0.42264973081037438</v>
      </c>
      <c r="N17" s="2">
        <f t="shared" si="14"/>
        <v>0.17318936919688699</v>
      </c>
      <c r="O17" s="2">
        <f t="shared" si="14"/>
        <v>0.1731893691968881</v>
      </c>
      <c r="P17" s="2">
        <f t="shared" si="14"/>
        <v>0.10224159750313033</v>
      </c>
      <c r="Q17" s="2">
        <f t="shared" si="14"/>
        <v>0.10224159750313033</v>
      </c>
      <c r="R17" s="2">
        <f t="shared" si="14"/>
        <v>0.85810486904788141</v>
      </c>
      <c r="S17" s="2">
        <f t="shared" si="14"/>
        <v>0.85810486904787908</v>
      </c>
      <c r="T17" s="2">
        <f t="shared" si="14"/>
        <v>0.34157307804077885</v>
      </c>
      <c r="U17" s="2">
        <f t="shared" si="14"/>
        <v>0.3415730780407793</v>
      </c>
      <c r="V17" s="2"/>
      <c r="W17" s="2"/>
      <c r="X17" s="2"/>
    </row>
    <row r="18" spans="1:35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3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3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35" x14ac:dyDescent="0.2">
      <c r="A21" s="2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35" x14ac:dyDescent="0.2">
      <c r="A22" s="7" t="s">
        <v>1</v>
      </c>
      <c r="B22" s="7">
        <v>0.253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35" x14ac:dyDescent="0.2">
      <c r="A23" s="2"/>
      <c r="B23" s="2" t="s">
        <v>5</v>
      </c>
      <c r="C23" s="2"/>
      <c r="D23" s="2" t="s">
        <v>6</v>
      </c>
      <c r="E23" s="2"/>
      <c r="F23" s="2" t="s">
        <v>7</v>
      </c>
      <c r="G23" s="2"/>
      <c r="H23" s="2" t="s">
        <v>8</v>
      </c>
      <c r="I23" s="2"/>
      <c r="J23" s="2" t="s">
        <v>9</v>
      </c>
      <c r="K23" s="2"/>
      <c r="L23" s="2" t="s">
        <v>10</v>
      </c>
      <c r="M23" s="2"/>
      <c r="N23" s="2" t="s">
        <v>11</v>
      </c>
      <c r="O23" s="2"/>
      <c r="P23" s="2" t="s">
        <v>12</v>
      </c>
      <c r="Q23" s="2"/>
      <c r="R23" s="2" t="s">
        <v>13</v>
      </c>
      <c r="S23" s="2"/>
      <c r="T23" s="2" t="s">
        <v>14</v>
      </c>
      <c r="U23" s="2"/>
      <c r="V23" s="2"/>
      <c r="W23" s="2"/>
      <c r="X23" s="2"/>
      <c r="Y23" s="11" t="s">
        <v>17</v>
      </c>
    </row>
    <row r="24" spans="1:35" x14ac:dyDescent="0.2">
      <c r="A24" s="2" t="s">
        <v>2</v>
      </c>
      <c r="B24" s="5">
        <v>0.17399999999999999</v>
      </c>
      <c r="C24" s="2">
        <f>((0.253-B24)/0.253)*100</f>
        <v>31.22529644268775</v>
      </c>
      <c r="D24" s="5">
        <v>0.17599999999999999</v>
      </c>
      <c r="E24" s="2">
        <f>((0.253-D24)/0.253)*100</f>
        <v>30.434782608695659</v>
      </c>
      <c r="F24" s="5">
        <v>0.161</v>
      </c>
      <c r="G24" s="2">
        <f>((0.253-F24)/0.253)*100</f>
        <v>36.363636363636367</v>
      </c>
      <c r="H24" s="5">
        <v>0.21099999999999999</v>
      </c>
      <c r="I24" s="2">
        <f>((0.253-H24)/0.253)*100</f>
        <v>16.600790513833996</v>
      </c>
      <c r="J24" s="5">
        <v>0.161</v>
      </c>
      <c r="K24" s="2">
        <f>((0.253-J24)/0.253)*100</f>
        <v>36.363636363636367</v>
      </c>
      <c r="L24" s="5">
        <v>0.16700000000000001</v>
      </c>
      <c r="M24" s="2">
        <f>((0.253-L24)/0.253)*100</f>
        <v>33.992094861660078</v>
      </c>
      <c r="N24" s="5">
        <v>0.192</v>
      </c>
      <c r="O24" s="2">
        <f>((0.253-N24)/0.253)*100</f>
        <v>24.110671936758894</v>
      </c>
      <c r="P24" s="5">
        <v>0.161</v>
      </c>
      <c r="Q24" s="2">
        <f>((0.253-P24)/0.253)*100</f>
        <v>36.363636363636367</v>
      </c>
      <c r="R24" s="5">
        <v>0.124</v>
      </c>
      <c r="S24" s="2">
        <f>((0.253-R24)/0.253)*100</f>
        <v>50.988142292490124</v>
      </c>
      <c r="T24" s="5">
        <v>0.104</v>
      </c>
      <c r="U24" s="2">
        <f>((0.253-T24)/0.253)*100</f>
        <v>58.89328063241107</v>
      </c>
      <c r="V24" s="2"/>
      <c r="W24" s="2"/>
      <c r="X24" s="2"/>
      <c r="Z24" t="s">
        <v>5</v>
      </c>
      <c r="AA24" t="s">
        <v>6</v>
      </c>
      <c r="AB24" t="s">
        <v>7</v>
      </c>
      <c r="AC24" t="s">
        <v>8</v>
      </c>
      <c r="AD24" t="s">
        <v>9</v>
      </c>
      <c r="AE24" t="s">
        <v>10</v>
      </c>
      <c r="AF24" t="s">
        <v>11</v>
      </c>
      <c r="AG24" t="s">
        <v>12</v>
      </c>
      <c r="AH24" t="s">
        <v>13</v>
      </c>
      <c r="AI24" t="s">
        <v>14</v>
      </c>
    </row>
    <row r="25" spans="1:35" x14ac:dyDescent="0.2">
      <c r="A25" s="2" t="s">
        <v>3</v>
      </c>
      <c r="B25" s="5">
        <v>0.14599999999999999</v>
      </c>
      <c r="C25" s="2">
        <f t="shared" ref="C25:C32" si="15">((0.253-B25)/0.253)*100</f>
        <v>42.292490118577078</v>
      </c>
      <c r="D25" s="5">
        <v>0.153</v>
      </c>
      <c r="E25" s="2">
        <f t="shared" ref="E25:E32" si="16">((0.253-D25)/0.253)*100</f>
        <v>39.525691699604742</v>
      </c>
      <c r="F25" s="5">
        <v>0.161</v>
      </c>
      <c r="G25" s="2">
        <f t="shared" ref="G25:G32" si="17">((0.253-F25)/0.253)*100</f>
        <v>36.363636363636367</v>
      </c>
      <c r="H25" s="5">
        <v>0.16</v>
      </c>
      <c r="I25" s="2">
        <f t="shared" ref="I25:I32" si="18">((0.253-H25)/0.253)*100</f>
        <v>36.758893280632407</v>
      </c>
      <c r="J25" s="5">
        <v>0.125</v>
      </c>
      <c r="K25" s="2">
        <f t="shared" ref="K25:K32" si="19">((0.253-J25)/0.253)*100</f>
        <v>50.59288537549407</v>
      </c>
      <c r="L25" s="5">
        <v>0.17399999999999999</v>
      </c>
      <c r="M25" s="2">
        <f t="shared" ref="M25:M32" si="20">((0.253-L25)/0.253)*100</f>
        <v>31.22529644268775</v>
      </c>
      <c r="N25" s="5">
        <v>0.182</v>
      </c>
      <c r="O25" s="2">
        <f t="shared" ref="O25:O32" si="21">((0.253-N25)/0.253)*100</f>
        <v>28.063241106719371</v>
      </c>
      <c r="P25" s="5">
        <v>0.16200000000000001</v>
      </c>
      <c r="Q25" s="2">
        <f t="shared" ref="Q25:Q32" si="22">((0.253-P25)/0.253)*100</f>
        <v>35.968379446640313</v>
      </c>
      <c r="R25" s="5">
        <v>0.11899999999999999</v>
      </c>
      <c r="S25" s="2">
        <f t="shared" ref="S25:S32" si="23">((0.253-R25)/0.253)*100</f>
        <v>52.964426877470359</v>
      </c>
      <c r="T25" s="5">
        <v>8.8999999999999996E-2</v>
      </c>
      <c r="U25" s="2">
        <f t="shared" ref="U25:U32" si="24">((0.253-T25)/0.253)*100</f>
        <v>64.822134387351781</v>
      </c>
      <c r="V25" s="2"/>
      <c r="W25" s="2" t="s">
        <v>15</v>
      </c>
      <c r="X25" s="2"/>
      <c r="Y25" t="s">
        <v>32</v>
      </c>
      <c r="Z25" s="14">
        <f>C33</f>
        <v>40.052700922266141</v>
      </c>
      <c r="AA25" s="14">
        <f>E33</f>
        <v>38.603425559947304</v>
      </c>
      <c r="AB25" s="14">
        <f>G33</f>
        <v>32.542819499341235</v>
      </c>
      <c r="AC25" s="14">
        <f>I33</f>
        <v>41.633728590250328</v>
      </c>
      <c r="AD25" s="14">
        <f>K33</f>
        <v>43.873517786561273</v>
      </c>
      <c r="AE25" s="14">
        <f>M33</f>
        <v>44.268774703557312</v>
      </c>
      <c r="AF25" s="14">
        <f>O33</f>
        <v>36.890645586297758</v>
      </c>
      <c r="AG25" s="14">
        <f>Q33</f>
        <v>47.430830039525695</v>
      </c>
      <c r="AH25" s="14">
        <f>S33</f>
        <v>56.521739130434788</v>
      </c>
      <c r="AI25" s="14">
        <f>U33</f>
        <v>54.940711462450601</v>
      </c>
    </row>
    <row r="26" spans="1:35" x14ac:dyDescent="0.2">
      <c r="A26" s="2" t="s">
        <v>4</v>
      </c>
      <c r="B26" s="5">
        <v>0.128</v>
      </c>
      <c r="C26" s="2">
        <f t="shared" si="15"/>
        <v>49.40711462450593</v>
      </c>
      <c r="D26" s="5">
        <v>0.151</v>
      </c>
      <c r="E26" s="2">
        <f t="shared" si="16"/>
        <v>40.316205533596836</v>
      </c>
      <c r="F26" s="5">
        <v>0.185</v>
      </c>
      <c r="G26" s="2">
        <f t="shared" si="17"/>
        <v>26.877470355731226</v>
      </c>
      <c r="H26" s="5">
        <v>0.16300000000000001</v>
      </c>
      <c r="I26" s="2">
        <f t="shared" si="18"/>
        <v>35.573122529644266</v>
      </c>
      <c r="J26" s="5">
        <v>0.11799999999999999</v>
      </c>
      <c r="K26" s="2">
        <f t="shared" si="19"/>
        <v>53.359683794466406</v>
      </c>
      <c r="L26" s="5">
        <v>0.13500000000000001</v>
      </c>
      <c r="M26" s="2">
        <f t="shared" si="20"/>
        <v>46.640316205533594</v>
      </c>
      <c r="N26" s="5">
        <v>0.155</v>
      </c>
      <c r="O26" s="2">
        <f t="shared" si="21"/>
        <v>38.735177865612648</v>
      </c>
      <c r="P26" s="5">
        <v>0.16300000000000001</v>
      </c>
      <c r="Q26" s="2">
        <f t="shared" si="22"/>
        <v>35.573122529644266</v>
      </c>
      <c r="R26" s="5">
        <v>0.129</v>
      </c>
      <c r="S26" s="2">
        <f t="shared" si="23"/>
        <v>49.011857707509883</v>
      </c>
      <c r="T26" s="5">
        <v>8.7999999999999995E-2</v>
      </c>
      <c r="U26" s="2">
        <f t="shared" si="24"/>
        <v>65.217391304347828</v>
      </c>
      <c r="V26" s="2"/>
      <c r="W26" s="2"/>
      <c r="X26" s="2"/>
      <c r="Y26" t="s">
        <v>31</v>
      </c>
      <c r="Z26" s="14">
        <f>C27</f>
        <v>40.974967061923586</v>
      </c>
      <c r="AA26" s="14">
        <f>E27</f>
        <v>36.758893280632414</v>
      </c>
      <c r="AB26" s="14">
        <f>G27</f>
        <v>33.201581027667991</v>
      </c>
      <c r="AC26" s="14">
        <f>I27</f>
        <v>29.644268774703558</v>
      </c>
      <c r="AD26" s="14">
        <f>K27</f>
        <v>46.772068511198945</v>
      </c>
      <c r="AE26" s="14">
        <f>M27</f>
        <v>37.285902503293805</v>
      </c>
      <c r="AF26" s="14">
        <f>O27</f>
        <v>30.303030303030301</v>
      </c>
      <c r="AG26" s="14">
        <f>Q27</f>
        <v>35.96837944664032</v>
      </c>
      <c r="AH26" s="14">
        <f>S27</f>
        <v>50.988142292490124</v>
      </c>
      <c r="AI26" s="14">
        <f>U27</f>
        <v>62.977602108036898</v>
      </c>
    </row>
    <row r="27" spans="1:35" x14ac:dyDescent="0.2">
      <c r="A27" s="2" t="s">
        <v>17</v>
      </c>
      <c r="B27" s="2">
        <f>AVERAGE(B24:B26)</f>
        <v>0.14933333333333332</v>
      </c>
      <c r="C27" s="2">
        <f t="shared" ref="C27:U27" si="25">AVERAGE(C24:C26)</f>
        <v>40.974967061923586</v>
      </c>
      <c r="D27" s="2">
        <f t="shared" si="25"/>
        <v>0.16</v>
      </c>
      <c r="E27" s="2">
        <f t="shared" si="25"/>
        <v>36.758893280632414</v>
      </c>
      <c r="F27" s="2">
        <f t="shared" si="25"/>
        <v>0.16900000000000001</v>
      </c>
      <c r="G27" s="2">
        <f t="shared" si="25"/>
        <v>33.201581027667991</v>
      </c>
      <c r="H27" s="2">
        <f t="shared" si="25"/>
        <v>0.17800000000000002</v>
      </c>
      <c r="I27" s="2">
        <f t="shared" si="25"/>
        <v>29.644268774703558</v>
      </c>
      <c r="J27" s="2">
        <f t="shared" si="25"/>
        <v>0.13466666666666668</v>
      </c>
      <c r="K27" s="2">
        <f t="shared" si="25"/>
        <v>46.772068511198945</v>
      </c>
      <c r="L27" s="2">
        <f t="shared" si="25"/>
        <v>0.15866666666666665</v>
      </c>
      <c r="M27" s="2">
        <f t="shared" si="25"/>
        <v>37.285902503293805</v>
      </c>
      <c r="N27" s="2">
        <f t="shared" si="25"/>
        <v>0.17633333333333334</v>
      </c>
      <c r="O27" s="2">
        <f t="shared" si="25"/>
        <v>30.303030303030301</v>
      </c>
      <c r="P27" s="2">
        <f t="shared" si="25"/>
        <v>0.16200000000000001</v>
      </c>
      <c r="Q27" s="2">
        <f t="shared" si="25"/>
        <v>35.96837944664032</v>
      </c>
      <c r="R27" s="2">
        <f t="shared" si="25"/>
        <v>0.124</v>
      </c>
      <c r="S27" s="2">
        <f t="shared" si="25"/>
        <v>50.988142292490124</v>
      </c>
      <c r="T27" s="2">
        <f t="shared" si="25"/>
        <v>9.3666666666666676E-2</v>
      </c>
      <c r="U27" s="2">
        <f t="shared" si="25"/>
        <v>62.977602108036898</v>
      </c>
      <c r="V27" s="2"/>
      <c r="W27" s="2"/>
      <c r="X27" s="2"/>
    </row>
    <row r="28" spans="1:35" x14ac:dyDescent="0.2">
      <c r="A28" s="2" t="s">
        <v>18</v>
      </c>
      <c r="B28" s="2">
        <f>STDEV(B24:B26)</f>
        <v>2.3180451534284965E-2</v>
      </c>
      <c r="C28" s="2">
        <f t="shared" ref="C28:U28" si="26">STDEV(C24:C26)</f>
        <v>9.1622338080177723</v>
      </c>
      <c r="D28" s="2">
        <f t="shared" si="26"/>
        <v>1.3892443989449801E-2</v>
      </c>
      <c r="E28" s="2">
        <f t="shared" si="26"/>
        <v>5.4910845808101678</v>
      </c>
      <c r="F28" s="2">
        <f t="shared" si="26"/>
        <v>1.3856406460551014E-2</v>
      </c>
      <c r="G28" s="2">
        <f t="shared" si="26"/>
        <v>5.4768404982415086</v>
      </c>
      <c r="H28" s="2">
        <f t="shared" si="26"/>
        <v>2.8618176042508253E-2</v>
      </c>
      <c r="I28" s="2">
        <f t="shared" si="26"/>
        <v>11.311532032612</v>
      </c>
      <c r="J28" s="2">
        <f t="shared" si="26"/>
        <v>2.3072349974229522E-2</v>
      </c>
      <c r="K28" s="2">
        <f t="shared" si="26"/>
        <v>9.1195059186678318</v>
      </c>
      <c r="L28" s="2">
        <f t="shared" si="26"/>
        <v>2.0792626898334422E-2</v>
      </c>
      <c r="M28" s="2">
        <f t="shared" si="26"/>
        <v>8.2184296040846778</v>
      </c>
      <c r="N28" s="2">
        <f t="shared" si="26"/>
        <v>1.9139836293274124E-2</v>
      </c>
      <c r="O28" s="2">
        <f t="shared" si="26"/>
        <v>7.565152685088596</v>
      </c>
      <c r="P28" s="2">
        <f t="shared" si="26"/>
        <v>1.0000000000000009E-3</v>
      </c>
      <c r="Q28" s="2">
        <f t="shared" si="26"/>
        <v>0.39525691699605048</v>
      </c>
      <c r="R28" s="2">
        <f t="shared" si="26"/>
        <v>5.0000000000000044E-3</v>
      </c>
      <c r="S28" s="2">
        <f t="shared" si="26"/>
        <v>1.9762845849802382</v>
      </c>
      <c r="T28" s="2">
        <f t="shared" si="26"/>
        <v>8.9628864398325018E-3</v>
      </c>
      <c r="U28" s="2">
        <f t="shared" si="26"/>
        <v>3.5426428615938739</v>
      </c>
      <c r="V28" s="2"/>
      <c r="W28" s="2"/>
      <c r="X28" s="2"/>
      <c r="Y28" s="11" t="s">
        <v>18</v>
      </c>
    </row>
    <row r="29" spans="1:3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t="s">
        <v>5</v>
      </c>
      <c r="AA29" t="s">
        <v>6</v>
      </c>
      <c r="AB29" t="s">
        <v>7</v>
      </c>
      <c r="AC29" t="s">
        <v>8</v>
      </c>
      <c r="AD29" t="s">
        <v>9</v>
      </c>
      <c r="AE29" t="s">
        <v>10</v>
      </c>
      <c r="AF29" t="s">
        <v>11</v>
      </c>
      <c r="AG29" t="s">
        <v>12</v>
      </c>
      <c r="AH29" t="s">
        <v>13</v>
      </c>
      <c r="AI29" t="s">
        <v>14</v>
      </c>
    </row>
    <row r="30" spans="1:35" x14ac:dyDescent="0.2">
      <c r="A30" s="2" t="s">
        <v>2</v>
      </c>
      <c r="B30" s="5">
        <v>0.17199999999999999</v>
      </c>
      <c r="C30" s="2">
        <f t="shared" si="15"/>
        <v>32.015810276679844</v>
      </c>
      <c r="D30" s="5">
        <v>0.16200000000000001</v>
      </c>
      <c r="E30" s="2">
        <f t="shared" si="16"/>
        <v>35.968379446640313</v>
      </c>
      <c r="F30" s="5">
        <v>0.189</v>
      </c>
      <c r="G30" s="2">
        <f t="shared" si="17"/>
        <v>25.296442687747035</v>
      </c>
      <c r="H30" s="5">
        <v>0.158</v>
      </c>
      <c r="I30" s="2">
        <f t="shared" si="18"/>
        <v>37.549407114624508</v>
      </c>
      <c r="J30" s="5">
        <v>0.14299999999999999</v>
      </c>
      <c r="K30" s="2">
        <f t="shared" si="19"/>
        <v>43.478260869565219</v>
      </c>
      <c r="L30" s="5">
        <v>0.16200000000000001</v>
      </c>
      <c r="M30" s="2">
        <f t="shared" si="20"/>
        <v>35.968379446640313</v>
      </c>
      <c r="N30" s="5">
        <v>0.17899999999999999</v>
      </c>
      <c r="O30" s="2">
        <f t="shared" si="21"/>
        <v>29.249011857707512</v>
      </c>
      <c r="P30" s="5">
        <v>0.14399999999999999</v>
      </c>
      <c r="Q30" s="2">
        <f t="shared" si="22"/>
        <v>43.083003952569179</v>
      </c>
      <c r="R30" s="5">
        <v>0.11</v>
      </c>
      <c r="S30" s="2">
        <f t="shared" si="23"/>
        <v>56.521739130434788</v>
      </c>
      <c r="T30" s="5">
        <v>0.153</v>
      </c>
      <c r="U30" s="2">
        <f t="shared" si="24"/>
        <v>39.525691699604742</v>
      </c>
      <c r="V30" s="2"/>
      <c r="W30" s="2"/>
      <c r="X30" s="2"/>
      <c r="Y30" t="s">
        <v>32</v>
      </c>
      <c r="Z30" s="14">
        <f>C34</f>
        <v>7.7285951916007578</v>
      </c>
      <c r="AA30" s="14">
        <f>E34</f>
        <v>2.2820168742673008</v>
      </c>
      <c r="AB30" s="14">
        <f>G34</f>
        <v>6.3034907583165625</v>
      </c>
      <c r="AC30" s="14">
        <f>I34</f>
        <v>4.615093514660602</v>
      </c>
      <c r="AD30" s="14">
        <f>K34</f>
        <v>0.6846050622801878</v>
      </c>
      <c r="AE30" s="14">
        <f>M34</f>
        <v>8.300395256917021</v>
      </c>
      <c r="AF30" s="14">
        <f>O34</f>
        <v>13.23569787075032</v>
      </c>
      <c r="AG30" s="14">
        <f>Q34</f>
        <v>4.0114195909455397</v>
      </c>
      <c r="AH30" s="14">
        <f>S34</f>
        <v>5.1383399209486136</v>
      </c>
      <c r="AI30" s="14">
        <f>U34</f>
        <v>13.674975408700528</v>
      </c>
    </row>
    <row r="31" spans="1:35" x14ac:dyDescent="0.2">
      <c r="A31" s="2" t="s">
        <v>3</v>
      </c>
      <c r="B31" s="5">
        <v>0.13300000000000001</v>
      </c>
      <c r="C31" s="2">
        <f t="shared" si="15"/>
        <v>47.430830039525688</v>
      </c>
      <c r="D31" s="5">
        <v>0.152</v>
      </c>
      <c r="E31" s="2">
        <f t="shared" si="16"/>
        <v>39.920948616600796</v>
      </c>
      <c r="F31" s="5">
        <v>0.16300000000000001</v>
      </c>
      <c r="G31" s="2">
        <f t="shared" si="17"/>
        <v>35.573122529644266</v>
      </c>
      <c r="H31" s="5">
        <v>0.13500000000000001</v>
      </c>
      <c r="I31" s="2">
        <f t="shared" si="18"/>
        <v>46.640316205533594</v>
      </c>
      <c r="J31" s="5">
        <v>0.14299999999999999</v>
      </c>
      <c r="K31" s="2">
        <f t="shared" si="19"/>
        <v>43.478260869565219</v>
      </c>
      <c r="L31" s="5">
        <v>0.14099999999999999</v>
      </c>
      <c r="M31" s="2">
        <f t="shared" si="20"/>
        <v>44.26877470355732</v>
      </c>
      <c r="N31" s="5">
        <v>0.17899999999999999</v>
      </c>
      <c r="O31" s="2">
        <f t="shared" si="21"/>
        <v>29.249011857707512</v>
      </c>
      <c r="P31" s="5">
        <v>0.13100000000000001</v>
      </c>
      <c r="Q31" s="2">
        <f t="shared" si="22"/>
        <v>48.221343873517789</v>
      </c>
      <c r="R31" s="5">
        <v>0.123</v>
      </c>
      <c r="S31" s="2">
        <f t="shared" si="23"/>
        <v>51.383399209486171</v>
      </c>
      <c r="T31" s="5">
        <v>8.6999999999999994E-2</v>
      </c>
      <c r="U31" s="2">
        <f t="shared" si="24"/>
        <v>65.612648221343875</v>
      </c>
      <c r="V31" s="2"/>
      <c r="W31" s="2" t="s">
        <v>16</v>
      </c>
      <c r="X31" s="2"/>
      <c r="Y31" t="s">
        <v>31</v>
      </c>
      <c r="Z31" s="14">
        <f>C28</f>
        <v>9.1622338080177723</v>
      </c>
      <c r="AA31" s="14">
        <f>E28</f>
        <v>5.4910845808101678</v>
      </c>
      <c r="AB31" s="14">
        <f>G28</f>
        <v>5.4768404982415086</v>
      </c>
      <c r="AC31" s="14">
        <f>I28</f>
        <v>11.311532032612</v>
      </c>
      <c r="AD31" s="14">
        <f>K28</f>
        <v>9.1195059186678318</v>
      </c>
      <c r="AE31" s="14">
        <f>M28</f>
        <v>8.2184296040846778</v>
      </c>
      <c r="AF31" s="14">
        <f>O28</f>
        <v>7.565152685088596</v>
      </c>
      <c r="AG31" s="14">
        <f>Q28</f>
        <v>0.39525691699605048</v>
      </c>
      <c r="AH31" s="14">
        <f>S28</f>
        <v>1.9762845849802382</v>
      </c>
      <c r="AI31" s="14">
        <f>U28</f>
        <v>3.5426428615938739</v>
      </c>
    </row>
    <row r="32" spans="1:35" x14ac:dyDescent="0.2">
      <c r="A32" s="2" t="s">
        <v>4</v>
      </c>
      <c r="B32" s="5">
        <v>0.15</v>
      </c>
      <c r="C32" s="2">
        <f t="shared" si="15"/>
        <v>40.71146245059289</v>
      </c>
      <c r="D32" s="5">
        <v>0.152</v>
      </c>
      <c r="E32" s="2">
        <f t="shared" si="16"/>
        <v>39.920948616600796</v>
      </c>
      <c r="F32" s="5">
        <v>0.16</v>
      </c>
      <c r="G32" s="2">
        <f t="shared" si="17"/>
        <v>36.758893280632407</v>
      </c>
      <c r="H32" s="5">
        <v>0.15</v>
      </c>
      <c r="I32" s="2">
        <f t="shared" si="18"/>
        <v>40.71146245059289</v>
      </c>
      <c r="J32" s="5">
        <v>0.14000000000000001</v>
      </c>
      <c r="K32" s="2">
        <f t="shared" si="19"/>
        <v>44.664031620553359</v>
      </c>
      <c r="L32" s="5">
        <v>0.12</v>
      </c>
      <c r="M32" s="2">
        <f t="shared" si="20"/>
        <v>52.569169960474312</v>
      </c>
      <c r="N32" s="5">
        <v>0.121</v>
      </c>
      <c r="O32" s="2">
        <f t="shared" si="21"/>
        <v>52.173913043478258</v>
      </c>
      <c r="P32" s="5">
        <v>0.124</v>
      </c>
      <c r="Q32" s="2">
        <f t="shared" si="22"/>
        <v>50.988142292490124</v>
      </c>
      <c r="R32" s="5">
        <v>9.7000000000000003E-2</v>
      </c>
      <c r="S32" s="2">
        <f t="shared" si="23"/>
        <v>61.660079051383399</v>
      </c>
      <c r="T32" s="5">
        <v>0.10199999999999999</v>
      </c>
      <c r="U32" s="2">
        <f t="shared" si="24"/>
        <v>59.683794466403171</v>
      </c>
      <c r="V32" s="2"/>
      <c r="W32" s="2"/>
      <c r="X32" s="2"/>
    </row>
    <row r="33" spans="1:25" x14ac:dyDescent="0.2">
      <c r="A33" s="2" t="s">
        <v>17</v>
      </c>
      <c r="B33" s="2">
        <f>AVERAGE(B30:B32)</f>
        <v>0.15166666666666664</v>
      </c>
      <c r="C33" s="2">
        <f t="shared" ref="C33:U33" si="27">AVERAGE(C30:C32)</f>
        <v>40.052700922266141</v>
      </c>
      <c r="D33" s="2">
        <f t="shared" si="27"/>
        <v>0.15533333333333332</v>
      </c>
      <c r="E33" s="2">
        <f t="shared" si="27"/>
        <v>38.603425559947304</v>
      </c>
      <c r="F33" s="2">
        <f t="shared" si="27"/>
        <v>0.17066666666666666</v>
      </c>
      <c r="G33" s="2">
        <f t="shared" si="27"/>
        <v>32.542819499341235</v>
      </c>
      <c r="H33" s="2">
        <f t="shared" si="27"/>
        <v>0.1476666666666667</v>
      </c>
      <c r="I33" s="2">
        <f t="shared" si="27"/>
        <v>41.633728590250328</v>
      </c>
      <c r="J33" s="2">
        <f t="shared" si="27"/>
        <v>0.14199999999999999</v>
      </c>
      <c r="K33" s="2">
        <f t="shared" si="27"/>
        <v>43.873517786561273</v>
      </c>
      <c r="L33" s="2">
        <f t="shared" si="27"/>
        <v>0.14099999999999999</v>
      </c>
      <c r="M33" s="2">
        <f t="shared" si="27"/>
        <v>44.268774703557312</v>
      </c>
      <c r="N33" s="2">
        <f t="shared" si="27"/>
        <v>0.15966666666666665</v>
      </c>
      <c r="O33" s="2">
        <f t="shared" si="27"/>
        <v>36.890645586297758</v>
      </c>
      <c r="P33" s="2">
        <f t="shared" si="27"/>
        <v>0.13300000000000001</v>
      </c>
      <c r="Q33" s="2">
        <f t="shared" si="27"/>
        <v>47.430830039525695</v>
      </c>
      <c r="R33" s="2">
        <f t="shared" si="27"/>
        <v>0.10999999999999999</v>
      </c>
      <c r="S33" s="2">
        <f t="shared" si="27"/>
        <v>56.521739130434788</v>
      </c>
      <c r="T33" s="2">
        <f t="shared" si="27"/>
        <v>0.11399999999999999</v>
      </c>
      <c r="U33" s="2">
        <f t="shared" si="27"/>
        <v>54.940711462450601</v>
      </c>
      <c r="V33" s="2"/>
      <c r="W33" s="2"/>
      <c r="X33" s="2"/>
      <c r="Y33" s="2"/>
    </row>
    <row r="34" spans="1:25" x14ac:dyDescent="0.2">
      <c r="A34" s="2" t="s">
        <v>18</v>
      </c>
      <c r="B34" s="2">
        <f>STDEV(B30:B32)</f>
        <v>1.9553345834750088E-2</v>
      </c>
      <c r="C34" s="2">
        <f t="shared" ref="C34:U34" si="28">STDEV(C30:C32)</f>
        <v>7.7285951916007578</v>
      </c>
      <c r="D34" s="2">
        <f t="shared" si="28"/>
        <v>5.7735026918962632E-3</v>
      </c>
      <c r="E34" s="2">
        <f t="shared" si="28"/>
        <v>2.2820168742673008</v>
      </c>
      <c r="F34" s="2">
        <f t="shared" si="28"/>
        <v>1.5947831618540912E-2</v>
      </c>
      <c r="G34" s="2">
        <f t="shared" si="28"/>
        <v>6.3034907583165625</v>
      </c>
      <c r="H34" s="2">
        <f t="shared" si="28"/>
        <v>1.1676186592091325E-2</v>
      </c>
      <c r="I34" s="2">
        <f t="shared" si="28"/>
        <v>4.615093514660602</v>
      </c>
      <c r="J34" s="2">
        <f t="shared" si="28"/>
        <v>1.7320508075688629E-3</v>
      </c>
      <c r="K34" s="2">
        <f t="shared" si="28"/>
        <v>0.6846050622801878</v>
      </c>
      <c r="L34" s="2">
        <f t="shared" si="28"/>
        <v>2.1000000000000012E-2</v>
      </c>
      <c r="M34" s="2">
        <f t="shared" si="28"/>
        <v>8.300395256917021</v>
      </c>
      <c r="N34" s="2">
        <f t="shared" si="28"/>
        <v>3.3486315612998321E-2</v>
      </c>
      <c r="O34" s="2">
        <f t="shared" si="28"/>
        <v>13.23569787075032</v>
      </c>
      <c r="P34" s="2">
        <f t="shared" si="28"/>
        <v>1.0148891565092213E-2</v>
      </c>
      <c r="Q34" s="2">
        <f t="shared" si="28"/>
        <v>4.0114195909455397</v>
      </c>
      <c r="R34" s="2">
        <f t="shared" si="28"/>
        <v>1.2999999999999998E-2</v>
      </c>
      <c r="S34" s="2">
        <f t="shared" si="28"/>
        <v>5.1383399209486136</v>
      </c>
      <c r="T34" s="2">
        <f t="shared" si="28"/>
        <v>3.4597687784012392E-2</v>
      </c>
      <c r="U34" s="2">
        <f t="shared" si="28"/>
        <v>13.674975408700528</v>
      </c>
      <c r="V34" s="2"/>
      <c r="W34" s="2"/>
      <c r="X34" s="2"/>
      <c r="Y34" s="2"/>
    </row>
    <row r="35" spans="1:2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">
      <c r="A36" s="2"/>
      <c r="B36" s="2"/>
      <c r="C36" s="2">
        <f>_xlfn.T.TEST(C24:C26,C30:C32,2,1)</f>
        <v>0.84232794504011976</v>
      </c>
      <c r="D36" s="2">
        <f t="shared" ref="D36:U36" si="29">_xlfn.T.TEST(D24:D26,D30:D32,2,1)</f>
        <v>0.42557304209644586</v>
      </c>
      <c r="E36" s="2">
        <f t="shared" si="29"/>
        <v>0.42557304209644542</v>
      </c>
      <c r="F36" s="2">
        <f t="shared" si="29"/>
        <v>0.92320405373598458</v>
      </c>
      <c r="G36" s="2">
        <f t="shared" si="29"/>
        <v>0.92320405373598313</v>
      </c>
      <c r="H36" s="2">
        <f t="shared" si="29"/>
        <v>0.12471671714911214</v>
      </c>
      <c r="I36" s="2">
        <f t="shared" si="29"/>
        <v>0.12471671714911203</v>
      </c>
      <c r="J36" s="2">
        <f t="shared" si="29"/>
        <v>0.62248097731998231</v>
      </c>
      <c r="K36" s="2">
        <f t="shared" si="29"/>
        <v>0.62248097731998187</v>
      </c>
      <c r="L36" s="2">
        <f t="shared" si="29"/>
        <v>0.16377152152649876</v>
      </c>
      <c r="M36" s="2">
        <f t="shared" si="29"/>
        <v>0.16377152152649876</v>
      </c>
      <c r="N36" s="2">
        <f t="shared" si="29"/>
        <v>0.20962815322665063</v>
      </c>
      <c r="O36" s="2">
        <f t="shared" si="29"/>
        <v>0.20962815322665118</v>
      </c>
      <c r="P36" s="7">
        <f t="shared" si="29"/>
        <v>4.5797912409290265E-2</v>
      </c>
      <c r="Q36" s="2">
        <f t="shared" si="29"/>
        <v>4.5797912409290341E-2</v>
      </c>
      <c r="R36" s="2">
        <f t="shared" si="29"/>
        <v>0.31026950528499453</v>
      </c>
      <c r="S36" s="2">
        <f t="shared" si="29"/>
        <v>0.31026950528499475</v>
      </c>
      <c r="T36" s="2">
        <f t="shared" si="29"/>
        <v>0.30944379567515379</v>
      </c>
      <c r="U36" s="2">
        <f t="shared" si="29"/>
        <v>0.30944379567515357</v>
      </c>
      <c r="V36" s="2"/>
      <c r="W36" s="2"/>
      <c r="X36" s="2"/>
      <c r="Y36" s="2"/>
    </row>
    <row r="37" spans="1:2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/>
      <c r="R38" s="4"/>
      <c r="S38" s="4"/>
      <c r="T38" s="4"/>
      <c r="U38" s="4"/>
      <c r="V38" s="4"/>
      <c r="W38" s="2"/>
      <c r="X38" s="2"/>
      <c r="Y38" s="2"/>
    </row>
    <row r="39" spans="1:25" x14ac:dyDescent="0.2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2"/>
      <c r="O39" s="2"/>
      <c r="P39" s="2"/>
      <c r="Q39" s="5"/>
      <c r="R39" s="5"/>
      <c r="S39" s="5"/>
      <c r="T39" s="5"/>
      <c r="U39" s="5"/>
      <c r="V39" s="5"/>
      <c r="W39" s="2"/>
      <c r="X39" s="2"/>
      <c r="Y39" s="2"/>
    </row>
    <row r="40" spans="1:25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6"/>
      <c r="O40" s="2"/>
      <c r="P40" s="2"/>
      <c r="Q40" s="5"/>
      <c r="R40" s="5"/>
      <c r="S40" s="5"/>
      <c r="T40" s="5"/>
      <c r="U40" s="5"/>
      <c r="V40" s="5"/>
      <c r="W40" s="2"/>
      <c r="X40" s="2"/>
      <c r="Y40" s="2"/>
    </row>
    <row r="41" spans="1:2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5"/>
      <c r="R41" s="5"/>
      <c r="S41" s="5"/>
      <c r="T41" s="5"/>
      <c r="U41" s="5"/>
      <c r="V41" s="5"/>
      <c r="W41" s="2"/>
      <c r="X41" s="2"/>
      <c r="Y41" s="2"/>
    </row>
    <row r="42" spans="1:2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5"/>
      <c r="R42" s="5"/>
      <c r="S42" s="5"/>
      <c r="T42" s="5"/>
      <c r="U42" s="5"/>
      <c r="V42" s="5"/>
      <c r="W42" s="2"/>
      <c r="X42" s="2"/>
      <c r="Y42" s="2"/>
    </row>
    <row r="43" spans="1:25" x14ac:dyDescent="0.2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2"/>
      <c r="O43" s="2"/>
      <c r="P43" s="2"/>
      <c r="Q43" s="5"/>
      <c r="R43" s="5"/>
      <c r="S43" s="5"/>
      <c r="T43" s="5"/>
      <c r="U43" s="5"/>
      <c r="V43" s="5"/>
      <c r="W43" s="2"/>
      <c r="X43" s="2"/>
      <c r="Y43" s="2"/>
    </row>
    <row r="44" spans="1:2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6"/>
      <c r="O44" s="2"/>
      <c r="P44" s="2"/>
      <c r="Q44" s="5"/>
      <c r="R44" s="5"/>
      <c r="S44" s="5"/>
      <c r="T44" s="5"/>
      <c r="U44" s="5"/>
      <c r="V44" s="5"/>
      <c r="W44" s="2"/>
      <c r="X44" s="2"/>
      <c r="Y44" s="2"/>
    </row>
    <row r="45" spans="1:2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6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6"/>
      <c r="O46" s="2"/>
      <c r="P46" s="2"/>
      <c r="Q46" s="4"/>
      <c r="R46" s="4"/>
      <c r="S46" s="4"/>
      <c r="T46" s="4"/>
      <c r="U46" s="4"/>
      <c r="V46" s="4"/>
      <c r="W46" s="2"/>
      <c r="X46" s="2"/>
      <c r="Y46" s="2"/>
    </row>
    <row r="47" spans="1:25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6"/>
      <c r="O47" s="2"/>
      <c r="P47" s="2"/>
      <c r="Q47" s="5"/>
      <c r="R47" s="5"/>
      <c r="S47" s="5"/>
      <c r="T47" s="5"/>
      <c r="U47" s="5"/>
      <c r="V47" s="5"/>
      <c r="W47" s="2"/>
      <c r="X47" s="2"/>
      <c r="Y47" s="2"/>
    </row>
    <row r="48" spans="1:25" x14ac:dyDescent="0.2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6"/>
      <c r="O48" s="2"/>
      <c r="P48" s="2"/>
      <c r="Q48" s="5"/>
      <c r="R48" s="5"/>
      <c r="S48" s="5"/>
      <c r="T48" s="5"/>
      <c r="U48" s="5"/>
      <c r="V48" s="5"/>
      <c r="W48" s="2"/>
      <c r="X48" s="2"/>
      <c r="Y48" s="2"/>
    </row>
    <row r="49" spans="1:2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5"/>
      <c r="R49" s="5"/>
      <c r="S49" s="5"/>
      <c r="T49" s="5"/>
      <c r="U49" s="5"/>
      <c r="V49" s="5"/>
      <c r="W49" s="2"/>
      <c r="X49" s="2"/>
      <c r="Y49" s="2"/>
    </row>
    <row r="50" spans="1:25" x14ac:dyDescent="0.2">
      <c r="A50" s="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2"/>
      <c r="O50" s="2"/>
      <c r="P50" s="2"/>
      <c r="Q50" s="5"/>
      <c r="R50" s="5"/>
      <c r="S50" s="5"/>
      <c r="T50" s="5"/>
      <c r="U50" s="5"/>
      <c r="V50" s="5"/>
      <c r="W50" s="2"/>
      <c r="X50" s="2"/>
      <c r="Y50" s="2"/>
    </row>
    <row r="51" spans="1:25" x14ac:dyDescent="0.2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6"/>
      <c r="O51" s="2"/>
      <c r="P51" s="2"/>
      <c r="Q51" s="5"/>
      <c r="R51" s="5"/>
      <c r="S51" s="5"/>
      <c r="T51" s="5"/>
      <c r="U51" s="5"/>
      <c r="V51" s="5"/>
      <c r="W51" s="2"/>
      <c r="X51" s="2"/>
      <c r="Y51" s="2"/>
    </row>
    <row r="52" spans="1:25" x14ac:dyDescent="0.2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6"/>
      <c r="O52" s="2"/>
      <c r="P52" s="2"/>
      <c r="Q52" s="5"/>
      <c r="R52" s="5"/>
      <c r="S52" s="5"/>
      <c r="T52" s="5"/>
      <c r="U52" s="5"/>
      <c r="V52" s="5"/>
      <c r="W52" s="2"/>
      <c r="X52" s="2"/>
      <c r="Y52" s="2"/>
    </row>
    <row r="53" spans="1:25" x14ac:dyDescent="0.2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6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6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6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6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6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6"/>
      <c r="O60" s="2"/>
      <c r="P60" s="2"/>
      <c r="Q60" s="2"/>
      <c r="R60" s="2"/>
      <c r="S60" s="2"/>
    </row>
    <row r="61" spans="1:25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6"/>
      <c r="O61" s="2"/>
      <c r="P61" s="2"/>
      <c r="Q61" s="2"/>
      <c r="R61" s="2"/>
      <c r="S61" s="2"/>
    </row>
    <row r="62" spans="1:25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6"/>
      <c r="O62" s="2"/>
      <c r="P62" s="2"/>
      <c r="Q62" s="2"/>
      <c r="R62" s="2"/>
    </row>
    <row r="63" spans="1:25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6"/>
      <c r="O63" s="2"/>
      <c r="P63" s="2"/>
      <c r="Q63" s="2"/>
      <c r="R63" s="2"/>
    </row>
    <row r="64" spans="1:2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6"/>
      <c r="O64" s="2"/>
      <c r="P64" s="2"/>
      <c r="Q64" s="2"/>
      <c r="R64" s="2"/>
    </row>
    <row r="65" spans="1:1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MIC MBC</vt:lpstr>
      <vt:lpstr>E. coli</vt:lpstr>
      <vt:lpstr>A.baumannii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2021-06-24T03:47:34Z</dcterms:created>
  <dcterms:modified xsi:type="dcterms:W3CDTF">2021-09-22T00:04:36Z</dcterms:modified>
</cp:coreProperties>
</file>