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Documents\Z_Research\2019IDP-NMR\Article-IDP-NMR\19_松尾論文next\7-BBRCJBT-rejected\05-PeerJPC-sent\Depositted-raw-data\"/>
    </mc:Choice>
  </mc:AlternateContent>
  <xr:revisionPtr revIDLastSave="0" documentId="13_ncr:1_{BD83451F-95AB-4D05-AD70-5EADA91958C0}" xr6:coauthVersionLast="45" xr6:coauthVersionMax="45" xr10:uidLastSave="{00000000-0000-0000-0000-000000000000}"/>
  <bookViews>
    <workbookView xWindow="828" yWindow="-108" windowWidth="22320" windowHeight="13176" activeTab="2" xr2:uid="{00000000-000D-0000-FFFF-FFFF00000000}"/>
  </bookViews>
  <sheets>
    <sheet name="Figure2A" sheetId="1" r:id="rId1"/>
    <sheet name="Figure2B" sheetId="2" r:id="rId2"/>
    <sheet name="Figure2C" sheetId="4" r:id="rId3"/>
    <sheet name="Figure2D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" l="1"/>
  <c r="E29" i="6"/>
  <c r="H28" i="6"/>
  <c r="G28" i="6"/>
  <c r="F28" i="6"/>
  <c r="E28" i="6"/>
  <c r="F27" i="6"/>
  <c r="E27" i="6"/>
  <c r="H26" i="6"/>
  <c r="G26" i="6"/>
  <c r="F26" i="6"/>
  <c r="E26" i="6"/>
  <c r="H25" i="6"/>
  <c r="G25" i="6"/>
  <c r="F25" i="6"/>
  <c r="E25" i="6"/>
  <c r="H24" i="6"/>
  <c r="G24" i="6"/>
  <c r="F24" i="6"/>
  <c r="E24" i="6"/>
  <c r="H23" i="6"/>
  <c r="G23" i="6"/>
  <c r="F23" i="6"/>
  <c r="E23" i="6"/>
  <c r="H22" i="6"/>
  <c r="G22" i="6"/>
  <c r="F22" i="6"/>
  <c r="E22" i="6"/>
  <c r="H21" i="6"/>
  <c r="G21" i="6"/>
  <c r="F21" i="6"/>
  <c r="E21" i="6"/>
  <c r="H20" i="6"/>
  <c r="G20" i="6"/>
  <c r="F20" i="6"/>
  <c r="E20" i="6"/>
  <c r="H19" i="6"/>
  <c r="G19" i="6"/>
  <c r="F19" i="6"/>
  <c r="E19" i="6"/>
  <c r="F18" i="6"/>
  <c r="E18" i="6"/>
  <c r="H17" i="6"/>
  <c r="G17" i="6"/>
  <c r="F17" i="6"/>
  <c r="E17" i="6"/>
  <c r="M27" i="1" l="1"/>
  <c r="M23" i="1"/>
  <c r="N23" i="1"/>
  <c r="M24" i="1"/>
  <c r="N24" i="1"/>
  <c r="M25" i="1"/>
  <c r="N25" i="1"/>
  <c r="L24" i="1"/>
  <c r="L25" i="1"/>
  <c r="M26" i="1" l="1"/>
  <c r="N27" i="1"/>
  <c r="N26" i="1"/>
  <c r="K25" i="1" l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G27" i="1" s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D27" i="1" l="1"/>
  <c r="G26" i="1"/>
  <c r="F26" i="1"/>
  <c r="F27" i="1"/>
  <c r="E26" i="1"/>
  <c r="E27" i="1"/>
  <c r="D26" i="1"/>
  <c r="I27" i="1"/>
  <c r="J27" i="1"/>
  <c r="L27" i="1"/>
  <c r="L26" i="1"/>
  <c r="K27" i="1"/>
  <c r="B27" i="1"/>
  <c r="H27" i="1"/>
  <c r="C27" i="1"/>
  <c r="H26" i="1"/>
  <c r="I26" i="1"/>
  <c r="B26" i="1"/>
  <c r="J26" i="1"/>
  <c r="C26" i="1"/>
  <c r="K26" i="1"/>
  <c r="G29" i="4" l="1"/>
  <c r="E29" i="4"/>
  <c r="H28" i="4"/>
  <c r="G28" i="4"/>
  <c r="F28" i="4"/>
  <c r="E28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F18" i="4"/>
  <c r="E18" i="4"/>
  <c r="H17" i="4"/>
  <c r="G17" i="4"/>
  <c r="F17" i="4"/>
  <c r="E17" i="4"/>
  <c r="C6" i="2" l="1"/>
  <c r="C9" i="2" s="1"/>
  <c r="D6" i="2"/>
  <c r="E6" i="2"/>
  <c r="F6" i="2"/>
  <c r="G6" i="2"/>
  <c r="H6" i="2"/>
  <c r="I6" i="2"/>
  <c r="J6" i="2"/>
  <c r="K6" i="2"/>
  <c r="L6" i="2"/>
  <c r="C7" i="2"/>
  <c r="C8" i="2"/>
  <c r="C10" i="2" l="1"/>
  <c r="I10" i="2"/>
  <c r="J10" i="2"/>
  <c r="I9" i="2"/>
  <c r="D7" i="2"/>
  <c r="D10" i="2" s="1"/>
  <c r="E7" i="2"/>
  <c r="E9" i="2" s="1"/>
  <c r="F7" i="2"/>
  <c r="F10" i="2" s="1"/>
  <c r="G7" i="2"/>
  <c r="G10" i="2" s="1"/>
  <c r="H7" i="2"/>
  <c r="H9" i="2" s="1"/>
  <c r="I7" i="2"/>
  <c r="J7" i="2"/>
  <c r="J9" i="2" s="1"/>
  <c r="K7" i="2"/>
  <c r="K10" i="2" s="1"/>
  <c r="L7" i="2"/>
  <c r="D8" i="2"/>
  <c r="E8" i="2"/>
  <c r="F8" i="2"/>
  <c r="G8" i="2"/>
  <c r="H8" i="2"/>
  <c r="I8" i="2"/>
  <c r="J8" i="2"/>
  <c r="K8" i="2"/>
  <c r="L8" i="2"/>
  <c r="B7" i="2"/>
  <c r="B8" i="2"/>
  <c r="B6" i="2"/>
  <c r="B9" i="2" s="1"/>
  <c r="G9" i="2" l="1"/>
  <c r="F9" i="2"/>
  <c r="H10" i="2"/>
  <c r="D9" i="2"/>
  <c r="E10" i="2"/>
  <c r="B10" i="2"/>
  <c r="L10" i="2"/>
  <c r="K9" i="2"/>
  <c r="L9" i="2"/>
</calcChain>
</file>

<file path=xl/sharedStrings.xml><?xml version="1.0" encoding="utf-8"?>
<sst xmlns="http://schemas.openxmlformats.org/spreadsheetml/2006/main" count="125" uniqueCount="39">
  <si>
    <t>LDH 50 ug/mL</t>
    <phoneticPr fontId="1"/>
  </si>
  <si>
    <t>SD</t>
    <phoneticPr fontId="1"/>
  </si>
  <si>
    <t>E1-wt</t>
  </si>
  <si>
    <t>BSA</t>
    <phoneticPr fontId="1"/>
  </si>
  <si>
    <t>E1-34aa</t>
  </si>
  <si>
    <t>C1-wt</t>
    <phoneticPr fontId="1"/>
  </si>
  <si>
    <t>C1-20aa</t>
    <phoneticPr fontId="1"/>
  </si>
  <si>
    <t>E1-31aa</t>
  </si>
  <si>
    <t>C1-wt</t>
    <phoneticPr fontId="1"/>
  </si>
  <si>
    <t>E1-28aa</t>
  </si>
  <si>
    <t>D10-wt</t>
    <phoneticPr fontId="1"/>
  </si>
  <si>
    <t>D10-15aa</t>
    <phoneticPr fontId="1"/>
  </si>
  <si>
    <t>E1-25aa</t>
  </si>
  <si>
    <t>D10-20aa</t>
    <phoneticPr fontId="1"/>
  </si>
  <si>
    <t>E1-20aa</t>
  </si>
  <si>
    <t>D10-15aa</t>
    <phoneticPr fontId="1"/>
  </si>
  <si>
    <t>D10-wt</t>
    <phoneticPr fontId="1"/>
  </si>
  <si>
    <t>D10-15aa</t>
    <phoneticPr fontId="1"/>
  </si>
  <si>
    <t>protein(-)</t>
    <phoneticPr fontId="1"/>
  </si>
  <si>
    <t>D10-20aa</t>
    <phoneticPr fontId="1"/>
  </si>
  <si>
    <t>protein(-)</t>
    <phoneticPr fontId="1"/>
  </si>
  <si>
    <t>Ave</t>
    <phoneticPr fontId="1"/>
  </si>
  <si>
    <t>pI</t>
    <phoneticPr fontId="1"/>
  </si>
  <si>
    <t>BSA</t>
    <phoneticPr fontId="1"/>
  </si>
  <si>
    <t>C1-wt</t>
    <phoneticPr fontId="1"/>
  </si>
  <si>
    <t>C1-20aa</t>
    <phoneticPr fontId="1"/>
  </si>
  <si>
    <t>D10-20aa</t>
    <phoneticPr fontId="1"/>
  </si>
  <si>
    <t>D10-15aa</t>
    <phoneticPr fontId="1"/>
  </si>
  <si>
    <t>protein(-)</t>
    <phoneticPr fontId="1"/>
  </si>
  <si>
    <t>C1-wt</t>
    <phoneticPr fontId="1"/>
  </si>
  <si>
    <t>C1-20aa</t>
    <phoneticPr fontId="1"/>
  </si>
  <si>
    <t>E1-20aa</t>
    <phoneticPr fontId="1"/>
  </si>
  <si>
    <t>amino acid length</t>
    <phoneticPr fontId="1"/>
  </si>
  <si>
    <t>Enz. Activity of LDH</t>
    <phoneticPr fontId="1"/>
  </si>
  <si>
    <t>Enz. Activity ofGST</t>
    <phoneticPr fontId="1"/>
  </si>
  <si>
    <t>Normalized Enz. Activity of LDH</t>
    <phoneticPr fontId="1"/>
  </si>
  <si>
    <t>Normalized Enz. Activity ofGST</t>
    <phoneticPr fontId="1"/>
  </si>
  <si>
    <t>SD for LDH</t>
    <phoneticPr fontId="1"/>
  </si>
  <si>
    <t>SD for GST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</si>
</sst>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.000_);[Red]\(0.000\)"/>
    <numFmt numFmtId="179" formatCode="0.0_);[Red]\(0.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95-40A6-8DBB-57A86A957B6C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95-40A6-8DBB-57A86A957B6C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95-40A6-8DBB-57A86A957B6C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295-40A6-8DBB-57A86A957B6C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295-40A6-8DBB-57A86A957B6C}"/>
              </c:ext>
            </c:extLst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295-40A6-8DBB-57A86A957B6C}"/>
              </c:ext>
            </c:extLst>
          </c:dPt>
          <c:dPt>
            <c:idx val="6"/>
            <c:invertIfNegative val="0"/>
            <c:bubble3D val="0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295-40A6-8DBB-57A86A957B6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295-40A6-8DBB-57A86A957B6C}"/>
              </c:ext>
            </c:extLst>
          </c:dPt>
          <c:dPt>
            <c:idx val="8"/>
            <c:invertIfNegative val="0"/>
            <c:bubble3D val="0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295-40A6-8DBB-57A86A957B6C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295-40A6-8DBB-57A86A957B6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295-40A6-8DBB-57A86A957B6C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295-40A6-8DBB-57A86A957B6C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295-40A6-8DBB-57A86A957B6C}"/>
              </c:ext>
            </c:extLst>
          </c:dPt>
          <c:errBars>
            <c:errBarType val="both"/>
            <c:errValType val="cust"/>
            <c:noEndCap val="0"/>
            <c:plus>
              <c:numRef>
                <c:f>Figure2A!$G$2:$G$14</c:f>
                <c:numCache>
                  <c:formatCode>General</c:formatCode>
                  <c:ptCount val="13"/>
                  <c:pt idx="0">
                    <c:v>2.7</c:v>
                  </c:pt>
                  <c:pt idx="1">
                    <c:v>0.5</c:v>
                  </c:pt>
                  <c:pt idx="2">
                    <c:v>3.6</c:v>
                  </c:pt>
                  <c:pt idx="3">
                    <c:v>4.0999999999999996</c:v>
                  </c:pt>
                  <c:pt idx="4">
                    <c:v>9.1</c:v>
                  </c:pt>
                  <c:pt idx="5">
                    <c:v>15.9</c:v>
                  </c:pt>
                  <c:pt idx="6">
                    <c:v>9.5</c:v>
                  </c:pt>
                  <c:pt idx="7">
                    <c:v>4.0999999999999996</c:v>
                  </c:pt>
                  <c:pt idx="8">
                    <c:v>8.0018421470893379</c:v>
                  </c:pt>
                  <c:pt idx="9">
                    <c:v>0.1</c:v>
                  </c:pt>
                  <c:pt idx="10">
                    <c:v>3.5</c:v>
                  </c:pt>
                  <c:pt idx="11">
                    <c:v>3.1</c:v>
                  </c:pt>
                  <c:pt idx="12">
                    <c:v>1.1000000000000001</c:v>
                  </c:pt>
                </c:numCache>
              </c:numRef>
            </c:plus>
            <c:minus>
              <c:numRef>
                <c:f>Figure2A!$G$2:$G$14</c:f>
                <c:numCache>
                  <c:formatCode>General</c:formatCode>
                  <c:ptCount val="13"/>
                  <c:pt idx="0">
                    <c:v>2.7</c:v>
                  </c:pt>
                  <c:pt idx="1">
                    <c:v>0.5</c:v>
                  </c:pt>
                  <c:pt idx="2">
                    <c:v>3.6</c:v>
                  </c:pt>
                  <c:pt idx="3">
                    <c:v>4.0999999999999996</c:v>
                  </c:pt>
                  <c:pt idx="4">
                    <c:v>9.1</c:v>
                  </c:pt>
                  <c:pt idx="5">
                    <c:v>15.9</c:v>
                  </c:pt>
                  <c:pt idx="6">
                    <c:v>9.5</c:v>
                  </c:pt>
                  <c:pt idx="7">
                    <c:v>4.0999999999999996</c:v>
                  </c:pt>
                  <c:pt idx="8">
                    <c:v>8.0018421470893379</c:v>
                  </c:pt>
                  <c:pt idx="9">
                    <c:v>0.1</c:v>
                  </c:pt>
                  <c:pt idx="10">
                    <c:v>3.5</c:v>
                  </c:pt>
                  <c:pt idx="11">
                    <c:v>3.1</c:v>
                  </c:pt>
                  <c:pt idx="12">
                    <c:v>1.1000000000000001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Figure2A!$E$2:$E$14</c:f>
              <c:strCache>
                <c:ptCount val="13"/>
                <c:pt idx="0">
                  <c:v>BSA</c:v>
                </c:pt>
                <c:pt idx="1">
                  <c:v>C1-wt</c:v>
                </c:pt>
                <c:pt idx="2">
                  <c:v>C1-20aa</c:v>
                </c:pt>
                <c:pt idx="3">
                  <c:v>D10-wt</c:v>
                </c:pt>
                <c:pt idx="4">
                  <c:v>D10-20aa</c:v>
                </c:pt>
                <c:pt idx="5">
                  <c:v>D10-15aa</c:v>
                </c:pt>
                <c:pt idx="6">
                  <c:v>E1-wt</c:v>
                </c:pt>
                <c:pt idx="7">
                  <c:v>E1-34aa</c:v>
                </c:pt>
                <c:pt idx="8">
                  <c:v>E1-31aa</c:v>
                </c:pt>
                <c:pt idx="9">
                  <c:v>E1-28aa</c:v>
                </c:pt>
                <c:pt idx="10">
                  <c:v>E1-25aa</c:v>
                </c:pt>
                <c:pt idx="11">
                  <c:v>E1-20aa</c:v>
                </c:pt>
                <c:pt idx="12">
                  <c:v>protein(-)</c:v>
                </c:pt>
              </c:strCache>
            </c:strRef>
          </c:cat>
          <c:val>
            <c:numRef>
              <c:f>Figure2A!$F$2:$F$14</c:f>
              <c:numCache>
                <c:formatCode>0.00_ </c:formatCode>
                <c:ptCount val="13"/>
                <c:pt idx="0">
                  <c:v>41.8</c:v>
                </c:pt>
                <c:pt idx="1">
                  <c:v>81.900000000000006</c:v>
                </c:pt>
                <c:pt idx="2">
                  <c:v>38.6</c:v>
                </c:pt>
                <c:pt idx="3">
                  <c:v>72.099999999999994</c:v>
                </c:pt>
                <c:pt idx="4">
                  <c:v>84.7</c:v>
                </c:pt>
                <c:pt idx="5">
                  <c:v>59.2</c:v>
                </c:pt>
                <c:pt idx="6">
                  <c:v>101.9</c:v>
                </c:pt>
                <c:pt idx="7">
                  <c:v>127.8</c:v>
                </c:pt>
                <c:pt idx="8">
                  <c:v>135.99761501286636</c:v>
                </c:pt>
                <c:pt idx="9">
                  <c:v>93.1</c:v>
                </c:pt>
                <c:pt idx="10">
                  <c:v>130.19999999999999</c:v>
                </c:pt>
                <c:pt idx="11">
                  <c:v>32.1</c:v>
                </c:pt>
                <c:pt idx="12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295-40A6-8DBB-57A86A957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-27"/>
        <c:axId val="171979416"/>
        <c:axId val="221539432"/>
      </c:barChart>
      <c:catAx>
        <c:axId val="17197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39432"/>
        <c:crosses val="autoZero"/>
        <c:auto val="1"/>
        <c:lblAlgn val="ctr"/>
        <c:lblOffset val="100"/>
        <c:noMultiLvlLbl val="0"/>
      </c:catAx>
      <c:valAx>
        <c:axId val="221539432"/>
        <c:scaling>
          <c:orientation val="minMax"/>
          <c:max val="150"/>
          <c:min val="0"/>
        </c:scaling>
        <c:delete val="0"/>
        <c:axPos val="l"/>
        <c:numFmt formatCode="0.00_ " sourceLinked="1"/>
        <c:majorTickMark val="out"/>
        <c:minorTickMark val="out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979416"/>
        <c:crosses val="autoZero"/>
        <c:crossBetween val="between"/>
        <c:majorUnit val="25"/>
        <c:minorUnit val="12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Figure2B!$C$19:$C$29</c:f>
                <c:numCache>
                  <c:formatCode>General</c:formatCode>
                  <c:ptCount val="11"/>
                  <c:pt idx="0">
                    <c:v>1.0055298843486693</c:v>
                  </c:pt>
                  <c:pt idx="1">
                    <c:v>1.5453220212403171</c:v>
                  </c:pt>
                  <c:pt idx="2">
                    <c:v>1.6867881375786868</c:v>
                  </c:pt>
                  <c:pt idx="3">
                    <c:v>3.5781761759038981</c:v>
                  </c:pt>
                  <c:pt idx="4">
                    <c:v>1.1292880676124071</c:v>
                  </c:pt>
                  <c:pt idx="5">
                    <c:v>1.2899178348409157</c:v>
                  </c:pt>
                  <c:pt idx="6">
                    <c:v>9.8162375154047723</c:v>
                  </c:pt>
                  <c:pt idx="7">
                    <c:v>5.247225225786174</c:v>
                  </c:pt>
                  <c:pt idx="8">
                    <c:v>2.6283794189468286</c:v>
                  </c:pt>
                  <c:pt idx="9">
                    <c:v>20.479988926526019</c:v>
                  </c:pt>
                  <c:pt idx="10">
                    <c:v>4.4682748319935373</c:v>
                  </c:pt>
                </c:numCache>
              </c:numRef>
            </c:plus>
            <c:minus>
              <c:numRef>
                <c:f>Figure2B!$C$19:$C$29</c:f>
                <c:numCache>
                  <c:formatCode>General</c:formatCode>
                  <c:ptCount val="11"/>
                  <c:pt idx="0">
                    <c:v>1.0055298843486693</c:v>
                  </c:pt>
                  <c:pt idx="1">
                    <c:v>1.5453220212403171</c:v>
                  </c:pt>
                  <c:pt idx="2">
                    <c:v>1.6867881375786868</c:v>
                  </c:pt>
                  <c:pt idx="3">
                    <c:v>3.5781761759038981</c:v>
                  </c:pt>
                  <c:pt idx="4">
                    <c:v>1.1292880676124071</c:v>
                  </c:pt>
                  <c:pt idx="5">
                    <c:v>1.2899178348409157</c:v>
                  </c:pt>
                  <c:pt idx="6">
                    <c:v>9.8162375154047723</c:v>
                  </c:pt>
                  <c:pt idx="7">
                    <c:v>5.247225225786174</c:v>
                  </c:pt>
                  <c:pt idx="8">
                    <c:v>2.6283794189468286</c:v>
                  </c:pt>
                  <c:pt idx="9">
                    <c:v>20.479988926526019</c:v>
                  </c:pt>
                  <c:pt idx="10">
                    <c:v>4.4682748319935373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Figure2B!$A$19:$A$29</c:f>
              <c:strCache>
                <c:ptCount val="11"/>
                <c:pt idx="0">
                  <c:v>BSA</c:v>
                </c:pt>
                <c:pt idx="1">
                  <c:v>C1-wt</c:v>
                </c:pt>
                <c:pt idx="2">
                  <c:v>D10-wt</c:v>
                </c:pt>
                <c:pt idx="3">
                  <c:v>D10-20aa</c:v>
                </c:pt>
                <c:pt idx="4">
                  <c:v>D10-15aa</c:v>
                </c:pt>
                <c:pt idx="5">
                  <c:v>E1-wt</c:v>
                </c:pt>
                <c:pt idx="6">
                  <c:v>E1-34aa</c:v>
                </c:pt>
                <c:pt idx="7">
                  <c:v>E1-31aa</c:v>
                </c:pt>
                <c:pt idx="8">
                  <c:v>E1-28aa</c:v>
                </c:pt>
                <c:pt idx="9">
                  <c:v>E1-25aa</c:v>
                </c:pt>
                <c:pt idx="10">
                  <c:v>protein(-)</c:v>
                </c:pt>
              </c:strCache>
            </c:strRef>
          </c:cat>
          <c:val>
            <c:numRef>
              <c:f>Figure2B!$B$19:$B$29</c:f>
              <c:numCache>
                <c:formatCode>0.0_);[Red]\(0.0\)</c:formatCode>
                <c:ptCount val="11"/>
                <c:pt idx="0">
                  <c:v>58.099993679287024</c:v>
                </c:pt>
                <c:pt idx="1">
                  <c:v>70.116685345111748</c:v>
                </c:pt>
                <c:pt idx="2">
                  <c:v>82.22665235393346</c:v>
                </c:pt>
                <c:pt idx="3">
                  <c:v>88.141504733432981</c:v>
                </c:pt>
                <c:pt idx="4">
                  <c:v>55.412235045636272</c:v>
                </c:pt>
                <c:pt idx="5">
                  <c:v>87.571524739145076</c:v>
                </c:pt>
                <c:pt idx="6">
                  <c:v>78.195946975468516</c:v>
                </c:pt>
                <c:pt idx="7">
                  <c:v>83.265889074030014</c:v>
                </c:pt>
                <c:pt idx="8">
                  <c:v>71.523478786048628</c:v>
                </c:pt>
                <c:pt idx="9">
                  <c:v>68.229650263076451</c:v>
                </c:pt>
                <c:pt idx="10">
                  <c:v>34.100259027883588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A-4A8B-935D-7FA097B9A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539824"/>
        <c:axId val="221539040"/>
      </c:barChart>
      <c:catAx>
        <c:axId val="22153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39040"/>
        <c:crosses val="autoZero"/>
        <c:auto val="1"/>
        <c:lblAlgn val="ctr"/>
        <c:lblOffset val="100"/>
        <c:noMultiLvlLbl val="0"/>
      </c:catAx>
      <c:valAx>
        <c:axId val="22153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3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Figure2C!$F$17:$F$27</c:f>
                <c:numCache>
                  <c:formatCode>General</c:formatCode>
                  <c:ptCount val="11"/>
                  <c:pt idx="0">
                    <c:v>0.37592294730392156</c:v>
                  </c:pt>
                  <c:pt idx="1">
                    <c:v>2.7803308823529411</c:v>
                  </c:pt>
                  <c:pt idx="2">
                    <c:v>3.1574218749999998</c:v>
                  </c:pt>
                  <c:pt idx="3">
                    <c:v>6.9602251838235292</c:v>
                  </c:pt>
                  <c:pt idx="4">
                    <c:v>12.132352941176471</c:v>
                  </c:pt>
                  <c:pt idx="5">
                    <c:v>7.296678785694831</c:v>
                  </c:pt>
                  <c:pt idx="6">
                    <c:v>3.1784532616597363</c:v>
                  </c:pt>
                  <c:pt idx="7">
                    <c:v>6.128861938640731</c:v>
                  </c:pt>
                  <c:pt idx="8">
                    <c:v>5.1115380093613265E-2</c:v>
                  </c:pt>
                  <c:pt idx="9">
                    <c:v>2.6878150808500516</c:v>
                  </c:pt>
                  <c:pt idx="10">
                    <c:v>2.3832006530428114</c:v>
                  </c:pt>
                </c:numCache>
              </c:numRef>
            </c:plus>
            <c:minus>
              <c:numRef>
                <c:f>Figure2C!$F$17:$F$27</c:f>
                <c:numCache>
                  <c:formatCode>General</c:formatCode>
                  <c:ptCount val="11"/>
                  <c:pt idx="0">
                    <c:v>0.37592294730392156</c:v>
                  </c:pt>
                  <c:pt idx="1">
                    <c:v>2.7803308823529411</c:v>
                  </c:pt>
                  <c:pt idx="2">
                    <c:v>3.1574218749999998</c:v>
                  </c:pt>
                  <c:pt idx="3">
                    <c:v>6.9602251838235292</c:v>
                  </c:pt>
                  <c:pt idx="4">
                    <c:v>12.132352941176471</c:v>
                  </c:pt>
                  <c:pt idx="5">
                    <c:v>7.296678785694831</c:v>
                  </c:pt>
                  <c:pt idx="6">
                    <c:v>3.1784532616597363</c:v>
                  </c:pt>
                  <c:pt idx="7">
                    <c:v>6.128861938640731</c:v>
                  </c:pt>
                  <c:pt idx="8">
                    <c:v>5.1115380093613265E-2</c:v>
                  </c:pt>
                  <c:pt idx="9">
                    <c:v>2.6878150808500516</c:v>
                  </c:pt>
                  <c:pt idx="10">
                    <c:v>2.3832006530428114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Figure2C!$C$17:$C$27</c:f>
              <c:numCache>
                <c:formatCode>General</c:formatCode>
                <c:ptCount val="11"/>
                <c:pt idx="0">
                  <c:v>36</c:v>
                </c:pt>
                <c:pt idx="1">
                  <c:v>20</c:v>
                </c:pt>
                <c:pt idx="2">
                  <c:v>39</c:v>
                </c:pt>
                <c:pt idx="3">
                  <c:v>20</c:v>
                </c:pt>
                <c:pt idx="4">
                  <c:v>15</c:v>
                </c:pt>
                <c:pt idx="5">
                  <c:v>37</c:v>
                </c:pt>
                <c:pt idx="6">
                  <c:v>34</c:v>
                </c:pt>
                <c:pt idx="7">
                  <c:v>31</c:v>
                </c:pt>
                <c:pt idx="8">
                  <c:v>28</c:v>
                </c:pt>
                <c:pt idx="9">
                  <c:v>25</c:v>
                </c:pt>
                <c:pt idx="10">
                  <c:v>20</c:v>
                </c:pt>
              </c:numCache>
            </c:numRef>
          </c:xVal>
          <c:yVal>
            <c:numRef>
              <c:f>Figure2C!$E$17:$E$27</c:f>
              <c:numCache>
                <c:formatCode>0.00_ </c:formatCode>
                <c:ptCount val="11"/>
                <c:pt idx="0">
                  <c:v>58.610117953431377</c:v>
                </c:pt>
                <c:pt idx="1">
                  <c:v>25.421262254901965</c:v>
                </c:pt>
                <c:pt idx="2">
                  <c:v>51.082720588235297</c:v>
                </c:pt>
                <c:pt idx="3">
                  <c:v>60.692401960784316</c:v>
                </c:pt>
                <c:pt idx="4">
                  <c:v>41.18412990196078</c:v>
                </c:pt>
                <c:pt idx="5">
                  <c:v>73.895461834400393</c:v>
                </c:pt>
                <c:pt idx="6">
                  <c:v>93.702408772735723</c:v>
                </c:pt>
                <c:pt idx="7">
                  <c:v>99.998173263531228</c:v>
                </c:pt>
                <c:pt idx="8">
                  <c:v>67.153571735133539</c:v>
                </c:pt>
                <c:pt idx="9">
                  <c:v>95.553707797595735</c:v>
                </c:pt>
                <c:pt idx="10">
                  <c:v>20.458911000714352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B-4BDC-9642-4F8301197B58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Figure2C!$H$17:$H$27</c:f>
                <c:numCache>
                  <c:formatCode>General</c:formatCode>
                  <c:ptCount val="11"/>
                  <c:pt idx="0">
                    <c:v>2.8595892324950358</c:v>
                  </c:pt>
                  <c:pt idx="2">
                    <c:v>3.1213696106193316</c:v>
                  </c:pt>
                  <c:pt idx="3">
                    <c:v>6.6213474757659112</c:v>
                  </c:pt>
                  <c:pt idx="4">
                    <c:v>2.0897262539089696</c:v>
                  </c:pt>
                  <c:pt idx="5">
                    <c:v>2.3869686062933302</c:v>
                  </c:pt>
                  <c:pt idx="6">
                    <c:v>18.164762241681665</c:v>
                  </c:pt>
                  <c:pt idx="7">
                    <c:v>9.709891239426673</c:v>
                  </c:pt>
                  <c:pt idx="8">
                    <c:v>4.8637665043427614</c:v>
                  </c:pt>
                  <c:pt idx="9">
                    <c:v>37.8978329506403</c:v>
                  </c:pt>
                </c:numCache>
              </c:numRef>
            </c:plus>
            <c:minus>
              <c:numRef>
                <c:f>Figure2C!$H$17:$H$27</c:f>
                <c:numCache>
                  <c:formatCode>General</c:formatCode>
                  <c:ptCount val="11"/>
                  <c:pt idx="0">
                    <c:v>2.8595892324950358</c:v>
                  </c:pt>
                  <c:pt idx="2">
                    <c:v>3.1213696106193316</c:v>
                  </c:pt>
                  <c:pt idx="3">
                    <c:v>6.6213474757659112</c:v>
                  </c:pt>
                  <c:pt idx="4">
                    <c:v>2.0897262539089696</c:v>
                  </c:pt>
                  <c:pt idx="5">
                    <c:v>2.3869686062933302</c:v>
                  </c:pt>
                  <c:pt idx="6">
                    <c:v>18.164762241681665</c:v>
                  </c:pt>
                  <c:pt idx="7">
                    <c:v>9.709891239426673</c:v>
                  </c:pt>
                  <c:pt idx="8">
                    <c:v>4.8637665043427614</c:v>
                  </c:pt>
                  <c:pt idx="9">
                    <c:v>37.8978329506403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Figure2C!$C$17:$C$27</c:f>
              <c:numCache>
                <c:formatCode>General</c:formatCode>
                <c:ptCount val="11"/>
                <c:pt idx="0">
                  <c:v>36</c:v>
                </c:pt>
                <c:pt idx="1">
                  <c:v>20</c:v>
                </c:pt>
                <c:pt idx="2">
                  <c:v>39</c:v>
                </c:pt>
                <c:pt idx="3">
                  <c:v>20</c:v>
                </c:pt>
                <c:pt idx="4">
                  <c:v>15</c:v>
                </c:pt>
                <c:pt idx="5">
                  <c:v>37</c:v>
                </c:pt>
                <c:pt idx="6">
                  <c:v>34</c:v>
                </c:pt>
                <c:pt idx="7">
                  <c:v>31</c:v>
                </c:pt>
                <c:pt idx="8">
                  <c:v>28</c:v>
                </c:pt>
                <c:pt idx="9">
                  <c:v>25</c:v>
                </c:pt>
                <c:pt idx="10">
                  <c:v>20</c:v>
                </c:pt>
              </c:numCache>
            </c:numRef>
          </c:xVal>
          <c:yVal>
            <c:numRef>
              <c:f>Figure2C!$G$17:$G$27</c:f>
              <c:numCache>
                <c:formatCode>0.00_ </c:formatCode>
                <c:ptCount val="11"/>
                <c:pt idx="0">
                  <c:v>66.648196419525803</c:v>
                </c:pt>
                <c:pt idx="2">
                  <c:v>89.057461794843562</c:v>
                </c:pt>
                <c:pt idx="3">
                  <c:v>100.00278448081602</c:v>
                </c:pt>
                <c:pt idx="4">
                  <c:v>39.437888685485326</c:v>
                </c:pt>
                <c:pt idx="5">
                  <c:v>98.948047259705902</c:v>
                </c:pt>
                <c:pt idx="6">
                  <c:v>81.598717571185261</c:v>
                </c:pt>
                <c:pt idx="7">
                  <c:v>90.980549729885297</c:v>
                </c:pt>
                <c:pt idx="8">
                  <c:v>69.251441128883471</c:v>
                </c:pt>
                <c:pt idx="9">
                  <c:v>63.15627361783207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8B-4BDC-9642-4F8301197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541392"/>
        <c:axId val="221541784"/>
      </c:scatterChart>
      <c:valAx>
        <c:axId val="221541392"/>
        <c:scaling>
          <c:orientation val="minMax"/>
          <c:max val="40"/>
          <c:min val="1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41784"/>
        <c:crosses val="autoZero"/>
        <c:crossBetween val="midCat"/>
      </c:valAx>
      <c:valAx>
        <c:axId val="2215417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_ " sourceLinked="1"/>
        <c:majorTickMark val="out"/>
        <c:minorTickMark val="out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41392"/>
        <c:crosses val="autoZero"/>
        <c:crossBetween val="midCat"/>
        <c:minorUnit val="10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Figure2D!$F$17:$F$27</c:f>
                <c:numCache>
                  <c:formatCode>General</c:formatCode>
                  <c:ptCount val="11"/>
                  <c:pt idx="0">
                    <c:v>0.37592294730392156</c:v>
                  </c:pt>
                  <c:pt idx="1">
                    <c:v>2.7803308823529411</c:v>
                  </c:pt>
                  <c:pt idx="2">
                    <c:v>3.1574218749999998</c:v>
                  </c:pt>
                  <c:pt idx="3">
                    <c:v>6.9602251838235292</c:v>
                  </c:pt>
                  <c:pt idx="4">
                    <c:v>12.132352941176471</c:v>
                  </c:pt>
                  <c:pt idx="5">
                    <c:v>7.296678785694831</c:v>
                  </c:pt>
                  <c:pt idx="6">
                    <c:v>3.1784532616597363</c:v>
                  </c:pt>
                  <c:pt idx="7">
                    <c:v>6.128861938640731</c:v>
                  </c:pt>
                  <c:pt idx="8">
                    <c:v>5.1115380093613265E-2</c:v>
                  </c:pt>
                  <c:pt idx="9">
                    <c:v>2.6878150808500516</c:v>
                  </c:pt>
                  <c:pt idx="10">
                    <c:v>2.3832006530428114</c:v>
                  </c:pt>
                </c:numCache>
              </c:numRef>
            </c:plus>
            <c:minus>
              <c:numRef>
                <c:f>Figure2D!$F$17:$F$27</c:f>
                <c:numCache>
                  <c:formatCode>General</c:formatCode>
                  <c:ptCount val="11"/>
                  <c:pt idx="0">
                    <c:v>0.37592294730392156</c:v>
                  </c:pt>
                  <c:pt idx="1">
                    <c:v>2.7803308823529411</c:v>
                  </c:pt>
                  <c:pt idx="2">
                    <c:v>3.1574218749999998</c:v>
                  </c:pt>
                  <c:pt idx="3">
                    <c:v>6.9602251838235292</c:v>
                  </c:pt>
                  <c:pt idx="4">
                    <c:v>12.132352941176471</c:v>
                  </c:pt>
                  <c:pt idx="5">
                    <c:v>7.296678785694831</c:v>
                  </c:pt>
                  <c:pt idx="6">
                    <c:v>3.1784532616597363</c:v>
                  </c:pt>
                  <c:pt idx="7">
                    <c:v>6.128861938640731</c:v>
                  </c:pt>
                  <c:pt idx="8">
                    <c:v>5.1115380093613265E-2</c:v>
                  </c:pt>
                  <c:pt idx="9">
                    <c:v>2.6878150808500516</c:v>
                  </c:pt>
                  <c:pt idx="10">
                    <c:v>2.3832006530428114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Figure2D!$D$17:$D$27</c:f>
              <c:numCache>
                <c:formatCode>General</c:formatCode>
                <c:ptCount val="11"/>
                <c:pt idx="0">
                  <c:v>4.16</c:v>
                </c:pt>
                <c:pt idx="1">
                  <c:v>3.66</c:v>
                </c:pt>
                <c:pt idx="2">
                  <c:v>7.87</c:v>
                </c:pt>
                <c:pt idx="3">
                  <c:v>5.31</c:v>
                </c:pt>
                <c:pt idx="4">
                  <c:v>5.27</c:v>
                </c:pt>
                <c:pt idx="5">
                  <c:v>6.24</c:v>
                </c:pt>
                <c:pt idx="6">
                  <c:v>8.34</c:v>
                </c:pt>
                <c:pt idx="7">
                  <c:v>6.16</c:v>
                </c:pt>
                <c:pt idx="8">
                  <c:v>6.16</c:v>
                </c:pt>
                <c:pt idx="9">
                  <c:v>6.16</c:v>
                </c:pt>
                <c:pt idx="10">
                  <c:v>9.5299999999999994</c:v>
                </c:pt>
              </c:numCache>
            </c:numRef>
          </c:xVal>
          <c:yVal>
            <c:numRef>
              <c:f>Figure2D!$E$17:$E$27</c:f>
              <c:numCache>
                <c:formatCode>0.00_ </c:formatCode>
                <c:ptCount val="11"/>
                <c:pt idx="0">
                  <c:v>58.610117953431377</c:v>
                </c:pt>
                <c:pt idx="1">
                  <c:v>25.421262254901965</c:v>
                </c:pt>
                <c:pt idx="2">
                  <c:v>51.082720588235297</c:v>
                </c:pt>
                <c:pt idx="3">
                  <c:v>60.692401960784316</c:v>
                </c:pt>
                <c:pt idx="4">
                  <c:v>41.18412990196078</c:v>
                </c:pt>
                <c:pt idx="5">
                  <c:v>73.895461834400393</c:v>
                </c:pt>
                <c:pt idx="6">
                  <c:v>93.702408772735723</c:v>
                </c:pt>
                <c:pt idx="7">
                  <c:v>99.998173263531228</c:v>
                </c:pt>
                <c:pt idx="8">
                  <c:v>67.153571735133539</c:v>
                </c:pt>
                <c:pt idx="9">
                  <c:v>95.553707797595735</c:v>
                </c:pt>
                <c:pt idx="10">
                  <c:v>20.458911000714352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A2-4DAA-BF5E-4C9D16687928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Figure2D!$H$17:$H$27</c:f>
                <c:numCache>
                  <c:formatCode>General</c:formatCode>
                  <c:ptCount val="11"/>
                  <c:pt idx="0">
                    <c:v>2.8595892324950358</c:v>
                  </c:pt>
                  <c:pt idx="2">
                    <c:v>3.1213696106193316</c:v>
                  </c:pt>
                  <c:pt idx="3">
                    <c:v>6.6213474757659112</c:v>
                  </c:pt>
                  <c:pt idx="4">
                    <c:v>2.0897262539089696</c:v>
                  </c:pt>
                  <c:pt idx="5">
                    <c:v>2.3869686062933302</c:v>
                  </c:pt>
                  <c:pt idx="6">
                    <c:v>18.164762241681665</c:v>
                  </c:pt>
                  <c:pt idx="7">
                    <c:v>9.709891239426673</c:v>
                  </c:pt>
                  <c:pt idx="8">
                    <c:v>4.8637665043427614</c:v>
                  </c:pt>
                  <c:pt idx="9">
                    <c:v>37.8978329506403</c:v>
                  </c:pt>
                </c:numCache>
              </c:numRef>
            </c:plus>
            <c:minus>
              <c:numRef>
                <c:f>Figure2D!$H$17:$H$27</c:f>
                <c:numCache>
                  <c:formatCode>General</c:formatCode>
                  <c:ptCount val="11"/>
                  <c:pt idx="0">
                    <c:v>2.8595892324950358</c:v>
                  </c:pt>
                  <c:pt idx="2">
                    <c:v>3.1213696106193316</c:v>
                  </c:pt>
                  <c:pt idx="3">
                    <c:v>6.6213474757659112</c:v>
                  </c:pt>
                  <c:pt idx="4">
                    <c:v>2.0897262539089696</c:v>
                  </c:pt>
                  <c:pt idx="5">
                    <c:v>2.3869686062933302</c:v>
                  </c:pt>
                  <c:pt idx="6">
                    <c:v>18.164762241681665</c:v>
                  </c:pt>
                  <c:pt idx="7">
                    <c:v>9.709891239426673</c:v>
                  </c:pt>
                  <c:pt idx="8">
                    <c:v>4.8637665043427614</c:v>
                  </c:pt>
                  <c:pt idx="9">
                    <c:v>37.8978329506403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Figure2D!$D$17:$D$27</c:f>
              <c:numCache>
                <c:formatCode>General</c:formatCode>
                <c:ptCount val="11"/>
                <c:pt idx="0">
                  <c:v>4.16</c:v>
                </c:pt>
                <c:pt idx="1">
                  <c:v>3.66</c:v>
                </c:pt>
                <c:pt idx="2">
                  <c:v>7.87</c:v>
                </c:pt>
                <c:pt idx="3">
                  <c:v>5.31</c:v>
                </c:pt>
                <c:pt idx="4">
                  <c:v>5.27</c:v>
                </c:pt>
                <c:pt idx="5">
                  <c:v>6.24</c:v>
                </c:pt>
                <c:pt idx="6">
                  <c:v>8.34</c:v>
                </c:pt>
                <c:pt idx="7">
                  <c:v>6.16</c:v>
                </c:pt>
                <c:pt idx="8">
                  <c:v>6.16</c:v>
                </c:pt>
                <c:pt idx="9">
                  <c:v>6.16</c:v>
                </c:pt>
                <c:pt idx="10">
                  <c:v>9.5299999999999994</c:v>
                </c:pt>
              </c:numCache>
            </c:numRef>
          </c:xVal>
          <c:yVal>
            <c:numRef>
              <c:f>Figure2D!$G$17:$G$27</c:f>
              <c:numCache>
                <c:formatCode>0.00_ </c:formatCode>
                <c:ptCount val="11"/>
                <c:pt idx="0">
                  <c:v>66.648196419525803</c:v>
                </c:pt>
                <c:pt idx="2">
                  <c:v>89.057461794843562</c:v>
                </c:pt>
                <c:pt idx="3">
                  <c:v>100.00278448081602</c:v>
                </c:pt>
                <c:pt idx="4">
                  <c:v>39.437888685485326</c:v>
                </c:pt>
                <c:pt idx="5">
                  <c:v>98.948047259705902</c:v>
                </c:pt>
                <c:pt idx="6">
                  <c:v>81.598717571185261</c:v>
                </c:pt>
                <c:pt idx="7">
                  <c:v>90.980549729885297</c:v>
                </c:pt>
                <c:pt idx="8">
                  <c:v>69.251441128883471</c:v>
                </c:pt>
                <c:pt idx="9">
                  <c:v>63.15627361783207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A2-4DAA-BF5E-4C9D1668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544136"/>
        <c:axId val="221542568"/>
      </c:scatterChart>
      <c:valAx>
        <c:axId val="221544136"/>
        <c:scaling>
          <c:orientation val="minMax"/>
          <c:min val="3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42568"/>
        <c:crosses val="autoZero"/>
        <c:crossBetween val="midCat"/>
      </c:valAx>
      <c:valAx>
        <c:axId val="221542568"/>
        <c:scaling>
          <c:orientation val="minMax"/>
        </c:scaling>
        <c:delete val="0"/>
        <c:axPos val="l"/>
        <c:numFmt formatCode="0.00_ " sourceLinked="1"/>
        <c:majorTickMark val="out"/>
        <c:minorTickMark val="out"/>
        <c:tickLblPos val="none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544136"/>
        <c:crosses val="autoZero"/>
        <c:crossBetween val="midCat"/>
        <c:minorUnit val="10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57209</xdr:colOff>
      <xdr:row>0</xdr:row>
      <xdr:rowOff>169802</xdr:rowOff>
    </xdr:from>
    <xdr:to>
      <xdr:col>15</xdr:col>
      <xdr:colOff>224498</xdr:colOff>
      <xdr:row>16</xdr:row>
      <xdr:rowOff>67372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469128</xdr:colOff>
      <xdr:row>16</xdr:row>
      <xdr:rowOff>71562</xdr:rowOff>
    </xdr:from>
    <xdr:to>
      <xdr:col>11</xdr:col>
      <xdr:colOff>588397</xdr:colOff>
      <xdr:row>28</xdr:row>
      <xdr:rowOff>151076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488479</xdr:colOff>
      <xdr:row>0</xdr:row>
      <xdr:rowOff>99466</xdr:rowOff>
    </xdr:from>
    <xdr:to>
      <xdr:col>17</xdr:col>
      <xdr:colOff>361867</xdr:colOff>
      <xdr:row>22</xdr:row>
      <xdr:rowOff>93624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60240</xdr:colOff>
      <xdr:row>1</xdr:row>
      <xdr:rowOff>16390</xdr:rowOff>
    </xdr:from>
    <xdr:to>
      <xdr:col>17</xdr:col>
      <xdr:colOff>543229</xdr:colOff>
      <xdr:row>19</xdr:row>
      <xdr:rowOff>140088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6F152D-0C48-4F20-A495-4DB34C69B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workbookViewId="0">
      <selection activeCell="A26" sqref="A26"/>
    </sheetView>
  </sheetViews>
  <sheetFormatPr defaultRowHeight="13.2" x14ac:dyDescent="0.2"/>
  <cols>
    <col min="1" max="1" width="17.77734375" customWidth="1"/>
  </cols>
  <sheetData>
    <row r="1" spans="2:11" x14ac:dyDescent="0.2">
      <c r="E1" t="s">
        <v>0</v>
      </c>
    </row>
    <row r="2" spans="2:11" x14ac:dyDescent="0.2">
      <c r="B2" s="1"/>
      <c r="C2" s="1"/>
      <c r="E2" t="s">
        <v>3</v>
      </c>
      <c r="F2" s="1">
        <v>41.8</v>
      </c>
      <c r="G2" s="1">
        <v>2.7</v>
      </c>
      <c r="J2" s="1"/>
      <c r="K2" s="1"/>
    </row>
    <row r="3" spans="2:11" x14ac:dyDescent="0.2">
      <c r="B3" s="1"/>
      <c r="C3" s="1"/>
      <c r="E3" t="s">
        <v>5</v>
      </c>
      <c r="F3" s="1">
        <v>81.900000000000006</v>
      </c>
      <c r="G3" s="1">
        <v>0.5</v>
      </c>
      <c r="J3" s="1"/>
      <c r="K3" s="1"/>
    </row>
    <row r="4" spans="2:11" x14ac:dyDescent="0.2">
      <c r="B4" s="1"/>
      <c r="C4" s="1"/>
      <c r="E4" t="s">
        <v>6</v>
      </c>
      <c r="F4" s="1">
        <v>38.6</v>
      </c>
      <c r="G4" s="1">
        <v>3.6</v>
      </c>
      <c r="J4" s="1"/>
      <c r="K4" s="1"/>
    </row>
    <row r="5" spans="2:11" x14ac:dyDescent="0.2">
      <c r="B5" s="1"/>
      <c r="C5" s="1"/>
      <c r="E5" t="s">
        <v>10</v>
      </c>
      <c r="F5" s="1">
        <v>72.099999999999994</v>
      </c>
      <c r="G5" s="1">
        <v>4.0999999999999996</v>
      </c>
      <c r="J5" s="1"/>
      <c r="K5" s="1"/>
    </row>
    <row r="6" spans="2:11" x14ac:dyDescent="0.2">
      <c r="B6" s="1"/>
      <c r="C6" s="1"/>
      <c r="E6" t="s">
        <v>13</v>
      </c>
      <c r="F6" s="1">
        <v>84.7</v>
      </c>
      <c r="G6" s="1">
        <v>9.1</v>
      </c>
      <c r="J6" s="1"/>
      <c r="K6" s="1"/>
    </row>
    <row r="7" spans="2:11" x14ac:dyDescent="0.2">
      <c r="B7" s="1"/>
      <c r="C7" s="1"/>
      <c r="E7" t="s">
        <v>15</v>
      </c>
      <c r="F7" s="1">
        <v>59.2</v>
      </c>
      <c r="G7" s="1">
        <v>15.9</v>
      </c>
      <c r="J7" s="1"/>
      <c r="K7" s="1"/>
    </row>
    <row r="8" spans="2:11" x14ac:dyDescent="0.2">
      <c r="B8" s="1"/>
      <c r="C8" s="1"/>
      <c r="E8" t="s">
        <v>2</v>
      </c>
      <c r="F8" s="1">
        <v>101.9</v>
      </c>
      <c r="G8" s="1">
        <v>9.5</v>
      </c>
      <c r="J8" s="1"/>
      <c r="K8" s="1"/>
    </row>
    <row r="9" spans="2:11" x14ac:dyDescent="0.2">
      <c r="B9" s="1"/>
      <c r="C9" s="1"/>
      <c r="E9" t="s">
        <v>4</v>
      </c>
      <c r="F9" s="1">
        <v>127.8</v>
      </c>
      <c r="G9" s="1">
        <v>4.0999999999999996</v>
      </c>
      <c r="J9" s="1"/>
      <c r="K9" s="1"/>
    </row>
    <row r="10" spans="2:11" x14ac:dyDescent="0.2">
      <c r="B10" s="1"/>
      <c r="C10" s="1"/>
      <c r="E10" t="s">
        <v>7</v>
      </c>
      <c r="F10" s="1">
        <v>135.99761501286636</v>
      </c>
      <c r="G10" s="1">
        <v>8.0018421470893379</v>
      </c>
      <c r="J10" s="1"/>
      <c r="K10" s="1"/>
    </row>
    <row r="11" spans="2:11" x14ac:dyDescent="0.2">
      <c r="B11" s="1"/>
      <c r="C11" s="1"/>
      <c r="E11" t="s">
        <v>9</v>
      </c>
      <c r="F11" s="1">
        <v>93.1</v>
      </c>
      <c r="G11" s="1">
        <v>0.1</v>
      </c>
      <c r="J11" s="1"/>
      <c r="K11" s="1"/>
    </row>
    <row r="12" spans="2:11" x14ac:dyDescent="0.2">
      <c r="B12" s="1"/>
      <c r="C12" s="1"/>
      <c r="E12" t="s">
        <v>12</v>
      </c>
      <c r="F12" s="1">
        <v>130.19999999999999</v>
      </c>
      <c r="G12" s="1">
        <v>3.5</v>
      </c>
      <c r="J12" s="1"/>
      <c r="K12" s="1"/>
    </row>
    <row r="13" spans="2:11" x14ac:dyDescent="0.2">
      <c r="B13" s="1"/>
      <c r="C13" s="1"/>
      <c r="E13" t="s">
        <v>14</v>
      </c>
      <c r="F13" s="1">
        <v>32.1</v>
      </c>
      <c r="G13" s="1">
        <v>3.1</v>
      </c>
      <c r="J13" s="1"/>
      <c r="K13" s="1"/>
    </row>
    <row r="14" spans="2:11" x14ac:dyDescent="0.2">
      <c r="E14" t="s">
        <v>18</v>
      </c>
      <c r="F14" s="1">
        <v>5.4</v>
      </c>
      <c r="G14" s="1">
        <v>1.1000000000000001</v>
      </c>
    </row>
    <row r="18" spans="1:14" x14ac:dyDescent="0.2">
      <c r="B18" s="5" t="s">
        <v>3</v>
      </c>
      <c r="C18" s="5" t="s">
        <v>5</v>
      </c>
      <c r="D18" s="5" t="s">
        <v>30</v>
      </c>
      <c r="E18" s="5" t="s">
        <v>10</v>
      </c>
      <c r="F18" s="5" t="s">
        <v>13</v>
      </c>
      <c r="G18" s="5" t="s">
        <v>11</v>
      </c>
      <c r="H18" s="5" t="s">
        <v>2</v>
      </c>
      <c r="I18" s="5" t="s">
        <v>4</v>
      </c>
      <c r="J18" s="5" t="s">
        <v>7</v>
      </c>
      <c r="K18" s="5" t="s">
        <v>9</v>
      </c>
      <c r="L18" s="5" t="s">
        <v>12</v>
      </c>
      <c r="M18" s="5" t="s">
        <v>31</v>
      </c>
      <c r="N18" s="5" t="s">
        <v>18</v>
      </c>
    </row>
    <row r="19" spans="1:14" x14ac:dyDescent="0.2">
      <c r="A19">
        <v>1</v>
      </c>
      <c r="B19" s="3">
        <v>0.443</v>
      </c>
      <c r="C19" s="3">
        <v>0.82499999999999996</v>
      </c>
      <c r="D19" s="3">
        <v>0.41399999999999998</v>
      </c>
      <c r="E19" s="3">
        <v>0.72399999999999998</v>
      </c>
      <c r="F19" s="3">
        <v>0.77200000000000002</v>
      </c>
      <c r="G19" s="3">
        <v>0.41499999999999998</v>
      </c>
      <c r="H19" s="3">
        <v>0.91600000000000004</v>
      </c>
      <c r="I19" s="3">
        <v>1.2330000000000001</v>
      </c>
      <c r="J19" s="3">
        <v>1.2869999999999999</v>
      </c>
      <c r="K19" s="3">
        <v>0.93200000000000005</v>
      </c>
      <c r="L19">
        <v>1.2889999999999999</v>
      </c>
      <c r="M19" s="3">
        <v>0.34200000000000003</v>
      </c>
      <c r="N19" s="3">
        <v>5.2400000000000002E-2</v>
      </c>
    </row>
    <row r="20" spans="1:14" x14ac:dyDescent="0.2">
      <c r="A20">
        <v>2</v>
      </c>
      <c r="B20" s="3">
        <v>0.42</v>
      </c>
      <c r="C20" s="3">
        <v>0.81799999999999995</v>
      </c>
      <c r="D20" s="3">
        <v>0.4</v>
      </c>
      <c r="E20" s="3">
        <v>0.76100000000000001</v>
      </c>
      <c r="F20" s="3">
        <v>0.82099999999999995</v>
      </c>
      <c r="G20" s="3">
        <v>0.64100000000000001</v>
      </c>
      <c r="H20" s="3">
        <v>1.0389999999999999</v>
      </c>
      <c r="I20" s="3">
        <v>1.3149999999999999</v>
      </c>
      <c r="J20" s="3">
        <v>1.3480000000000001</v>
      </c>
      <c r="K20" s="3">
        <v>0.93100000000000005</v>
      </c>
      <c r="L20">
        <v>1.2749999999999999</v>
      </c>
      <c r="M20" s="3">
        <v>0.28599999999999998</v>
      </c>
      <c r="N20" s="3">
        <v>4.4600000000000001E-2</v>
      </c>
    </row>
    <row r="21" spans="1:14" x14ac:dyDescent="0.2">
      <c r="A21">
        <v>3</v>
      </c>
      <c r="B21" s="3">
        <v>0.39</v>
      </c>
      <c r="C21" s="3">
        <v>0.81499999999999995</v>
      </c>
      <c r="D21" s="3">
        <v>0.34499999999999997</v>
      </c>
      <c r="E21" s="3">
        <v>0.67900000000000005</v>
      </c>
      <c r="F21" s="3">
        <v>0.94799999999999995</v>
      </c>
      <c r="G21" s="3">
        <v>0.72099999999999997</v>
      </c>
      <c r="H21" s="3">
        <v>1.103</v>
      </c>
      <c r="I21" s="3">
        <v>1.2849999999999999</v>
      </c>
      <c r="J21" s="3">
        <v>1.446</v>
      </c>
      <c r="K21" s="3">
        <v>0.93100000000000005</v>
      </c>
      <c r="L21">
        <v>1.3420000000000001</v>
      </c>
      <c r="M21" s="3">
        <v>0.33600000000000002</v>
      </c>
      <c r="N21" s="3">
        <v>6.6299999999999998E-2</v>
      </c>
    </row>
    <row r="22" spans="1:14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4" x14ac:dyDescent="0.2">
      <c r="B23" s="2">
        <f>B19*100</f>
        <v>44.3</v>
      </c>
      <c r="C23" s="2">
        <f t="shared" ref="C23:L23" si="0">C19*100</f>
        <v>82.5</v>
      </c>
      <c r="D23" s="2">
        <f t="shared" si="0"/>
        <v>41.4</v>
      </c>
      <c r="E23" s="2">
        <f t="shared" si="0"/>
        <v>72.399999999999991</v>
      </c>
      <c r="F23" s="2">
        <f t="shared" si="0"/>
        <v>77.2</v>
      </c>
      <c r="G23" s="2">
        <f t="shared" si="0"/>
        <v>41.5</v>
      </c>
      <c r="H23" s="2">
        <f t="shared" si="0"/>
        <v>91.600000000000009</v>
      </c>
      <c r="I23" s="2">
        <f t="shared" si="0"/>
        <v>123.30000000000001</v>
      </c>
      <c r="J23" s="2">
        <f t="shared" si="0"/>
        <v>128.69999999999999</v>
      </c>
      <c r="K23" s="2">
        <f t="shared" si="0"/>
        <v>93.2</v>
      </c>
      <c r="L23" s="2">
        <f t="shared" si="0"/>
        <v>128.9</v>
      </c>
      <c r="M23" s="2">
        <f t="shared" ref="M23:N23" si="1">M19*100</f>
        <v>34.200000000000003</v>
      </c>
      <c r="N23" s="2">
        <f t="shared" si="1"/>
        <v>5.24</v>
      </c>
    </row>
    <row r="24" spans="1:14" x14ac:dyDescent="0.2">
      <c r="B24" s="2">
        <f t="shared" ref="B24:L25" si="2">B20*100</f>
        <v>42</v>
      </c>
      <c r="C24" s="2">
        <f t="shared" si="2"/>
        <v>81.8</v>
      </c>
      <c r="D24" s="2">
        <f t="shared" si="2"/>
        <v>40</v>
      </c>
      <c r="E24" s="2">
        <f t="shared" si="2"/>
        <v>76.099999999999994</v>
      </c>
      <c r="F24" s="2">
        <f t="shared" si="2"/>
        <v>82.1</v>
      </c>
      <c r="G24" s="2">
        <f t="shared" si="2"/>
        <v>64.099999999999994</v>
      </c>
      <c r="H24" s="2">
        <f t="shared" si="2"/>
        <v>103.89999999999999</v>
      </c>
      <c r="I24" s="2">
        <f t="shared" si="2"/>
        <v>131.5</v>
      </c>
      <c r="J24" s="2">
        <f t="shared" si="2"/>
        <v>134.80000000000001</v>
      </c>
      <c r="K24" s="2">
        <f t="shared" si="2"/>
        <v>93.100000000000009</v>
      </c>
      <c r="L24" s="2">
        <f t="shared" si="2"/>
        <v>127.49999999999999</v>
      </c>
      <c r="M24" s="2">
        <f t="shared" ref="M24:N24" si="3">M20*100</f>
        <v>28.599999999999998</v>
      </c>
      <c r="N24" s="2">
        <f t="shared" si="3"/>
        <v>4.46</v>
      </c>
    </row>
    <row r="25" spans="1:14" x14ac:dyDescent="0.2">
      <c r="B25" s="2">
        <f t="shared" si="2"/>
        <v>39</v>
      </c>
      <c r="C25" s="2">
        <f t="shared" si="2"/>
        <v>81.5</v>
      </c>
      <c r="D25" s="2">
        <f t="shared" si="2"/>
        <v>34.5</v>
      </c>
      <c r="E25" s="2">
        <f t="shared" si="2"/>
        <v>67.900000000000006</v>
      </c>
      <c r="F25" s="2">
        <f t="shared" si="2"/>
        <v>94.8</v>
      </c>
      <c r="G25" s="2">
        <f t="shared" si="2"/>
        <v>72.099999999999994</v>
      </c>
      <c r="H25" s="2">
        <f t="shared" si="2"/>
        <v>110.3</v>
      </c>
      <c r="I25" s="2">
        <f t="shared" si="2"/>
        <v>128.5</v>
      </c>
      <c r="J25" s="2">
        <f t="shared" si="2"/>
        <v>144.6</v>
      </c>
      <c r="K25" s="2">
        <f t="shared" si="2"/>
        <v>93.100000000000009</v>
      </c>
      <c r="L25" s="2">
        <f t="shared" si="2"/>
        <v>134.20000000000002</v>
      </c>
      <c r="M25" s="2">
        <f t="shared" ref="M25:N25" si="4">M21*100</f>
        <v>33.6</v>
      </c>
      <c r="N25" s="2">
        <f t="shared" si="4"/>
        <v>6.63</v>
      </c>
    </row>
    <row r="26" spans="1:14" x14ac:dyDescent="0.2">
      <c r="A26" t="s">
        <v>21</v>
      </c>
      <c r="B26" s="4">
        <f>AVERAGE(B23:B25)</f>
        <v>41.766666666666666</v>
      </c>
      <c r="C26" s="4">
        <f>AVERAGE(C23:C25)</f>
        <v>81.933333333333337</v>
      </c>
      <c r="D26" s="4">
        <f t="shared" ref="D26:N26" si="5">AVERAGE(D23:D25)</f>
        <v>38.633333333333333</v>
      </c>
      <c r="E26" s="4">
        <f t="shared" si="5"/>
        <v>72.13333333333334</v>
      </c>
      <c r="F26" s="4">
        <f t="shared" si="5"/>
        <v>84.7</v>
      </c>
      <c r="G26" s="4">
        <f t="shared" si="5"/>
        <v>59.233333333333327</v>
      </c>
      <c r="H26" s="4">
        <f t="shared" si="5"/>
        <v>101.93333333333334</v>
      </c>
      <c r="I26" s="4">
        <f t="shared" si="5"/>
        <v>127.76666666666667</v>
      </c>
      <c r="J26" s="4">
        <f t="shared" si="5"/>
        <v>136.03333333333333</v>
      </c>
      <c r="K26" s="4">
        <f t="shared" si="5"/>
        <v>93.13333333333334</v>
      </c>
      <c r="L26" s="4">
        <f t="shared" si="5"/>
        <v>130.20000000000002</v>
      </c>
      <c r="M26" s="4">
        <f t="shared" si="5"/>
        <v>32.133333333333333</v>
      </c>
      <c r="N26" s="4">
        <f t="shared" si="5"/>
        <v>5.4433333333333325</v>
      </c>
    </row>
    <row r="27" spans="1:14" x14ac:dyDescent="0.2">
      <c r="A27" t="s">
        <v>1</v>
      </c>
      <c r="B27" s="4">
        <f>STDEV(B23:B25)</f>
        <v>2.6576932353703513</v>
      </c>
      <c r="C27" s="4">
        <f t="shared" ref="C27:N27" si="6">STDEV(C23:C25)</f>
        <v>0.51316014394468878</v>
      </c>
      <c r="D27" s="4">
        <f t="shared" si="6"/>
        <v>3.6473734842120749</v>
      </c>
      <c r="E27" s="4">
        <f t="shared" si="6"/>
        <v>4.106498914322672</v>
      </c>
      <c r="F27" s="4">
        <f t="shared" si="6"/>
        <v>9.0835015274947786</v>
      </c>
      <c r="G27" s="4">
        <f t="shared" si="6"/>
        <v>15.869887628251579</v>
      </c>
      <c r="H27" s="4">
        <f t="shared" si="6"/>
        <v>9.5038588653942675</v>
      </c>
      <c r="I27" s="4">
        <f t="shared" si="6"/>
        <v>4.1488954353337562</v>
      </c>
      <c r="J27" s="4">
        <f t="shared" si="6"/>
        <v>8.0214296315141578</v>
      </c>
      <c r="K27" s="4">
        <f t="shared" si="6"/>
        <v>5.7735026918959292E-2</v>
      </c>
      <c r="L27" s="4">
        <f t="shared" si="6"/>
        <v>3.5341194094144721</v>
      </c>
      <c r="M27" s="4">
        <f t="shared" si="6"/>
        <v>3.0746273486933906</v>
      </c>
      <c r="N27" s="4">
        <f t="shared" si="6"/>
        <v>1.0991966763656718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workbookViewId="0">
      <selection activeCell="D15" sqref="D15"/>
    </sheetView>
  </sheetViews>
  <sheetFormatPr defaultRowHeight="13.2" x14ac:dyDescent="0.2"/>
  <sheetData>
    <row r="1" spans="1:12" x14ac:dyDescent="0.2">
      <c r="B1" t="s">
        <v>3</v>
      </c>
      <c r="C1" t="s">
        <v>8</v>
      </c>
      <c r="D1" t="s">
        <v>16</v>
      </c>
      <c r="E1" t="s">
        <v>19</v>
      </c>
      <c r="F1" t="s">
        <v>17</v>
      </c>
      <c r="G1" t="s">
        <v>2</v>
      </c>
      <c r="H1" t="s">
        <v>4</v>
      </c>
      <c r="I1" t="s">
        <v>7</v>
      </c>
      <c r="J1" t="s">
        <v>9</v>
      </c>
      <c r="K1" t="s">
        <v>12</v>
      </c>
      <c r="L1" t="s">
        <v>20</v>
      </c>
    </row>
    <row r="2" spans="1:12" x14ac:dyDescent="0.2">
      <c r="A2">
        <v>1</v>
      </c>
      <c r="B2" s="3">
        <v>0.59199999999999997</v>
      </c>
      <c r="C2" s="3">
        <v>0.69810000000000005</v>
      </c>
      <c r="D2" s="3">
        <v>0.83177000000000001</v>
      </c>
      <c r="E2" s="3">
        <v>0.84080717488789236</v>
      </c>
      <c r="F2" s="3">
        <v>0.56709662819642459</v>
      </c>
      <c r="G2" s="3">
        <v>0.86799999999999999</v>
      </c>
      <c r="H2" s="3">
        <v>0.66897760170653653</v>
      </c>
      <c r="I2" s="3">
        <v>0.88693168293263513</v>
      </c>
      <c r="J2" s="3">
        <v>0.74513060546580112</v>
      </c>
      <c r="K2" s="3">
        <v>0.82103064066852349</v>
      </c>
      <c r="L2">
        <v>0.2962060033521256</v>
      </c>
    </row>
    <row r="3" spans="1:12" x14ac:dyDescent="0.2">
      <c r="A3">
        <v>2</v>
      </c>
      <c r="B3" s="3">
        <v>0.57228000000000001</v>
      </c>
      <c r="C3" s="3">
        <v>0.68740000000000001</v>
      </c>
      <c r="D3" s="3">
        <v>0.83223000000000003</v>
      </c>
      <c r="E3" s="3">
        <v>0.90832087693074248</v>
      </c>
      <c r="F3" s="3">
        <v>0.54650373387644247</v>
      </c>
      <c r="G3" s="3">
        <v>0.86899999999999999</v>
      </c>
      <c r="H3" s="3">
        <v>0.8305652902635986</v>
      </c>
      <c r="I3" s="3">
        <v>0.7821947155439184</v>
      </c>
      <c r="J3" s="3">
        <v>0.7048165483919675</v>
      </c>
      <c r="K3" s="3">
        <v>0.44707520891364882</v>
      </c>
      <c r="L3">
        <v>0.34123114429376811</v>
      </c>
    </row>
    <row r="4" spans="1:12" x14ac:dyDescent="0.2">
      <c r="A4">
        <v>3</v>
      </c>
      <c r="B4" s="3">
        <v>0.57872000000000001</v>
      </c>
      <c r="C4" s="3">
        <v>0.71789999999999998</v>
      </c>
      <c r="D4" s="3">
        <v>0.80279</v>
      </c>
      <c r="E4" s="3">
        <v>0.8951170901843547</v>
      </c>
      <c r="F4" s="3">
        <v>0.54876668929622086</v>
      </c>
      <c r="G4" s="3">
        <v>0.89100000000000001</v>
      </c>
      <c r="H4" s="3">
        <v>0.84633551729392043</v>
      </c>
      <c r="I4" s="3">
        <v>0.82885027374434694</v>
      </c>
      <c r="J4" s="3">
        <v>0.69575720972369015</v>
      </c>
      <c r="K4" s="3">
        <v>0.77878365831012075</v>
      </c>
      <c r="L4">
        <v>0.38557062319061391</v>
      </c>
    </row>
    <row r="5" spans="1:12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B6" s="2">
        <f>B2*100</f>
        <v>59.199999999999996</v>
      </c>
      <c r="C6" s="2">
        <f t="shared" ref="C6:L6" si="0">C2*100</f>
        <v>69.81</v>
      </c>
      <c r="D6" s="2">
        <f t="shared" si="0"/>
        <v>83.177000000000007</v>
      </c>
      <c r="E6" s="2">
        <f t="shared" si="0"/>
        <v>84.080717488789233</v>
      </c>
      <c r="F6" s="2">
        <f t="shared" si="0"/>
        <v>56.70966281964246</v>
      </c>
      <c r="G6" s="2">
        <f t="shared" si="0"/>
        <v>86.8</v>
      </c>
      <c r="H6" s="2">
        <f t="shared" si="0"/>
        <v>66.897760170653655</v>
      </c>
      <c r="I6" s="2">
        <f t="shared" si="0"/>
        <v>88.693168293263511</v>
      </c>
      <c r="J6" s="2">
        <f t="shared" si="0"/>
        <v>74.513060546580107</v>
      </c>
      <c r="K6" s="2">
        <f t="shared" si="0"/>
        <v>82.103064066852355</v>
      </c>
      <c r="L6" s="2">
        <f t="shared" si="0"/>
        <v>29.620600335212561</v>
      </c>
    </row>
    <row r="7" spans="1:12" x14ac:dyDescent="0.2">
      <c r="B7" s="2">
        <f t="shared" ref="B7:L8" si="1">B3*100</f>
        <v>57.228000000000002</v>
      </c>
      <c r="C7" s="2">
        <f t="shared" si="1"/>
        <v>68.739999999999995</v>
      </c>
      <c r="D7" s="2">
        <f t="shared" si="1"/>
        <v>83.222999999999999</v>
      </c>
      <c r="E7" s="2">
        <f t="shared" si="1"/>
        <v>90.832087693074243</v>
      </c>
      <c r="F7" s="2">
        <f t="shared" si="1"/>
        <v>54.650373387644244</v>
      </c>
      <c r="G7" s="2">
        <f t="shared" si="1"/>
        <v>86.9</v>
      </c>
      <c r="H7" s="2">
        <f t="shared" si="1"/>
        <v>83.056529026359854</v>
      </c>
      <c r="I7" s="2">
        <f t="shared" si="1"/>
        <v>78.219471554391845</v>
      </c>
      <c r="J7" s="2">
        <f t="shared" si="1"/>
        <v>70.48165483919675</v>
      </c>
      <c r="K7" s="2">
        <f t="shared" si="1"/>
        <v>44.707520891364879</v>
      </c>
      <c r="L7" s="2">
        <f t="shared" si="1"/>
        <v>34.123114429376812</v>
      </c>
    </row>
    <row r="8" spans="1:12" x14ac:dyDescent="0.2">
      <c r="B8" s="2">
        <f t="shared" si="1"/>
        <v>57.872</v>
      </c>
      <c r="C8" s="2">
        <f t="shared" si="1"/>
        <v>71.789999999999992</v>
      </c>
      <c r="D8" s="2">
        <f t="shared" si="1"/>
        <v>80.278999999999996</v>
      </c>
      <c r="E8" s="2">
        <f t="shared" si="1"/>
        <v>89.511709018435468</v>
      </c>
      <c r="F8" s="2">
        <f t="shared" si="1"/>
        <v>54.876668929622085</v>
      </c>
      <c r="G8" s="2">
        <f t="shared" si="1"/>
        <v>89.1</v>
      </c>
      <c r="H8" s="2">
        <f t="shared" si="1"/>
        <v>84.633551729392039</v>
      </c>
      <c r="I8" s="2">
        <f t="shared" si="1"/>
        <v>82.885027374434699</v>
      </c>
      <c r="J8" s="2">
        <f t="shared" si="1"/>
        <v>69.575720972369012</v>
      </c>
      <c r="K8" s="2">
        <f t="shared" si="1"/>
        <v>77.878365831012076</v>
      </c>
      <c r="L8" s="2">
        <f t="shared" si="1"/>
        <v>38.557062319061394</v>
      </c>
    </row>
    <row r="9" spans="1:12" x14ac:dyDescent="0.2">
      <c r="A9" t="s">
        <v>21</v>
      </c>
      <c r="B9" s="4">
        <f>AVERAGE(B6:B8)</f>
        <v>58.1</v>
      </c>
      <c r="C9" s="4">
        <f>AVERAGE(C6:C8)</f>
        <v>70.11333333333333</v>
      </c>
      <c r="D9" s="4">
        <f t="shared" ref="D9:L9" si="2">AVERAGE(D6:D8)</f>
        <v>82.226333333333329</v>
      </c>
      <c r="E9" s="4">
        <f t="shared" si="2"/>
        <v>88.141504733432967</v>
      </c>
      <c r="F9" s="4">
        <f t="shared" si="2"/>
        <v>55.412235045636258</v>
      </c>
      <c r="G9" s="4">
        <f t="shared" si="2"/>
        <v>87.59999999999998</v>
      </c>
      <c r="H9" s="4">
        <f t="shared" si="2"/>
        <v>78.195946975468516</v>
      </c>
      <c r="I9" s="4">
        <f t="shared" si="2"/>
        <v>83.265889074030028</v>
      </c>
      <c r="J9" s="4">
        <f t="shared" si="2"/>
        <v>71.523478786048614</v>
      </c>
      <c r="K9" s="4">
        <f t="shared" si="2"/>
        <v>68.229650263076437</v>
      </c>
      <c r="L9" s="4">
        <f t="shared" si="2"/>
        <v>34.100259027883588</v>
      </c>
    </row>
    <row r="10" spans="1:12" x14ac:dyDescent="0.2">
      <c r="A10" t="s">
        <v>1</v>
      </c>
      <c r="B10" s="4">
        <f>STDEV(B6:B8)</f>
        <v>1.0055764515938079</v>
      </c>
      <c r="C10" s="4">
        <f t="shared" ref="C10:L10" si="3">STDEV(C6:C8)</f>
        <v>1.5474602848969423</v>
      </c>
      <c r="D10" s="4">
        <f t="shared" si="3"/>
        <v>1.686596968256894</v>
      </c>
      <c r="E10" s="4">
        <f t="shared" si="3"/>
        <v>3.5781761759038968</v>
      </c>
      <c r="F10" s="4">
        <f t="shared" si="3"/>
        <v>1.1292880676124089</v>
      </c>
      <c r="G10" s="4">
        <f t="shared" si="3"/>
        <v>1.299999999999996</v>
      </c>
      <c r="H10" s="4">
        <f t="shared" si="3"/>
        <v>9.816237515404735</v>
      </c>
      <c r="I10" s="4">
        <f t="shared" si="3"/>
        <v>5.2472252257861696</v>
      </c>
      <c r="J10" s="4">
        <f t="shared" si="3"/>
        <v>2.6283794189468268</v>
      </c>
      <c r="K10" s="4">
        <f t="shared" si="3"/>
        <v>20.479988926526094</v>
      </c>
      <c r="L10" s="4">
        <f t="shared" si="3"/>
        <v>4.4682748319936065</v>
      </c>
    </row>
    <row r="19" spans="1:6" x14ac:dyDescent="0.2">
      <c r="A19" t="s">
        <v>3</v>
      </c>
      <c r="B19" s="4">
        <v>58.099993679287024</v>
      </c>
      <c r="C19" s="4">
        <v>1.0055298843486693</v>
      </c>
      <c r="E19" s="2"/>
    </row>
    <row r="20" spans="1:6" x14ac:dyDescent="0.2">
      <c r="A20" t="s">
        <v>8</v>
      </c>
      <c r="B20" s="4">
        <v>70.116685345111748</v>
      </c>
      <c r="C20" s="4">
        <v>1.5453220212403171</v>
      </c>
      <c r="E20" s="2"/>
      <c r="F20" s="2"/>
    </row>
    <row r="21" spans="1:6" x14ac:dyDescent="0.2">
      <c r="A21" t="s">
        <v>16</v>
      </c>
      <c r="B21" s="4">
        <v>82.22665235393346</v>
      </c>
      <c r="C21" s="4">
        <v>1.6867881375786868</v>
      </c>
      <c r="E21" s="2"/>
      <c r="F21" s="2"/>
    </row>
    <row r="22" spans="1:6" x14ac:dyDescent="0.2">
      <c r="A22" t="s">
        <v>19</v>
      </c>
      <c r="B22" s="4">
        <v>88.141504733432981</v>
      </c>
      <c r="C22" s="4">
        <v>3.5781761759038981</v>
      </c>
    </row>
    <row r="23" spans="1:6" x14ac:dyDescent="0.2">
      <c r="A23" t="s">
        <v>17</v>
      </c>
      <c r="B23" s="4">
        <v>55.412235045636272</v>
      </c>
      <c r="C23" s="4">
        <v>1.1292880676124071</v>
      </c>
    </row>
    <row r="24" spans="1:6" x14ac:dyDescent="0.2">
      <c r="A24" t="s">
        <v>2</v>
      </c>
      <c r="B24" s="4">
        <v>87.571524739145076</v>
      </c>
      <c r="C24" s="4">
        <v>1.2899178348409157</v>
      </c>
      <c r="E24" s="2"/>
      <c r="F24" s="2"/>
    </row>
    <row r="25" spans="1:6" x14ac:dyDescent="0.2">
      <c r="A25" t="s">
        <v>4</v>
      </c>
      <c r="B25" s="4">
        <v>78.195946975468516</v>
      </c>
      <c r="C25" s="4">
        <v>9.8162375154047723</v>
      </c>
    </row>
    <row r="26" spans="1:6" x14ac:dyDescent="0.2">
      <c r="A26" t="s">
        <v>7</v>
      </c>
      <c r="B26" s="4">
        <v>83.265889074030014</v>
      </c>
      <c r="C26" s="4">
        <v>5.247225225786174</v>
      </c>
    </row>
    <row r="27" spans="1:6" x14ac:dyDescent="0.2">
      <c r="A27" t="s">
        <v>9</v>
      </c>
      <c r="B27" s="4">
        <v>71.523478786048628</v>
      </c>
      <c r="C27" s="4">
        <v>2.6283794189468286</v>
      </c>
    </row>
    <row r="28" spans="1:6" x14ac:dyDescent="0.2">
      <c r="A28" t="s">
        <v>12</v>
      </c>
      <c r="B28" s="4">
        <v>68.229650263076451</v>
      </c>
      <c r="C28" s="4">
        <v>20.479988926526019</v>
      </c>
    </row>
    <row r="29" spans="1:6" x14ac:dyDescent="0.2">
      <c r="A29" t="s">
        <v>20</v>
      </c>
      <c r="B29" s="4">
        <v>34.100259027883588</v>
      </c>
      <c r="C29" s="4">
        <v>4.4682748319935373</v>
      </c>
    </row>
    <row r="30" spans="1:6" x14ac:dyDescent="0.2">
      <c r="B30" s="4"/>
      <c r="C30" s="4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9"/>
  <sheetViews>
    <sheetView tabSelected="1" topLeftCell="A7" workbookViewId="0">
      <selection activeCell="B16" sqref="B16:J29"/>
    </sheetView>
  </sheetViews>
  <sheetFormatPr defaultRowHeight="13.8" x14ac:dyDescent="0.2"/>
  <cols>
    <col min="1" max="16384" width="8.88671875" style="7"/>
  </cols>
  <sheetData>
    <row r="1" spans="2:10" s="6" customFormat="1" ht="41.4" x14ac:dyDescent="0.2">
      <c r="B1" s="28"/>
      <c r="C1" s="28" t="s">
        <v>32</v>
      </c>
      <c r="D1" s="28" t="s">
        <v>22</v>
      </c>
      <c r="E1" s="28" t="s">
        <v>33</v>
      </c>
      <c r="F1" s="28" t="s">
        <v>37</v>
      </c>
      <c r="G1" s="28" t="s">
        <v>34</v>
      </c>
      <c r="H1" s="28" t="s">
        <v>38</v>
      </c>
      <c r="I1" s="28"/>
      <c r="J1" s="28"/>
    </row>
    <row r="2" spans="2:10" x14ac:dyDescent="0.2">
      <c r="B2" s="15" t="s">
        <v>23</v>
      </c>
      <c r="C2" s="15"/>
      <c r="D2" s="15"/>
      <c r="E2" s="15"/>
      <c r="F2" s="15"/>
      <c r="G2" s="15"/>
      <c r="H2" s="15"/>
      <c r="I2" s="15"/>
      <c r="J2" s="15"/>
    </row>
    <row r="3" spans="2:10" x14ac:dyDescent="0.2">
      <c r="B3" s="15" t="s">
        <v>24</v>
      </c>
      <c r="C3" s="15">
        <v>36</v>
      </c>
      <c r="D3" s="15">
        <v>4.16</v>
      </c>
      <c r="E3" s="17">
        <v>81.961370000000002</v>
      </c>
      <c r="F3" s="17">
        <v>0.49080499999999999</v>
      </c>
      <c r="G3" s="18">
        <v>70.116685345111748</v>
      </c>
      <c r="H3" s="18">
        <v>1.5453220212403171</v>
      </c>
      <c r="I3" s="17"/>
      <c r="J3" s="18">
        <v>1.5453220212403171</v>
      </c>
    </row>
    <row r="4" spans="2:10" x14ac:dyDescent="0.2">
      <c r="B4" s="15" t="s">
        <v>25</v>
      </c>
      <c r="C4" s="15">
        <v>20</v>
      </c>
      <c r="D4" s="15">
        <v>3.66</v>
      </c>
      <c r="E4" s="17">
        <v>38.630000000000003</v>
      </c>
      <c r="F4" s="17">
        <v>3.63</v>
      </c>
      <c r="G4" s="15"/>
      <c r="H4" s="15"/>
      <c r="I4" s="17"/>
      <c r="J4" s="15"/>
    </row>
    <row r="5" spans="2:10" x14ac:dyDescent="0.2">
      <c r="B5" s="15" t="s">
        <v>16</v>
      </c>
      <c r="C5" s="15">
        <v>39</v>
      </c>
      <c r="D5" s="15">
        <v>7.87</v>
      </c>
      <c r="E5" s="19">
        <v>72.133600000000001</v>
      </c>
      <c r="F5" s="19">
        <v>4.1223299999999998</v>
      </c>
      <c r="G5" s="20">
        <v>82.22665235393346</v>
      </c>
      <c r="H5" s="20">
        <v>1.6867881375786868</v>
      </c>
      <c r="I5" s="17"/>
      <c r="J5" s="18">
        <v>1.6867881375786868</v>
      </c>
    </row>
    <row r="6" spans="2:10" x14ac:dyDescent="0.2">
      <c r="B6" s="15" t="s">
        <v>26</v>
      </c>
      <c r="C6" s="15">
        <v>20</v>
      </c>
      <c r="D6" s="15">
        <v>5.31</v>
      </c>
      <c r="E6" s="19">
        <v>84.68</v>
      </c>
      <c r="F6" s="19">
        <v>9.0872700000000002</v>
      </c>
      <c r="G6" s="21">
        <v>88.141504733432981</v>
      </c>
      <c r="H6" s="21">
        <v>3.5781761759038981</v>
      </c>
      <c r="I6" s="17"/>
      <c r="J6" s="15">
        <v>3.5781761759038981</v>
      </c>
    </row>
    <row r="7" spans="2:10" x14ac:dyDescent="0.2">
      <c r="B7" s="15" t="s">
        <v>27</v>
      </c>
      <c r="C7" s="15">
        <v>15</v>
      </c>
      <c r="D7" s="15">
        <v>5.27</v>
      </c>
      <c r="E7" s="19">
        <v>59.21</v>
      </c>
      <c r="F7" s="19">
        <v>15.84</v>
      </c>
      <c r="G7" s="21">
        <v>55.412235045636272</v>
      </c>
      <c r="H7" s="21">
        <v>1.1292880676124071</v>
      </c>
      <c r="I7" s="17"/>
      <c r="J7" s="15">
        <v>1.1292880676124071</v>
      </c>
    </row>
    <row r="8" spans="2:10" x14ac:dyDescent="0.2">
      <c r="B8" s="15" t="s">
        <v>2</v>
      </c>
      <c r="C8" s="15">
        <v>37</v>
      </c>
      <c r="D8" s="15">
        <v>6.24</v>
      </c>
      <c r="E8" s="19">
        <v>101.91791497099315</v>
      </c>
      <c r="F8" s="19">
        <v>9.5265438226031716</v>
      </c>
      <c r="G8" s="20">
        <v>87.571524739145076</v>
      </c>
      <c r="H8" s="20">
        <v>1.2899178348409157</v>
      </c>
      <c r="I8" s="17"/>
      <c r="J8" s="18">
        <v>1.2899178348409157</v>
      </c>
    </row>
    <row r="9" spans="2:10" x14ac:dyDescent="0.2">
      <c r="B9" s="15" t="s">
        <v>4</v>
      </c>
      <c r="C9" s="15">
        <v>34</v>
      </c>
      <c r="D9" s="15">
        <v>8.34</v>
      </c>
      <c r="E9" s="19">
        <v>127.77786489368377</v>
      </c>
      <c r="F9" s="19">
        <v>4.1497885784229513</v>
      </c>
      <c r="G9" s="21">
        <v>78.195946975468516</v>
      </c>
      <c r="H9" s="21">
        <v>9.8162375154047723</v>
      </c>
      <c r="I9" s="17"/>
      <c r="J9" s="15">
        <v>9.8162375154047723</v>
      </c>
    </row>
    <row r="10" spans="2:10" x14ac:dyDescent="0.2">
      <c r="B10" s="15" t="s">
        <v>7</v>
      </c>
      <c r="C10" s="15">
        <v>31</v>
      </c>
      <c r="D10" s="15">
        <v>6.16</v>
      </c>
      <c r="E10" s="19">
        <v>135.99761501286636</v>
      </c>
      <c r="F10" s="19">
        <v>8.0018421470893379</v>
      </c>
      <c r="G10" s="21">
        <v>83.265889074030014</v>
      </c>
      <c r="H10" s="21">
        <v>5.247225225786174</v>
      </c>
      <c r="I10" s="17"/>
      <c r="J10" s="15">
        <v>5.247225225786174</v>
      </c>
    </row>
    <row r="11" spans="2:10" x14ac:dyDescent="0.2">
      <c r="B11" s="15" t="s">
        <v>9</v>
      </c>
      <c r="C11" s="15">
        <v>28</v>
      </c>
      <c r="D11" s="15">
        <v>6.16</v>
      </c>
      <c r="E11" s="19">
        <v>93.115703257390336</v>
      </c>
      <c r="F11" s="19">
        <v>6.6736240250221485E-2</v>
      </c>
      <c r="G11" s="21">
        <v>71.523478786048628</v>
      </c>
      <c r="H11" s="21">
        <v>2.6283794189468286</v>
      </c>
      <c r="I11" s="17"/>
      <c r="J11" s="15">
        <v>2.6283794189468286</v>
      </c>
    </row>
    <row r="12" spans="2:10" x14ac:dyDescent="0.2">
      <c r="B12" s="15" t="s">
        <v>12</v>
      </c>
      <c r="C12" s="15">
        <v>25</v>
      </c>
      <c r="D12" s="15">
        <v>6.16</v>
      </c>
      <c r="E12" s="19">
        <v>130.19492090054101</v>
      </c>
      <c r="F12" s="19">
        <v>3.5092113695578275</v>
      </c>
      <c r="G12" s="21">
        <v>68.229650263076451</v>
      </c>
      <c r="H12" s="21">
        <v>20.479988926526019</v>
      </c>
      <c r="I12" s="17"/>
      <c r="J12" s="15">
        <v>20.479988926526019</v>
      </c>
    </row>
    <row r="13" spans="2:10" x14ac:dyDescent="0.2">
      <c r="B13" s="15" t="s">
        <v>14</v>
      </c>
      <c r="C13" s="15">
        <v>20</v>
      </c>
      <c r="D13" s="15">
        <v>9.5299999999999994</v>
      </c>
      <c r="E13" s="19">
        <v>32.151154202532659</v>
      </c>
      <c r="F13" s="19">
        <v>3.1115067726126941</v>
      </c>
      <c r="G13" s="21"/>
      <c r="H13" s="21"/>
      <c r="I13" s="17"/>
      <c r="J13" s="15"/>
    </row>
    <row r="14" spans="2:10" x14ac:dyDescent="0.2">
      <c r="B14" s="15" t="s">
        <v>28</v>
      </c>
      <c r="C14" s="15"/>
      <c r="D14" s="15"/>
      <c r="E14" s="19">
        <v>5.44</v>
      </c>
      <c r="F14" s="19">
        <v>1.1000000000000001</v>
      </c>
      <c r="G14" s="21">
        <v>34.100259027883588</v>
      </c>
      <c r="H14" s="21">
        <v>4.4682748319935373</v>
      </c>
      <c r="I14" s="15"/>
      <c r="J14" s="15"/>
    </row>
    <row r="15" spans="2:10" ht="14.4" thickBot="1" x14ac:dyDescent="0.25">
      <c r="B15" s="15"/>
      <c r="C15" s="15"/>
      <c r="D15" s="15"/>
      <c r="E15" s="15"/>
      <c r="F15" s="15"/>
      <c r="G15" s="15"/>
      <c r="H15" s="15"/>
      <c r="I15" s="15"/>
      <c r="J15" s="15"/>
    </row>
    <row r="16" spans="2:10" ht="58.8" customHeight="1" x14ac:dyDescent="0.2">
      <c r="B16" s="25"/>
      <c r="C16" s="29" t="s">
        <v>32</v>
      </c>
      <c r="D16" s="13" t="s">
        <v>22</v>
      </c>
      <c r="E16" s="29" t="s">
        <v>35</v>
      </c>
      <c r="F16" s="29" t="s">
        <v>37</v>
      </c>
      <c r="G16" s="29" t="s">
        <v>36</v>
      </c>
      <c r="H16" s="29" t="s">
        <v>37</v>
      </c>
      <c r="I16" s="26"/>
      <c r="J16" s="27"/>
    </row>
    <row r="17" spans="2:10" x14ac:dyDescent="0.2">
      <c r="B17" s="14" t="s">
        <v>29</v>
      </c>
      <c r="C17" s="30">
        <v>36</v>
      </c>
      <c r="D17" s="15">
        <v>4.16</v>
      </c>
      <c r="E17" s="31">
        <f>(E3-5.44)*100/130.56</f>
        <v>58.610117953431377</v>
      </c>
      <c r="F17" s="31">
        <f>F3*100/130.56</f>
        <v>0.37592294730392156</v>
      </c>
      <c r="G17" s="31">
        <f>(G3-34.1)*100/54.04</f>
        <v>66.648196419525803</v>
      </c>
      <c r="H17" s="31">
        <f>H3*100/54.04</f>
        <v>2.8595892324950358</v>
      </c>
      <c r="I17" s="15"/>
      <c r="J17" s="16"/>
    </row>
    <row r="18" spans="2:10" x14ac:dyDescent="0.2">
      <c r="B18" s="14" t="s">
        <v>6</v>
      </c>
      <c r="C18" s="30">
        <v>20</v>
      </c>
      <c r="D18" s="15">
        <v>3.66</v>
      </c>
      <c r="E18" s="31">
        <f t="shared" ref="E18:E28" si="0">(E4-5.44)*100/130.56</f>
        <v>25.421262254901965</v>
      </c>
      <c r="F18" s="31">
        <f t="shared" ref="F18:F28" si="1">F4*100/130.56</f>
        <v>2.7803308823529411</v>
      </c>
      <c r="G18" s="31"/>
      <c r="H18" s="31"/>
      <c r="I18" s="15"/>
      <c r="J18" s="16"/>
    </row>
    <row r="19" spans="2:10" x14ac:dyDescent="0.2">
      <c r="B19" s="14" t="s">
        <v>16</v>
      </c>
      <c r="C19" s="30">
        <v>39</v>
      </c>
      <c r="D19" s="15">
        <v>7.87</v>
      </c>
      <c r="E19" s="31">
        <f t="shared" si="0"/>
        <v>51.082720588235297</v>
      </c>
      <c r="F19" s="31">
        <f t="shared" si="1"/>
        <v>3.1574218749999998</v>
      </c>
      <c r="G19" s="31">
        <f t="shared" ref="G19:G28" si="2">(G5-34.1)*100/54.04</f>
        <v>89.057461794843562</v>
      </c>
      <c r="H19" s="31">
        <f t="shared" ref="H19:H28" si="3">H5*100/54.04</f>
        <v>3.1213696106193316</v>
      </c>
      <c r="I19" s="15"/>
      <c r="J19" s="16"/>
    </row>
    <row r="20" spans="2:10" x14ac:dyDescent="0.2">
      <c r="B20" s="14" t="s">
        <v>19</v>
      </c>
      <c r="C20" s="30">
        <v>20</v>
      </c>
      <c r="D20" s="15">
        <v>5.31</v>
      </c>
      <c r="E20" s="31">
        <f t="shared" si="0"/>
        <v>60.692401960784316</v>
      </c>
      <c r="F20" s="31">
        <f t="shared" si="1"/>
        <v>6.9602251838235292</v>
      </c>
      <c r="G20" s="31">
        <f t="shared" si="2"/>
        <v>100.00278448081602</v>
      </c>
      <c r="H20" s="31">
        <f t="shared" si="3"/>
        <v>6.6213474757659112</v>
      </c>
      <c r="I20" s="15"/>
      <c r="J20" s="16"/>
    </row>
    <row r="21" spans="2:10" x14ac:dyDescent="0.2">
      <c r="B21" s="14" t="s">
        <v>17</v>
      </c>
      <c r="C21" s="30">
        <v>15</v>
      </c>
      <c r="D21" s="15">
        <v>5.27</v>
      </c>
      <c r="E21" s="31">
        <f t="shared" si="0"/>
        <v>41.18412990196078</v>
      </c>
      <c r="F21" s="31">
        <f t="shared" si="1"/>
        <v>12.132352941176471</v>
      </c>
      <c r="G21" s="31">
        <f t="shared" si="2"/>
        <v>39.437888685485326</v>
      </c>
      <c r="H21" s="31">
        <f t="shared" si="3"/>
        <v>2.0897262539089696</v>
      </c>
      <c r="I21" s="15"/>
      <c r="J21" s="16"/>
    </row>
    <row r="22" spans="2:10" x14ac:dyDescent="0.2">
      <c r="B22" s="14" t="s">
        <v>2</v>
      </c>
      <c r="C22" s="30">
        <v>37</v>
      </c>
      <c r="D22" s="15">
        <v>6.24</v>
      </c>
      <c r="E22" s="31">
        <f t="shared" si="0"/>
        <v>73.895461834400393</v>
      </c>
      <c r="F22" s="31">
        <f t="shared" si="1"/>
        <v>7.296678785694831</v>
      </c>
      <c r="G22" s="31">
        <f t="shared" si="2"/>
        <v>98.948047259705902</v>
      </c>
      <c r="H22" s="31">
        <f t="shared" si="3"/>
        <v>2.3869686062933302</v>
      </c>
      <c r="I22" s="15"/>
      <c r="J22" s="16"/>
    </row>
    <row r="23" spans="2:10" x14ac:dyDescent="0.2">
      <c r="B23" s="14" t="s">
        <v>4</v>
      </c>
      <c r="C23" s="30">
        <v>34</v>
      </c>
      <c r="D23" s="15">
        <v>8.34</v>
      </c>
      <c r="E23" s="31">
        <f t="shared" si="0"/>
        <v>93.702408772735723</v>
      </c>
      <c r="F23" s="31">
        <f t="shared" si="1"/>
        <v>3.1784532616597363</v>
      </c>
      <c r="G23" s="31">
        <f t="shared" si="2"/>
        <v>81.598717571185261</v>
      </c>
      <c r="H23" s="31">
        <f t="shared" si="3"/>
        <v>18.164762241681665</v>
      </c>
      <c r="I23" s="15"/>
      <c r="J23" s="16"/>
    </row>
    <row r="24" spans="2:10" x14ac:dyDescent="0.2">
      <c r="B24" s="14" t="s">
        <v>7</v>
      </c>
      <c r="C24" s="30">
        <v>31</v>
      </c>
      <c r="D24" s="15">
        <v>6.16</v>
      </c>
      <c r="E24" s="31">
        <f t="shared" si="0"/>
        <v>99.998173263531228</v>
      </c>
      <c r="F24" s="31">
        <f t="shared" si="1"/>
        <v>6.128861938640731</v>
      </c>
      <c r="G24" s="31">
        <f t="shared" si="2"/>
        <v>90.980549729885297</v>
      </c>
      <c r="H24" s="31">
        <f t="shared" si="3"/>
        <v>9.709891239426673</v>
      </c>
      <c r="I24" s="15"/>
      <c r="J24" s="16"/>
    </row>
    <row r="25" spans="2:10" x14ac:dyDescent="0.2">
      <c r="B25" s="14" t="s">
        <v>9</v>
      </c>
      <c r="C25" s="30">
        <v>28</v>
      </c>
      <c r="D25" s="15">
        <v>6.16</v>
      </c>
      <c r="E25" s="31">
        <f t="shared" si="0"/>
        <v>67.153571735133539</v>
      </c>
      <c r="F25" s="31">
        <f t="shared" si="1"/>
        <v>5.1115380093613265E-2</v>
      </c>
      <c r="G25" s="31">
        <f t="shared" si="2"/>
        <v>69.251441128883471</v>
      </c>
      <c r="H25" s="31">
        <f t="shared" si="3"/>
        <v>4.8637665043427614</v>
      </c>
      <c r="I25" s="15"/>
      <c r="J25" s="16"/>
    </row>
    <row r="26" spans="2:10" x14ac:dyDescent="0.2">
      <c r="B26" s="14" t="s">
        <v>12</v>
      </c>
      <c r="C26" s="30">
        <v>25</v>
      </c>
      <c r="D26" s="15">
        <v>6.16</v>
      </c>
      <c r="E26" s="31">
        <f t="shared" si="0"/>
        <v>95.553707797595735</v>
      </c>
      <c r="F26" s="31">
        <f t="shared" si="1"/>
        <v>2.6878150808500516</v>
      </c>
      <c r="G26" s="31">
        <f t="shared" si="2"/>
        <v>63.15627361783207</v>
      </c>
      <c r="H26" s="31">
        <f t="shared" si="3"/>
        <v>37.8978329506403</v>
      </c>
      <c r="I26" s="15"/>
      <c r="J26" s="16"/>
    </row>
    <row r="27" spans="2:10" x14ac:dyDescent="0.2">
      <c r="B27" s="14" t="s">
        <v>14</v>
      </c>
      <c r="C27" s="30">
        <v>20</v>
      </c>
      <c r="D27" s="15">
        <v>9.5299999999999994</v>
      </c>
      <c r="E27" s="31">
        <f t="shared" si="0"/>
        <v>20.458911000714352</v>
      </c>
      <c r="F27" s="31">
        <f t="shared" si="1"/>
        <v>2.3832006530428114</v>
      </c>
      <c r="G27" s="31"/>
      <c r="H27" s="31"/>
      <c r="I27" s="15"/>
      <c r="J27" s="16"/>
    </row>
    <row r="28" spans="2:10" x14ac:dyDescent="0.2">
      <c r="B28" s="14"/>
      <c r="C28" s="15"/>
      <c r="D28" s="15"/>
      <c r="E28" s="15">
        <f t="shared" si="0"/>
        <v>0</v>
      </c>
      <c r="F28" s="15">
        <f t="shared" si="1"/>
        <v>0.84252450980392168</v>
      </c>
      <c r="G28" s="15">
        <f t="shared" si="2"/>
        <v>4.7932620945000386E-4</v>
      </c>
      <c r="H28" s="15">
        <f t="shared" si="3"/>
        <v>8.2684582383300089</v>
      </c>
      <c r="I28" s="15"/>
      <c r="J28" s="16"/>
    </row>
    <row r="29" spans="2:10" ht="14.4" thickBot="1" x14ac:dyDescent="0.25">
      <c r="B29" s="22"/>
      <c r="C29" s="23"/>
      <c r="D29" s="23"/>
      <c r="E29" s="23">
        <f>136-5.44</f>
        <v>130.56</v>
      </c>
      <c r="F29" s="23"/>
      <c r="G29" s="23">
        <f>88.1415-34.1</f>
        <v>54.041499999999992</v>
      </c>
      <c r="H29" s="23"/>
      <c r="I29" s="23"/>
      <c r="J29" s="24"/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71C1-1D5E-4D2A-92A4-EFCB6BA88638}">
  <dimension ref="B1:J29"/>
  <sheetViews>
    <sheetView topLeftCell="A7" workbookViewId="0">
      <selection activeCell="L27" sqref="L27"/>
    </sheetView>
  </sheetViews>
  <sheetFormatPr defaultRowHeight="13.8" x14ac:dyDescent="0.2"/>
  <cols>
    <col min="1" max="16384" width="8.88671875" style="7"/>
  </cols>
  <sheetData>
    <row r="1" spans="2:10" s="6" customFormat="1" ht="41.4" x14ac:dyDescent="0.2">
      <c r="C1" s="6" t="s">
        <v>32</v>
      </c>
      <c r="D1" s="6" t="s">
        <v>22</v>
      </c>
      <c r="E1" s="6" t="s">
        <v>33</v>
      </c>
      <c r="F1" s="6" t="s">
        <v>37</v>
      </c>
      <c r="G1" s="6" t="s">
        <v>34</v>
      </c>
      <c r="H1" s="6" t="s">
        <v>38</v>
      </c>
    </row>
    <row r="2" spans="2:10" x14ac:dyDescent="0.2">
      <c r="B2" s="7" t="s">
        <v>3</v>
      </c>
    </row>
    <row r="3" spans="2:10" x14ac:dyDescent="0.2">
      <c r="B3" s="7" t="s">
        <v>5</v>
      </c>
      <c r="C3" s="7">
        <v>36</v>
      </c>
      <c r="D3" s="7">
        <v>4.16</v>
      </c>
      <c r="E3" s="8">
        <v>81.961370000000002</v>
      </c>
      <c r="F3" s="8">
        <v>0.49080499999999999</v>
      </c>
      <c r="G3" s="9">
        <v>70.116685345111748</v>
      </c>
      <c r="H3" s="9">
        <v>1.5453220212403171</v>
      </c>
      <c r="I3" s="8"/>
      <c r="J3" s="9">
        <v>1.5453220212403171</v>
      </c>
    </row>
    <row r="4" spans="2:10" x14ac:dyDescent="0.2">
      <c r="B4" s="7" t="s">
        <v>6</v>
      </c>
      <c r="C4" s="7">
        <v>20</v>
      </c>
      <c r="D4" s="7">
        <v>3.66</v>
      </c>
      <c r="E4" s="8">
        <v>38.630000000000003</v>
      </c>
      <c r="F4" s="8">
        <v>3.63</v>
      </c>
      <c r="I4" s="8"/>
    </row>
    <row r="5" spans="2:10" x14ac:dyDescent="0.2">
      <c r="B5" s="7" t="s">
        <v>10</v>
      </c>
      <c r="C5" s="7">
        <v>39</v>
      </c>
      <c r="D5" s="7">
        <v>7.87</v>
      </c>
      <c r="E5" s="10">
        <v>72.133600000000001</v>
      </c>
      <c r="F5" s="10">
        <v>4.1223299999999998</v>
      </c>
      <c r="G5" s="11">
        <v>82.22665235393346</v>
      </c>
      <c r="H5" s="11">
        <v>1.6867881375786868</v>
      </c>
      <c r="I5" s="8"/>
      <c r="J5" s="9">
        <v>1.6867881375786868</v>
      </c>
    </row>
    <row r="6" spans="2:10" x14ac:dyDescent="0.2">
      <c r="B6" s="7" t="s">
        <v>13</v>
      </c>
      <c r="C6" s="7">
        <v>20</v>
      </c>
      <c r="D6" s="7">
        <v>5.31</v>
      </c>
      <c r="E6" s="10">
        <v>84.68</v>
      </c>
      <c r="F6" s="10">
        <v>9.0872700000000002</v>
      </c>
      <c r="G6" s="12">
        <v>88.141504733432981</v>
      </c>
      <c r="H6" s="12">
        <v>3.5781761759038981</v>
      </c>
      <c r="I6" s="8"/>
      <c r="J6" s="7">
        <v>3.5781761759038981</v>
      </c>
    </row>
    <row r="7" spans="2:10" x14ac:dyDescent="0.2">
      <c r="B7" s="7" t="s">
        <v>11</v>
      </c>
      <c r="C7" s="7">
        <v>15</v>
      </c>
      <c r="D7" s="7">
        <v>5.27</v>
      </c>
      <c r="E7" s="10">
        <v>59.21</v>
      </c>
      <c r="F7" s="10">
        <v>15.84</v>
      </c>
      <c r="G7" s="12">
        <v>55.412235045636272</v>
      </c>
      <c r="H7" s="12">
        <v>1.1292880676124071</v>
      </c>
      <c r="I7" s="8"/>
      <c r="J7" s="7">
        <v>1.1292880676124071</v>
      </c>
    </row>
    <row r="8" spans="2:10" x14ac:dyDescent="0.2">
      <c r="B8" s="7" t="s">
        <v>2</v>
      </c>
      <c r="C8" s="7">
        <v>37</v>
      </c>
      <c r="D8" s="7">
        <v>6.24</v>
      </c>
      <c r="E8" s="10">
        <v>101.91791497099315</v>
      </c>
      <c r="F8" s="10">
        <v>9.5265438226031716</v>
      </c>
      <c r="G8" s="11">
        <v>87.571524739145076</v>
      </c>
      <c r="H8" s="11">
        <v>1.2899178348409157</v>
      </c>
      <c r="I8" s="8"/>
      <c r="J8" s="9">
        <v>1.2899178348409157</v>
      </c>
    </row>
    <row r="9" spans="2:10" x14ac:dyDescent="0.2">
      <c r="B9" s="7" t="s">
        <v>4</v>
      </c>
      <c r="C9" s="7">
        <v>34</v>
      </c>
      <c r="D9" s="7">
        <v>8.34</v>
      </c>
      <c r="E9" s="10">
        <v>127.77786489368377</v>
      </c>
      <c r="F9" s="10">
        <v>4.1497885784229513</v>
      </c>
      <c r="G9" s="12">
        <v>78.195946975468516</v>
      </c>
      <c r="H9" s="12">
        <v>9.8162375154047723</v>
      </c>
      <c r="I9" s="8"/>
      <c r="J9" s="7">
        <v>9.8162375154047723</v>
      </c>
    </row>
    <row r="10" spans="2:10" x14ac:dyDescent="0.2">
      <c r="B10" s="7" t="s">
        <v>7</v>
      </c>
      <c r="C10" s="7">
        <v>31</v>
      </c>
      <c r="D10" s="7">
        <v>6.16</v>
      </c>
      <c r="E10" s="10">
        <v>135.99761501286636</v>
      </c>
      <c r="F10" s="10">
        <v>8.0018421470893379</v>
      </c>
      <c r="G10" s="12">
        <v>83.265889074030014</v>
      </c>
      <c r="H10" s="12">
        <v>5.247225225786174</v>
      </c>
      <c r="I10" s="8"/>
      <c r="J10" s="7">
        <v>5.247225225786174</v>
      </c>
    </row>
    <row r="11" spans="2:10" x14ac:dyDescent="0.2">
      <c r="B11" s="7" t="s">
        <v>9</v>
      </c>
      <c r="C11" s="7">
        <v>28</v>
      </c>
      <c r="D11" s="7">
        <v>6.16</v>
      </c>
      <c r="E11" s="10">
        <v>93.115703257390336</v>
      </c>
      <c r="F11" s="10">
        <v>6.6736240250221485E-2</v>
      </c>
      <c r="G11" s="12">
        <v>71.523478786048628</v>
      </c>
      <c r="H11" s="12">
        <v>2.6283794189468286</v>
      </c>
      <c r="I11" s="8"/>
      <c r="J11" s="7">
        <v>2.6283794189468286</v>
      </c>
    </row>
    <row r="12" spans="2:10" x14ac:dyDescent="0.2">
      <c r="B12" s="7" t="s">
        <v>12</v>
      </c>
      <c r="C12" s="7">
        <v>25</v>
      </c>
      <c r="D12" s="7">
        <v>6.16</v>
      </c>
      <c r="E12" s="10">
        <v>130.19492090054101</v>
      </c>
      <c r="F12" s="10">
        <v>3.5092113695578275</v>
      </c>
      <c r="G12" s="12">
        <v>68.229650263076451</v>
      </c>
      <c r="H12" s="12">
        <v>20.479988926526019</v>
      </c>
      <c r="I12" s="8"/>
      <c r="J12" s="7">
        <v>20.479988926526019</v>
      </c>
    </row>
    <row r="13" spans="2:10" x14ac:dyDescent="0.2">
      <c r="B13" s="7" t="s">
        <v>14</v>
      </c>
      <c r="C13" s="7">
        <v>20</v>
      </c>
      <c r="D13" s="7">
        <v>9.5299999999999994</v>
      </c>
      <c r="E13" s="10">
        <v>32.151154202532659</v>
      </c>
      <c r="F13" s="10">
        <v>3.1115067726126941</v>
      </c>
      <c r="G13" s="12"/>
      <c r="H13" s="12"/>
      <c r="I13" s="8"/>
    </row>
    <row r="14" spans="2:10" x14ac:dyDescent="0.2">
      <c r="B14" s="7" t="s">
        <v>18</v>
      </c>
      <c r="E14" s="10">
        <v>5.44</v>
      </c>
      <c r="F14" s="10">
        <v>1.1000000000000001</v>
      </c>
      <c r="G14" s="12">
        <v>34.100259027883588</v>
      </c>
      <c r="H14" s="12">
        <v>4.4682748319935373</v>
      </c>
    </row>
    <row r="15" spans="2:10" ht="14.4" thickBot="1" x14ac:dyDescent="0.25"/>
    <row r="16" spans="2:10" ht="58.8" customHeight="1" x14ac:dyDescent="0.2">
      <c r="B16" s="25"/>
      <c r="C16" s="13" t="s">
        <v>32</v>
      </c>
      <c r="D16" s="32" t="s">
        <v>22</v>
      </c>
      <c r="E16" s="29" t="s">
        <v>35</v>
      </c>
      <c r="F16" s="29" t="s">
        <v>37</v>
      </c>
      <c r="G16" s="29" t="s">
        <v>36</v>
      </c>
      <c r="H16" s="29" t="s">
        <v>37</v>
      </c>
      <c r="I16" s="26"/>
      <c r="J16" s="27"/>
    </row>
    <row r="17" spans="2:10" x14ac:dyDescent="0.2">
      <c r="B17" s="14" t="s">
        <v>5</v>
      </c>
      <c r="C17" s="15">
        <v>36</v>
      </c>
      <c r="D17" s="33">
        <v>4.16</v>
      </c>
      <c r="E17" s="31">
        <f t="shared" ref="E17:E28" si="0">(E3-5.44)*100/130.56</f>
        <v>58.610117953431377</v>
      </c>
      <c r="F17" s="31">
        <f t="shared" ref="F17:F28" si="1">F3*100/130.56</f>
        <v>0.37592294730392156</v>
      </c>
      <c r="G17" s="31">
        <f>(G3-34.1)*100/54.04</f>
        <v>66.648196419525803</v>
      </c>
      <c r="H17" s="31">
        <f>H3*100/54.04</f>
        <v>2.8595892324950358</v>
      </c>
      <c r="I17" s="15"/>
      <c r="J17" s="16"/>
    </row>
    <row r="18" spans="2:10" x14ac:dyDescent="0.2">
      <c r="B18" s="14" t="s">
        <v>6</v>
      </c>
      <c r="C18" s="15">
        <v>20</v>
      </c>
      <c r="D18" s="33">
        <v>3.66</v>
      </c>
      <c r="E18" s="31">
        <f t="shared" si="0"/>
        <v>25.421262254901965</v>
      </c>
      <c r="F18" s="31">
        <f t="shared" si="1"/>
        <v>2.7803308823529411</v>
      </c>
      <c r="G18" s="31"/>
      <c r="H18" s="31"/>
      <c r="I18" s="15"/>
      <c r="J18" s="16"/>
    </row>
    <row r="19" spans="2:10" x14ac:dyDescent="0.2">
      <c r="B19" s="14" t="s">
        <v>10</v>
      </c>
      <c r="C19" s="15">
        <v>39</v>
      </c>
      <c r="D19" s="33">
        <v>7.87</v>
      </c>
      <c r="E19" s="31">
        <f t="shared" si="0"/>
        <v>51.082720588235297</v>
      </c>
      <c r="F19" s="31">
        <f t="shared" si="1"/>
        <v>3.1574218749999998</v>
      </c>
      <c r="G19" s="31">
        <f t="shared" ref="G19:G26" si="2">(G5-34.1)*100/54.04</f>
        <v>89.057461794843562</v>
      </c>
      <c r="H19" s="31">
        <f t="shared" ref="H19:H26" si="3">H5*100/54.04</f>
        <v>3.1213696106193316</v>
      </c>
      <c r="I19" s="15"/>
      <c r="J19" s="16"/>
    </row>
    <row r="20" spans="2:10" x14ac:dyDescent="0.2">
      <c r="B20" s="14" t="s">
        <v>13</v>
      </c>
      <c r="C20" s="15">
        <v>20</v>
      </c>
      <c r="D20" s="33">
        <v>5.31</v>
      </c>
      <c r="E20" s="31">
        <f t="shared" si="0"/>
        <v>60.692401960784316</v>
      </c>
      <c r="F20" s="31">
        <f t="shared" si="1"/>
        <v>6.9602251838235292</v>
      </c>
      <c r="G20" s="31">
        <f t="shared" si="2"/>
        <v>100.00278448081602</v>
      </c>
      <c r="H20" s="31">
        <f t="shared" si="3"/>
        <v>6.6213474757659112</v>
      </c>
      <c r="I20" s="15"/>
      <c r="J20" s="16"/>
    </row>
    <row r="21" spans="2:10" x14ac:dyDescent="0.2">
      <c r="B21" s="14" t="s">
        <v>11</v>
      </c>
      <c r="C21" s="15">
        <v>15</v>
      </c>
      <c r="D21" s="33">
        <v>5.27</v>
      </c>
      <c r="E21" s="31">
        <f t="shared" si="0"/>
        <v>41.18412990196078</v>
      </c>
      <c r="F21" s="31">
        <f t="shared" si="1"/>
        <v>12.132352941176471</v>
      </c>
      <c r="G21" s="31">
        <f t="shared" si="2"/>
        <v>39.437888685485326</v>
      </c>
      <c r="H21" s="31">
        <f t="shared" si="3"/>
        <v>2.0897262539089696</v>
      </c>
      <c r="I21" s="15"/>
      <c r="J21" s="16"/>
    </row>
    <row r="22" spans="2:10" x14ac:dyDescent="0.2">
      <c r="B22" s="14" t="s">
        <v>2</v>
      </c>
      <c r="C22" s="15">
        <v>37</v>
      </c>
      <c r="D22" s="33">
        <v>6.24</v>
      </c>
      <c r="E22" s="31">
        <f t="shared" si="0"/>
        <v>73.895461834400393</v>
      </c>
      <c r="F22" s="31">
        <f t="shared" si="1"/>
        <v>7.296678785694831</v>
      </c>
      <c r="G22" s="31">
        <f t="shared" si="2"/>
        <v>98.948047259705902</v>
      </c>
      <c r="H22" s="31">
        <f t="shared" si="3"/>
        <v>2.3869686062933302</v>
      </c>
      <c r="I22" s="15"/>
      <c r="J22" s="16"/>
    </row>
    <row r="23" spans="2:10" x14ac:dyDescent="0.2">
      <c r="B23" s="14" t="s">
        <v>4</v>
      </c>
      <c r="C23" s="15">
        <v>34</v>
      </c>
      <c r="D23" s="33">
        <v>8.34</v>
      </c>
      <c r="E23" s="31">
        <f t="shared" si="0"/>
        <v>93.702408772735723</v>
      </c>
      <c r="F23" s="31">
        <f t="shared" si="1"/>
        <v>3.1784532616597363</v>
      </c>
      <c r="G23" s="31">
        <f t="shared" si="2"/>
        <v>81.598717571185261</v>
      </c>
      <c r="H23" s="31">
        <f t="shared" si="3"/>
        <v>18.164762241681665</v>
      </c>
      <c r="I23" s="15"/>
      <c r="J23" s="16"/>
    </row>
    <row r="24" spans="2:10" x14ac:dyDescent="0.2">
      <c r="B24" s="14" t="s">
        <v>7</v>
      </c>
      <c r="C24" s="15">
        <v>31</v>
      </c>
      <c r="D24" s="33">
        <v>6.16</v>
      </c>
      <c r="E24" s="31">
        <f t="shared" si="0"/>
        <v>99.998173263531228</v>
      </c>
      <c r="F24" s="31">
        <f t="shared" si="1"/>
        <v>6.128861938640731</v>
      </c>
      <c r="G24" s="31">
        <f t="shared" si="2"/>
        <v>90.980549729885297</v>
      </c>
      <c r="H24" s="31">
        <f t="shared" si="3"/>
        <v>9.709891239426673</v>
      </c>
      <c r="I24" s="15"/>
      <c r="J24" s="16"/>
    </row>
    <row r="25" spans="2:10" x14ac:dyDescent="0.2">
      <c r="B25" s="14" t="s">
        <v>9</v>
      </c>
      <c r="C25" s="15">
        <v>28</v>
      </c>
      <c r="D25" s="33">
        <v>6.16</v>
      </c>
      <c r="E25" s="31">
        <f t="shared" si="0"/>
        <v>67.153571735133539</v>
      </c>
      <c r="F25" s="31">
        <f t="shared" si="1"/>
        <v>5.1115380093613265E-2</v>
      </c>
      <c r="G25" s="31">
        <f t="shared" si="2"/>
        <v>69.251441128883471</v>
      </c>
      <c r="H25" s="31">
        <f t="shared" si="3"/>
        <v>4.8637665043427614</v>
      </c>
      <c r="I25" s="15"/>
      <c r="J25" s="16"/>
    </row>
    <row r="26" spans="2:10" x14ac:dyDescent="0.2">
      <c r="B26" s="14" t="s">
        <v>12</v>
      </c>
      <c r="C26" s="15">
        <v>25</v>
      </c>
      <c r="D26" s="33">
        <v>6.16</v>
      </c>
      <c r="E26" s="31">
        <f t="shared" si="0"/>
        <v>95.553707797595735</v>
      </c>
      <c r="F26" s="31">
        <f t="shared" si="1"/>
        <v>2.6878150808500516</v>
      </c>
      <c r="G26" s="31">
        <f t="shared" si="2"/>
        <v>63.15627361783207</v>
      </c>
      <c r="H26" s="31">
        <f t="shared" si="3"/>
        <v>37.8978329506403</v>
      </c>
      <c r="I26" s="15"/>
      <c r="J26" s="16"/>
    </row>
    <row r="27" spans="2:10" x14ac:dyDescent="0.2">
      <c r="B27" s="14" t="s">
        <v>14</v>
      </c>
      <c r="C27" s="15">
        <v>20</v>
      </c>
      <c r="D27" s="33">
        <v>9.5299999999999994</v>
      </c>
      <c r="E27" s="31">
        <f t="shared" si="0"/>
        <v>20.458911000714352</v>
      </c>
      <c r="F27" s="31">
        <f t="shared" si="1"/>
        <v>2.3832006530428114</v>
      </c>
      <c r="G27" s="31"/>
      <c r="H27" s="31"/>
      <c r="I27" s="15"/>
      <c r="J27" s="16"/>
    </row>
    <row r="28" spans="2:10" x14ac:dyDescent="0.2">
      <c r="B28" s="14"/>
      <c r="C28" s="15"/>
      <c r="D28" s="15"/>
      <c r="E28" s="15">
        <f t="shared" si="0"/>
        <v>0</v>
      </c>
      <c r="F28" s="15">
        <f t="shared" si="1"/>
        <v>0.84252450980392168</v>
      </c>
      <c r="G28" s="15">
        <f>(G14-34.1)*100/54.04</f>
        <v>4.7932620945000386E-4</v>
      </c>
      <c r="H28" s="15">
        <f>H14*100/54.04</f>
        <v>8.2684582383300089</v>
      </c>
      <c r="I28" s="15"/>
      <c r="J28" s="16"/>
    </row>
    <row r="29" spans="2:10" ht="14.4" thickBot="1" x14ac:dyDescent="0.25">
      <c r="B29" s="22"/>
      <c r="C29" s="23"/>
      <c r="D29" s="23"/>
      <c r="E29" s="23">
        <f>136-5.44</f>
        <v>130.56</v>
      </c>
      <c r="F29" s="23"/>
      <c r="G29" s="23">
        <f>88.1415-34.1</f>
        <v>54.041499999999992</v>
      </c>
      <c r="H29" s="23"/>
      <c r="I29" s="23"/>
      <c r="J29" s="24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Figure2A</vt:lpstr>
      <vt:lpstr>Figure2B</vt:lpstr>
      <vt:lpstr>Figure2C</vt:lpstr>
      <vt:lpstr>Figure2D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Natsuko</dc:creator>
  <cp:lastModifiedBy>廣明秀一</cp:lastModifiedBy>
  <dcterms:created xsi:type="dcterms:W3CDTF">2020-12-18T08:29:37Z</dcterms:created>
  <dcterms:modified xsi:type="dcterms:W3CDTF">2020-12-23T00:31:41Z</dcterms:modified>
</cp:coreProperties>
</file>