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ene\Desktop\Caru's manuscript\PeerJ\"/>
    </mc:Choice>
  </mc:AlternateContent>
  <xr:revisionPtr revIDLastSave="0" documentId="8_{436315E9-5DA9-4520-8F54-E842DC26AC7B}" xr6:coauthVersionLast="47" xr6:coauthVersionMax="47" xr10:uidLastSave="{00000000-0000-0000-0000-000000000000}"/>
  <bookViews>
    <workbookView xWindow="-108" yWindow="-108" windowWidth="23256" windowHeight="12576" xr2:uid="{7B1F22CC-F1A0-4D9C-A172-41978660128A}"/>
  </bookViews>
  <sheets>
    <sheet name="Sheet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6" i="2" l="1"/>
  <c r="S46" i="2"/>
  <c r="Q46" i="2"/>
  <c r="L46" i="2"/>
  <c r="K46" i="2"/>
  <c r="O34" i="2"/>
  <c r="P46" i="2"/>
  <c r="S44" i="2"/>
  <c r="R44" i="2"/>
  <c r="Q44" i="2"/>
  <c r="P44" i="2"/>
  <c r="O44" i="2"/>
  <c r="N44" i="2"/>
  <c r="M44" i="2"/>
  <c r="L44" i="2"/>
  <c r="K44" i="2"/>
  <c r="V44" i="2" s="1"/>
  <c r="K45" i="2"/>
  <c r="K47" i="2"/>
  <c r="K48" i="2"/>
  <c r="K49" i="2"/>
  <c r="K50" i="2"/>
  <c r="T44" i="2" l="1"/>
  <c r="U44" i="2"/>
  <c r="R62" i="2"/>
  <c r="AC62" i="2" s="1"/>
  <c r="S62" i="2"/>
  <c r="AD62" i="2" s="1"/>
  <c r="Q62" i="2"/>
  <c r="AB62" i="2" s="1"/>
  <c r="S61" i="2"/>
  <c r="AD61" i="2" s="1"/>
  <c r="S74" i="2"/>
  <c r="AD74" i="2" s="1"/>
  <c r="R74" i="2"/>
  <c r="AC74" i="2" s="1"/>
  <c r="Q74" i="2"/>
  <c r="AB74" i="2" s="1"/>
  <c r="P74" i="2"/>
  <c r="AA74" i="2" s="1"/>
  <c r="O74" i="2"/>
  <c r="Z74" i="2" s="1"/>
  <c r="N74" i="2"/>
  <c r="Y74" i="2" s="1"/>
  <c r="M74" i="2"/>
  <c r="X74" i="2" s="1"/>
  <c r="L74" i="2"/>
  <c r="W74" i="2" s="1"/>
  <c r="K74" i="2"/>
  <c r="V74" i="2" s="1"/>
  <c r="S73" i="2"/>
  <c r="AD73" i="2" s="1"/>
  <c r="R73" i="2"/>
  <c r="AC73" i="2" s="1"/>
  <c r="Q73" i="2"/>
  <c r="AB73" i="2" s="1"/>
  <c r="P73" i="2"/>
  <c r="AA73" i="2" s="1"/>
  <c r="O73" i="2"/>
  <c r="Z73" i="2" s="1"/>
  <c r="N73" i="2"/>
  <c r="Y73" i="2" s="1"/>
  <c r="M73" i="2"/>
  <c r="X73" i="2" s="1"/>
  <c r="L73" i="2"/>
  <c r="W73" i="2" s="1"/>
  <c r="K73" i="2"/>
  <c r="V73" i="2" s="1"/>
  <c r="S72" i="2"/>
  <c r="AD72" i="2" s="1"/>
  <c r="R72" i="2"/>
  <c r="AC72" i="2" s="1"/>
  <c r="Q72" i="2"/>
  <c r="AB72" i="2" s="1"/>
  <c r="P72" i="2"/>
  <c r="AA72" i="2" s="1"/>
  <c r="O72" i="2"/>
  <c r="Z72" i="2" s="1"/>
  <c r="N72" i="2"/>
  <c r="Y72" i="2" s="1"/>
  <c r="M72" i="2"/>
  <c r="X72" i="2" s="1"/>
  <c r="L72" i="2"/>
  <c r="W72" i="2" s="1"/>
  <c r="K72" i="2"/>
  <c r="S71" i="2"/>
  <c r="AD71" i="2" s="1"/>
  <c r="R71" i="2"/>
  <c r="AC71" i="2" s="1"/>
  <c r="Q71" i="2"/>
  <c r="AB71" i="2" s="1"/>
  <c r="P71" i="2"/>
  <c r="AA71" i="2" s="1"/>
  <c r="O71" i="2"/>
  <c r="Z71" i="2" s="1"/>
  <c r="N71" i="2"/>
  <c r="Y71" i="2" s="1"/>
  <c r="M71" i="2"/>
  <c r="X71" i="2" s="1"/>
  <c r="L71" i="2"/>
  <c r="W71" i="2" s="1"/>
  <c r="K71" i="2"/>
  <c r="V71" i="2" s="1"/>
  <c r="S70" i="2"/>
  <c r="AD70" i="2" s="1"/>
  <c r="R70" i="2"/>
  <c r="AC70" i="2" s="1"/>
  <c r="Q70" i="2"/>
  <c r="AB70" i="2" s="1"/>
  <c r="P70" i="2"/>
  <c r="AA70" i="2" s="1"/>
  <c r="O70" i="2"/>
  <c r="Z70" i="2" s="1"/>
  <c r="N70" i="2"/>
  <c r="Y70" i="2" s="1"/>
  <c r="M70" i="2"/>
  <c r="X70" i="2" s="1"/>
  <c r="L70" i="2"/>
  <c r="W70" i="2" s="1"/>
  <c r="K70" i="2"/>
  <c r="V70" i="2" s="1"/>
  <c r="S69" i="2"/>
  <c r="AD69" i="2" s="1"/>
  <c r="R69" i="2"/>
  <c r="AC69" i="2" s="1"/>
  <c r="Q69" i="2"/>
  <c r="AB69" i="2" s="1"/>
  <c r="P69" i="2"/>
  <c r="AA69" i="2" s="1"/>
  <c r="O69" i="2"/>
  <c r="Z69" i="2" s="1"/>
  <c r="N69" i="2"/>
  <c r="Y69" i="2" s="1"/>
  <c r="M69" i="2"/>
  <c r="X69" i="2" s="1"/>
  <c r="L69" i="2"/>
  <c r="W69" i="2" s="1"/>
  <c r="K69" i="2"/>
  <c r="V69" i="2" s="1"/>
  <c r="S68" i="2"/>
  <c r="AD68" i="2" s="1"/>
  <c r="R68" i="2"/>
  <c r="AC68" i="2" s="1"/>
  <c r="Q68" i="2"/>
  <c r="AB68" i="2" s="1"/>
  <c r="P68" i="2"/>
  <c r="AA68" i="2" s="1"/>
  <c r="O68" i="2"/>
  <c r="Z68" i="2" s="1"/>
  <c r="N68" i="2"/>
  <c r="Y68" i="2" s="1"/>
  <c r="M68" i="2"/>
  <c r="X68" i="2" s="1"/>
  <c r="L68" i="2"/>
  <c r="K68" i="2"/>
  <c r="V68" i="2" s="1"/>
  <c r="P62" i="2"/>
  <c r="AA62" i="2" s="1"/>
  <c r="O62" i="2"/>
  <c r="Z62" i="2" s="1"/>
  <c r="N62" i="2"/>
  <c r="Y62" i="2" s="1"/>
  <c r="M62" i="2"/>
  <c r="X62" i="2" s="1"/>
  <c r="L62" i="2"/>
  <c r="W62" i="2" s="1"/>
  <c r="K62" i="2"/>
  <c r="V62" i="2" s="1"/>
  <c r="R61" i="2"/>
  <c r="AC61" i="2" s="1"/>
  <c r="Q61" i="2"/>
  <c r="AB61" i="2" s="1"/>
  <c r="P61" i="2"/>
  <c r="AA61" i="2" s="1"/>
  <c r="O61" i="2"/>
  <c r="Z61" i="2" s="1"/>
  <c r="N61" i="2"/>
  <c r="Y61" i="2" s="1"/>
  <c r="M61" i="2"/>
  <c r="X61" i="2" s="1"/>
  <c r="L61" i="2"/>
  <c r="W61" i="2" s="1"/>
  <c r="K61" i="2"/>
  <c r="V61" i="2" s="1"/>
  <c r="S60" i="2"/>
  <c r="AD60" i="2" s="1"/>
  <c r="R60" i="2"/>
  <c r="AC60" i="2" s="1"/>
  <c r="Q60" i="2"/>
  <c r="AB60" i="2" s="1"/>
  <c r="P60" i="2"/>
  <c r="AA60" i="2" s="1"/>
  <c r="O60" i="2"/>
  <c r="Z60" i="2" s="1"/>
  <c r="N60" i="2"/>
  <c r="Y60" i="2" s="1"/>
  <c r="M60" i="2"/>
  <c r="X60" i="2" s="1"/>
  <c r="L60" i="2"/>
  <c r="W60" i="2" s="1"/>
  <c r="K60" i="2"/>
  <c r="V60" i="2" s="1"/>
  <c r="S59" i="2"/>
  <c r="AD59" i="2" s="1"/>
  <c r="R59" i="2"/>
  <c r="AC59" i="2" s="1"/>
  <c r="Q59" i="2"/>
  <c r="AB59" i="2" s="1"/>
  <c r="P59" i="2"/>
  <c r="AA59" i="2" s="1"/>
  <c r="O59" i="2"/>
  <c r="Z59" i="2" s="1"/>
  <c r="N59" i="2"/>
  <c r="Y59" i="2" s="1"/>
  <c r="M59" i="2"/>
  <c r="X59" i="2" s="1"/>
  <c r="L59" i="2"/>
  <c r="K59" i="2"/>
  <c r="V59" i="2" s="1"/>
  <c r="S58" i="2"/>
  <c r="AD58" i="2" s="1"/>
  <c r="R58" i="2"/>
  <c r="AC58" i="2" s="1"/>
  <c r="Q58" i="2"/>
  <c r="AB58" i="2" s="1"/>
  <c r="P58" i="2"/>
  <c r="AA58" i="2" s="1"/>
  <c r="O58" i="2"/>
  <c r="Z58" i="2" s="1"/>
  <c r="N58" i="2"/>
  <c r="Y58" i="2" s="1"/>
  <c r="M58" i="2"/>
  <c r="X58" i="2" s="1"/>
  <c r="L58" i="2"/>
  <c r="W58" i="2" s="1"/>
  <c r="K58" i="2"/>
  <c r="V58" i="2" s="1"/>
  <c r="S57" i="2"/>
  <c r="AD57" i="2" s="1"/>
  <c r="R57" i="2"/>
  <c r="AC57" i="2" s="1"/>
  <c r="Q57" i="2"/>
  <c r="AB57" i="2" s="1"/>
  <c r="P57" i="2"/>
  <c r="AA57" i="2" s="1"/>
  <c r="O57" i="2"/>
  <c r="Z57" i="2" s="1"/>
  <c r="N57" i="2"/>
  <c r="Y57" i="2" s="1"/>
  <c r="M57" i="2"/>
  <c r="X57" i="2" s="1"/>
  <c r="L57" i="2"/>
  <c r="W57" i="2" s="1"/>
  <c r="K57" i="2"/>
  <c r="V57" i="2" s="1"/>
  <c r="S56" i="2"/>
  <c r="AD56" i="2" s="1"/>
  <c r="R56" i="2"/>
  <c r="AC56" i="2" s="1"/>
  <c r="Q56" i="2"/>
  <c r="AB56" i="2" s="1"/>
  <c r="P56" i="2"/>
  <c r="AA56" i="2" s="1"/>
  <c r="O56" i="2"/>
  <c r="Z56" i="2" s="1"/>
  <c r="N56" i="2"/>
  <c r="Y56" i="2" s="1"/>
  <c r="M56" i="2"/>
  <c r="X56" i="2" s="1"/>
  <c r="L56" i="2"/>
  <c r="W56" i="2" s="1"/>
  <c r="K56" i="2"/>
  <c r="V56" i="2" s="1"/>
  <c r="S38" i="2"/>
  <c r="AD38" i="2" s="1"/>
  <c r="R38" i="2"/>
  <c r="AC38" i="2" s="1"/>
  <c r="Q38" i="2"/>
  <c r="AB38" i="2" s="1"/>
  <c r="P38" i="2"/>
  <c r="AA38" i="2" s="1"/>
  <c r="O38" i="2"/>
  <c r="Z38" i="2" s="1"/>
  <c r="N38" i="2"/>
  <c r="Y38" i="2" s="1"/>
  <c r="M38" i="2"/>
  <c r="X38" i="2" s="1"/>
  <c r="L38" i="2"/>
  <c r="K38" i="2"/>
  <c r="V38" i="2" s="1"/>
  <c r="S37" i="2"/>
  <c r="AD37" i="2" s="1"/>
  <c r="R37" i="2"/>
  <c r="AC37" i="2" s="1"/>
  <c r="Q37" i="2"/>
  <c r="AB37" i="2" s="1"/>
  <c r="P37" i="2"/>
  <c r="AA37" i="2" s="1"/>
  <c r="O37" i="2"/>
  <c r="Z37" i="2" s="1"/>
  <c r="N37" i="2"/>
  <c r="Y37" i="2" s="1"/>
  <c r="M37" i="2"/>
  <c r="X37" i="2" s="1"/>
  <c r="L37" i="2"/>
  <c r="W37" i="2" s="1"/>
  <c r="K37" i="2"/>
  <c r="V37" i="2" s="1"/>
  <c r="S36" i="2"/>
  <c r="AD36" i="2" s="1"/>
  <c r="R36" i="2"/>
  <c r="AC36" i="2" s="1"/>
  <c r="Q36" i="2"/>
  <c r="AB36" i="2" s="1"/>
  <c r="P36" i="2"/>
  <c r="AA36" i="2" s="1"/>
  <c r="O36" i="2"/>
  <c r="Z36" i="2" s="1"/>
  <c r="N36" i="2"/>
  <c r="Y36" i="2" s="1"/>
  <c r="M36" i="2"/>
  <c r="X36" i="2" s="1"/>
  <c r="L36" i="2"/>
  <c r="W36" i="2" s="1"/>
  <c r="K36" i="2"/>
  <c r="V36" i="2" s="1"/>
  <c r="S35" i="2"/>
  <c r="AD35" i="2" s="1"/>
  <c r="R35" i="2"/>
  <c r="AC35" i="2" s="1"/>
  <c r="Q35" i="2"/>
  <c r="AB35" i="2" s="1"/>
  <c r="P35" i="2"/>
  <c r="AA35" i="2" s="1"/>
  <c r="O35" i="2"/>
  <c r="Z35" i="2" s="1"/>
  <c r="N35" i="2"/>
  <c r="Y35" i="2" s="1"/>
  <c r="M35" i="2"/>
  <c r="X35" i="2" s="1"/>
  <c r="L35" i="2"/>
  <c r="W35" i="2" s="1"/>
  <c r="K35" i="2"/>
  <c r="V35" i="2" s="1"/>
  <c r="S34" i="2"/>
  <c r="AD34" i="2" s="1"/>
  <c r="R34" i="2"/>
  <c r="AC34" i="2" s="1"/>
  <c r="Q34" i="2"/>
  <c r="AB34" i="2" s="1"/>
  <c r="P34" i="2"/>
  <c r="AA34" i="2" s="1"/>
  <c r="Z34" i="2"/>
  <c r="N34" i="2"/>
  <c r="Y34" i="2" s="1"/>
  <c r="M34" i="2"/>
  <c r="X34" i="2" s="1"/>
  <c r="L34" i="2"/>
  <c r="K34" i="2"/>
  <c r="V34" i="2" s="1"/>
  <c r="S33" i="2"/>
  <c r="AD33" i="2" s="1"/>
  <c r="R33" i="2"/>
  <c r="AC33" i="2" s="1"/>
  <c r="Q33" i="2"/>
  <c r="AB33" i="2" s="1"/>
  <c r="P33" i="2"/>
  <c r="AA33" i="2" s="1"/>
  <c r="O33" i="2"/>
  <c r="Z33" i="2" s="1"/>
  <c r="N33" i="2"/>
  <c r="Y33" i="2" s="1"/>
  <c r="M33" i="2"/>
  <c r="X33" i="2" s="1"/>
  <c r="L33" i="2"/>
  <c r="W33" i="2" s="1"/>
  <c r="K33" i="2"/>
  <c r="S32" i="2"/>
  <c r="AD32" i="2" s="1"/>
  <c r="R32" i="2"/>
  <c r="AC32" i="2" s="1"/>
  <c r="Q32" i="2"/>
  <c r="AB32" i="2" s="1"/>
  <c r="P32" i="2"/>
  <c r="AA32" i="2" s="1"/>
  <c r="O32" i="2"/>
  <c r="Z32" i="2" s="1"/>
  <c r="N32" i="2"/>
  <c r="Y32" i="2" s="1"/>
  <c r="M32" i="2"/>
  <c r="X32" i="2" s="1"/>
  <c r="L32" i="2"/>
  <c r="W32" i="2" s="1"/>
  <c r="K32" i="2"/>
  <c r="V32" i="2" s="1"/>
  <c r="S50" i="2"/>
  <c r="AD50" i="2" s="1"/>
  <c r="R50" i="2"/>
  <c r="AC50" i="2" s="1"/>
  <c r="Q50" i="2"/>
  <c r="AB50" i="2" s="1"/>
  <c r="P50" i="2"/>
  <c r="AA50" i="2" s="1"/>
  <c r="O50" i="2"/>
  <c r="Z50" i="2" s="1"/>
  <c r="N50" i="2"/>
  <c r="Y50" i="2" s="1"/>
  <c r="M50" i="2"/>
  <c r="X50" i="2" s="1"/>
  <c r="L50" i="2"/>
  <c r="W50" i="2" s="1"/>
  <c r="V50" i="2"/>
  <c r="S49" i="2"/>
  <c r="AD49" i="2" s="1"/>
  <c r="R49" i="2"/>
  <c r="AC49" i="2" s="1"/>
  <c r="Q49" i="2"/>
  <c r="AB49" i="2" s="1"/>
  <c r="P49" i="2"/>
  <c r="AA49" i="2" s="1"/>
  <c r="O49" i="2"/>
  <c r="Z49" i="2" s="1"/>
  <c r="N49" i="2"/>
  <c r="Y49" i="2" s="1"/>
  <c r="M49" i="2"/>
  <c r="X49" i="2" s="1"/>
  <c r="L49" i="2"/>
  <c r="V49" i="2"/>
  <c r="S48" i="2"/>
  <c r="AD48" i="2" s="1"/>
  <c r="R48" i="2"/>
  <c r="AC48" i="2" s="1"/>
  <c r="Q48" i="2"/>
  <c r="AB48" i="2" s="1"/>
  <c r="P48" i="2"/>
  <c r="AA48" i="2" s="1"/>
  <c r="O48" i="2"/>
  <c r="Z48" i="2" s="1"/>
  <c r="N48" i="2"/>
  <c r="Y48" i="2" s="1"/>
  <c r="M48" i="2"/>
  <c r="X48" i="2" s="1"/>
  <c r="L48" i="2"/>
  <c r="W48" i="2" s="1"/>
  <c r="S47" i="2"/>
  <c r="AD47" i="2" s="1"/>
  <c r="R47" i="2"/>
  <c r="AC47" i="2" s="1"/>
  <c r="Q47" i="2"/>
  <c r="AB47" i="2" s="1"/>
  <c r="P47" i="2"/>
  <c r="AA47" i="2" s="1"/>
  <c r="O47" i="2"/>
  <c r="Z47" i="2" s="1"/>
  <c r="N47" i="2"/>
  <c r="Y47" i="2" s="1"/>
  <c r="M47" i="2"/>
  <c r="X47" i="2" s="1"/>
  <c r="L47" i="2"/>
  <c r="W47" i="2" s="1"/>
  <c r="V47" i="2"/>
  <c r="AD46" i="2"/>
  <c r="AC46" i="2"/>
  <c r="AB46" i="2"/>
  <c r="AA46" i="2"/>
  <c r="O46" i="2"/>
  <c r="Z46" i="2" s="1"/>
  <c r="N46" i="2"/>
  <c r="Y46" i="2" s="1"/>
  <c r="M46" i="2"/>
  <c r="X46" i="2" s="1"/>
  <c r="W46" i="2"/>
  <c r="S45" i="2"/>
  <c r="AD45" i="2" s="1"/>
  <c r="R45" i="2"/>
  <c r="AC45" i="2" s="1"/>
  <c r="Q45" i="2"/>
  <c r="AB45" i="2" s="1"/>
  <c r="P45" i="2"/>
  <c r="AA45" i="2" s="1"/>
  <c r="O45" i="2"/>
  <c r="Z45" i="2" s="1"/>
  <c r="N45" i="2"/>
  <c r="Y45" i="2" s="1"/>
  <c r="M45" i="2"/>
  <c r="X45" i="2" s="1"/>
  <c r="L45" i="2"/>
  <c r="V45" i="2"/>
  <c r="AD44" i="2"/>
  <c r="AC44" i="2"/>
  <c r="AB44" i="2"/>
  <c r="AA44" i="2"/>
  <c r="Z44" i="2"/>
  <c r="Y44" i="2"/>
  <c r="X44" i="2"/>
  <c r="W44" i="2"/>
  <c r="AH35" i="2" l="1"/>
  <c r="AH58" i="2"/>
  <c r="AH32" i="2"/>
  <c r="AH57" i="2"/>
  <c r="AH61" i="2"/>
  <c r="AH62" i="2"/>
  <c r="T59" i="2"/>
  <c r="T62" i="2"/>
  <c r="W59" i="2"/>
  <c r="AF59" i="2" s="1"/>
  <c r="T68" i="2"/>
  <c r="U68" i="2" s="1"/>
  <c r="W68" i="2"/>
  <c r="AH56" i="2" s="1"/>
  <c r="T72" i="2"/>
  <c r="U46" i="2"/>
  <c r="U60" i="2"/>
  <c r="T38" i="2"/>
  <c r="U56" i="2"/>
  <c r="AE56" i="2"/>
  <c r="V72" i="2"/>
  <c r="AH60" i="2" s="1"/>
  <c r="AF50" i="2"/>
  <c r="V46" i="2"/>
  <c r="AF46" i="2" s="1"/>
  <c r="U48" i="2"/>
  <c r="T49" i="2"/>
  <c r="U49" i="2"/>
  <c r="AE50" i="2"/>
  <c r="T45" i="2"/>
  <c r="U45" i="2"/>
  <c r="U50" i="2"/>
  <c r="T34" i="2"/>
  <c r="W34" i="2"/>
  <c r="AF34" i="2" s="1"/>
  <c r="U35" i="2"/>
  <c r="U33" i="2"/>
  <c r="U38" i="2"/>
  <c r="W38" i="2"/>
  <c r="AH38" i="2" s="1"/>
  <c r="AF47" i="2"/>
  <c r="AE47" i="2"/>
  <c r="AF57" i="2"/>
  <c r="AE57" i="2"/>
  <c r="AF44" i="2"/>
  <c r="AE44" i="2"/>
  <c r="AF36" i="2"/>
  <c r="AE36" i="2"/>
  <c r="AF60" i="2"/>
  <c r="AE60" i="2"/>
  <c r="AF70" i="2"/>
  <c r="AE70" i="2"/>
  <c r="AF37" i="2"/>
  <c r="AE37" i="2"/>
  <c r="AF73" i="2"/>
  <c r="AE73" i="2"/>
  <c r="AF32" i="2"/>
  <c r="AE32" i="2"/>
  <c r="AF56" i="2"/>
  <c r="AF62" i="2"/>
  <c r="AE62" i="2"/>
  <c r="AF74" i="2"/>
  <c r="AE74" i="2"/>
  <c r="AF35" i="2"/>
  <c r="AF61" i="2"/>
  <c r="AE61" i="2"/>
  <c r="AF69" i="2"/>
  <c r="AE69" i="2"/>
  <c r="AF71" i="2"/>
  <c r="AE71" i="2"/>
  <c r="AE35" i="2"/>
  <c r="AF58" i="2"/>
  <c r="AE58" i="2"/>
  <c r="U34" i="2"/>
  <c r="U59" i="2"/>
  <c r="U72" i="2"/>
  <c r="T48" i="2"/>
  <c r="T33" i="2"/>
  <c r="T37" i="2"/>
  <c r="T58" i="2"/>
  <c r="T71" i="2"/>
  <c r="W45" i="2"/>
  <c r="AE45" i="2" s="1"/>
  <c r="U37" i="2"/>
  <c r="U58" i="2"/>
  <c r="U71" i="2"/>
  <c r="U62" i="2"/>
  <c r="T47" i="2"/>
  <c r="V48" i="2"/>
  <c r="AH36" i="2" s="1"/>
  <c r="T32" i="2"/>
  <c r="V33" i="2"/>
  <c r="AH33" i="2" s="1"/>
  <c r="T36" i="2"/>
  <c r="T57" i="2"/>
  <c r="T61" i="2"/>
  <c r="T70" i="2"/>
  <c r="T74" i="2"/>
  <c r="W49" i="2"/>
  <c r="AE49" i="2" s="1"/>
  <c r="U47" i="2"/>
  <c r="U32" i="2"/>
  <c r="U36" i="2"/>
  <c r="U57" i="2"/>
  <c r="U61" i="2"/>
  <c r="U70" i="2"/>
  <c r="U74" i="2"/>
  <c r="T46" i="2"/>
  <c r="T50" i="2"/>
  <c r="T35" i="2"/>
  <c r="T56" i="2"/>
  <c r="T60" i="2"/>
  <c r="T69" i="2"/>
  <c r="T73" i="2"/>
  <c r="U69" i="2"/>
  <c r="U73" i="2"/>
  <c r="AE34" i="2" l="1"/>
  <c r="AH59" i="2"/>
  <c r="AH37" i="2"/>
  <c r="AH34" i="2"/>
  <c r="AE46" i="2"/>
  <c r="AF72" i="2"/>
  <c r="AE59" i="2"/>
  <c r="AF68" i="2"/>
  <c r="AE68" i="2"/>
  <c r="AE72" i="2"/>
  <c r="AE38" i="2"/>
  <c r="AF38" i="2"/>
  <c r="AF49" i="2"/>
  <c r="AF45" i="2"/>
  <c r="AF48" i="2"/>
  <c r="AE48" i="2"/>
  <c r="AF33" i="2"/>
  <c r="AE33" i="2"/>
</calcChain>
</file>

<file path=xl/sharedStrings.xml><?xml version="1.0" encoding="utf-8"?>
<sst xmlns="http://schemas.openxmlformats.org/spreadsheetml/2006/main" count="1041" uniqueCount="59">
  <si>
    <t>Uninduced  (VAH88) S1</t>
  </si>
  <si>
    <t>Uninduced (VAH88) S2</t>
  </si>
  <si>
    <t>Uninduced (VAH88) S3</t>
  </si>
  <si>
    <t xml:space="preserve">Hours </t>
  </si>
  <si>
    <t>10^1</t>
  </si>
  <si>
    <t xml:space="preserve">10^2 </t>
  </si>
  <si>
    <t>10^3</t>
  </si>
  <si>
    <t>10^4</t>
  </si>
  <si>
    <t>10^5</t>
  </si>
  <si>
    <t>10^6</t>
  </si>
  <si>
    <t>10^7</t>
  </si>
  <si>
    <t xml:space="preserve">10^8 </t>
  </si>
  <si>
    <t>0 hour</t>
  </si>
  <si>
    <t>TNTC</t>
  </si>
  <si>
    <t>2 hour</t>
  </si>
  <si>
    <t>4 hour</t>
  </si>
  <si>
    <t xml:space="preserve">4 hour </t>
  </si>
  <si>
    <t xml:space="preserve">6 hour </t>
  </si>
  <si>
    <t>8 hour</t>
  </si>
  <si>
    <t xml:space="preserve">10 hour </t>
  </si>
  <si>
    <t>12 hour</t>
  </si>
  <si>
    <t>Induced (VAH88)</t>
  </si>
  <si>
    <t>SAMPLE 1</t>
  </si>
  <si>
    <t>SAMPLE 2</t>
  </si>
  <si>
    <t>SAMPLE 3</t>
  </si>
  <si>
    <t>Reading 1</t>
  </si>
  <si>
    <t>Reading 2</t>
  </si>
  <si>
    <t xml:space="preserve">Reading 3 </t>
  </si>
  <si>
    <t>R1</t>
  </si>
  <si>
    <t>R2</t>
  </si>
  <si>
    <t>R3</t>
  </si>
  <si>
    <t>CFU/ml (1)</t>
  </si>
  <si>
    <t>CFU/ml (2)</t>
  </si>
  <si>
    <t>CFU/ml (3)</t>
  </si>
  <si>
    <t xml:space="preserve">Average </t>
  </si>
  <si>
    <t>std</t>
  </si>
  <si>
    <t>Log CFU/ml (R1)</t>
  </si>
  <si>
    <t>Log CFU/ml (R2)</t>
  </si>
  <si>
    <t>Log CFU/ml (R3)</t>
  </si>
  <si>
    <t>Average</t>
  </si>
  <si>
    <t>Uninduced (VAH88)</t>
  </si>
  <si>
    <t>SAMPLE1</t>
  </si>
  <si>
    <t xml:space="preserve">SAMPLE 3 </t>
  </si>
  <si>
    <t>Uninduced (Endo88)</t>
  </si>
  <si>
    <t>CFU/ML (1)</t>
  </si>
  <si>
    <t>Induced (Endo88)</t>
  </si>
  <si>
    <t xml:space="preserve">SAMPLE 2 </t>
  </si>
  <si>
    <t xml:space="preserve">Dilution </t>
  </si>
  <si>
    <t xml:space="preserve"> </t>
  </si>
  <si>
    <t>T-test</t>
  </si>
  <si>
    <t>T.TEST</t>
  </si>
  <si>
    <t>Induced (VAH88) S1</t>
  </si>
  <si>
    <t>Induced (VAH88) S2</t>
  </si>
  <si>
    <t>Induced (VAH88) S3</t>
  </si>
  <si>
    <t>Uninduced (Endo88) S1</t>
  </si>
  <si>
    <t>Uninduced (Endo88) S2</t>
  </si>
  <si>
    <t>Uninduced (Endo88) S3</t>
  </si>
  <si>
    <t>Induced (Endo88) S1</t>
  </si>
  <si>
    <t>Induced (Endo88) 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</si>
</sst>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Uninduced VAH88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[1]Sheet6!$AF$15:$AF$21</c:f>
                <c:numCache>
                  <c:formatCode>General</c:formatCode>
                  <c:ptCount val="7"/>
                  <c:pt idx="0">
                    <c:v>1.7930985956311228E-2</c:v>
                  </c:pt>
                  <c:pt idx="1">
                    <c:v>6.028856417383268E-2</c:v>
                  </c:pt>
                  <c:pt idx="2">
                    <c:v>0.12435771943660007</c:v>
                  </c:pt>
                  <c:pt idx="3">
                    <c:v>0.13999327919970211</c:v>
                  </c:pt>
                  <c:pt idx="4">
                    <c:v>0.19907630184209546</c:v>
                  </c:pt>
                  <c:pt idx="5">
                    <c:v>0.22292143208266108</c:v>
                  </c:pt>
                  <c:pt idx="6">
                    <c:v>0.60989219418522256</c:v>
                  </c:pt>
                </c:numCache>
              </c:numRef>
            </c:plus>
            <c:minus>
              <c:numRef>
                <c:f>[1]Sheet6!$AF$15:$AF$21</c:f>
                <c:numCache>
                  <c:formatCode>General</c:formatCode>
                  <c:ptCount val="7"/>
                  <c:pt idx="0">
                    <c:v>1.7930985956311228E-2</c:v>
                  </c:pt>
                  <c:pt idx="1">
                    <c:v>6.028856417383268E-2</c:v>
                  </c:pt>
                  <c:pt idx="2">
                    <c:v>0.12435771943660007</c:v>
                  </c:pt>
                  <c:pt idx="3">
                    <c:v>0.13999327919970211</c:v>
                  </c:pt>
                  <c:pt idx="4">
                    <c:v>0.19907630184209546</c:v>
                  </c:pt>
                  <c:pt idx="5">
                    <c:v>0.22292143208266108</c:v>
                  </c:pt>
                  <c:pt idx="6">
                    <c:v>0.60989219418522256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</c:errBars>
          <c:cat>
            <c:numRef>
              <c:f>[1]Sheet6!$A$15:$A$21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Sheet2!$AE$32:$AE$38</c:f>
              <c:numCache>
                <c:formatCode>General</c:formatCode>
                <c:ptCount val="7"/>
                <c:pt idx="0">
                  <c:v>9.4798396711743926</c:v>
                </c:pt>
                <c:pt idx="1">
                  <c:v>9.4158400326122713</c:v>
                </c:pt>
                <c:pt idx="2">
                  <c:v>9.2836479829289207</c:v>
                </c:pt>
                <c:pt idx="3">
                  <c:v>9.1953778739833538</c:v>
                </c:pt>
                <c:pt idx="4">
                  <c:v>9.04811162189044</c:v>
                </c:pt>
                <c:pt idx="5">
                  <c:v>8.9182918742672843</c:v>
                </c:pt>
                <c:pt idx="6">
                  <c:v>8.4876157824550305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5-498C-9B5E-BEFCE798AE2C}"/>
            </c:ext>
          </c:extLst>
        </c:ser>
        <c:ser>
          <c:idx val="1"/>
          <c:order val="1"/>
          <c:tx>
            <c:v>Induced VAH88</c:v>
          </c:tx>
          <c:spPr>
            <a:solidFill>
              <a:schemeClr val="accent2">
                <a:lumMod val="5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[1]Sheet6!$AF$4:$AF$10</c:f>
                <c:numCache>
                  <c:formatCode>General</c:formatCode>
                  <c:ptCount val="7"/>
                  <c:pt idx="0">
                    <c:v>3.5940910477363003E-2</c:v>
                  </c:pt>
                  <c:pt idx="1">
                    <c:v>5.8485473449881122E-2</c:v>
                  </c:pt>
                  <c:pt idx="2">
                    <c:v>0.4925333169900778</c:v>
                  </c:pt>
                  <c:pt idx="3">
                    <c:v>0.12638457929567515</c:v>
                  </c:pt>
                  <c:pt idx="4">
                    <c:v>0.51912747037831486</c:v>
                  </c:pt>
                  <c:pt idx="5">
                    <c:v>0.2530461788733353</c:v>
                  </c:pt>
                  <c:pt idx="6">
                    <c:v>0.21822361576796967</c:v>
                  </c:pt>
                </c:numCache>
              </c:numRef>
            </c:plus>
            <c:minus>
              <c:numRef>
                <c:f>[1]Sheet6!$AF$4:$AF$10</c:f>
                <c:numCache>
                  <c:formatCode>General</c:formatCode>
                  <c:ptCount val="7"/>
                  <c:pt idx="0">
                    <c:v>3.5940910477363003E-2</c:v>
                  </c:pt>
                  <c:pt idx="1">
                    <c:v>5.8485473449881122E-2</c:v>
                  </c:pt>
                  <c:pt idx="2">
                    <c:v>0.4925333169900778</c:v>
                  </c:pt>
                  <c:pt idx="3">
                    <c:v>0.12638457929567515</c:v>
                  </c:pt>
                  <c:pt idx="4">
                    <c:v>0.51912747037831486</c:v>
                  </c:pt>
                  <c:pt idx="5">
                    <c:v>0.2530461788733353</c:v>
                  </c:pt>
                  <c:pt idx="6">
                    <c:v>0.21822361576796967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</c:errBars>
          <c:cat>
            <c:numRef>
              <c:f>[1]Sheet6!$A$15:$A$21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Sheet2!$AE$44:$AE$50</c:f>
              <c:numCache>
                <c:formatCode>General</c:formatCode>
                <c:ptCount val="7"/>
                <c:pt idx="0">
                  <c:v>9.1852743077988066</c:v>
                </c:pt>
                <c:pt idx="1">
                  <c:v>9.0013953316428346</c:v>
                </c:pt>
                <c:pt idx="2">
                  <c:v>8.8772047004061019</c:v>
                </c:pt>
                <c:pt idx="3">
                  <c:v>8.7291355635132586</c:v>
                </c:pt>
                <c:pt idx="4">
                  <c:v>8.1735756504097079</c:v>
                </c:pt>
                <c:pt idx="5">
                  <c:v>7.7563101303920234</c:v>
                </c:pt>
                <c:pt idx="6">
                  <c:v>7.5288773022457498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95-498C-9B5E-BEFCE798AE2C}"/>
            </c:ext>
          </c:extLst>
        </c:ser>
        <c:ser>
          <c:idx val="2"/>
          <c:order val="2"/>
          <c:tx>
            <c:v>Uninduced Endo88</c:v>
          </c:tx>
          <c:spPr>
            <a:solidFill>
              <a:schemeClr val="accent4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[1]Sheet6!$AF$26:$AF$32</c:f>
                <c:numCache>
                  <c:formatCode>General</c:formatCode>
                  <c:ptCount val="7"/>
                  <c:pt idx="0">
                    <c:v>0.33786184840802136</c:v>
                  </c:pt>
                  <c:pt idx="1">
                    <c:v>0.2994963305085141</c:v>
                  </c:pt>
                  <c:pt idx="2">
                    <c:v>0.2223428515325776</c:v>
                  </c:pt>
                  <c:pt idx="3">
                    <c:v>0.19256092447306036</c:v>
                  </c:pt>
                  <c:pt idx="4">
                    <c:v>0.33931158994690053</c:v>
                  </c:pt>
                  <c:pt idx="5">
                    <c:v>0.25866094656768635</c:v>
                  </c:pt>
                  <c:pt idx="6">
                    <c:v>0.13995911256825416</c:v>
                  </c:pt>
                </c:numCache>
              </c:numRef>
            </c:plus>
            <c:minus>
              <c:numRef>
                <c:f>[1]Sheet6!$AF$26:$AF$32</c:f>
                <c:numCache>
                  <c:formatCode>General</c:formatCode>
                  <c:ptCount val="7"/>
                  <c:pt idx="0">
                    <c:v>0.33786184840802136</c:v>
                  </c:pt>
                  <c:pt idx="1">
                    <c:v>0.2994963305085141</c:v>
                  </c:pt>
                  <c:pt idx="2">
                    <c:v>0.2223428515325776</c:v>
                  </c:pt>
                  <c:pt idx="3">
                    <c:v>0.19256092447306036</c:v>
                  </c:pt>
                  <c:pt idx="4">
                    <c:v>0.33931158994690053</c:v>
                  </c:pt>
                  <c:pt idx="5">
                    <c:v>0.25866094656768635</c:v>
                  </c:pt>
                  <c:pt idx="6">
                    <c:v>0.13995911256825416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</c:errBars>
          <c:cat>
            <c:numRef>
              <c:f>[1]Sheet6!$A$15:$A$21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Sheet2!$AE$56:$AE$62</c:f>
              <c:numCache>
                <c:formatCode>General</c:formatCode>
                <c:ptCount val="7"/>
                <c:pt idx="0">
                  <c:v>9.5480037656150714</c:v>
                </c:pt>
                <c:pt idx="1">
                  <c:v>9.4571003257027861</c:v>
                </c:pt>
                <c:pt idx="2">
                  <c:v>9.0298214038206837</c:v>
                </c:pt>
                <c:pt idx="3">
                  <c:v>8.9185608284334261</c:v>
                </c:pt>
                <c:pt idx="4">
                  <c:v>8.6653030302726499</c:v>
                </c:pt>
                <c:pt idx="5">
                  <c:v>8.5244608917151048</c:v>
                </c:pt>
                <c:pt idx="6">
                  <c:v>8.0602047967159773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95-498C-9B5E-BEFCE798AE2C}"/>
            </c:ext>
          </c:extLst>
        </c:ser>
        <c:ser>
          <c:idx val="3"/>
          <c:order val="3"/>
          <c:tx>
            <c:v>Induced Endo88</c:v>
          </c:tx>
          <c:spPr>
            <a:solidFill>
              <a:srgbClr val="FFC000"/>
            </a:solidFill>
            <a:ln>
              <a:solidFill>
                <a:srgbClr val="C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[1]Sheet6!$AF$26:$AF$32</c:f>
                <c:numCache>
                  <c:formatCode>General</c:formatCode>
                  <c:ptCount val="7"/>
                  <c:pt idx="0">
                    <c:v>0.33786184840802136</c:v>
                  </c:pt>
                  <c:pt idx="1">
                    <c:v>0.2994963305085141</c:v>
                  </c:pt>
                  <c:pt idx="2">
                    <c:v>0.2223428515325776</c:v>
                  </c:pt>
                  <c:pt idx="3">
                    <c:v>0.19256092447306036</c:v>
                  </c:pt>
                  <c:pt idx="4">
                    <c:v>0.33931158994690053</c:v>
                  </c:pt>
                  <c:pt idx="5">
                    <c:v>0.25866094656768635</c:v>
                  </c:pt>
                  <c:pt idx="6">
                    <c:v>0.13995911256825416</c:v>
                  </c:pt>
                </c:numCache>
              </c:numRef>
            </c:plus>
            <c:minus>
              <c:numRef>
                <c:f>[1]Sheet6!$AF$26:$AF$32</c:f>
                <c:numCache>
                  <c:formatCode>General</c:formatCode>
                  <c:ptCount val="7"/>
                  <c:pt idx="0">
                    <c:v>0.33786184840802136</c:v>
                  </c:pt>
                  <c:pt idx="1">
                    <c:v>0.2994963305085141</c:v>
                  </c:pt>
                  <c:pt idx="2">
                    <c:v>0.2223428515325776</c:v>
                  </c:pt>
                  <c:pt idx="3">
                    <c:v>0.19256092447306036</c:v>
                  </c:pt>
                  <c:pt idx="4">
                    <c:v>0.33931158994690053</c:v>
                  </c:pt>
                  <c:pt idx="5">
                    <c:v>0.25866094656768635</c:v>
                  </c:pt>
                  <c:pt idx="6">
                    <c:v>0.13995911256825416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</c:errBars>
          <c:cat>
            <c:numRef>
              <c:f>[1]Sheet6!$A$15:$A$21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Sheet2!$AE$68:$AE$74</c:f>
              <c:numCache>
                <c:formatCode>General</c:formatCode>
                <c:ptCount val="7"/>
                <c:pt idx="0">
                  <c:v>9.077512278345317</c:v>
                </c:pt>
                <c:pt idx="1">
                  <c:v>8.3682940053878028</c:v>
                </c:pt>
                <c:pt idx="2">
                  <c:v>8.1181685800771231</c:v>
                </c:pt>
                <c:pt idx="3">
                  <c:v>7.8798249027443052</c:v>
                </c:pt>
                <c:pt idx="4">
                  <c:v>7.4754844571632884</c:v>
                </c:pt>
                <c:pt idx="5">
                  <c:v>5.7896364695955311</c:v>
                </c:pt>
                <c:pt idx="6">
                  <c:v>4.5312217512688679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95-498C-9B5E-BEFCE798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808136"/>
        <c:axId val="397809120"/>
      </c:barChart>
      <c:catAx>
        <c:axId val="397808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b="1">
                    <a:solidFill>
                      <a:sysClr val="windowText" lastClr="000000"/>
                    </a:solidFill>
                  </a:rPr>
                  <a:t>Time</a:t>
                </a:r>
                <a:r>
                  <a:rPr lang="en-MY" b="1" baseline="0">
                    <a:solidFill>
                      <a:sysClr val="windowText" lastClr="000000"/>
                    </a:solidFill>
                  </a:rPr>
                  <a:t> (Hour)</a:t>
                </a:r>
                <a:endParaRPr lang="en-MY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809120"/>
        <c:crosses val="autoZero"/>
        <c:auto val="1"/>
        <c:lblAlgn val="ctr"/>
        <c:lblOffset val="100"/>
        <c:noMultiLvlLbl val="0"/>
      </c:catAx>
      <c:valAx>
        <c:axId val="39780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sz="1800" b="0" i="0" baseline="0">
                    <a:solidFill>
                      <a:sysClr val="windowText" lastClr="000000"/>
                    </a:solidFill>
                    <a:effectLst/>
                  </a:rPr>
                  <a:t>Log 10 CFU/mL</a:t>
                </a:r>
                <a:endParaRPr lang="en-MY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80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20955</xdr:rowOff>
    </xdr:from>
    <xdr:to>
      <xdr:col>15</xdr:col>
      <xdr:colOff>104774</xdr:colOff>
      <xdr:row>26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B1CC7B-A707-4065-A3CF-70F2B890C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elene/Desktop/Raw_data_Figure%20_5A_Car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E4">
            <v>9.1852743077988066</v>
          </cell>
          <cell r="AF4">
            <v>3.5940910477363003E-2</v>
          </cell>
        </row>
        <row r="5">
          <cell r="AF5">
            <v>5.8485473449881122E-2</v>
          </cell>
        </row>
        <row r="6">
          <cell r="AF6">
            <v>0.4925333169900778</v>
          </cell>
        </row>
        <row r="7">
          <cell r="AF7">
            <v>0.12638457929567515</v>
          </cell>
        </row>
        <row r="8">
          <cell r="AF8">
            <v>0.51912747037831486</v>
          </cell>
        </row>
        <row r="9">
          <cell r="AF9">
            <v>0.2530461788733353</v>
          </cell>
        </row>
        <row r="10">
          <cell r="AF10">
            <v>0.21822361576796967</v>
          </cell>
        </row>
        <row r="15">
          <cell r="A15">
            <v>0</v>
          </cell>
          <cell r="AF15">
            <v>1.7930985956311228E-2</v>
          </cell>
        </row>
        <row r="16">
          <cell r="A16">
            <v>2</v>
          </cell>
          <cell r="AF16">
            <v>6.028856417383268E-2</v>
          </cell>
        </row>
        <row r="17">
          <cell r="A17">
            <v>4</v>
          </cell>
          <cell r="AF17">
            <v>0.12435771943660007</v>
          </cell>
        </row>
        <row r="18">
          <cell r="A18">
            <v>6</v>
          </cell>
          <cell r="AF18">
            <v>0.13999327919970211</v>
          </cell>
        </row>
        <row r="19">
          <cell r="A19">
            <v>8</v>
          </cell>
          <cell r="AF19">
            <v>0.19907630184209546</v>
          </cell>
        </row>
        <row r="20">
          <cell r="A20">
            <v>10</v>
          </cell>
          <cell r="AF20">
            <v>0.22292143208266108</v>
          </cell>
        </row>
        <row r="21">
          <cell r="A21">
            <v>12</v>
          </cell>
          <cell r="AF21">
            <v>0.60989219418522256</v>
          </cell>
        </row>
        <row r="26">
          <cell r="AF26">
            <v>0.33786184840802136</v>
          </cell>
        </row>
        <row r="27">
          <cell r="AF27">
            <v>0.2994963305085141</v>
          </cell>
        </row>
        <row r="28">
          <cell r="AF28">
            <v>0.2223428515325776</v>
          </cell>
        </row>
        <row r="29">
          <cell r="AF29">
            <v>0.19256092447306036</v>
          </cell>
        </row>
        <row r="30">
          <cell r="AF30">
            <v>0.33931158994690053</v>
          </cell>
        </row>
        <row r="31">
          <cell r="AF31">
            <v>0.25866094656768635</v>
          </cell>
        </row>
        <row r="32">
          <cell r="AF32">
            <v>0.13995911256825416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77B3C-646E-44DD-A882-DE058D65232B}">
  <dimension ref="A22:AH179"/>
  <sheetViews>
    <sheetView tabSelected="1" workbookViewId="0">
      <selection activeCell="AH38" sqref="AH38"/>
    </sheetView>
  </sheetViews>
  <sheetFormatPr defaultColWidth="7.44140625" defaultRowHeight="14.4" x14ac:dyDescent="0.3"/>
  <cols>
    <col min="1" max="1" width="21.109375" customWidth="1"/>
    <col min="2" max="2" width="8.6640625" customWidth="1"/>
    <col min="3" max="3" width="6.5546875" customWidth="1"/>
    <col min="4" max="4" width="6.6640625" customWidth="1"/>
    <col min="11" max="20" width="11" bestFit="1" customWidth="1"/>
    <col min="21" max="21" width="10.88671875" customWidth="1"/>
    <col min="22" max="22" width="16.5546875" customWidth="1"/>
    <col min="23" max="23" width="15.109375" customWidth="1"/>
    <col min="24" max="24" width="16.6640625" customWidth="1"/>
    <col min="25" max="25" width="15.33203125" customWidth="1"/>
    <col min="26" max="26" width="16" customWidth="1"/>
    <col min="27" max="27" width="15.6640625" customWidth="1"/>
    <col min="28" max="29" width="15.88671875" customWidth="1"/>
    <col min="30" max="30" width="15.44140625" customWidth="1"/>
    <col min="31" max="31" width="15.109375" customWidth="1"/>
    <col min="32" max="32" width="10.33203125" customWidth="1"/>
    <col min="34" max="34" width="21" customWidth="1"/>
  </cols>
  <sheetData>
    <row r="22" spans="1:34" x14ac:dyDescent="0.3">
      <c r="K22" s="4"/>
      <c r="AH22" s="14"/>
    </row>
    <row r="29" spans="1:34" x14ac:dyDescent="0.3">
      <c r="A29" s="19" t="s">
        <v>40</v>
      </c>
    </row>
    <row r="30" spans="1:34" x14ac:dyDescent="0.3">
      <c r="B30" s="28" t="s">
        <v>41</v>
      </c>
      <c r="C30" s="28"/>
      <c r="D30" s="28"/>
      <c r="E30" s="28" t="s">
        <v>23</v>
      </c>
      <c r="F30" s="28"/>
      <c r="G30" s="28"/>
      <c r="H30" s="28" t="s">
        <v>42</v>
      </c>
      <c r="I30" s="28"/>
      <c r="J30" s="28"/>
    </row>
    <row r="31" spans="1:34" x14ac:dyDescent="0.3">
      <c r="A31" s="5" t="s">
        <v>3</v>
      </c>
      <c r="B31" s="1" t="s">
        <v>28</v>
      </c>
      <c r="C31" s="1" t="s">
        <v>29</v>
      </c>
      <c r="D31" s="1" t="s">
        <v>30</v>
      </c>
      <c r="E31" s="13" t="s">
        <v>28</v>
      </c>
      <c r="F31" s="13" t="s">
        <v>29</v>
      </c>
      <c r="G31" s="13" t="s">
        <v>30</v>
      </c>
      <c r="H31" s="7" t="s">
        <v>28</v>
      </c>
      <c r="I31" s="7" t="s">
        <v>29</v>
      </c>
      <c r="J31" s="7" t="s">
        <v>30</v>
      </c>
      <c r="K31" s="8" t="s">
        <v>31</v>
      </c>
      <c r="L31" s="8" t="s">
        <v>32</v>
      </c>
      <c r="M31" s="8" t="s">
        <v>33</v>
      </c>
      <c r="N31" s="8" t="s">
        <v>31</v>
      </c>
      <c r="O31" s="8" t="s">
        <v>32</v>
      </c>
      <c r="P31" s="8" t="s">
        <v>33</v>
      </c>
      <c r="Q31" s="8" t="s">
        <v>31</v>
      </c>
      <c r="R31" s="8" t="s">
        <v>32</v>
      </c>
      <c r="S31" s="8" t="s">
        <v>33</v>
      </c>
      <c r="T31" s="8" t="s">
        <v>34</v>
      </c>
      <c r="U31" s="1" t="s">
        <v>35</v>
      </c>
      <c r="V31" s="8" t="s">
        <v>36</v>
      </c>
      <c r="W31" s="8" t="s">
        <v>37</v>
      </c>
      <c r="X31" s="8" t="s">
        <v>38</v>
      </c>
      <c r="Y31" s="8" t="s">
        <v>36</v>
      </c>
      <c r="Z31" s="8" t="s">
        <v>37</v>
      </c>
      <c r="AA31" s="8" t="s">
        <v>38</v>
      </c>
      <c r="AB31" s="8" t="s">
        <v>36</v>
      </c>
      <c r="AC31" s="8" t="s">
        <v>37</v>
      </c>
      <c r="AD31" s="8" t="s">
        <v>38</v>
      </c>
      <c r="AE31" s="8" t="s">
        <v>39</v>
      </c>
      <c r="AF31" s="8" t="s">
        <v>35</v>
      </c>
      <c r="AH31" s="15" t="s">
        <v>49</v>
      </c>
    </row>
    <row r="32" spans="1:34" x14ac:dyDescent="0.3">
      <c r="A32" s="5">
        <v>0</v>
      </c>
      <c r="B32" s="9">
        <v>300</v>
      </c>
      <c r="C32" s="9">
        <v>278</v>
      </c>
      <c r="D32" s="9">
        <v>298</v>
      </c>
      <c r="E32" s="9">
        <v>311</v>
      </c>
      <c r="F32" s="9">
        <v>302</v>
      </c>
      <c r="G32" s="9">
        <v>298</v>
      </c>
      <c r="H32" s="9">
        <v>321</v>
      </c>
      <c r="I32" s="9">
        <v>314</v>
      </c>
      <c r="J32" s="9">
        <v>297</v>
      </c>
      <c r="K32" s="9">
        <f t="shared" ref="K32:S38" si="0">SUM(B32*10000000)</f>
        <v>3000000000</v>
      </c>
      <c r="L32" s="9">
        <f t="shared" si="0"/>
        <v>2780000000</v>
      </c>
      <c r="M32" s="9">
        <f t="shared" si="0"/>
        <v>2980000000</v>
      </c>
      <c r="N32" s="9">
        <f t="shared" si="0"/>
        <v>3110000000</v>
      </c>
      <c r="O32" s="9">
        <f t="shared" si="0"/>
        <v>3020000000</v>
      </c>
      <c r="P32" s="9">
        <f t="shared" si="0"/>
        <v>2980000000</v>
      </c>
      <c r="Q32" s="9">
        <f t="shared" si="0"/>
        <v>3210000000</v>
      </c>
      <c r="R32" s="9">
        <f t="shared" si="0"/>
        <v>3140000000</v>
      </c>
      <c r="S32" s="9">
        <f t="shared" si="0"/>
        <v>2970000000</v>
      </c>
      <c r="T32" s="9">
        <f>AVERAGE(K32:S32)</f>
        <v>3021111111.1111112</v>
      </c>
      <c r="U32" s="9">
        <f>STDEV(K32:S32)</f>
        <v>123637013.51582022</v>
      </c>
      <c r="V32" s="9">
        <f>LOG10(K32)</f>
        <v>9.4771212547196626</v>
      </c>
      <c r="W32" s="9">
        <f>LOG10(L32)</f>
        <v>9.4440447959180762</v>
      </c>
      <c r="X32" s="9">
        <f t="shared" ref="X32:AD38" si="1">LOG10(M32)</f>
        <v>9.4742162640762544</v>
      </c>
      <c r="Y32" s="9">
        <f t="shared" si="1"/>
        <v>9.4927603890268379</v>
      </c>
      <c r="Z32" s="9">
        <f t="shared" si="1"/>
        <v>9.4800069429571501</v>
      </c>
      <c r="AA32" s="9">
        <f t="shared" si="1"/>
        <v>9.4742162640762544</v>
      </c>
      <c r="AB32" s="9">
        <f t="shared" si="1"/>
        <v>9.5065050324048723</v>
      </c>
      <c r="AC32" s="9">
        <f t="shared" si="1"/>
        <v>9.4969296480732144</v>
      </c>
      <c r="AD32" s="9">
        <f t="shared" si="1"/>
        <v>9.4727564493172132</v>
      </c>
      <c r="AE32" s="9">
        <f>AVERAGE(V32:AD32)</f>
        <v>9.4798396711743926</v>
      </c>
      <c r="AF32" s="9">
        <f>STDEV(V32:AD32)</f>
        <v>1.7930985956311228E-2</v>
      </c>
      <c r="AH32" s="9">
        <f>_xlfn.T.TEST(V32:AD32,V44:AD44,2,1)</f>
        <v>2.3386611027804053E-8</v>
      </c>
    </row>
    <row r="33" spans="1:34" x14ac:dyDescent="0.3">
      <c r="A33" s="5">
        <v>2</v>
      </c>
      <c r="B33" s="9">
        <v>282</v>
      </c>
      <c r="C33" s="9">
        <v>276</v>
      </c>
      <c r="D33" s="9">
        <v>182</v>
      </c>
      <c r="E33" s="9">
        <v>276</v>
      </c>
      <c r="F33" s="9">
        <v>265</v>
      </c>
      <c r="G33" s="9">
        <v>255</v>
      </c>
      <c r="H33" s="9">
        <v>276</v>
      </c>
      <c r="I33" s="9">
        <v>285</v>
      </c>
      <c r="J33" s="9">
        <v>266</v>
      </c>
      <c r="K33" s="9">
        <f t="shared" si="0"/>
        <v>2820000000</v>
      </c>
      <c r="L33" s="9">
        <f t="shared" si="0"/>
        <v>2760000000</v>
      </c>
      <c r="M33" s="9">
        <f t="shared" si="0"/>
        <v>1820000000</v>
      </c>
      <c r="N33" s="9">
        <f t="shared" si="0"/>
        <v>2760000000</v>
      </c>
      <c r="O33" s="9">
        <f t="shared" si="0"/>
        <v>2650000000</v>
      </c>
      <c r="P33" s="9">
        <f t="shared" si="0"/>
        <v>2550000000</v>
      </c>
      <c r="Q33" s="9">
        <f t="shared" si="0"/>
        <v>2760000000</v>
      </c>
      <c r="R33" s="9">
        <f t="shared" si="0"/>
        <v>2850000000</v>
      </c>
      <c r="S33" s="9">
        <f t="shared" si="0"/>
        <v>2660000000</v>
      </c>
      <c r="T33" s="9">
        <f t="shared" ref="T33:T38" si="2">AVERAGE(K33:S33)</f>
        <v>2625555555.5555553</v>
      </c>
      <c r="U33" s="9">
        <f t="shared" ref="U33:U38" si="3">STDEV(K33:S33)</f>
        <v>315994901.5059858</v>
      </c>
      <c r="V33" s="9">
        <f t="shared" ref="V33:W38" si="4">LOG10(K33)</f>
        <v>9.4502491083193618</v>
      </c>
      <c r="W33" s="9">
        <f t="shared" si="4"/>
        <v>9.4409090820652182</v>
      </c>
      <c r="X33" s="9">
        <f t="shared" si="1"/>
        <v>9.2600713879850751</v>
      </c>
      <c r="Y33" s="9">
        <f t="shared" si="1"/>
        <v>9.4409090820652182</v>
      </c>
      <c r="Z33" s="9">
        <f t="shared" si="1"/>
        <v>9.423245873936807</v>
      </c>
      <c r="AA33" s="9">
        <f t="shared" si="1"/>
        <v>9.4065401804339555</v>
      </c>
      <c r="AB33" s="9">
        <f t="shared" si="1"/>
        <v>9.4409090820652182</v>
      </c>
      <c r="AC33" s="9">
        <f t="shared" si="1"/>
        <v>9.4548448600085102</v>
      </c>
      <c r="AD33" s="9">
        <f t="shared" si="1"/>
        <v>9.424881636631067</v>
      </c>
      <c r="AE33" s="9">
        <f t="shared" ref="AE33:AE38" si="5">AVERAGE(V33:AD33)</f>
        <v>9.4158400326122713</v>
      </c>
      <c r="AF33" s="9">
        <f t="shared" ref="AF33:AF38" si="6">STDEV(V33:AD33)</f>
        <v>6.028856417383268E-2</v>
      </c>
      <c r="AH33" s="9">
        <f t="shared" ref="AH33:AH38" si="7">_xlfn.T.TEST(V33:AD33,V45:AD45,2,1)</f>
        <v>3.9403288936262043E-9</v>
      </c>
    </row>
    <row r="34" spans="1:34" x14ac:dyDescent="0.3">
      <c r="A34" s="5">
        <v>4</v>
      </c>
      <c r="B34" s="9">
        <v>153</v>
      </c>
      <c r="C34" s="9">
        <v>149</v>
      </c>
      <c r="D34" s="9">
        <v>111</v>
      </c>
      <c r="E34" s="9">
        <v>214</v>
      </c>
      <c r="F34" s="9">
        <v>209</v>
      </c>
      <c r="G34" s="9">
        <v>198</v>
      </c>
      <c r="H34" s="9">
        <v>253</v>
      </c>
      <c r="I34" s="9">
        <v>254</v>
      </c>
      <c r="J34" s="9">
        <v>248</v>
      </c>
      <c r="K34" s="9">
        <f t="shared" si="0"/>
        <v>1530000000</v>
      </c>
      <c r="L34" s="9">
        <f t="shared" si="0"/>
        <v>1490000000</v>
      </c>
      <c r="M34" s="9">
        <f t="shared" si="0"/>
        <v>1110000000</v>
      </c>
      <c r="N34" s="9">
        <f t="shared" si="0"/>
        <v>2140000000</v>
      </c>
      <c r="O34" s="9">
        <f>SUM(F34*10000000)</f>
        <v>2090000000</v>
      </c>
      <c r="P34" s="9">
        <f t="shared" si="0"/>
        <v>1980000000</v>
      </c>
      <c r="Q34" s="9">
        <f t="shared" si="0"/>
        <v>2530000000</v>
      </c>
      <c r="R34" s="9">
        <f t="shared" si="0"/>
        <v>2540000000</v>
      </c>
      <c r="S34" s="9">
        <f t="shared" si="0"/>
        <v>2480000000</v>
      </c>
      <c r="T34" s="9">
        <f t="shared" si="2"/>
        <v>1987777777.7777777</v>
      </c>
      <c r="U34" s="9">
        <f t="shared" si="3"/>
        <v>512683571.45947701</v>
      </c>
      <c r="V34" s="9">
        <f t="shared" si="4"/>
        <v>9.1846914308175993</v>
      </c>
      <c r="W34" s="9">
        <f t="shared" si="4"/>
        <v>9.1731862684122749</v>
      </c>
      <c r="X34" s="9">
        <f t="shared" si="1"/>
        <v>9.0453229787866576</v>
      </c>
      <c r="Y34" s="9">
        <f t="shared" si="1"/>
        <v>9.330413773349191</v>
      </c>
      <c r="Z34" s="9">
        <f t="shared" si="1"/>
        <v>9.3201462861110542</v>
      </c>
      <c r="AA34" s="9">
        <f t="shared" si="1"/>
        <v>9.2966651902615318</v>
      </c>
      <c r="AB34" s="9">
        <f t="shared" si="1"/>
        <v>9.4031205211758184</v>
      </c>
      <c r="AC34" s="9">
        <f t="shared" si="1"/>
        <v>9.4048337166199385</v>
      </c>
      <c r="AD34" s="9">
        <f t="shared" si="1"/>
        <v>9.3944516808262168</v>
      </c>
      <c r="AE34" s="9">
        <f t="shared" si="5"/>
        <v>9.2836479829289207</v>
      </c>
      <c r="AF34" s="9">
        <f t="shared" si="6"/>
        <v>0.12435771943660007</v>
      </c>
      <c r="AH34" s="9">
        <f>_xlfn.T.TEST(V34:AD34,V46:AD46,2,1)</f>
        <v>2.9308648893250711E-6</v>
      </c>
    </row>
    <row r="35" spans="1:34" x14ac:dyDescent="0.3">
      <c r="A35" s="5">
        <v>6</v>
      </c>
      <c r="B35" s="9">
        <v>109</v>
      </c>
      <c r="C35" s="9">
        <v>123</v>
      </c>
      <c r="D35" s="9">
        <v>98</v>
      </c>
      <c r="E35" s="9">
        <v>162</v>
      </c>
      <c r="F35" s="9">
        <v>155</v>
      </c>
      <c r="G35" s="9">
        <v>148</v>
      </c>
      <c r="H35" s="9">
        <v>233</v>
      </c>
      <c r="I35" s="9">
        <v>222</v>
      </c>
      <c r="J35" s="9">
        <v>227</v>
      </c>
      <c r="K35" s="9">
        <f t="shared" si="0"/>
        <v>1090000000</v>
      </c>
      <c r="L35" s="9">
        <f t="shared" si="0"/>
        <v>1230000000</v>
      </c>
      <c r="M35" s="9">
        <f t="shared" si="0"/>
        <v>980000000</v>
      </c>
      <c r="N35" s="9">
        <f t="shared" si="0"/>
        <v>1620000000</v>
      </c>
      <c r="O35" s="9">
        <f t="shared" si="0"/>
        <v>1550000000</v>
      </c>
      <c r="P35" s="9">
        <f t="shared" si="0"/>
        <v>1480000000</v>
      </c>
      <c r="Q35" s="9">
        <f t="shared" si="0"/>
        <v>2330000000</v>
      </c>
      <c r="R35" s="9">
        <f t="shared" si="0"/>
        <v>2220000000</v>
      </c>
      <c r="S35" s="9">
        <f t="shared" si="0"/>
        <v>2270000000</v>
      </c>
      <c r="T35" s="9">
        <f t="shared" si="2"/>
        <v>1641111111.1111112</v>
      </c>
      <c r="U35" s="9">
        <f t="shared" si="3"/>
        <v>518373524.70116681</v>
      </c>
      <c r="V35" s="9">
        <f t="shared" si="4"/>
        <v>9.0374264979406238</v>
      </c>
      <c r="W35" s="9">
        <f t="shared" si="4"/>
        <v>9.0899051114393981</v>
      </c>
      <c r="X35" s="9">
        <f t="shared" si="1"/>
        <v>8.9912260756924951</v>
      </c>
      <c r="Y35" s="9">
        <f t="shared" si="1"/>
        <v>9.2095150145426317</v>
      </c>
      <c r="Z35" s="9">
        <f t="shared" si="1"/>
        <v>9.1903316981702918</v>
      </c>
      <c r="AA35" s="9">
        <f t="shared" si="1"/>
        <v>9.1702617153949575</v>
      </c>
      <c r="AB35" s="9">
        <f t="shared" si="1"/>
        <v>9.3673559210260198</v>
      </c>
      <c r="AC35" s="9">
        <f t="shared" si="1"/>
        <v>9.3463529744506388</v>
      </c>
      <c r="AD35" s="9">
        <f t="shared" si="1"/>
        <v>9.3560258571931225</v>
      </c>
      <c r="AE35" s="9">
        <f t="shared" si="5"/>
        <v>9.1953778739833538</v>
      </c>
      <c r="AF35" s="9">
        <f t="shared" si="6"/>
        <v>0.13999327919970211</v>
      </c>
      <c r="AH35" s="9">
        <f t="shared" si="7"/>
        <v>1.4608832736600489E-5</v>
      </c>
    </row>
    <row r="36" spans="1:34" x14ac:dyDescent="0.3">
      <c r="A36" s="5">
        <v>8</v>
      </c>
      <c r="B36" s="9">
        <v>88</v>
      </c>
      <c r="C36" s="9">
        <v>69</v>
      </c>
      <c r="D36" s="9">
        <v>52</v>
      </c>
      <c r="E36" s="9">
        <v>122</v>
      </c>
      <c r="F36" s="9">
        <v>111</v>
      </c>
      <c r="G36" s="9">
        <v>99</v>
      </c>
      <c r="H36" s="9">
        <v>198</v>
      </c>
      <c r="I36" s="9">
        <v>188</v>
      </c>
      <c r="J36" s="9">
        <v>172</v>
      </c>
      <c r="K36" s="9">
        <f t="shared" si="0"/>
        <v>880000000</v>
      </c>
      <c r="L36" s="9">
        <f t="shared" si="0"/>
        <v>690000000</v>
      </c>
      <c r="M36" s="9">
        <f t="shared" si="0"/>
        <v>520000000</v>
      </c>
      <c r="N36" s="9">
        <f t="shared" si="0"/>
        <v>1220000000</v>
      </c>
      <c r="O36" s="9">
        <f t="shared" si="0"/>
        <v>1110000000</v>
      </c>
      <c r="P36" s="9">
        <f t="shared" si="0"/>
        <v>990000000</v>
      </c>
      <c r="Q36" s="9">
        <f t="shared" si="0"/>
        <v>1980000000</v>
      </c>
      <c r="R36" s="9">
        <f t="shared" si="0"/>
        <v>1880000000</v>
      </c>
      <c r="S36" s="9">
        <f t="shared" si="0"/>
        <v>1720000000</v>
      </c>
      <c r="T36" s="9">
        <f t="shared" si="2"/>
        <v>1221111111.1111112</v>
      </c>
      <c r="U36" s="9">
        <f t="shared" si="3"/>
        <v>526152174.86114335</v>
      </c>
      <c r="V36" s="9">
        <f t="shared" si="4"/>
        <v>8.9444826721501691</v>
      </c>
      <c r="W36" s="9">
        <f t="shared" si="4"/>
        <v>8.8388490907372557</v>
      </c>
      <c r="X36" s="9">
        <f t="shared" si="1"/>
        <v>8.7160033436347994</v>
      </c>
      <c r="Y36" s="9">
        <f t="shared" si="1"/>
        <v>9.0863598306747484</v>
      </c>
      <c r="Z36" s="9">
        <f t="shared" si="1"/>
        <v>9.0453229787866576</v>
      </c>
      <c r="AA36" s="9">
        <f t="shared" si="1"/>
        <v>8.9956351945975506</v>
      </c>
      <c r="AB36" s="9">
        <f t="shared" si="1"/>
        <v>9.2966651902615318</v>
      </c>
      <c r="AC36" s="9">
        <f t="shared" si="1"/>
        <v>9.2741578492636805</v>
      </c>
      <c r="AD36" s="9">
        <f t="shared" si="1"/>
        <v>9.2355284469075496</v>
      </c>
      <c r="AE36" s="9">
        <f t="shared" si="5"/>
        <v>9.04811162189044</v>
      </c>
      <c r="AF36" s="9">
        <f t="shared" si="6"/>
        <v>0.19907630184209546</v>
      </c>
      <c r="AH36" s="9">
        <f t="shared" si="7"/>
        <v>1.0195519363320671E-3</v>
      </c>
    </row>
    <row r="37" spans="1:34" x14ac:dyDescent="0.3">
      <c r="A37" s="5">
        <v>10</v>
      </c>
      <c r="B37" s="9">
        <v>53</v>
      </c>
      <c r="C37" s="9">
        <v>68</v>
      </c>
      <c r="D37" s="9">
        <v>48</v>
      </c>
      <c r="E37" s="9">
        <v>72</v>
      </c>
      <c r="F37" s="9">
        <v>66</v>
      </c>
      <c r="G37" s="9">
        <v>54</v>
      </c>
      <c r="H37" s="9">
        <v>162</v>
      </c>
      <c r="I37" s="9">
        <v>165</v>
      </c>
      <c r="J37" s="9">
        <v>155</v>
      </c>
      <c r="K37" s="9">
        <f t="shared" si="0"/>
        <v>530000000</v>
      </c>
      <c r="L37" s="9">
        <f t="shared" si="0"/>
        <v>680000000</v>
      </c>
      <c r="M37" s="9">
        <f t="shared" si="0"/>
        <v>480000000</v>
      </c>
      <c r="N37" s="9">
        <f t="shared" si="0"/>
        <v>720000000</v>
      </c>
      <c r="O37" s="9">
        <f t="shared" si="0"/>
        <v>660000000</v>
      </c>
      <c r="P37" s="9">
        <f t="shared" si="0"/>
        <v>540000000</v>
      </c>
      <c r="Q37" s="9">
        <f t="shared" si="0"/>
        <v>1620000000</v>
      </c>
      <c r="R37" s="9">
        <f t="shared" si="0"/>
        <v>1650000000</v>
      </c>
      <c r="S37" s="9">
        <f t="shared" si="0"/>
        <v>1550000000</v>
      </c>
      <c r="T37" s="9">
        <f t="shared" si="2"/>
        <v>936666666.66666663</v>
      </c>
      <c r="U37" s="9">
        <f t="shared" si="3"/>
        <v>508994106.05624896</v>
      </c>
      <c r="V37" s="9">
        <f t="shared" si="4"/>
        <v>8.7242758696007883</v>
      </c>
      <c r="W37" s="9">
        <f t="shared" si="4"/>
        <v>8.8325089127062366</v>
      </c>
      <c r="X37" s="9">
        <f t="shared" si="1"/>
        <v>8.6812412373755876</v>
      </c>
      <c r="Y37" s="9">
        <f t="shared" si="1"/>
        <v>8.857332496431269</v>
      </c>
      <c r="Z37" s="9">
        <f t="shared" si="1"/>
        <v>8.8195439355418692</v>
      </c>
      <c r="AA37" s="9">
        <f t="shared" si="1"/>
        <v>8.7323937598229691</v>
      </c>
      <c r="AB37" s="9">
        <f t="shared" si="1"/>
        <v>9.2095150145426317</v>
      </c>
      <c r="AC37" s="9">
        <f t="shared" si="1"/>
        <v>9.2174839442139067</v>
      </c>
      <c r="AD37" s="9">
        <f t="shared" si="1"/>
        <v>9.1903316981702918</v>
      </c>
      <c r="AE37" s="9">
        <f t="shared" si="5"/>
        <v>8.9182918742672843</v>
      </c>
      <c r="AF37" s="9">
        <f t="shared" si="6"/>
        <v>0.22292143208266108</v>
      </c>
      <c r="AH37" s="9">
        <f t="shared" si="7"/>
        <v>7.7936070096358372E-4</v>
      </c>
    </row>
    <row r="38" spans="1:34" x14ac:dyDescent="0.3">
      <c r="A38" s="5">
        <v>12</v>
      </c>
      <c r="B38" s="9">
        <v>45</v>
      </c>
      <c r="C38" s="9">
        <v>56</v>
      </c>
      <c r="D38" s="9">
        <v>49</v>
      </c>
      <c r="E38" s="9">
        <v>49</v>
      </c>
      <c r="F38" s="9">
        <v>52</v>
      </c>
      <c r="G38" s="9">
        <v>58</v>
      </c>
      <c r="H38" s="9">
        <v>122</v>
      </c>
      <c r="I38" s="9">
        <v>111</v>
      </c>
      <c r="J38" s="9">
        <v>99</v>
      </c>
      <c r="K38" s="10">
        <f>SUM(B38*1000000)</f>
        <v>45000000</v>
      </c>
      <c r="L38" s="9">
        <f>SUM(C38*1000000)</f>
        <v>56000000</v>
      </c>
      <c r="M38" s="9">
        <f>SUM(D38*1000000)</f>
        <v>49000000</v>
      </c>
      <c r="N38" s="9">
        <f t="shared" si="0"/>
        <v>490000000</v>
      </c>
      <c r="O38" s="9">
        <f t="shared" si="0"/>
        <v>520000000</v>
      </c>
      <c r="P38" s="9">
        <f t="shared" si="0"/>
        <v>580000000</v>
      </c>
      <c r="Q38" s="9">
        <f t="shared" si="0"/>
        <v>1220000000</v>
      </c>
      <c r="R38" s="9">
        <f t="shared" si="0"/>
        <v>1110000000</v>
      </c>
      <c r="S38" s="9">
        <f t="shared" si="0"/>
        <v>990000000</v>
      </c>
      <c r="T38" s="9">
        <f t="shared" si="2"/>
        <v>562222222.22222221</v>
      </c>
      <c r="U38" s="9">
        <f t="shared" si="3"/>
        <v>462360459.43013382</v>
      </c>
      <c r="V38" s="9">
        <f t="shared" si="4"/>
        <v>7.653212513775344</v>
      </c>
      <c r="W38" s="9">
        <f t="shared" si="4"/>
        <v>7.7481880270062007</v>
      </c>
      <c r="X38" s="9">
        <f t="shared" si="1"/>
        <v>7.6901960800285138</v>
      </c>
      <c r="Y38" s="9">
        <f t="shared" si="1"/>
        <v>8.6901960800285138</v>
      </c>
      <c r="Z38" s="9">
        <f t="shared" si="1"/>
        <v>8.7160033436347994</v>
      </c>
      <c r="AA38" s="9">
        <f t="shared" si="1"/>
        <v>8.7634279935629369</v>
      </c>
      <c r="AB38" s="9">
        <f t="shared" si="1"/>
        <v>9.0863598306747484</v>
      </c>
      <c r="AC38" s="9">
        <f t="shared" si="1"/>
        <v>9.0453229787866576</v>
      </c>
      <c r="AD38" s="9">
        <f t="shared" si="1"/>
        <v>8.9956351945975506</v>
      </c>
      <c r="AE38" s="9">
        <f t="shared" si="5"/>
        <v>8.4876157824550305</v>
      </c>
      <c r="AF38" s="9">
        <f t="shared" si="6"/>
        <v>0.60989219418522256</v>
      </c>
      <c r="AH38" s="9">
        <f t="shared" si="7"/>
        <v>2.2462714423481911E-2</v>
      </c>
    </row>
    <row r="41" spans="1:34" x14ac:dyDescent="0.3">
      <c r="A41" s="18" t="s">
        <v>21</v>
      </c>
    </row>
    <row r="42" spans="1:34" x14ac:dyDescent="0.3">
      <c r="B42" s="28" t="s">
        <v>22</v>
      </c>
      <c r="C42" s="28"/>
      <c r="D42" s="28"/>
      <c r="E42" s="28" t="s">
        <v>23</v>
      </c>
      <c r="F42" s="28"/>
      <c r="G42" s="28"/>
      <c r="H42" s="28" t="s">
        <v>24</v>
      </c>
      <c r="I42" s="28"/>
      <c r="J42" s="28"/>
    </row>
    <row r="43" spans="1:34" x14ac:dyDescent="0.3">
      <c r="A43" s="5" t="s">
        <v>3</v>
      </c>
      <c r="B43" s="1" t="s">
        <v>28</v>
      </c>
      <c r="C43" s="1" t="s">
        <v>29</v>
      </c>
      <c r="D43" s="1" t="s">
        <v>30</v>
      </c>
      <c r="E43" s="5" t="s">
        <v>28</v>
      </c>
      <c r="F43" s="5" t="s">
        <v>29</v>
      </c>
      <c r="G43" s="5" t="s">
        <v>30</v>
      </c>
      <c r="H43" s="7" t="s">
        <v>28</v>
      </c>
      <c r="I43" s="7" t="s">
        <v>29</v>
      </c>
      <c r="J43" s="7" t="s">
        <v>30</v>
      </c>
      <c r="K43" s="8" t="s">
        <v>31</v>
      </c>
      <c r="L43" s="8" t="s">
        <v>32</v>
      </c>
      <c r="M43" s="8" t="s">
        <v>33</v>
      </c>
      <c r="N43" s="8" t="s">
        <v>31</v>
      </c>
      <c r="O43" s="8" t="s">
        <v>32</v>
      </c>
      <c r="P43" s="8" t="s">
        <v>33</v>
      </c>
      <c r="Q43" s="8" t="s">
        <v>31</v>
      </c>
      <c r="R43" s="8" t="s">
        <v>32</v>
      </c>
      <c r="S43" s="8" t="s">
        <v>33</v>
      </c>
      <c r="T43" s="8" t="s">
        <v>34</v>
      </c>
      <c r="U43" s="1" t="s">
        <v>35</v>
      </c>
      <c r="V43" s="8" t="s">
        <v>36</v>
      </c>
      <c r="W43" s="8" t="s">
        <v>37</v>
      </c>
      <c r="X43" s="8" t="s">
        <v>38</v>
      </c>
      <c r="Y43" s="8" t="s">
        <v>36</v>
      </c>
      <c r="Z43" s="8" t="s">
        <v>37</v>
      </c>
      <c r="AA43" s="8" t="s">
        <v>38</v>
      </c>
      <c r="AB43" s="8" t="s">
        <v>36</v>
      </c>
      <c r="AC43" s="8" t="s">
        <v>37</v>
      </c>
      <c r="AD43" s="8" t="s">
        <v>38</v>
      </c>
      <c r="AE43" s="8" t="s">
        <v>39</v>
      </c>
      <c r="AF43" s="8" t="s">
        <v>35</v>
      </c>
    </row>
    <row r="44" spans="1:34" x14ac:dyDescent="0.3">
      <c r="A44" s="5">
        <v>0</v>
      </c>
      <c r="B44" s="9">
        <v>142</v>
      </c>
      <c r="C44" s="9">
        <v>157</v>
      </c>
      <c r="D44" s="9">
        <v>131</v>
      </c>
      <c r="E44" s="9">
        <v>160</v>
      </c>
      <c r="F44" s="9">
        <v>172</v>
      </c>
      <c r="G44" s="9">
        <v>153</v>
      </c>
      <c r="H44" s="9">
        <v>148</v>
      </c>
      <c r="I44" s="9">
        <v>153</v>
      </c>
      <c r="J44" s="9">
        <v>167</v>
      </c>
      <c r="K44" s="9">
        <f t="shared" ref="K44:S44" si="8">SUM(B44*10000000)</f>
        <v>1420000000</v>
      </c>
      <c r="L44" s="9">
        <f t="shared" si="8"/>
        <v>1570000000</v>
      </c>
      <c r="M44" s="9">
        <f t="shared" si="8"/>
        <v>1310000000</v>
      </c>
      <c r="N44" s="9">
        <f t="shared" si="8"/>
        <v>1600000000</v>
      </c>
      <c r="O44" s="9">
        <f t="shared" si="8"/>
        <v>1720000000</v>
      </c>
      <c r="P44" s="9">
        <f t="shared" si="8"/>
        <v>1530000000</v>
      </c>
      <c r="Q44" s="9">
        <f t="shared" si="8"/>
        <v>1480000000</v>
      </c>
      <c r="R44" s="9">
        <f t="shared" si="8"/>
        <v>1530000000</v>
      </c>
      <c r="S44" s="9">
        <f t="shared" si="8"/>
        <v>1670000000</v>
      </c>
      <c r="T44" s="9">
        <f t="shared" ref="T44:T50" si="9">AVERAGE(K44:S44)</f>
        <v>1536666666.6666667</v>
      </c>
      <c r="U44" s="9">
        <f t="shared" ref="U44:U50" si="10">STDEV(K44:S44)</f>
        <v>124899959.96796797</v>
      </c>
      <c r="V44" s="9">
        <f t="shared" ref="V44:AD50" si="11">LOG10(K44)</f>
        <v>9.1522883443830558</v>
      </c>
      <c r="W44" s="9">
        <f t="shared" si="11"/>
        <v>9.1958996524092331</v>
      </c>
      <c r="X44" s="9">
        <f t="shared" si="11"/>
        <v>9.1172712956557636</v>
      </c>
      <c r="Y44" s="9">
        <f t="shared" si="11"/>
        <v>9.204119982655925</v>
      </c>
      <c r="Z44" s="9">
        <f t="shared" si="11"/>
        <v>9.2355284469075496</v>
      </c>
      <c r="AA44" s="9">
        <f t="shared" si="11"/>
        <v>9.1846914308175993</v>
      </c>
      <c r="AB44" s="9">
        <f t="shared" si="11"/>
        <v>9.1702617153949575</v>
      </c>
      <c r="AC44" s="9">
        <f t="shared" si="11"/>
        <v>9.1846914308175993</v>
      </c>
      <c r="AD44" s="9">
        <f t="shared" si="11"/>
        <v>9.2227164711475833</v>
      </c>
      <c r="AE44" s="9">
        <f t="shared" ref="AE44:AE50" si="12">AVERAGE(V44:AD44)</f>
        <v>9.1852743077988066</v>
      </c>
      <c r="AF44" s="9">
        <f t="shared" ref="AF44:AF50" si="13">STDEV(V44:AD44)</f>
        <v>3.5940910477363003E-2</v>
      </c>
    </row>
    <row r="45" spans="1:34" x14ac:dyDescent="0.3">
      <c r="A45" s="5">
        <v>2</v>
      </c>
      <c r="B45" s="9">
        <v>93</v>
      </c>
      <c r="C45" s="9">
        <v>98</v>
      </c>
      <c r="D45" s="9">
        <v>76</v>
      </c>
      <c r="E45" s="9">
        <v>101</v>
      </c>
      <c r="F45" s="9">
        <v>98</v>
      </c>
      <c r="G45" s="9">
        <v>119</v>
      </c>
      <c r="H45" s="9">
        <v>118</v>
      </c>
      <c r="I45" s="9">
        <v>108</v>
      </c>
      <c r="J45" s="9">
        <v>99</v>
      </c>
      <c r="K45" s="9">
        <f t="shared" ref="K45:K50" si="14">SUM(B45*10000000)</f>
        <v>930000000</v>
      </c>
      <c r="L45" s="9">
        <f t="shared" ref="L45:S45" si="15">SUM(C45*10000000)</f>
        <v>980000000</v>
      </c>
      <c r="M45" s="9">
        <f t="shared" si="15"/>
        <v>760000000</v>
      </c>
      <c r="N45" s="9">
        <f t="shared" si="15"/>
        <v>1010000000</v>
      </c>
      <c r="O45" s="9">
        <f t="shared" si="15"/>
        <v>980000000</v>
      </c>
      <c r="P45" s="9">
        <f t="shared" si="15"/>
        <v>1190000000</v>
      </c>
      <c r="Q45" s="9">
        <f t="shared" si="15"/>
        <v>1180000000</v>
      </c>
      <c r="R45" s="9">
        <f t="shared" si="15"/>
        <v>1080000000</v>
      </c>
      <c r="S45" s="9">
        <f t="shared" si="15"/>
        <v>990000000</v>
      </c>
      <c r="T45" s="9">
        <f t="shared" si="9"/>
        <v>1011111111.1111112</v>
      </c>
      <c r="U45" s="9">
        <f t="shared" si="10"/>
        <v>131000424.08752412</v>
      </c>
      <c r="V45" s="9">
        <f t="shared" si="11"/>
        <v>8.9684829485539357</v>
      </c>
      <c r="W45" s="9">
        <f t="shared" si="11"/>
        <v>8.9912260756924951</v>
      </c>
      <c r="X45" s="9">
        <f t="shared" si="11"/>
        <v>8.8808135922807914</v>
      </c>
      <c r="Y45" s="9">
        <f t="shared" si="11"/>
        <v>9.0043213737826431</v>
      </c>
      <c r="Z45" s="9">
        <f t="shared" si="11"/>
        <v>8.9912260756924951</v>
      </c>
      <c r="AA45" s="9">
        <f t="shared" si="11"/>
        <v>9.075546961392531</v>
      </c>
      <c r="AB45" s="9">
        <f t="shared" si="11"/>
        <v>9.0718820073061259</v>
      </c>
      <c r="AC45" s="9">
        <f t="shared" si="11"/>
        <v>9.0334237554869503</v>
      </c>
      <c r="AD45" s="9">
        <f t="shared" si="11"/>
        <v>8.9956351945975506</v>
      </c>
      <c r="AE45" s="9">
        <f t="shared" si="12"/>
        <v>9.0013953316428346</v>
      </c>
      <c r="AF45" s="9">
        <f t="shared" si="13"/>
        <v>5.8485473449881122E-2</v>
      </c>
    </row>
    <row r="46" spans="1:34" x14ac:dyDescent="0.3">
      <c r="A46" s="5">
        <v>4</v>
      </c>
      <c r="B46" s="9">
        <v>73</v>
      </c>
      <c r="C46" s="9">
        <v>69</v>
      </c>
      <c r="D46" s="9">
        <v>59</v>
      </c>
      <c r="E46" s="9">
        <v>92</v>
      </c>
      <c r="F46" s="9">
        <v>89</v>
      </c>
      <c r="G46" s="9">
        <v>79</v>
      </c>
      <c r="H46" s="9">
        <v>74</v>
      </c>
      <c r="I46" s="9">
        <v>89</v>
      </c>
      <c r="J46" s="9">
        <v>62</v>
      </c>
      <c r="K46" s="9">
        <f t="shared" ref="K46:Q46" si="16">SUM(B46*10000000)</f>
        <v>730000000</v>
      </c>
      <c r="L46" s="9">
        <f t="shared" si="16"/>
        <v>690000000</v>
      </c>
      <c r="M46" s="9">
        <f t="shared" si="16"/>
        <v>590000000</v>
      </c>
      <c r="N46" s="9">
        <f t="shared" si="16"/>
        <v>920000000</v>
      </c>
      <c r="O46" s="9">
        <f t="shared" si="16"/>
        <v>890000000</v>
      </c>
      <c r="P46" s="9">
        <f t="shared" si="16"/>
        <v>790000000</v>
      </c>
      <c r="Q46" s="9">
        <f t="shared" si="16"/>
        <v>740000000</v>
      </c>
      <c r="R46" s="9">
        <f t="shared" ref="R46:S46" si="17">SUM(I46*10000000)</f>
        <v>890000000</v>
      </c>
      <c r="S46" s="9">
        <f t="shared" si="17"/>
        <v>620000000</v>
      </c>
      <c r="T46" s="9">
        <f t="shared" si="9"/>
        <v>762222222.22222221</v>
      </c>
      <c r="U46" s="9">
        <f t="shared" si="10"/>
        <v>119872617.57567662</v>
      </c>
      <c r="V46" s="9">
        <f t="shared" si="11"/>
        <v>8.8633228601204568</v>
      </c>
      <c r="W46" s="9">
        <f t="shared" si="11"/>
        <v>8.8388490907372557</v>
      </c>
      <c r="X46" s="9">
        <f t="shared" si="11"/>
        <v>8.7708520116421447</v>
      </c>
      <c r="Y46" s="9">
        <f t="shared" si="11"/>
        <v>8.9637878273455556</v>
      </c>
      <c r="Z46" s="9">
        <f t="shared" si="11"/>
        <v>8.9493900066449132</v>
      </c>
      <c r="AA46" s="9">
        <f t="shared" si="11"/>
        <v>8.8976270912904418</v>
      </c>
      <c r="AB46" s="9">
        <f t="shared" si="11"/>
        <v>8.8692317197309762</v>
      </c>
      <c r="AC46" s="9">
        <f t="shared" si="11"/>
        <v>8.9493900066449132</v>
      </c>
      <c r="AD46" s="9">
        <f t="shared" si="11"/>
        <v>8.7923916894982543</v>
      </c>
      <c r="AE46" s="9">
        <f t="shared" si="12"/>
        <v>8.8772047004061019</v>
      </c>
      <c r="AF46" s="9">
        <f t="shared" si="13"/>
        <v>6.9432266205847221E-2</v>
      </c>
    </row>
    <row r="47" spans="1:34" x14ac:dyDescent="0.3">
      <c r="A47" s="5">
        <v>6</v>
      </c>
      <c r="B47" s="9">
        <v>43</v>
      </c>
      <c r="C47" s="9">
        <v>35</v>
      </c>
      <c r="D47" s="9">
        <v>42</v>
      </c>
      <c r="E47" s="9">
        <v>82</v>
      </c>
      <c r="F47" s="9">
        <v>68</v>
      </c>
      <c r="G47" s="9">
        <v>74</v>
      </c>
      <c r="H47" s="9">
        <v>53</v>
      </c>
      <c r="I47" s="9">
        <v>48</v>
      </c>
      <c r="J47" s="9">
        <v>55</v>
      </c>
      <c r="K47" s="9">
        <f t="shared" si="14"/>
        <v>430000000</v>
      </c>
      <c r="L47" s="9">
        <f t="shared" ref="L47:S47" si="18">SUM(C47*10000000)</f>
        <v>350000000</v>
      </c>
      <c r="M47" s="9">
        <f t="shared" si="18"/>
        <v>420000000</v>
      </c>
      <c r="N47" s="9">
        <f t="shared" si="18"/>
        <v>820000000</v>
      </c>
      <c r="O47" s="9">
        <f t="shared" si="18"/>
        <v>680000000</v>
      </c>
      <c r="P47" s="9">
        <f t="shared" si="18"/>
        <v>740000000</v>
      </c>
      <c r="Q47" s="9">
        <f t="shared" si="18"/>
        <v>530000000</v>
      </c>
      <c r="R47" s="9">
        <f t="shared" si="18"/>
        <v>480000000</v>
      </c>
      <c r="S47" s="9">
        <f t="shared" si="18"/>
        <v>550000000</v>
      </c>
      <c r="T47" s="9">
        <f t="shared" si="9"/>
        <v>555555555.55555558</v>
      </c>
      <c r="U47" s="9">
        <f t="shared" si="10"/>
        <v>158989866.90282431</v>
      </c>
      <c r="V47" s="9">
        <f t="shared" si="11"/>
        <v>8.6334684555795871</v>
      </c>
      <c r="W47" s="9">
        <f t="shared" si="11"/>
        <v>8.5440680443502757</v>
      </c>
      <c r="X47" s="9">
        <f t="shared" si="11"/>
        <v>8.6232492903979008</v>
      </c>
      <c r="Y47" s="9">
        <f t="shared" si="11"/>
        <v>8.9138138523837167</v>
      </c>
      <c r="Z47" s="9">
        <f t="shared" si="11"/>
        <v>8.8325089127062366</v>
      </c>
      <c r="AA47" s="9">
        <f t="shared" si="11"/>
        <v>8.8692317197309762</v>
      </c>
      <c r="AB47" s="9">
        <f t="shared" si="11"/>
        <v>8.7242758696007883</v>
      </c>
      <c r="AC47" s="9">
        <f t="shared" si="11"/>
        <v>8.6812412373755876</v>
      </c>
      <c r="AD47" s="9">
        <f t="shared" si="11"/>
        <v>8.7403626894942441</v>
      </c>
      <c r="AE47" s="9">
        <f t="shared" si="12"/>
        <v>8.7291355635132586</v>
      </c>
      <c r="AF47" s="9">
        <f t="shared" si="13"/>
        <v>0.12322574262971812</v>
      </c>
    </row>
    <row r="48" spans="1:34" x14ac:dyDescent="0.3">
      <c r="A48" s="5">
        <v>8</v>
      </c>
      <c r="B48" s="9">
        <v>36</v>
      </c>
      <c r="C48" s="9">
        <v>43</v>
      </c>
      <c r="D48" s="9">
        <v>35</v>
      </c>
      <c r="E48" s="9">
        <v>43</v>
      </c>
      <c r="F48" s="9">
        <v>54</v>
      </c>
      <c r="G48" s="9">
        <v>63</v>
      </c>
      <c r="H48" s="9">
        <v>98</v>
      </c>
      <c r="I48" s="9">
        <v>87</v>
      </c>
      <c r="J48" s="9">
        <v>54</v>
      </c>
      <c r="K48" s="9">
        <f t="shared" si="14"/>
        <v>360000000</v>
      </c>
      <c r="L48" s="9">
        <f>SUM(C48*1000000)</f>
        <v>43000000</v>
      </c>
      <c r="M48" s="9">
        <f>SUM(D48*1000000)</f>
        <v>35000000</v>
      </c>
      <c r="N48" s="9">
        <f>SUM(E48*10000000)</f>
        <v>430000000</v>
      </c>
      <c r="O48" s="9">
        <f>SUM(F48*10000000)</f>
        <v>540000000</v>
      </c>
      <c r="P48" s="9">
        <f>SUM(G48*10000000)</f>
        <v>630000000</v>
      </c>
      <c r="Q48" s="9">
        <f t="shared" ref="Q48:S49" si="19">SUM(H48*1000000)</f>
        <v>98000000</v>
      </c>
      <c r="R48" s="9">
        <f t="shared" si="19"/>
        <v>87000000</v>
      </c>
      <c r="S48" s="9">
        <f t="shared" si="19"/>
        <v>54000000</v>
      </c>
      <c r="T48" s="9">
        <f t="shared" si="9"/>
        <v>253000000</v>
      </c>
      <c r="U48" s="9">
        <f t="shared" si="10"/>
        <v>237192432.4256573</v>
      </c>
      <c r="V48" s="9">
        <f t="shared" si="11"/>
        <v>8.5563025007672877</v>
      </c>
      <c r="W48" s="9">
        <f t="shared" si="11"/>
        <v>7.6334684555795862</v>
      </c>
      <c r="X48" s="9">
        <f t="shared" si="11"/>
        <v>7.5440680443502757</v>
      </c>
      <c r="Y48" s="9">
        <f t="shared" si="11"/>
        <v>8.6334684555795871</v>
      </c>
      <c r="Z48" s="9">
        <f t="shared" si="11"/>
        <v>8.7323937598229691</v>
      </c>
      <c r="AA48" s="9">
        <f t="shared" si="11"/>
        <v>8.7993405494535821</v>
      </c>
      <c r="AB48" s="9">
        <f t="shared" si="11"/>
        <v>7.9912260756924951</v>
      </c>
      <c r="AC48" s="9">
        <f t="shared" si="11"/>
        <v>7.9395192526186182</v>
      </c>
      <c r="AD48" s="9">
        <f t="shared" si="11"/>
        <v>7.7323937598229682</v>
      </c>
      <c r="AE48" s="9">
        <f t="shared" si="12"/>
        <v>8.1735756504097079</v>
      </c>
      <c r="AF48" s="9">
        <f t="shared" si="13"/>
        <v>0.50404754932414053</v>
      </c>
    </row>
    <row r="49" spans="1:34" x14ac:dyDescent="0.3">
      <c r="A49" s="5">
        <v>10</v>
      </c>
      <c r="B49" s="9">
        <v>162</v>
      </c>
      <c r="C49" s="9">
        <v>153</v>
      </c>
      <c r="D49" s="9">
        <v>168</v>
      </c>
      <c r="E49" s="9">
        <v>44</v>
      </c>
      <c r="F49" s="9">
        <v>57</v>
      </c>
      <c r="G49" s="9">
        <v>62</v>
      </c>
      <c r="H49" s="9">
        <v>54</v>
      </c>
      <c r="I49" s="9">
        <v>47</v>
      </c>
      <c r="J49" s="9">
        <v>39</v>
      </c>
      <c r="K49" s="9">
        <f t="shared" si="14"/>
        <v>1620000000</v>
      </c>
      <c r="L49" s="9">
        <f>SUM(C49*100000)</f>
        <v>15300000</v>
      </c>
      <c r="M49" s="9">
        <f>SUM(D49*100000)</f>
        <v>16800000</v>
      </c>
      <c r="N49" s="9">
        <f t="shared" ref="N49:P50" si="20">SUM(E49*1000000)</f>
        <v>44000000</v>
      </c>
      <c r="O49" s="9">
        <f t="shared" si="20"/>
        <v>57000000</v>
      </c>
      <c r="P49" s="9">
        <f t="shared" si="20"/>
        <v>62000000</v>
      </c>
      <c r="Q49" s="9">
        <f t="shared" si="19"/>
        <v>54000000</v>
      </c>
      <c r="R49" s="9">
        <f t="shared" si="19"/>
        <v>47000000</v>
      </c>
      <c r="S49" s="9">
        <f t="shared" si="19"/>
        <v>39000000</v>
      </c>
      <c r="T49" s="9">
        <f t="shared" si="9"/>
        <v>217233333.33333334</v>
      </c>
      <c r="U49" s="9">
        <f t="shared" si="10"/>
        <v>526293459.01312512</v>
      </c>
      <c r="V49" s="9">
        <f t="shared" si="11"/>
        <v>9.2095150145426317</v>
      </c>
      <c r="W49" s="9">
        <f t="shared" si="11"/>
        <v>7.1846914308175984</v>
      </c>
      <c r="X49" s="9">
        <f t="shared" si="11"/>
        <v>7.2253092817258633</v>
      </c>
      <c r="Y49" s="9">
        <f t="shared" si="11"/>
        <v>7.6434526764861879</v>
      </c>
      <c r="Z49" s="9">
        <f t="shared" si="11"/>
        <v>7.7558748556724915</v>
      </c>
      <c r="AA49" s="9">
        <f t="shared" si="11"/>
        <v>7.7923916894982534</v>
      </c>
      <c r="AB49" s="9">
        <f t="shared" si="11"/>
        <v>7.7323937598229682</v>
      </c>
      <c r="AC49" s="9">
        <f t="shared" si="11"/>
        <v>7.6720978579357171</v>
      </c>
      <c r="AD49" s="9">
        <f t="shared" si="11"/>
        <v>7.5910646070264995</v>
      </c>
      <c r="AE49" s="9">
        <f t="shared" si="12"/>
        <v>7.7563101303920234</v>
      </c>
      <c r="AF49" s="9">
        <f t="shared" si="13"/>
        <v>0.58837944072958193</v>
      </c>
    </row>
    <row r="50" spans="1:34" x14ac:dyDescent="0.3">
      <c r="A50" s="5">
        <v>12</v>
      </c>
      <c r="B50" s="9">
        <v>130</v>
      </c>
      <c r="C50" s="9">
        <v>118</v>
      </c>
      <c r="D50" s="9">
        <v>127</v>
      </c>
      <c r="E50" s="9">
        <v>45</v>
      </c>
      <c r="F50" s="9">
        <v>38</v>
      </c>
      <c r="G50" s="9">
        <v>32</v>
      </c>
      <c r="H50" s="9">
        <v>178</v>
      </c>
      <c r="I50" s="9">
        <v>186</v>
      </c>
      <c r="J50" s="9">
        <v>163</v>
      </c>
      <c r="K50" s="9">
        <f t="shared" si="14"/>
        <v>1300000000</v>
      </c>
      <c r="L50" s="9">
        <f>SUM(C50*100000)</f>
        <v>11800000</v>
      </c>
      <c r="M50" s="9">
        <f>SUM(D50*100000)</f>
        <v>12700000</v>
      </c>
      <c r="N50" s="9">
        <f t="shared" si="20"/>
        <v>45000000</v>
      </c>
      <c r="O50" s="9">
        <f t="shared" si="20"/>
        <v>38000000</v>
      </c>
      <c r="P50" s="9">
        <f t="shared" si="20"/>
        <v>32000000</v>
      </c>
      <c r="Q50" s="9">
        <f>SUM(H50*100000)</f>
        <v>17800000</v>
      </c>
      <c r="R50" s="9">
        <f>SUM(I50*100000)</f>
        <v>18600000</v>
      </c>
      <c r="S50" s="9">
        <f>SUM(J50*100000)</f>
        <v>16300000</v>
      </c>
      <c r="T50" s="9">
        <f t="shared" si="9"/>
        <v>165800000</v>
      </c>
      <c r="U50" s="9">
        <f t="shared" si="10"/>
        <v>425487258.91617483</v>
      </c>
      <c r="V50" s="9">
        <f t="shared" si="11"/>
        <v>9.1139433523068369</v>
      </c>
      <c r="W50" s="9">
        <f t="shared" si="11"/>
        <v>7.071882007306125</v>
      </c>
      <c r="X50" s="9">
        <f t="shared" si="11"/>
        <v>7.1038037209559572</v>
      </c>
      <c r="Y50" s="9">
        <f t="shared" si="11"/>
        <v>7.653212513775344</v>
      </c>
      <c r="Z50" s="9">
        <f t="shared" si="11"/>
        <v>7.5797835966168101</v>
      </c>
      <c r="AA50" s="9">
        <f t="shared" si="11"/>
        <v>7.5051499783199063</v>
      </c>
      <c r="AB50" s="9">
        <f t="shared" si="11"/>
        <v>7.2504200023088936</v>
      </c>
      <c r="AC50" s="9">
        <f t="shared" si="11"/>
        <v>7.2695129442179161</v>
      </c>
      <c r="AD50" s="9">
        <f t="shared" si="11"/>
        <v>7.2121876044039581</v>
      </c>
      <c r="AE50" s="9">
        <f t="shared" si="12"/>
        <v>7.5288773022457498</v>
      </c>
      <c r="AF50" s="9">
        <f t="shared" si="13"/>
        <v>0.62905494757210645</v>
      </c>
    </row>
    <row r="53" spans="1:34" x14ac:dyDescent="0.3">
      <c r="A53" s="18" t="s">
        <v>43</v>
      </c>
      <c r="K53" s="4"/>
    </row>
    <row r="54" spans="1:34" x14ac:dyDescent="0.3">
      <c r="B54" s="25" t="s">
        <v>22</v>
      </c>
      <c r="C54" s="26"/>
      <c r="D54" s="27"/>
      <c r="E54" s="25" t="s">
        <v>23</v>
      </c>
      <c r="F54" s="26"/>
      <c r="G54" s="27"/>
      <c r="H54" s="25" t="s">
        <v>24</v>
      </c>
      <c r="I54" s="26"/>
      <c r="J54" s="27"/>
      <c r="K54" s="4"/>
    </row>
    <row r="55" spans="1:34" x14ac:dyDescent="0.3">
      <c r="A55" s="13" t="s">
        <v>3</v>
      </c>
      <c r="B55" s="1" t="s">
        <v>28</v>
      </c>
      <c r="C55" s="1" t="s">
        <v>29</v>
      </c>
      <c r="D55" s="1" t="s">
        <v>30</v>
      </c>
      <c r="E55" s="13" t="s">
        <v>28</v>
      </c>
      <c r="F55" s="13" t="s">
        <v>29</v>
      </c>
      <c r="G55" s="13" t="s">
        <v>30</v>
      </c>
      <c r="H55" s="7" t="s">
        <v>28</v>
      </c>
      <c r="I55" s="7" t="s">
        <v>29</v>
      </c>
      <c r="J55" s="7" t="s">
        <v>30</v>
      </c>
      <c r="K55" s="6" t="s">
        <v>44</v>
      </c>
      <c r="L55" s="8" t="s">
        <v>32</v>
      </c>
      <c r="M55" s="8" t="s">
        <v>33</v>
      </c>
      <c r="N55" s="8" t="s">
        <v>31</v>
      </c>
      <c r="O55" s="8" t="s">
        <v>32</v>
      </c>
      <c r="P55" s="8" t="s">
        <v>33</v>
      </c>
      <c r="Q55" s="8" t="s">
        <v>31</v>
      </c>
      <c r="R55" s="8" t="s">
        <v>32</v>
      </c>
      <c r="S55" s="8" t="s">
        <v>33</v>
      </c>
      <c r="T55" s="8" t="s">
        <v>34</v>
      </c>
      <c r="U55" s="1" t="s">
        <v>35</v>
      </c>
      <c r="V55" s="8" t="s">
        <v>36</v>
      </c>
      <c r="W55" s="8" t="s">
        <v>37</v>
      </c>
      <c r="X55" s="8" t="s">
        <v>38</v>
      </c>
      <c r="Y55" s="8" t="s">
        <v>36</v>
      </c>
      <c r="Z55" s="8" t="s">
        <v>37</v>
      </c>
      <c r="AA55" s="8" t="s">
        <v>38</v>
      </c>
      <c r="AB55" s="8" t="s">
        <v>36</v>
      </c>
      <c r="AC55" s="8" t="s">
        <v>37</v>
      </c>
      <c r="AD55" s="8" t="s">
        <v>38</v>
      </c>
      <c r="AE55" s="8" t="s">
        <v>39</v>
      </c>
      <c r="AF55" s="8" t="s">
        <v>35</v>
      </c>
      <c r="AH55" s="17" t="s">
        <v>50</v>
      </c>
    </row>
    <row r="56" spans="1:34" x14ac:dyDescent="0.3">
      <c r="A56" s="5">
        <v>0</v>
      </c>
      <c r="B56" s="9">
        <v>110</v>
      </c>
      <c r="C56" s="9">
        <v>93</v>
      </c>
      <c r="D56" s="9">
        <v>96</v>
      </c>
      <c r="E56" s="9">
        <v>211</v>
      </c>
      <c r="F56" s="9">
        <v>208</v>
      </c>
      <c r="G56" s="9">
        <v>198</v>
      </c>
      <c r="H56" s="9">
        <v>222</v>
      </c>
      <c r="I56" s="9">
        <v>217</v>
      </c>
      <c r="J56" s="9">
        <v>208</v>
      </c>
      <c r="K56" s="9">
        <f t="shared" ref="K56:M57" si="21">SUM(B56*100000000)</f>
        <v>11000000000</v>
      </c>
      <c r="L56" s="9">
        <f t="shared" si="21"/>
        <v>9300000000</v>
      </c>
      <c r="M56" s="9">
        <f t="shared" si="21"/>
        <v>9600000000</v>
      </c>
      <c r="N56" s="11">
        <f t="shared" ref="N56:S56" si="22">SUM(E56*10000000)</f>
        <v>2110000000</v>
      </c>
      <c r="O56" s="9">
        <f t="shared" si="22"/>
        <v>2080000000</v>
      </c>
      <c r="P56" s="9">
        <f t="shared" si="22"/>
        <v>1980000000</v>
      </c>
      <c r="Q56" s="9">
        <f t="shared" si="22"/>
        <v>2220000000</v>
      </c>
      <c r="R56" s="9">
        <f t="shared" si="22"/>
        <v>2170000000</v>
      </c>
      <c r="S56" s="9">
        <f t="shared" si="22"/>
        <v>2080000000</v>
      </c>
      <c r="T56" s="9">
        <f t="shared" ref="T56:T62" si="23">AVERAGE(K56:S56)</f>
        <v>4726666666.666667</v>
      </c>
      <c r="U56" s="9">
        <f>STDEV(K56:S56)</f>
        <v>3956643147.9222379</v>
      </c>
      <c r="V56" s="9">
        <f>LOG10(K56)</f>
        <v>10.041392685158225</v>
      </c>
      <c r="W56" s="9">
        <f t="shared" ref="W56:AD62" si="24">LOG10(L56)</f>
        <v>9.9684829485539357</v>
      </c>
      <c r="X56" s="9">
        <f t="shared" si="24"/>
        <v>9.9822712330395689</v>
      </c>
      <c r="Y56" s="11">
        <f t="shared" si="24"/>
        <v>9.3242824552976931</v>
      </c>
      <c r="Z56" s="9">
        <f t="shared" si="24"/>
        <v>9.318063334962762</v>
      </c>
      <c r="AA56" s="9">
        <f t="shared" si="24"/>
        <v>9.2966651902615318</v>
      </c>
      <c r="AB56" s="9">
        <f t="shared" si="24"/>
        <v>9.3463529744506388</v>
      </c>
      <c r="AC56" s="9">
        <f t="shared" si="24"/>
        <v>9.33645973384853</v>
      </c>
      <c r="AD56" s="9">
        <f t="shared" si="24"/>
        <v>9.318063334962762</v>
      </c>
      <c r="AE56" s="9">
        <f>AVERAGE(V56:AD56)</f>
        <v>9.5480037656150714</v>
      </c>
      <c r="AF56" s="9">
        <f>STDEV(V56:AD56)</f>
        <v>0.33786184840802136</v>
      </c>
      <c r="AH56" s="2">
        <f>_xlfn.T.TEST(V56:AD56,V68:AD68,2,1)</f>
        <v>4.1205645835149249E-3</v>
      </c>
    </row>
    <row r="57" spans="1:34" x14ac:dyDescent="0.3">
      <c r="A57" s="5">
        <v>2</v>
      </c>
      <c r="B57" s="9">
        <v>72</v>
      </c>
      <c r="C57" s="9">
        <v>74</v>
      </c>
      <c r="D57" s="9">
        <v>69</v>
      </c>
      <c r="E57" s="9">
        <v>178</v>
      </c>
      <c r="F57" s="9">
        <v>188</v>
      </c>
      <c r="G57" s="9">
        <v>163</v>
      </c>
      <c r="H57" s="9">
        <v>199</v>
      </c>
      <c r="I57" s="9">
        <v>183</v>
      </c>
      <c r="J57" s="9">
        <v>178</v>
      </c>
      <c r="K57" s="9">
        <f t="shared" si="21"/>
        <v>7200000000</v>
      </c>
      <c r="L57" s="9">
        <f t="shared" si="21"/>
        <v>7400000000</v>
      </c>
      <c r="M57" s="9">
        <f t="shared" si="21"/>
        <v>6900000000</v>
      </c>
      <c r="N57" s="11">
        <f t="shared" ref="N57:O61" si="25">SUM(E57*10000000)</f>
        <v>1780000000</v>
      </c>
      <c r="O57" s="9">
        <f t="shared" si="25"/>
        <v>1880000000</v>
      </c>
      <c r="P57" s="9">
        <f t="shared" ref="P57:P61" si="26">SUM(G57*10000000)</f>
        <v>1630000000</v>
      </c>
      <c r="Q57" s="9">
        <f t="shared" ref="Q57:Q61" si="27">SUM(H57*10000000)</f>
        <v>1990000000</v>
      </c>
      <c r="R57" s="9">
        <f t="shared" ref="R57:R61" si="28">SUM(I57*10000000)</f>
        <v>1830000000</v>
      </c>
      <c r="S57" s="9">
        <f t="shared" ref="S57:S60" si="29">SUM(J57*10000000)</f>
        <v>1780000000</v>
      </c>
      <c r="T57" s="9">
        <f t="shared" si="23"/>
        <v>3598888888.8888888</v>
      </c>
      <c r="U57" s="9">
        <f t="shared" ref="U57:U62" si="30">STDEV(K57:S57)</f>
        <v>2680463786.5696125</v>
      </c>
      <c r="V57" s="9">
        <f t="shared" ref="V57:V62" si="31">LOG10(K57)</f>
        <v>9.857332496431269</v>
      </c>
      <c r="W57" s="9">
        <f t="shared" si="24"/>
        <v>9.8692317197309762</v>
      </c>
      <c r="X57" s="9">
        <f t="shared" si="24"/>
        <v>9.8388490907372557</v>
      </c>
      <c r="Y57" s="9">
        <f t="shared" si="24"/>
        <v>9.2504200023088945</v>
      </c>
      <c r="Z57" s="9">
        <f t="shared" si="24"/>
        <v>9.2741578492636805</v>
      </c>
      <c r="AA57" s="9">
        <f t="shared" si="24"/>
        <v>9.2121876044039581</v>
      </c>
      <c r="AB57" s="9">
        <f t="shared" si="24"/>
        <v>9.2988530764097064</v>
      </c>
      <c r="AC57" s="9">
        <f t="shared" si="24"/>
        <v>9.2624510897304297</v>
      </c>
      <c r="AD57" s="9">
        <f t="shared" si="24"/>
        <v>9.2504200023088945</v>
      </c>
      <c r="AE57" s="9">
        <f t="shared" ref="AE57:AE62" si="32">AVERAGE(V57:AD57)</f>
        <v>9.4571003257027861</v>
      </c>
      <c r="AF57" s="9">
        <f t="shared" ref="AF57:AF62" si="33">STDEV(V57:AD57)</f>
        <v>0.2994963305085141</v>
      </c>
      <c r="AH57" s="2">
        <f t="shared" ref="AH57:AH62" si="34">_xlfn.T.TEST(V57:AD57,V69:AD69,2,1)</f>
        <v>8.8139357849870837E-6</v>
      </c>
    </row>
    <row r="58" spans="1:34" x14ac:dyDescent="0.3">
      <c r="A58" s="5">
        <v>4</v>
      </c>
      <c r="B58" s="9">
        <v>48</v>
      </c>
      <c r="C58" s="9">
        <v>52</v>
      </c>
      <c r="D58" s="9">
        <v>66</v>
      </c>
      <c r="E58" s="9">
        <v>154</v>
      </c>
      <c r="F58" s="9">
        <v>148</v>
      </c>
      <c r="G58" s="9">
        <v>133</v>
      </c>
      <c r="H58" s="9">
        <v>163</v>
      </c>
      <c r="I58" s="9">
        <v>154</v>
      </c>
      <c r="J58" s="9">
        <v>148</v>
      </c>
      <c r="K58" s="9">
        <f>SUM(B58*10000000)</f>
        <v>480000000</v>
      </c>
      <c r="L58" s="9">
        <f t="shared" ref="L58:M59" si="35">SUM(C58*10000000)</f>
        <v>520000000</v>
      </c>
      <c r="M58" s="9">
        <f t="shared" si="35"/>
        <v>660000000</v>
      </c>
      <c r="N58" s="11">
        <f t="shared" si="25"/>
        <v>1540000000</v>
      </c>
      <c r="O58" s="9">
        <f t="shared" si="25"/>
        <v>1480000000</v>
      </c>
      <c r="P58" s="9">
        <f t="shared" si="26"/>
        <v>1330000000</v>
      </c>
      <c r="Q58" s="9">
        <f t="shared" si="27"/>
        <v>1630000000</v>
      </c>
      <c r="R58" s="9">
        <f t="shared" si="28"/>
        <v>1540000000</v>
      </c>
      <c r="S58" s="9">
        <f t="shared" si="29"/>
        <v>1480000000</v>
      </c>
      <c r="T58" s="9">
        <f t="shared" si="23"/>
        <v>1184444444.4444444</v>
      </c>
      <c r="U58" s="9">
        <f t="shared" si="30"/>
        <v>482185418.4624185</v>
      </c>
      <c r="V58" s="9">
        <f t="shared" si="31"/>
        <v>8.6812412373755876</v>
      </c>
      <c r="W58" s="9">
        <f t="shared" si="24"/>
        <v>8.7160033436347994</v>
      </c>
      <c r="X58" s="9">
        <f t="shared" si="24"/>
        <v>8.8195439355418692</v>
      </c>
      <c r="Y58" s="9">
        <f t="shared" si="24"/>
        <v>9.1875207208364635</v>
      </c>
      <c r="Z58" s="9">
        <f t="shared" si="24"/>
        <v>9.1702617153949575</v>
      </c>
      <c r="AA58" s="9">
        <f t="shared" si="24"/>
        <v>9.1238516409670858</v>
      </c>
      <c r="AB58" s="9">
        <f t="shared" si="24"/>
        <v>9.2121876044039581</v>
      </c>
      <c r="AC58" s="9">
        <f t="shared" si="24"/>
        <v>9.1875207208364635</v>
      </c>
      <c r="AD58" s="9">
        <f t="shared" si="24"/>
        <v>9.1702617153949575</v>
      </c>
      <c r="AE58" s="9">
        <f t="shared" si="32"/>
        <v>9.0298214038206837</v>
      </c>
      <c r="AF58" s="9">
        <f t="shared" si="33"/>
        <v>0.2223428515325776</v>
      </c>
      <c r="AH58" s="2">
        <f t="shared" si="34"/>
        <v>6.7077649051806395E-5</v>
      </c>
    </row>
    <row r="59" spans="1:34" x14ac:dyDescent="0.3">
      <c r="A59" s="5">
        <v>6</v>
      </c>
      <c r="B59" s="9">
        <v>42</v>
      </c>
      <c r="C59" s="9">
        <v>48</v>
      </c>
      <c r="D59" s="9">
        <v>50</v>
      </c>
      <c r="E59" s="9">
        <v>111</v>
      </c>
      <c r="F59" s="9">
        <v>108</v>
      </c>
      <c r="G59" s="9">
        <v>99</v>
      </c>
      <c r="H59" s="9">
        <v>122</v>
      </c>
      <c r="I59" s="9">
        <v>128</v>
      </c>
      <c r="J59" s="9">
        <v>99</v>
      </c>
      <c r="K59" s="9">
        <f>SUM(B59*10000000)</f>
        <v>420000000</v>
      </c>
      <c r="L59" s="9">
        <f t="shared" si="35"/>
        <v>480000000</v>
      </c>
      <c r="M59" s="9">
        <f t="shared" si="35"/>
        <v>500000000</v>
      </c>
      <c r="N59" s="11">
        <f t="shared" si="25"/>
        <v>1110000000</v>
      </c>
      <c r="O59" s="9">
        <f t="shared" si="25"/>
        <v>1080000000</v>
      </c>
      <c r="P59" s="9">
        <f t="shared" si="26"/>
        <v>990000000</v>
      </c>
      <c r="Q59" s="9">
        <f t="shared" si="27"/>
        <v>1220000000</v>
      </c>
      <c r="R59" s="9">
        <f t="shared" si="28"/>
        <v>1280000000</v>
      </c>
      <c r="S59" s="9">
        <f t="shared" si="29"/>
        <v>990000000</v>
      </c>
      <c r="T59" s="9">
        <f t="shared" si="23"/>
        <v>896666666.66666663</v>
      </c>
      <c r="U59" s="9">
        <f t="shared" si="30"/>
        <v>336563515.55092835</v>
      </c>
      <c r="V59" s="9">
        <f t="shared" si="31"/>
        <v>8.6232492903979008</v>
      </c>
      <c r="W59" s="9">
        <f t="shared" si="24"/>
        <v>8.6812412373755876</v>
      </c>
      <c r="X59" s="9">
        <f t="shared" si="24"/>
        <v>8.6989700043360187</v>
      </c>
      <c r="Y59" s="9">
        <f t="shared" si="24"/>
        <v>9.0453229787866576</v>
      </c>
      <c r="Z59" s="9">
        <f t="shared" si="24"/>
        <v>9.0334237554869503</v>
      </c>
      <c r="AA59" s="9">
        <f t="shared" si="24"/>
        <v>8.9956351945975506</v>
      </c>
      <c r="AB59" s="9">
        <f t="shared" si="24"/>
        <v>9.0863598306747484</v>
      </c>
      <c r="AC59" s="9">
        <f t="shared" si="24"/>
        <v>9.1072099696478688</v>
      </c>
      <c r="AD59" s="9">
        <f t="shared" si="24"/>
        <v>8.9956351945975506</v>
      </c>
      <c r="AE59" s="9">
        <f t="shared" si="32"/>
        <v>8.9185608284334261</v>
      </c>
      <c r="AF59" s="9">
        <f t="shared" si="33"/>
        <v>0.19256092447306036</v>
      </c>
      <c r="AH59" s="2">
        <f t="shared" si="34"/>
        <v>3.1399516334631337E-5</v>
      </c>
    </row>
    <row r="60" spans="1:34" x14ac:dyDescent="0.3">
      <c r="A60" s="5">
        <v>8</v>
      </c>
      <c r="B60" s="9">
        <v>158</v>
      </c>
      <c r="C60" s="9">
        <v>163</v>
      </c>
      <c r="D60" s="9">
        <v>172</v>
      </c>
      <c r="E60" s="9">
        <v>72</v>
      </c>
      <c r="F60" s="9">
        <v>88</v>
      </c>
      <c r="G60" s="9">
        <v>69</v>
      </c>
      <c r="H60" s="11">
        <v>83</v>
      </c>
      <c r="I60" s="11">
        <v>84</v>
      </c>
      <c r="J60" s="11">
        <v>72</v>
      </c>
      <c r="K60" s="9">
        <f>SUM(B60*1000000)</f>
        <v>158000000</v>
      </c>
      <c r="L60" s="9">
        <f t="shared" ref="K60:M62" si="36">SUM(C60*1000000)</f>
        <v>163000000</v>
      </c>
      <c r="M60" s="9">
        <f t="shared" si="36"/>
        <v>172000000</v>
      </c>
      <c r="N60" s="11">
        <f t="shared" si="25"/>
        <v>720000000</v>
      </c>
      <c r="O60" s="9">
        <f t="shared" si="25"/>
        <v>880000000</v>
      </c>
      <c r="P60" s="9">
        <f t="shared" si="26"/>
        <v>690000000</v>
      </c>
      <c r="Q60" s="9">
        <f t="shared" si="27"/>
        <v>830000000</v>
      </c>
      <c r="R60" s="9">
        <f t="shared" si="28"/>
        <v>840000000</v>
      </c>
      <c r="S60" s="9">
        <f t="shared" si="29"/>
        <v>720000000</v>
      </c>
      <c r="T60" s="9">
        <f t="shared" si="23"/>
        <v>574777777.77777779</v>
      </c>
      <c r="U60" s="9">
        <f t="shared" si="30"/>
        <v>314163881.50843251</v>
      </c>
      <c r="V60" s="9">
        <f t="shared" si="31"/>
        <v>8.1986570869544231</v>
      </c>
      <c r="W60" s="9">
        <f t="shared" si="24"/>
        <v>8.2121876044039581</v>
      </c>
      <c r="X60" s="9">
        <f t="shared" si="24"/>
        <v>8.2355284469075496</v>
      </c>
      <c r="Y60" s="9">
        <f t="shared" si="24"/>
        <v>8.857332496431269</v>
      </c>
      <c r="Z60" s="9">
        <f t="shared" si="24"/>
        <v>8.9444826721501691</v>
      </c>
      <c r="AA60" s="9">
        <f t="shared" si="24"/>
        <v>8.8388490907372557</v>
      </c>
      <c r="AB60" s="9">
        <f t="shared" si="24"/>
        <v>8.9190780923760737</v>
      </c>
      <c r="AC60" s="9">
        <f t="shared" si="24"/>
        <v>8.924279286061882</v>
      </c>
      <c r="AD60" s="9">
        <f t="shared" si="24"/>
        <v>8.857332496431269</v>
      </c>
      <c r="AE60" s="9">
        <f t="shared" si="32"/>
        <v>8.6653030302726499</v>
      </c>
      <c r="AF60" s="9">
        <f t="shared" si="33"/>
        <v>0.33931158994690053</v>
      </c>
      <c r="AH60" s="2">
        <f t="shared" si="34"/>
        <v>2.520789104248404E-3</v>
      </c>
    </row>
    <row r="61" spans="1:34" x14ac:dyDescent="0.3">
      <c r="A61" s="5">
        <v>10</v>
      </c>
      <c r="B61" s="9">
        <v>154</v>
      </c>
      <c r="C61" s="9">
        <v>155</v>
      </c>
      <c r="D61" s="9">
        <v>160</v>
      </c>
      <c r="E61" s="9">
        <v>54</v>
      </c>
      <c r="F61" s="9">
        <v>48</v>
      </c>
      <c r="G61" s="9">
        <v>62</v>
      </c>
      <c r="H61" s="11">
        <v>54</v>
      </c>
      <c r="I61" s="11">
        <v>48</v>
      </c>
      <c r="J61" s="11">
        <v>33</v>
      </c>
      <c r="K61" s="9">
        <f t="shared" si="36"/>
        <v>154000000</v>
      </c>
      <c r="L61" s="9">
        <f t="shared" si="36"/>
        <v>155000000</v>
      </c>
      <c r="M61" s="9">
        <f t="shared" si="36"/>
        <v>160000000</v>
      </c>
      <c r="N61" s="11">
        <f t="shared" si="25"/>
        <v>540000000</v>
      </c>
      <c r="O61" s="9">
        <f t="shared" si="25"/>
        <v>480000000</v>
      </c>
      <c r="P61" s="9">
        <f t="shared" si="26"/>
        <v>620000000</v>
      </c>
      <c r="Q61" s="9">
        <f t="shared" si="27"/>
        <v>540000000</v>
      </c>
      <c r="R61" s="9">
        <f t="shared" si="28"/>
        <v>480000000</v>
      </c>
      <c r="S61" s="9">
        <f>SUM(J61*10000000)</f>
        <v>330000000</v>
      </c>
      <c r="T61" s="9">
        <f t="shared" si="23"/>
        <v>384333333.33333331</v>
      </c>
      <c r="U61" s="9">
        <f t="shared" si="30"/>
        <v>187493999.90399691</v>
      </c>
      <c r="V61" s="9">
        <f t="shared" si="31"/>
        <v>8.1875207208364635</v>
      </c>
      <c r="W61" s="9">
        <f t="shared" si="24"/>
        <v>8.1903316981702918</v>
      </c>
      <c r="X61" s="9">
        <f t="shared" si="24"/>
        <v>8.204119982655925</v>
      </c>
      <c r="Y61" s="9">
        <f t="shared" si="24"/>
        <v>8.7323937598229691</v>
      </c>
      <c r="Z61" s="9">
        <f t="shared" si="24"/>
        <v>8.6812412373755876</v>
      </c>
      <c r="AA61" s="9">
        <f t="shared" si="24"/>
        <v>8.7923916894982543</v>
      </c>
      <c r="AB61" s="9">
        <f t="shared" si="24"/>
        <v>8.7323937598229691</v>
      </c>
      <c r="AC61" s="9">
        <f t="shared" si="24"/>
        <v>8.6812412373755876</v>
      </c>
      <c r="AD61" s="9">
        <f t="shared" si="24"/>
        <v>8.518513939877888</v>
      </c>
      <c r="AE61" s="9">
        <f t="shared" si="32"/>
        <v>8.5244608917151048</v>
      </c>
      <c r="AF61" s="9">
        <f t="shared" si="33"/>
        <v>0.25866094656768635</v>
      </c>
      <c r="AH61" s="2">
        <f t="shared" si="34"/>
        <v>4.257986515877328E-6</v>
      </c>
    </row>
    <row r="62" spans="1:34" x14ac:dyDescent="0.3">
      <c r="A62" s="5">
        <v>12</v>
      </c>
      <c r="B62" s="9">
        <v>148</v>
      </c>
      <c r="C62" s="9">
        <v>130</v>
      </c>
      <c r="D62" s="9">
        <v>129</v>
      </c>
      <c r="E62" s="9">
        <v>155</v>
      </c>
      <c r="F62" s="9">
        <v>132</v>
      </c>
      <c r="G62" s="9">
        <v>148</v>
      </c>
      <c r="H62" s="11">
        <v>99</v>
      </c>
      <c r="I62" s="11">
        <v>72</v>
      </c>
      <c r="J62" s="11">
        <v>65</v>
      </c>
      <c r="K62" s="9">
        <f t="shared" si="36"/>
        <v>148000000</v>
      </c>
      <c r="L62" s="9">
        <f t="shared" si="36"/>
        <v>130000000</v>
      </c>
      <c r="M62" s="9">
        <f t="shared" si="36"/>
        <v>129000000</v>
      </c>
      <c r="N62" s="11">
        <f t="shared" ref="N62:S62" si="37">SUM(E62*1000000)</f>
        <v>155000000</v>
      </c>
      <c r="O62" s="9">
        <f t="shared" si="37"/>
        <v>132000000</v>
      </c>
      <c r="P62" s="9">
        <f t="shared" si="37"/>
        <v>148000000</v>
      </c>
      <c r="Q62" s="9">
        <f t="shared" si="37"/>
        <v>99000000</v>
      </c>
      <c r="R62" s="9">
        <f t="shared" si="37"/>
        <v>72000000</v>
      </c>
      <c r="S62" s="9">
        <f t="shared" si="37"/>
        <v>65000000</v>
      </c>
      <c r="T62" s="9">
        <f t="shared" si="23"/>
        <v>119777777.77777778</v>
      </c>
      <c r="U62" s="9">
        <f t="shared" si="30"/>
        <v>33330833.239576295</v>
      </c>
      <c r="V62" s="9">
        <f t="shared" si="31"/>
        <v>8.1702617153949575</v>
      </c>
      <c r="W62" s="9">
        <f t="shared" si="24"/>
        <v>8.1139433523068369</v>
      </c>
      <c r="X62" s="9">
        <f t="shared" si="24"/>
        <v>8.1105897102992497</v>
      </c>
      <c r="Y62" s="9">
        <f t="shared" si="24"/>
        <v>8.1903316981702918</v>
      </c>
      <c r="Z62" s="9">
        <f t="shared" si="24"/>
        <v>8.1205739312058505</v>
      </c>
      <c r="AA62" s="9">
        <f t="shared" si="24"/>
        <v>8.1702617153949575</v>
      </c>
      <c r="AB62" s="9">
        <f t="shared" si="24"/>
        <v>7.9956351945975497</v>
      </c>
      <c r="AC62" s="9">
        <f t="shared" si="24"/>
        <v>7.8573324964312681</v>
      </c>
      <c r="AD62" s="9">
        <f t="shared" si="24"/>
        <v>7.8129133566428557</v>
      </c>
      <c r="AE62" s="9">
        <f t="shared" si="32"/>
        <v>8.0602047967159773</v>
      </c>
      <c r="AF62" s="9">
        <f t="shared" si="33"/>
        <v>0.13995911256825416</v>
      </c>
      <c r="AH62" s="2">
        <f t="shared" si="34"/>
        <v>3.3981080136977474E-13</v>
      </c>
    </row>
    <row r="65" spans="1:34" x14ac:dyDescent="0.3">
      <c r="A65" s="18" t="s">
        <v>45</v>
      </c>
    </row>
    <row r="66" spans="1:34" x14ac:dyDescent="0.3">
      <c r="B66" s="28" t="s">
        <v>22</v>
      </c>
      <c r="C66" s="28"/>
      <c r="D66" s="28"/>
      <c r="E66" s="28" t="s">
        <v>46</v>
      </c>
      <c r="F66" s="28"/>
      <c r="G66" s="28"/>
      <c r="H66" s="28" t="s">
        <v>24</v>
      </c>
      <c r="I66" s="28"/>
      <c r="J66" s="28"/>
    </row>
    <row r="67" spans="1:34" x14ac:dyDescent="0.3">
      <c r="A67" s="5" t="s">
        <v>3</v>
      </c>
      <c r="B67" s="6" t="s">
        <v>25</v>
      </c>
      <c r="C67" s="6" t="s">
        <v>26</v>
      </c>
      <c r="D67" s="6" t="s">
        <v>27</v>
      </c>
      <c r="E67" s="5" t="s">
        <v>28</v>
      </c>
      <c r="F67" s="5" t="s">
        <v>29</v>
      </c>
      <c r="G67" s="5" t="s">
        <v>30</v>
      </c>
      <c r="H67" s="7" t="s">
        <v>28</v>
      </c>
      <c r="I67" s="7" t="s">
        <v>29</v>
      </c>
      <c r="J67" s="7" t="s">
        <v>30</v>
      </c>
      <c r="K67" s="8" t="s">
        <v>31</v>
      </c>
      <c r="L67" s="8" t="s">
        <v>32</v>
      </c>
      <c r="M67" s="8" t="s">
        <v>33</v>
      </c>
      <c r="N67" s="8" t="s">
        <v>31</v>
      </c>
      <c r="O67" s="8" t="s">
        <v>32</v>
      </c>
      <c r="P67" s="8" t="s">
        <v>33</v>
      </c>
      <c r="Q67" s="8" t="s">
        <v>31</v>
      </c>
      <c r="R67" s="8" t="s">
        <v>32</v>
      </c>
      <c r="S67" s="8" t="s">
        <v>33</v>
      </c>
      <c r="T67" s="8" t="s">
        <v>34</v>
      </c>
      <c r="U67" s="6" t="s">
        <v>35</v>
      </c>
      <c r="V67" s="8" t="s">
        <v>36</v>
      </c>
      <c r="W67" s="8" t="s">
        <v>37</v>
      </c>
      <c r="X67" s="8" t="s">
        <v>38</v>
      </c>
      <c r="Y67" s="8" t="s">
        <v>36</v>
      </c>
      <c r="Z67" s="8" t="s">
        <v>37</v>
      </c>
      <c r="AA67" s="8" t="s">
        <v>38</v>
      </c>
      <c r="AB67" s="8" t="s">
        <v>36</v>
      </c>
      <c r="AC67" s="8" t="s">
        <v>37</v>
      </c>
      <c r="AD67" s="8" t="s">
        <v>38</v>
      </c>
      <c r="AE67" s="8" t="s">
        <v>39</v>
      </c>
      <c r="AF67" s="8" t="s">
        <v>35</v>
      </c>
      <c r="AH67" s="16"/>
    </row>
    <row r="68" spans="1:34" x14ac:dyDescent="0.3">
      <c r="A68" s="5">
        <v>0</v>
      </c>
      <c r="B68" s="9">
        <v>123</v>
      </c>
      <c r="C68" s="9">
        <v>101</v>
      </c>
      <c r="D68" s="9">
        <v>119</v>
      </c>
      <c r="E68" s="9">
        <v>120</v>
      </c>
      <c r="F68" s="9">
        <v>132</v>
      </c>
      <c r="G68" s="9">
        <v>127</v>
      </c>
      <c r="H68" s="9">
        <v>144</v>
      </c>
      <c r="I68" s="9">
        <v>103</v>
      </c>
      <c r="J68" s="9">
        <v>113</v>
      </c>
      <c r="K68" s="9">
        <f>SUM(B68*10000000)</f>
        <v>1230000000</v>
      </c>
      <c r="L68" s="9">
        <f t="shared" ref="L68:S68" si="38">SUM(C68*10000000)</f>
        <v>1010000000</v>
      </c>
      <c r="M68" s="9">
        <f t="shared" si="38"/>
        <v>1190000000</v>
      </c>
      <c r="N68" s="9">
        <f>SUM(E68*10000000)</f>
        <v>1200000000</v>
      </c>
      <c r="O68" s="9">
        <f t="shared" si="38"/>
        <v>1320000000</v>
      </c>
      <c r="P68" s="9">
        <f t="shared" si="38"/>
        <v>1270000000</v>
      </c>
      <c r="Q68" s="9">
        <f>SUM(H68*10000000)</f>
        <v>1440000000</v>
      </c>
      <c r="R68" s="9">
        <f t="shared" si="38"/>
        <v>1030000000</v>
      </c>
      <c r="S68" s="9">
        <f t="shared" si="38"/>
        <v>1130000000</v>
      </c>
      <c r="T68" s="9">
        <f>AVERAGE(K68:S68)</f>
        <v>1202222222.2222223</v>
      </c>
      <c r="U68" s="9">
        <f>STDEV(K68:T68)</f>
        <v>128129949.46778725</v>
      </c>
      <c r="V68" s="9">
        <f>LOG10(K68)</f>
        <v>9.0899051114393981</v>
      </c>
      <c r="W68" s="9">
        <f t="shared" ref="W68:AD74" si="39">LOG10(L68)</f>
        <v>9.0043213737826431</v>
      </c>
      <c r="X68" s="9">
        <f t="shared" si="39"/>
        <v>9.075546961392531</v>
      </c>
      <c r="Y68" s="9">
        <f t="shared" si="39"/>
        <v>9.0791812460476251</v>
      </c>
      <c r="Z68" s="9">
        <f t="shared" si="39"/>
        <v>9.1205739312058505</v>
      </c>
      <c r="AA68" s="9">
        <f t="shared" si="39"/>
        <v>9.1038037209559572</v>
      </c>
      <c r="AB68" s="9">
        <f t="shared" si="39"/>
        <v>9.1583624920952502</v>
      </c>
      <c r="AC68" s="9">
        <f t="shared" si="39"/>
        <v>9.0128372247051729</v>
      </c>
      <c r="AD68" s="9">
        <f t="shared" si="39"/>
        <v>9.0530784434834199</v>
      </c>
      <c r="AE68" s="9">
        <f>AVERAGE(V68:AD68)</f>
        <v>9.077512278345317</v>
      </c>
      <c r="AF68" s="9">
        <f>STDEV(V68:AD68)</f>
        <v>4.9218030945439584E-2</v>
      </c>
      <c r="AH68" s="14"/>
    </row>
    <row r="69" spans="1:34" x14ac:dyDescent="0.3">
      <c r="A69" s="5">
        <v>2</v>
      </c>
      <c r="B69" s="9">
        <v>250</v>
      </c>
      <c r="C69" s="9">
        <v>243</v>
      </c>
      <c r="D69" s="9">
        <v>211</v>
      </c>
      <c r="E69" s="9">
        <v>150</v>
      </c>
      <c r="F69" s="9">
        <v>172</v>
      </c>
      <c r="G69" s="9">
        <v>153</v>
      </c>
      <c r="H69" s="9">
        <v>332</v>
      </c>
      <c r="I69" s="9">
        <v>349</v>
      </c>
      <c r="J69" s="9">
        <v>352</v>
      </c>
      <c r="K69" s="9">
        <f>SUM(B69*1000000)</f>
        <v>250000000</v>
      </c>
      <c r="L69" s="9">
        <f>SUM(C69*1000000)</f>
        <v>243000000</v>
      </c>
      <c r="M69" s="9">
        <f t="shared" ref="M69:Q72" si="40">SUM(D69*1000000)</f>
        <v>211000000</v>
      </c>
      <c r="N69" s="9">
        <f t="shared" si="40"/>
        <v>150000000</v>
      </c>
      <c r="O69" s="9">
        <f t="shared" si="40"/>
        <v>172000000</v>
      </c>
      <c r="P69" s="9">
        <f t="shared" si="40"/>
        <v>153000000</v>
      </c>
      <c r="Q69" s="9">
        <f>SUM(H69*1000000)</f>
        <v>332000000</v>
      </c>
      <c r="R69" s="9">
        <f t="shared" ref="R69:S72" si="41">SUM(I69*1000000)</f>
        <v>349000000</v>
      </c>
      <c r="S69" s="9">
        <f t="shared" si="41"/>
        <v>352000000</v>
      </c>
      <c r="T69" s="9">
        <f>AVERAGE(K69:S69)</f>
        <v>245777777.77777779</v>
      </c>
      <c r="U69" s="9">
        <f t="shared" ref="U69:U74" si="42">STDEV(K69:S69)</f>
        <v>82030143.511056036</v>
      </c>
      <c r="V69" s="9">
        <f t="shared" ref="V69:V74" si="43">LOG10(K69)</f>
        <v>8.3979400086720375</v>
      </c>
      <c r="W69" s="9">
        <f t="shared" si="39"/>
        <v>8.385606273598313</v>
      </c>
      <c r="X69" s="9">
        <f t="shared" si="39"/>
        <v>8.3242824552976931</v>
      </c>
      <c r="Y69" s="9">
        <f t="shared" si="39"/>
        <v>8.1760912590556813</v>
      </c>
      <c r="Z69" s="9">
        <f t="shared" si="39"/>
        <v>8.2355284469075496</v>
      </c>
      <c r="AA69" s="9">
        <f t="shared" si="39"/>
        <v>8.1846914308175993</v>
      </c>
      <c r="AB69" s="9">
        <f t="shared" si="39"/>
        <v>8.5211380837040362</v>
      </c>
      <c r="AC69" s="9">
        <f t="shared" si="39"/>
        <v>8.5428254269591797</v>
      </c>
      <c r="AD69" s="9">
        <f t="shared" si="39"/>
        <v>8.5465426634781316</v>
      </c>
      <c r="AE69" s="9">
        <f t="shared" ref="AE69:AE74" si="44">AVERAGE(V69:AD69)</f>
        <v>8.3682940053878028</v>
      </c>
      <c r="AF69" s="9">
        <f t="shared" ref="AF69:AF74" si="45">STDEV(V69:AD69)</f>
        <v>0.14874022017880442</v>
      </c>
      <c r="AH69" s="14"/>
    </row>
    <row r="70" spans="1:34" x14ac:dyDescent="0.3">
      <c r="A70" s="5">
        <v>4</v>
      </c>
      <c r="B70" s="9">
        <v>198</v>
      </c>
      <c r="C70" s="9">
        <v>188</v>
      </c>
      <c r="D70" s="9">
        <v>172</v>
      </c>
      <c r="E70" s="9">
        <v>74</v>
      </c>
      <c r="F70" s="9">
        <v>69</v>
      </c>
      <c r="G70" s="9">
        <v>82</v>
      </c>
      <c r="H70" s="9">
        <v>165</v>
      </c>
      <c r="I70" s="9">
        <v>183</v>
      </c>
      <c r="J70" s="9">
        <v>143</v>
      </c>
      <c r="K70" s="9">
        <f t="shared" ref="K70:L72" si="46">SUM(B70*1000000)</f>
        <v>198000000</v>
      </c>
      <c r="L70" s="9">
        <f t="shared" si="46"/>
        <v>188000000</v>
      </c>
      <c r="M70" s="9">
        <f t="shared" si="40"/>
        <v>172000000</v>
      </c>
      <c r="N70" s="9">
        <f t="shared" si="40"/>
        <v>74000000</v>
      </c>
      <c r="O70" s="9">
        <f t="shared" si="40"/>
        <v>69000000</v>
      </c>
      <c r="P70" s="9">
        <f t="shared" si="40"/>
        <v>82000000</v>
      </c>
      <c r="Q70" s="9">
        <f t="shared" si="40"/>
        <v>165000000</v>
      </c>
      <c r="R70" s="9">
        <f t="shared" si="41"/>
        <v>183000000</v>
      </c>
      <c r="S70" s="9">
        <f t="shared" si="41"/>
        <v>143000000</v>
      </c>
      <c r="T70" s="9">
        <f t="shared" ref="T70:T74" si="47">AVERAGE(K70:S70)</f>
        <v>141555555.55555555</v>
      </c>
      <c r="U70" s="9">
        <f t="shared" si="42"/>
        <v>52338110.185387626</v>
      </c>
      <c r="V70" s="9">
        <f t="shared" si="43"/>
        <v>8.2966651902615318</v>
      </c>
      <c r="W70" s="9">
        <f t="shared" si="39"/>
        <v>8.2741578492636805</v>
      </c>
      <c r="X70" s="9">
        <f t="shared" si="39"/>
        <v>8.2355284469075496</v>
      </c>
      <c r="Y70" s="9">
        <f t="shared" si="39"/>
        <v>7.8692317197309762</v>
      </c>
      <c r="Z70" s="9">
        <f t="shared" si="39"/>
        <v>7.8388490907372557</v>
      </c>
      <c r="AA70" s="9">
        <f t="shared" si="39"/>
        <v>7.9138138523837167</v>
      </c>
      <c r="AB70" s="9">
        <f t="shared" si="39"/>
        <v>8.2174839442139067</v>
      </c>
      <c r="AC70" s="9">
        <f t="shared" si="39"/>
        <v>8.2624510897304297</v>
      </c>
      <c r="AD70" s="9">
        <f t="shared" si="39"/>
        <v>8.1553360374650623</v>
      </c>
      <c r="AE70" s="9">
        <f t="shared" si="44"/>
        <v>8.1181685800771231</v>
      </c>
      <c r="AF70" s="9">
        <f t="shared" si="45"/>
        <v>0.18834118861126303</v>
      </c>
      <c r="AH70" s="14"/>
    </row>
    <row r="71" spans="1:34" x14ac:dyDescent="0.3">
      <c r="A71" s="5">
        <v>6</v>
      </c>
      <c r="B71" s="9">
        <v>150</v>
      </c>
      <c r="C71" s="9">
        <v>120</v>
      </c>
      <c r="D71" s="9">
        <v>111</v>
      </c>
      <c r="E71" s="9">
        <v>39</v>
      </c>
      <c r="F71" s="9">
        <v>42</v>
      </c>
      <c r="G71" s="9">
        <v>53</v>
      </c>
      <c r="H71" s="9">
        <v>84</v>
      </c>
      <c r="I71" s="9">
        <v>79</v>
      </c>
      <c r="J71" s="9">
        <v>72</v>
      </c>
      <c r="K71" s="9">
        <f t="shared" si="46"/>
        <v>150000000</v>
      </c>
      <c r="L71" s="9">
        <f t="shared" si="46"/>
        <v>120000000</v>
      </c>
      <c r="M71" s="9">
        <f t="shared" si="40"/>
        <v>111000000</v>
      </c>
      <c r="N71" s="9">
        <f t="shared" si="40"/>
        <v>39000000</v>
      </c>
      <c r="O71" s="9">
        <f t="shared" si="40"/>
        <v>42000000</v>
      </c>
      <c r="P71" s="9">
        <f t="shared" si="40"/>
        <v>53000000</v>
      </c>
      <c r="Q71" s="9">
        <f t="shared" si="40"/>
        <v>84000000</v>
      </c>
      <c r="R71" s="9">
        <f t="shared" si="41"/>
        <v>79000000</v>
      </c>
      <c r="S71" s="9">
        <f t="shared" si="41"/>
        <v>72000000</v>
      </c>
      <c r="T71" s="9">
        <f t="shared" si="47"/>
        <v>83333333.333333328</v>
      </c>
      <c r="U71" s="9">
        <f t="shared" si="42"/>
        <v>37576588.456111871</v>
      </c>
      <c r="V71" s="9">
        <f t="shared" si="43"/>
        <v>8.1760912590556813</v>
      </c>
      <c r="W71" s="9">
        <f t="shared" si="39"/>
        <v>8.0791812460476251</v>
      </c>
      <c r="X71" s="9">
        <f t="shared" si="39"/>
        <v>8.0453229787866576</v>
      </c>
      <c r="Y71" s="9">
        <f t="shared" si="39"/>
        <v>7.5910646070264995</v>
      </c>
      <c r="Z71" s="9">
        <f t="shared" si="39"/>
        <v>7.6232492903979008</v>
      </c>
      <c r="AA71" s="9">
        <f t="shared" si="39"/>
        <v>7.7242758696007892</v>
      </c>
      <c r="AB71" s="9">
        <f t="shared" si="39"/>
        <v>7.924279286061882</v>
      </c>
      <c r="AC71" s="9">
        <f t="shared" si="39"/>
        <v>7.8976270912904418</v>
      </c>
      <c r="AD71" s="9">
        <f t="shared" si="39"/>
        <v>7.8573324964312681</v>
      </c>
      <c r="AE71" s="9">
        <f t="shared" si="44"/>
        <v>7.8798249027443052</v>
      </c>
      <c r="AF71" s="9">
        <f t="shared" si="45"/>
        <v>0.20344360154345886</v>
      </c>
      <c r="AH71" s="14"/>
    </row>
    <row r="72" spans="1:34" x14ac:dyDescent="0.3">
      <c r="A72" s="5">
        <v>8</v>
      </c>
      <c r="B72" s="9">
        <v>93</v>
      </c>
      <c r="C72" s="9">
        <v>87</v>
      </c>
      <c r="D72" s="9">
        <v>94</v>
      </c>
      <c r="E72" s="9">
        <v>74</v>
      </c>
      <c r="F72" s="9">
        <v>54</v>
      </c>
      <c r="G72" s="9">
        <v>39</v>
      </c>
      <c r="H72" s="9">
        <v>49</v>
      </c>
      <c r="I72" s="9">
        <v>52</v>
      </c>
      <c r="J72" s="9">
        <v>63</v>
      </c>
      <c r="K72" s="9">
        <f>SUM(B72*1000000)</f>
        <v>93000000</v>
      </c>
      <c r="L72" s="9">
        <f t="shared" si="46"/>
        <v>87000000</v>
      </c>
      <c r="M72" s="9">
        <f>SUM(D72*1000000)</f>
        <v>94000000</v>
      </c>
      <c r="N72" s="9">
        <f>SUM(E72*100000)</f>
        <v>7400000</v>
      </c>
      <c r="O72" s="9">
        <f>SUM(F72*100000)</f>
        <v>5400000</v>
      </c>
      <c r="P72" s="9">
        <f>SUM(G72*100000)</f>
        <v>3900000</v>
      </c>
      <c r="Q72" s="9">
        <f t="shared" si="40"/>
        <v>49000000</v>
      </c>
      <c r="R72" s="9">
        <f t="shared" si="41"/>
        <v>52000000</v>
      </c>
      <c r="S72" s="9">
        <f t="shared" si="41"/>
        <v>63000000</v>
      </c>
      <c r="T72" s="9">
        <f t="shared" si="47"/>
        <v>50522222.222222224</v>
      </c>
      <c r="U72" s="9">
        <f t="shared" si="42"/>
        <v>37507791.783100806</v>
      </c>
      <c r="V72" s="9">
        <f t="shared" si="43"/>
        <v>7.9684829485539348</v>
      </c>
      <c r="W72" s="9">
        <f t="shared" si="39"/>
        <v>7.9395192526186182</v>
      </c>
      <c r="X72" s="9">
        <f t="shared" si="39"/>
        <v>7.9731278535996983</v>
      </c>
      <c r="Y72" s="9">
        <f t="shared" si="39"/>
        <v>6.8692317197309762</v>
      </c>
      <c r="Z72" s="9">
        <f t="shared" si="39"/>
        <v>6.7323937598229682</v>
      </c>
      <c r="AA72" s="9">
        <f t="shared" si="39"/>
        <v>6.5910646070264995</v>
      </c>
      <c r="AB72" s="9">
        <f t="shared" si="39"/>
        <v>7.6901960800285138</v>
      </c>
      <c r="AC72" s="9">
        <f t="shared" si="39"/>
        <v>7.7160033436347994</v>
      </c>
      <c r="AD72" s="9">
        <f t="shared" si="39"/>
        <v>7.7993405494535821</v>
      </c>
      <c r="AE72" s="9">
        <f t="shared" si="44"/>
        <v>7.4754844571632884</v>
      </c>
      <c r="AF72" s="9">
        <f t="shared" si="45"/>
        <v>0.57192466457718649</v>
      </c>
      <c r="AH72" s="14"/>
    </row>
    <row r="73" spans="1:34" x14ac:dyDescent="0.3">
      <c r="A73" s="5">
        <v>10</v>
      </c>
      <c r="B73" s="9">
        <v>35</v>
      </c>
      <c r="C73" s="9">
        <v>38</v>
      </c>
      <c r="D73" s="9">
        <v>37</v>
      </c>
      <c r="E73" s="9">
        <v>87</v>
      </c>
      <c r="F73" s="9">
        <v>69</v>
      </c>
      <c r="G73" s="9">
        <v>58</v>
      </c>
      <c r="H73" s="9">
        <v>44</v>
      </c>
      <c r="I73" s="9">
        <v>53</v>
      </c>
      <c r="J73" s="9">
        <v>32</v>
      </c>
      <c r="K73" s="9">
        <f>SUM(B73*10000)</f>
        <v>350000</v>
      </c>
      <c r="L73" s="9">
        <f t="shared" ref="L73:M73" si="48">SUM(C73*10000)</f>
        <v>380000</v>
      </c>
      <c r="M73" s="9">
        <f t="shared" si="48"/>
        <v>370000</v>
      </c>
      <c r="N73" s="9">
        <f>SUM(E73*10000)</f>
        <v>870000</v>
      </c>
      <c r="O73" s="9">
        <f>SUM(F73*1000)</f>
        <v>69000</v>
      </c>
      <c r="P73" s="9">
        <f>SUM(G73*1000)</f>
        <v>58000</v>
      </c>
      <c r="Q73" s="9">
        <f>SUM(H73*100000)</f>
        <v>4400000</v>
      </c>
      <c r="R73" s="9">
        <f>SUM(I73*100000)</f>
        <v>5300000</v>
      </c>
      <c r="S73" s="9">
        <f>SUM(J73*100000)</f>
        <v>3200000</v>
      </c>
      <c r="T73" s="9">
        <f t="shared" si="47"/>
        <v>1666333.3333333333</v>
      </c>
      <c r="U73" s="9">
        <f t="shared" si="42"/>
        <v>2057572.1129525448</v>
      </c>
      <c r="V73" s="9">
        <f t="shared" si="43"/>
        <v>5.5440680443502757</v>
      </c>
      <c r="W73" s="9">
        <f t="shared" si="39"/>
        <v>5.5797835966168101</v>
      </c>
      <c r="X73" s="9">
        <f t="shared" si="39"/>
        <v>5.568201724066995</v>
      </c>
      <c r="Y73" s="9">
        <f t="shared" si="39"/>
        <v>5.9395192526186182</v>
      </c>
      <c r="Z73" s="9">
        <f t="shared" si="39"/>
        <v>4.8388490907372557</v>
      </c>
      <c r="AA73" s="9">
        <f t="shared" si="39"/>
        <v>4.7634279935629369</v>
      </c>
      <c r="AB73" s="9">
        <f t="shared" si="39"/>
        <v>6.6434526764861879</v>
      </c>
      <c r="AC73" s="9">
        <f t="shared" si="39"/>
        <v>6.7242758696007892</v>
      </c>
      <c r="AD73" s="9">
        <f t="shared" si="39"/>
        <v>6.5051499783199063</v>
      </c>
      <c r="AE73" s="9">
        <f t="shared" si="44"/>
        <v>5.7896364695955311</v>
      </c>
      <c r="AF73" s="9">
        <f t="shared" si="45"/>
        <v>0.72865057258130661</v>
      </c>
      <c r="AH73" s="14"/>
    </row>
    <row r="74" spans="1:34" x14ac:dyDescent="0.3">
      <c r="A74" s="5">
        <v>12</v>
      </c>
      <c r="B74" s="9">
        <v>33</v>
      </c>
      <c r="C74" s="9">
        <v>39</v>
      </c>
      <c r="D74" s="9">
        <v>32</v>
      </c>
      <c r="E74" s="9">
        <v>39</v>
      </c>
      <c r="F74" s="9">
        <v>36</v>
      </c>
      <c r="G74" s="9">
        <v>32</v>
      </c>
      <c r="H74" s="9">
        <v>34</v>
      </c>
      <c r="I74" s="9">
        <v>32</v>
      </c>
      <c r="J74" s="9">
        <v>30</v>
      </c>
      <c r="K74" s="9">
        <f>SUM(B74*1000)</f>
        <v>33000</v>
      </c>
      <c r="L74" s="9">
        <f t="shared" ref="L74:M74" si="49">SUM(C74*1000)</f>
        <v>39000</v>
      </c>
      <c r="M74" s="9">
        <f t="shared" si="49"/>
        <v>32000</v>
      </c>
      <c r="N74" s="9">
        <f>SUM(E74*1000)</f>
        <v>39000</v>
      </c>
      <c r="O74" s="9">
        <f>SUM(F74*1000)</f>
        <v>36000</v>
      </c>
      <c r="P74" s="9">
        <f>SUM(G74*1000)</f>
        <v>32000</v>
      </c>
      <c r="Q74" s="9">
        <f>SUM(H74*1000)</f>
        <v>34000</v>
      </c>
      <c r="R74" s="9">
        <f>SUM(I74*1000)</f>
        <v>32000</v>
      </c>
      <c r="S74" s="9">
        <f>SUM(J74*1000)</f>
        <v>30000</v>
      </c>
      <c r="T74" s="9">
        <f t="shared" si="47"/>
        <v>34111.111111111109</v>
      </c>
      <c r="U74" s="9">
        <f t="shared" si="42"/>
        <v>3218.8679859713279</v>
      </c>
      <c r="V74" s="9">
        <f t="shared" si="43"/>
        <v>4.5185139398778871</v>
      </c>
      <c r="W74" s="9">
        <f t="shared" si="39"/>
        <v>4.5910646070264995</v>
      </c>
      <c r="X74" s="9">
        <f t="shared" si="39"/>
        <v>4.5051499783199063</v>
      </c>
      <c r="Y74" s="9">
        <f t="shared" si="39"/>
        <v>4.5910646070264995</v>
      </c>
      <c r="Z74" s="9">
        <f t="shared" si="39"/>
        <v>4.5563025007672868</v>
      </c>
      <c r="AA74" s="9">
        <f t="shared" si="39"/>
        <v>4.5051499783199063</v>
      </c>
      <c r="AB74" s="9">
        <f t="shared" si="39"/>
        <v>4.5314789170422554</v>
      </c>
      <c r="AC74" s="9">
        <f t="shared" si="39"/>
        <v>4.5051499783199063</v>
      </c>
      <c r="AD74" s="9">
        <f t="shared" si="39"/>
        <v>4.4771212547196626</v>
      </c>
      <c r="AE74" s="9">
        <f t="shared" si="44"/>
        <v>4.5312217512688679</v>
      </c>
      <c r="AF74" s="9">
        <f t="shared" si="45"/>
        <v>4.0185521539823264E-2</v>
      </c>
      <c r="AH74" s="14"/>
    </row>
    <row r="75" spans="1:34" x14ac:dyDescent="0.3">
      <c r="AH75" s="14"/>
    </row>
    <row r="77" spans="1:34" x14ac:dyDescent="0.3">
      <c r="A77" s="18" t="s">
        <v>47</v>
      </c>
    </row>
    <row r="79" spans="1:34" x14ac:dyDescent="0.3">
      <c r="A79" s="18" t="s">
        <v>0</v>
      </c>
      <c r="K79" s="23" t="s">
        <v>1</v>
      </c>
      <c r="L79" s="23"/>
      <c r="U79" s="23" t="s">
        <v>2</v>
      </c>
      <c r="V79" s="23"/>
      <c r="W79" s="23"/>
    </row>
    <row r="81" spans="1:29" x14ac:dyDescent="0.3">
      <c r="A81" s="1" t="s">
        <v>3</v>
      </c>
      <c r="B81" s="1" t="s">
        <v>4</v>
      </c>
      <c r="C81" s="1" t="s">
        <v>5</v>
      </c>
      <c r="D81" s="1" t="s">
        <v>6</v>
      </c>
      <c r="E81" s="1" t="s">
        <v>7</v>
      </c>
      <c r="F81" s="1" t="s">
        <v>8</v>
      </c>
      <c r="G81" s="1" t="s">
        <v>9</v>
      </c>
      <c r="H81" s="1" t="s">
        <v>10</v>
      </c>
      <c r="I81" s="1" t="s">
        <v>11</v>
      </c>
      <c r="K81" s="1" t="s">
        <v>3</v>
      </c>
      <c r="L81" s="1" t="s">
        <v>4</v>
      </c>
      <c r="M81" s="1" t="s">
        <v>5</v>
      </c>
      <c r="N81" s="1" t="s">
        <v>6</v>
      </c>
      <c r="O81" s="1" t="s">
        <v>7</v>
      </c>
      <c r="P81" s="1" t="s">
        <v>8</v>
      </c>
      <c r="Q81" s="1" t="s">
        <v>9</v>
      </c>
      <c r="R81" s="1" t="s">
        <v>10</v>
      </c>
      <c r="S81" s="1" t="s">
        <v>11</v>
      </c>
      <c r="U81" s="1" t="s">
        <v>3</v>
      </c>
      <c r="V81" s="1" t="s">
        <v>4</v>
      </c>
      <c r="W81" s="1" t="s">
        <v>5</v>
      </c>
      <c r="X81" s="1" t="s">
        <v>6</v>
      </c>
      <c r="Y81" s="1" t="s">
        <v>7</v>
      </c>
      <c r="Z81" s="1" t="s">
        <v>8</v>
      </c>
      <c r="AA81" s="1" t="s">
        <v>9</v>
      </c>
      <c r="AB81" s="1" t="s">
        <v>10</v>
      </c>
      <c r="AC81" s="1" t="s">
        <v>11</v>
      </c>
    </row>
    <row r="82" spans="1:29" x14ac:dyDescent="0.3">
      <c r="A82" s="1" t="s">
        <v>12</v>
      </c>
      <c r="B82" s="2" t="s">
        <v>13</v>
      </c>
      <c r="C82" s="2" t="s">
        <v>13</v>
      </c>
      <c r="D82" s="2" t="s">
        <v>13</v>
      </c>
      <c r="E82" s="2">
        <v>367</v>
      </c>
      <c r="F82" s="2">
        <v>300</v>
      </c>
      <c r="G82" s="2">
        <v>62</v>
      </c>
      <c r="H82" s="2">
        <v>0</v>
      </c>
      <c r="I82" s="2">
        <v>0</v>
      </c>
      <c r="K82" s="1" t="s">
        <v>12</v>
      </c>
      <c r="L82" s="2" t="s">
        <v>13</v>
      </c>
      <c r="M82" s="2" t="s">
        <v>13</v>
      </c>
      <c r="N82" s="2" t="s">
        <v>13</v>
      </c>
      <c r="O82" s="2">
        <v>352</v>
      </c>
      <c r="P82" s="2">
        <v>311</v>
      </c>
      <c r="Q82" s="2">
        <v>88</v>
      </c>
      <c r="R82" s="2">
        <v>0</v>
      </c>
      <c r="S82" s="2">
        <v>0</v>
      </c>
      <c r="U82" s="1" t="s">
        <v>12</v>
      </c>
      <c r="V82" s="2" t="s">
        <v>13</v>
      </c>
      <c r="W82" s="2" t="s">
        <v>13</v>
      </c>
      <c r="X82" s="2" t="s">
        <v>13</v>
      </c>
      <c r="Y82" s="2">
        <v>350</v>
      </c>
      <c r="Z82" s="2">
        <v>321</v>
      </c>
      <c r="AA82" s="2">
        <v>90</v>
      </c>
      <c r="AB82" s="2">
        <v>0</v>
      </c>
      <c r="AC82" s="2">
        <v>0</v>
      </c>
    </row>
    <row r="83" spans="1:29" x14ac:dyDescent="0.3">
      <c r="A83" s="1" t="s">
        <v>12</v>
      </c>
      <c r="B83" s="2" t="s">
        <v>13</v>
      </c>
      <c r="C83" s="2" t="s">
        <v>13</v>
      </c>
      <c r="D83" s="2" t="s">
        <v>13</v>
      </c>
      <c r="E83" s="2">
        <v>355</v>
      </c>
      <c r="F83" s="2">
        <v>278</v>
      </c>
      <c r="G83" s="2">
        <v>56</v>
      </c>
      <c r="H83" s="2">
        <v>0</v>
      </c>
      <c r="I83" s="2">
        <v>0</v>
      </c>
      <c r="K83" s="1" t="s">
        <v>12</v>
      </c>
      <c r="L83" s="2" t="s">
        <v>13</v>
      </c>
      <c r="M83" s="2" t="s">
        <v>13</v>
      </c>
      <c r="N83" s="2" t="s">
        <v>13</v>
      </c>
      <c r="O83" s="2">
        <v>368</v>
      </c>
      <c r="P83" s="2">
        <v>302</v>
      </c>
      <c r="Q83" s="2">
        <v>92</v>
      </c>
      <c r="R83" s="2">
        <v>0</v>
      </c>
      <c r="S83" s="2">
        <v>0</v>
      </c>
      <c r="U83" s="1" t="s">
        <v>12</v>
      </c>
      <c r="V83" s="2" t="s">
        <v>13</v>
      </c>
      <c r="W83" s="2" t="s">
        <v>13</v>
      </c>
      <c r="X83" s="2" t="s">
        <v>13</v>
      </c>
      <c r="Y83" s="2">
        <v>348</v>
      </c>
      <c r="Z83" s="2">
        <v>314</v>
      </c>
      <c r="AA83" s="2">
        <v>88</v>
      </c>
      <c r="AB83" s="2">
        <v>0</v>
      </c>
      <c r="AC83" s="2">
        <v>0</v>
      </c>
    </row>
    <row r="84" spans="1:29" x14ac:dyDescent="0.3">
      <c r="A84" s="1" t="s">
        <v>12</v>
      </c>
      <c r="B84" s="2" t="s">
        <v>13</v>
      </c>
      <c r="C84" s="2" t="s">
        <v>13</v>
      </c>
      <c r="D84" s="2" t="s">
        <v>13</v>
      </c>
      <c r="E84" s="2">
        <v>358</v>
      </c>
      <c r="F84" s="2">
        <v>298</v>
      </c>
      <c r="G84" s="2">
        <v>59</v>
      </c>
      <c r="H84" s="2">
        <v>0</v>
      </c>
      <c r="I84" s="2">
        <v>0</v>
      </c>
      <c r="K84" s="1" t="s">
        <v>12</v>
      </c>
      <c r="L84" s="2" t="s">
        <v>13</v>
      </c>
      <c r="M84" s="2" t="s">
        <v>13</v>
      </c>
      <c r="N84" s="2" t="s">
        <v>13</v>
      </c>
      <c r="O84" s="2">
        <v>372</v>
      </c>
      <c r="P84" s="2">
        <v>298</v>
      </c>
      <c r="Q84" s="2">
        <v>79</v>
      </c>
      <c r="R84" s="2">
        <v>0</v>
      </c>
      <c r="S84" s="2">
        <v>0</v>
      </c>
      <c r="U84" s="1" t="s">
        <v>12</v>
      </c>
      <c r="V84" s="2" t="s">
        <v>13</v>
      </c>
      <c r="W84" s="2" t="s">
        <v>13</v>
      </c>
      <c r="X84" s="2" t="s">
        <v>13</v>
      </c>
      <c r="Y84" s="2">
        <v>362</v>
      </c>
      <c r="Z84" s="2">
        <v>297</v>
      </c>
      <c r="AA84" s="2">
        <v>95</v>
      </c>
      <c r="AB84" s="2">
        <v>0</v>
      </c>
      <c r="AC84" s="2">
        <v>0</v>
      </c>
    </row>
    <row r="85" spans="1:29" x14ac:dyDescent="0.3">
      <c r="A85" s="1" t="s">
        <v>14</v>
      </c>
      <c r="B85" s="2" t="s">
        <v>13</v>
      </c>
      <c r="C85" s="2" t="s">
        <v>13</v>
      </c>
      <c r="D85" s="2" t="s">
        <v>13</v>
      </c>
      <c r="E85" s="2">
        <v>348</v>
      </c>
      <c r="F85" s="2">
        <v>282</v>
      </c>
      <c r="G85" s="2">
        <v>48</v>
      </c>
      <c r="H85" s="2">
        <v>0</v>
      </c>
      <c r="I85" s="2">
        <v>0</v>
      </c>
      <c r="K85" s="1" t="s">
        <v>14</v>
      </c>
      <c r="L85" s="2" t="s">
        <v>13</v>
      </c>
      <c r="M85" s="2" t="s">
        <v>13</v>
      </c>
      <c r="N85" s="2" t="s">
        <v>13</v>
      </c>
      <c r="O85" s="2">
        <v>332</v>
      </c>
      <c r="P85" s="2">
        <v>276</v>
      </c>
      <c r="Q85" s="2">
        <v>64</v>
      </c>
      <c r="R85" s="2">
        <v>0</v>
      </c>
      <c r="S85" s="2">
        <v>0</v>
      </c>
      <c r="U85" s="1" t="s">
        <v>14</v>
      </c>
      <c r="V85" s="2" t="s">
        <v>13</v>
      </c>
      <c r="W85" s="2" t="s">
        <v>13</v>
      </c>
      <c r="X85" s="2" t="s">
        <v>13</v>
      </c>
      <c r="Y85" s="2">
        <v>340</v>
      </c>
      <c r="Z85" s="2">
        <v>276</v>
      </c>
      <c r="AA85" s="2">
        <v>64</v>
      </c>
      <c r="AB85" s="2">
        <v>0</v>
      </c>
      <c r="AC85" s="2">
        <v>0</v>
      </c>
    </row>
    <row r="86" spans="1:29" x14ac:dyDescent="0.3">
      <c r="A86" s="1" t="s">
        <v>14</v>
      </c>
      <c r="B86" s="2" t="s">
        <v>13</v>
      </c>
      <c r="C86" s="2" t="s">
        <v>13</v>
      </c>
      <c r="D86" s="2" t="s">
        <v>13</v>
      </c>
      <c r="E86" s="2">
        <v>350</v>
      </c>
      <c r="F86" s="2">
        <v>276</v>
      </c>
      <c r="G86" s="2">
        <v>45</v>
      </c>
      <c r="H86" s="2">
        <v>0</v>
      </c>
      <c r="I86" s="2">
        <v>0</v>
      </c>
      <c r="K86" s="1" t="s">
        <v>14</v>
      </c>
      <c r="L86" s="2" t="s">
        <v>13</v>
      </c>
      <c r="M86" s="2" t="s">
        <v>13</v>
      </c>
      <c r="N86" s="2" t="s">
        <v>13</v>
      </c>
      <c r="O86" s="2">
        <v>328</v>
      </c>
      <c r="P86" s="2">
        <v>265</v>
      </c>
      <c r="Q86" s="2">
        <v>73</v>
      </c>
      <c r="R86" s="2">
        <v>0</v>
      </c>
      <c r="S86" s="2">
        <v>0</v>
      </c>
      <c r="U86" s="1" t="s">
        <v>14</v>
      </c>
      <c r="V86" s="2" t="s">
        <v>13</v>
      </c>
      <c r="W86" s="2" t="s">
        <v>13</v>
      </c>
      <c r="X86" s="2" t="s">
        <v>13</v>
      </c>
      <c r="Y86" s="2">
        <v>333</v>
      </c>
      <c r="Z86" s="2">
        <v>285</v>
      </c>
      <c r="AA86" s="2">
        <v>69</v>
      </c>
      <c r="AB86" s="2">
        <v>0</v>
      </c>
      <c r="AC86" s="2">
        <v>0</v>
      </c>
    </row>
    <row r="87" spans="1:29" x14ac:dyDescent="0.3">
      <c r="A87" s="1" t="s">
        <v>14</v>
      </c>
      <c r="B87" s="2" t="s">
        <v>13</v>
      </c>
      <c r="C87" s="2" t="s">
        <v>13</v>
      </c>
      <c r="D87" s="2" t="s">
        <v>13</v>
      </c>
      <c r="E87" s="2">
        <v>334</v>
      </c>
      <c r="F87" s="2">
        <v>182</v>
      </c>
      <c r="G87" s="2">
        <v>52</v>
      </c>
      <c r="H87" s="2">
        <v>0</v>
      </c>
      <c r="I87" s="2">
        <v>0</v>
      </c>
      <c r="K87" s="1" t="s">
        <v>14</v>
      </c>
      <c r="L87" s="2" t="s">
        <v>13</v>
      </c>
      <c r="M87" s="2" t="s">
        <v>13</v>
      </c>
      <c r="N87" s="2" t="s">
        <v>13</v>
      </c>
      <c r="O87" s="2">
        <v>321</v>
      </c>
      <c r="P87" s="2">
        <v>255</v>
      </c>
      <c r="Q87" s="2">
        <v>68</v>
      </c>
      <c r="R87" s="2">
        <v>0</v>
      </c>
      <c r="S87" s="2">
        <v>0</v>
      </c>
      <c r="U87" s="1" t="s">
        <v>14</v>
      </c>
      <c r="V87" s="2" t="s">
        <v>13</v>
      </c>
      <c r="W87" s="2" t="s">
        <v>13</v>
      </c>
      <c r="X87" s="2" t="s">
        <v>13</v>
      </c>
      <c r="Y87" s="2">
        <v>348</v>
      </c>
      <c r="Z87" s="2">
        <v>266</v>
      </c>
      <c r="AA87" s="2">
        <v>72</v>
      </c>
      <c r="AB87" s="2">
        <v>0</v>
      </c>
      <c r="AC87" s="2">
        <v>0</v>
      </c>
    </row>
    <row r="88" spans="1:29" x14ac:dyDescent="0.3">
      <c r="A88" s="1" t="s">
        <v>15</v>
      </c>
      <c r="B88" s="2" t="s">
        <v>13</v>
      </c>
      <c r="C88" s="2" t="s">
        <v>13</v>
      </c>
      <c r="D88" s="2" t="s">
        <v>13</v>
      </c>
      <c r="E88" s="2">
        <v>245</v>
      </c>
      <c r="F88" s="2">
        <v>153</v>
      </c>
      <c r="G88" s="2">
        <v>37</v>
      </c>
      <c r="H88" s="2">
        <v>0</v>
      </c>
      <c r="I88" s="2">
        <v>0</v>
      </c>
      <c r="K88" s="1" t="s">
        <v>15</v>
      </c>
      <c r="L88" s="2" t="s">
        <v>13</v>
      </c>
      <c r="M88" s="2" t="s">
        <v>13</v>
      </c>
      <c r="N88" s="2" t="s">
        <v>13</v>
      </c>
      <c r="O88" s="2">
        <v>298</v>
      </c>
      <c r="P88" s="2">
        <v>214</v>
      </c>
      <c r="Q88" s="2">
        <v>56</v>
      </c>
      <c r="R88" s="2">
        <v>0</v>
      </c>
      <c r="S88" s="2">
        <v>0</v>
      </c>
      <c r="U88" s="1" t="s">
        <v>15</v>
      </c>
      <c r="V88" s="2" t="s">
        <v>13</v>
      </c>
      <c r="W88" s="2" t="s">
        <v>13</v>
      </c>
      <c r="X88" s="2" t="s">
        <v>13</v>
      </c>
      <c r="Y88" s="2">
        <v>293</v>
      </c>
      <c r="Z88" s="2">
        <v>253</v>
      </c>
      <c r="AA88" s="2">
        <v>48</v>
      </c>
      <c r="AB88" s="2">
        <v>0</v>
      </c>
      <c r="AC88" s="2">
        <v>0</v>
      </c>
    </row>
    <row r="89" spans="1:29" x14ac:dyDescent="0.3">
      <c r="A89" s="1" t="s">
        <v>15</v>
      </c>
      <c r="B89" s="2" t="s">
        <v>13</v>
      </c>
      <c r="C89" s="2" t="s">
        <v>13</v>
      </c>
      <c r="D89" s="2" t="s">
        <v>13</v>
      </c>
      <c r="E89" s="2">
        <v>267</v>
      </c>
      <c r="F89" s="2">
        <v>149</v>
      </c>
      <c r="G89" s="2">
        <v>31</v>
      </c>
      <c r="H89" s="2">
        <v>0</v>
      </c>
      <c r="I89" s="2">
        <v>0</v>
      </c>
      <c r="K89" s="1" t="s">
        <v>15</v>
      </c>
      <c r="L89" s="2" t="s">
        <v>13</v>
      </c>
      <c r="M89" s="2" t="s">
        <v>13</v>
      </c>
      <c r="N89" s="2" t="s">
        <v>13</v>
      </c>
      <c r="O89" s="2">
        <v>288</v>
      </c>
      <c r="P89" s="2">
        <v>209</v>
      </c>
      <c r="Q89" s="3">
        <v>60</v>
      </c>
      <c r="R89" s="2">
        <v>0</v>
      </c>
      <c r="S89" s="2">
        <v>0</v>
      </c>
      <c r="U89" s="1" t="s">
        <v>15</v>
      </c>
      <c r="V89" s="2" t="s">
        <v>13</v>
      </c>
      <c r="W89" s="2" t="s">
        <v>13</v>
      </c>
      <c r="X89" s="2" t="s">
        <v>13</v>
      </c>
      <c r="Y89" s="2">
        <v>281</v>
      </c>
      <c r="Z89" s="2">
        <v>254</v>
      </c>
      <c r="AA89" s="2">
        <v>54</v>
      </c>
      <c r="AB89" s="2">
        <v>0</v>
      </c>
      <c r="AC89" s="2">
        <v>0</v>
      </c>
    </row>
    <row r="90" spans="1:29" x14ac:dyDescent="0.3">
      <c r="A90" s="1" t="s">
        <v>16</v>
      </c>
      <c r="B90" s="2" t="s">
        <v>13</v>
      </c>
      <c r="C90" s="2" t="s">
        <v>13</v>
      </c>
      <c r="D90" s="2" t="s">
        <v>13</v>
      </c>
      <c r="E90" s="2">
        <v>272</v>
      </c>
      <c r="F90" s="2">
        <v>111</v>
      </c>
      <c r="G90" s="2">
        <v>28</v>
      </c>
      <c r="H90" s="2">
        <v>0</v>
      </c>
      <c r="I90" s="2">
        <v>0</v>
      </c>
      <c r="K90" s="1" t="s">
        <v>16</v>
      </c>
      <c r="L90" s="2" t="s">
        <v>13</v>
      </c>
      <c r="M90" s="2" t="s">
        <v>13</v>
      </c>
      <c r="N90" s="2" t="s">
        <v>13</v>
      </c>
      <c r="O90" s="2">
        <v>267</v>
      </c>
      <c r="P90" s="2">
        <v>198</v>
      </c>
      <c r="Q90" s="2">
        <v>51</v>
      </c>
      <c r="R90" s="2">
        <v>0</v>
      </c>
      <c r="S90" s="2">
        <v>0</v>
      </c>
      <c r="U90" s="1" t="s">
        <v>16</v>
      </c>
      <c r="V90" s="2" t="s">
        <v>13</v>
      </c>
      <c r="W90" s="2" t="s">
        <v>13</v>
      </c>
      <c r="X90" s="2" t="s">
        <v>13</v>
      </c>
      <c r="Y90" s="2">
        <v>292</v>
      </c>
      <c r="Z90" s="2">
        <v>248</v>
      </c>
      <c r="AA90" s="2">
        <v>62</v>
      </c>
      <c r="AB90" s="2">
        <v>0</v>
      </c>
      <c r="AC90" s="2">
        <v>0</v>
      </c>
    </row>
    <row r="91" spans="1:29" x14ac:dyDescent="0.3">
      <c r="A91" s="1" t="s">
        <v>17</v>
      </c>
      <c r="B91" s="2" t="s">
        <v>13</v>
      </c>
      <c r="C91" s="2" t="s">
        <v>13</v>
      </c>
      <c r="D91" s="2" t="s">
        <v>13</v>
      </c>
      <c r="E91" s="2">
        <v>196</v>
      </c>
      <c r="F91" s="2">
        <v>109</v>
      </c>
      <c r="G91" s="2">
        <v>18</v>
      </c>
      <c r="H91" s="2">
        <v>0</v>
      </c>
      <c r="I91" s="2">
        <v>0</v>
      </c>
      <c r="K91" s="1" t="s">
        <v>17</v>
      </c>
      <c r="L91" s="2" t="s">
        <v>13</v>
      </c>
      <c r="M91" s="2" t="s">
        <v>13</v>
      </c>
      <c r="N91" s="2" t="s">
        <v>13</v>
      </c>
      <c r="O91" s="2">
        <v>232</v>
      </c>
      <c r="P91" s="2">
        <v>162</v>
      </c>
      <c r="Q91" s="2">
        <v>46</v>
      </c>
      <c r="R91" s="2">
        <v>0</v>
      </c>
      <c r="S91" s="2">
        <v>0</v>
      </c>
      <c r="U91" s="1" t="s">
        <v>17</v>
      </c>
      <c r="V91" s="2" t="s">
        <v>13</v>
      </c>
      <c r="W91" s="2" t="s">
        <v>13</v>
      </c>
      <c r="X91" s="2" t="s">
        <v>13</v>
      </c>
      <c r="Y91" s="2">
        <v>268</v>
      </c>
      <c r="Z91" s="2">
        <v>233</v>
      </c>
      <c r="AA91" s="2">
        <v>32</v>
      </c>
      <c r="AB91" s="2">
        <v>0</v>
      </c>
      <c r="AC91" s="2">
        <v>0</v>
      </c>
    </row>
    <row r="92" spans="1:29" x14ac:dyDescent="0.3">
      <c r="A92" s="1" t="s">
        <v>17</v>
      </c>
      <c r="B92" s="2" t="s">
        <v>13</v>
      </c>
      <c r="C92" s="2" t="s">
        <v>13</v>
      </c>
      <c r="D92" s="2" t="s">
        <v>13</v>
      </c>
      <c r="E92" s="2">
        <v>185</v>
      </c>
      <c r="F92" s="2">
        <v>123</v>
      </c>
      <c r="G92" s="2">
        <v>20</v>
      </c>
      <c r="H92" s="2">
        <v>0</v>
      </c>
      <c r="I92" s="2">
        <v>0</v>
      </c>
      <c r="K92" s="1" t="s">
        <v>17</v>
      </c>
      <c r="L92" s="2" t="s">
        <v>13</v>
      </c>
      <c r="M92" s="2" t="s">
        <v>13</v>
      </c>
      <c r="N92" s="2" t="s">
        <v>13</v>
      </c>
      <c r="O92" s="2">
        <v>221</v>
      </c>
      <c r="P92" s="2">
        <v>155</v>
      </c>
      <c r="Q92" s="2">
        <v>39</v>
      </c>
      <c r="R92" s="2">
        <v>0</v>
      </c>
      <c r="S92" s="2">
        <v>0</v>
      </c>
      <c r="U92" s="1" t="s">
        <v>17</v>
      </c>
      <c r="V92" s="2" t="s">
        <v>13</v>
      </c>
      <c r="W92" s="2" t="s">
        <v>13</v>
      </c>
      <c r="X92" s="2" t="s">
        <v>13</v>
      </c>
      <c r="Y92" s="2">
        <v>272</v>
      </c>
      <c r="Z92" s="2">
        <v>222</v>
      </c>
      <c r="AA92" s="2">
        <v>28</v>
      </c>
      <c r="AB92" s="2">
        <v>0</v>
      </c>
      <c r="AC92" s="2">
        <v>0</v>
      </c>
    </row>
    <row r="93" spans="1:29" x14ac:dyDescent="0.3">
      <c r="A93" s="1" t="s">
        <v>17</v>
      </c>
      <c r="B93" s="2" t="s">
        <v>13</v>
      </c>
      <c r="C93" s="2" t="s">
        <v>13</v>
      </c>
      <c r="D93" s="2" t="s">
        <v>13</v>
      </c>
      <c r="E93" s="2">
        <v>142</v>
      </c>
      <c r="F93" s="2">
        <v>98</v>
      </c>
      <c r="G93" s="2">
        <v>23</v>
      </c>
      <c r="H93" s="2">
        <v>0</v>
      </c>
      <c r="I93" s="2">
        <v>0</v>
      </c>
      <c r="K93" s="1" t="s">
        <v>17</v>
      </c>
      <c r="L93" s="2" t="s">
        <v>13</v>
      </c>
      <c r="M93" s="2" t="s">
        <v>13</v>
      </c>
      <c r="N93" s="2" t="s">
        <v>13</v>
      </c>
      <c r="O93" s="2">
        <v>211</v>
      </c>
      <c r="P93" s="2">
        <v>148</v>
      </c>
      <c r="Q93" s="2">
        <v>42</v>
      </c>
      <c r="R93" s="2">
        <v>0</v>
      </c>
      <c r="S93" s="2">
        <v>0</v>
      </c>
      <c r="U93" s="1" t="s">
        <v>17</v>
      </c>
      <c r="V93" s="2" t="s">
        <v>13</v>
      </c>
      <c r="W93" s="2" t="s">
        <v>13</v>
      </c>
      <c r="X93" s="2" t="s">
        <v>13</v>
      </c>
      <c r="Y93" s="2">
        <v>279</v>
      </c>
      <c r="Z93" s="2">
        <v>227</v>
      </c>
      <c r="AA93" s="2">
        <v>21</v>
      </c>
      <c r="AB93" s="2">
        <v>0</v>
      </c>
      <c r="AC93" s="2">
        <v>0</v>
      </c>
    </row>
    <row r="94" spans="1:29" x14ac:dyDescent="0.3">
      <c r="A94" s="1" t="s">
        <v>18</v>
      </c>
      <c r="B94" s="2" t="s">
        <v>13</v>
      </c>
      <c r="C94" s="2" t="s">
        <v>13</v>
      </c>
      <c r="D94" s="2">
        <v>350</v>
      </c>
      <c r="E94" s="2">
        <v>172</v>
      </c>
      <c r="F94" s="2">
        <v>88</v>
      </c>
      <c r="G94" s="2">
        <v>8</v>
      </c>
      <c r="H94" s="2">
        <v>0</v>
      </c>
      <c r="I94" s="2">
        <v>0</v>
      </c>
      <c r="K94" s="1" t="s">
        <v>18</v>
      </c>
      <c r="L94" s="2" t="s">
        <v>13</v>
      </c>
      <c r="M94" s="2" t="s">
        <v>13</v>
      </c>
      <c r="N94" s="2">
        <v>350</v>
      </c>
      <c r="O94" s="2">
        <v>188</v>
      </c>
      <c r="P94" s="2">
        <v>122</v>
      </c>
      <c r="Q94" s="2">
        <v>30</v>
      </c>
      <c r="R94" s="2">
        <v>0</v>
      </c>
      <c r="S94" s="2">
        <v>0</v>
      </c>
      <c r="U94" s="1" t="s">
        <v>18</v>
      </c>
      <c r="V94" s="2" t="s">
        <v>13</v>
      </c>
      <c r="W94" s="2" t="s">
        <v>13</v>
      </c>
      <c r="X94" s="2">
        <v>367</v>
      </c>
      <c r="Y94" s="2">
        <v>254</v>
      </c>
      <c r="Z94" s="2">
        <v>198</v>
      </c>
      <c r="AA94" s="2">
        <v>18</v>
      </c>
      <c r="AB94" s="2">
        <v>0</v>
      </c>
      <c r="AC94" s="2">
        <v>0</v>
      </c>
    </row>
    <row r="95" spans="1:29" x14ac:dyDescent="0.3">
      <c r="A95" s="1" t="s">
        <v>18</v>
      </c>
      <c r="B95" s="2" t="s">
        <v>13</v>
      </c>
      <c r="C95" s="2" t="s">
        <v>13</v>
      </c>
      <c r="D95" s="2">
        <v>367</v>
      </c>
      <c r="E95" s="2">
        <v>179</v>
      </c>
      <c r="F95" s="2">
        <v>69</v>
      </c>
      <c r="G95" s="2">
        <v>7</v>
      </c>
      <c r="H95" s="2">
        <v>0</v>
      </c>
      <c r="I95" s="2">
        <v>0</v>
      </c>
      <c r="K95" s="1" t="s">
        <v>18</v>
      </c>
      <c r="L95" s="2" t="s">
        <v>13</v>
      </c>
      <c r="M95" s="2" t="s">
        <v>13</v>
      </c>
      <c r="N95" s="2">
        <v>372</v>
      </c>
      <c r="O95" s="2">
        <v>177</v>
      </c>
      <c r="P95" s="2">
        <v>111</v>
      </c>
      <c r="Q95" s="2">
        <v>28</v>
      </c>
      <c r="R95" s="2">
        <v>0</v>
      </c>
      <c r="S95" s="2">
        <v>0</v>
      </c>
      <c r="U95" s="1" t="s">
        <v>18</v>
      </c>
      <c r="V95" s="2" t="s">
        <v>13</v>
      </c>
      <c r="W95" s="2" t="s">
        <v>13</v>
      </c>
      <c r="X95" s="2">
        <v>382</v>
      </c>
      <c r="Y95" s="2">
        <v>232</v>
      </c>
      <c r="Z95" s="2">
        <v>188</v>
      </c>
      <c r="AA95" s="2">
        <v>11</v>
      </c>
      <c r="AB95" s="2">
        <v>0</v>
      </c>
      <c r="AC95" s="2">
        <v>0</v>
      </c>
    </row>
    <row r="96" spans="1:29" x14ac:dyDescent="0.3">
      <c r="A96" s="1" t="s">
        <v>18</v>
      </c>
      <c r="B96" s="2" t="s">
        <v>13</v>
      </c>
      <c r="C96" s="2" t="s">
        <v>13</v>
      </c>
      <c r="D96" s="2">
        <v>352</v>
      </c>
      <c r="E96" s="2">
        <v>150</v>
      </c>
      <c r="F96" s="2">
        <v>52</v>
      </c>
      <c r="G96" s="2">
        <v>6</v>
      </c>
      <c r="H96" s="2">
        <v>0</v>
      </c>
      <c r="I96" s="2">
        <v>0</v>
      </c>
      <c r="K96" s="1" t="s">
        <v>18</v>
      </c>
      <c r="L96" s="2" t="s">
        <v>13</v>
      </c>
      <c r="M96" s="2" t="s">
        <v>13</v>
      </c>
      <c r="N96" s="2">
        <v>368</v>
      </c>
      <c r="O96" s="2">
        <v>165</v>
      </c>
      <c r="P96" s="2">
        <v>99</v>
      </c>
      <c r="Q96" s="2">
        <v>18</v>
      </c>
      <c r="R96" s="2">
        <v>0</v>
      </c>
      <c r="S96" s="2">
        <v>0</v>
      </c>
      <c r="U96" s="1" t="s">
        <v>18</v>
      </c>
      <c r="V96" s="2" t="s">
        <v>13</v>
      </c>
      <c r="W96" s="2" t="s">
        <v>13</v>
      </c>
      <c r="X96" s="2">
        <v>353</v>
      </c>
      <c r="Y96" s="2">
        <v>217</v>
      </c>
      <c r="Z96" s="2">
        <v>172</v>
      </c>
      <c r="AA96" s="2">
        <v>9</v>
      </c>
      <c r="AB96" s="2">
        <v>0</v>
      </c>
      <c r="AC96" s="2">
        <v>0</v>
      </c>
    </row>
    <row r="97" spans="1:29" x14ac:dyDescent="0.3">
      <c r="A97" s="1" t="s">
        <v>19</v>
      </c>
      <c r="B97" s="2" t="s">
        <v>13</v>
      </c>
      <c r="C97" s="2" t="s">
        <v>13</v>
      </c>
      <c r="D97" s="2">
        <v>310</v>
      </c>
      <c r="E97" s="2">
        <v>133</v>
      </c>
      <c r="F97" s="2">
        <v>53</v>
      </c>
      <c r="G97" s="2">
        <v>2</v>
      </c>
      <c r="H97" s="2">
        <v>0</v>
      </c>
      <c r="I97" s="2">
        <v>0</v>
      </c>
      <c r="K97" s="1" t="s">
        <v>19</v>
      </c>
      <c r="L97" s="2" t="s">
        <v>13</v>
      </c>
      <c r="M97" s="2" t="s">
        <v>13</v>
      </c>
      <c r="N97" s="2">
        <v>315</v>
      </c>
      <c r="O97" s="2">
        <v>144</v>
      </c>
      <c r="P97" s="2">
        <v>72</v>
      </c>
      <c r="Q97" s="2">
        <v>12</v>
      </c>
      <c r="R97" s="2">
        <v>0</v>
      </c>
      <c r="S97" s="2">
        <v>0</v>
      </c>
      <c r="U97" s="1" t="s">
        <v>19</v>
      </c>
      <c r="V97" s="2" t="s">
        <v>13</v>
      </c>
      <c r="W97" s="2" t="s">
        <v>13</v>
      </c>
      <c r="X97" s="2">
        <v>320</v>
      </c>
      <c r="Y97" s="2">
        <v>198</v>
      </c>
      <c r="Z97" s="2">
        <v>162</v>
      </c>
      <c r="AA97" s="2">
        <v>7</v>
      </c>
      <c r="AB97" s="2">
        <v>0</v>
      </c>
      <c r="AC97" s="2">
        <v>0</v>
      </c>
    </row>
    <row r="98" spans="1:29" x14ac:dyDescent="0.3">
      <c r="A98" s="1" t="s">
        <v>19</v>
      </c>
      <c r="B98" s="2" t="s">
        <v>13</v>
      </c>
      <c r="C98" s="2" t="s">
        <v>13</v>
      </c>
      <c r="D98" s="2">
        <v>308</v>
      </c>
      <c r="E98" s="2">
        <v>81</v>
      </c>
      <c r="F98" s="2">
        <v>48</v>
      </c>
      <c r="G98" s="2">
        <v>3</v>
      </c>
      <c r="H98" s="2">
        <v>0</v>
      </c>
      <c r="I98" s="2">
        <v>0</v>
      </c>
      <c r="K98" s="1" t="s">
        <v>19</v>
      </c>
      <c r="L98" s="2" t="s">
        <v>13</v>
      </c>
      <c r="M98" s="2" t="s">
        <v>13</v>
      </c>
      <c r="N98" s="2">
        <v>298</v>
      </c>
      <c r="O98" s="2">
        <v>158</v>
      </c>
      <c r="P98" s="2">
        <v>66</v>
      </c>
      <c r="Q98" s="2">
        <v>9</v>
      </c>
      <c r="R98" s="2">
        <v>0</v>
      </c>
      <c r="S98" s="2">
        <v>0</v>
      </c>
      <c r="U98" s="1" t="s">
        <v>19</v>
      </c>
      <c r="V98" s="2" t="s">
        <v>13</v>
      </c>
      <c r="W98" s="2" t="s">
        <v>13</v>
      </c>
      <c r="X98" s="2">
        <v>311</v>
      </c>
      <c r="Y98" s="2">
        <v>188</v>
      </c>
      <c r="Z98" s="2">
        <v>165</v>
      </c>
      <c r="AA98" s="2">
        <v>3</v>
      </c>
      <c r="AB98" s="2">
        <v>0</v>
      </c>
      <c r="AC98" s="2">
        <v>0</v>
      </c>
    </row>
    <row r="99" spans="1:29" x14ac:dyDescent="0.3">
      <c r="A99" s="1" t="s">
        <v>19</v>
      </c>
      <c r="B99" s="2" t="s">
        <v>13</v>
      </c>
      <c r="C99" s="2" t="s">
        <v>13</v>
      </c>
      <c r="D99" s="2">
        <v>299</v>
      </c>
      <c r="E99" s="2">
        <v>91</v>
      </c>
      <c r="F99" s="2">
        <v>68</v>
      </c>
      <c r="G99" s="2">
        <v>1</v>
      </c>
      <c r="H99" s="2">
        <v>0</v>
      </c>
      <c r="I99" s="2">
        <v>0</v>
      </c>
      <c r="K99" s="1" t="s">
        <v>19</v>
      </c>
      <c r="L99" s="2" t="s">
        <v>13</v>
      </c>
      <c r="M99" s="2" t="s">
        <v>13</v>
      </c>
      <c r="N99" s="3">
        <v>288</v>
      </c>
      <c r="O99" s="2">
        <v>162</v>
      </c>
      <c r="P99" s="2">
        <v>54</v>
      </c>
      <c r="Q99" s="2">
        <v>7</v>
      </c>
      <c r="R99" s="2">
        <v>0</v>
      </c>
      <c r="S99" s="2">
        <v>0</v>
      </c>
      <c r="U99" s="1" t="s">
        <v>19</v>
      </c>
      <c r="V99" s="2" t="s">
        <v>13</v>
      </c>
      <c r="W99" s="2" t="s">
        <v>13</v>
      </c>
      <c r="X99" s="2">
        <v>298</v>
      </c>
      <c r="Y99" s="2">
        <v>172</v>
      </c>
      <c r="Z99" s="2">
        <v>155</v>
      </c>
      <c r="AA99" s="2">
        <v>2</v>
      </c>
      <c r="AB99" s="2">
        <v>0</v>
      </c>
      <c r="AC99" s="2">
        <v>0</v>
      </c>
    </row>
    <row r="100" spans="1:29" x14ac:dyDescent="0.3">
      <c r="A100" s="1" t="s">
        <v>20</v>
      </c>
      <c r="B100" s="2" t="s">
        <v>13</v>
      </c>
      <c r="C100" s="2" t="s">
        <v>13</v>
      </c>
      <c r="D100" s="2">
        <v>254</v>
      </c>
      <c r="E100" s="2">
        <v>45</v>
      </c>
      <c r="F100" s="2">
        <v>32</v>
      </c>
      <c r="G100" s="2">
        <v>0</v>
      </c>
      <c r="H100" s="2">
        <v>0</v>
      </c>
      <c r="I100" s="2">
        <v>0</v>
      </c>
      <c r="K100" s="1" t="s">
        <v>20</v>
      </c>
      <c r="L100" s="2" t="s">
        <v>13</v>
      </c>
      <c r="M100" s="2" t="s">
        <v>13</v>
      </c>
      <c r="N100" s="2">
        <v>262</v>
      </c>
      <c r="O100" s="2">
        <v>143</v>
      </c>
      <c r="P100" s="2">
        <v>49</v>
      </c>
      <c r="Q100" s="2">
        <v>3</v>
      </c>
      <c r="R100" s="2">
        <v>0</v>
      </c>
      <c r="S100" s="2">
        <v>0</v>
      </c>
      <c r="U100" s="1" t="s">
        <v>20</v>
      </c>
      <c r="V100" s="2" t="s">
        <v>13</v>
      </c>
      <c r="W100" s="2" t="s">
        <v>13</v>
      </c>
      <c r="X100" s="2">
        <v>272</v>
      </c>
      <c r="Y100" s="2">
        <v>163</v>
      </c>
      <c r="Z100" s="2">
        <v>122</v>
      </c>
      <c r="AA100" s="2">
        <v>1</v>
      </c>
      <c r="AB100" s="2">
        <v>0</v>
      </c>
      <c r="AC100" s="2">
        <v>0</v>
      </c>
    </row>
    <row r="101" spans="1:29" x14ac:dyDescent="0.3">
      <c r="A101" s="1" t="s">
        <v>20</v>
      </c>
      <c r="B101" s="2" t="s">
        <v>13</v>
      </c>
      <c r="C101" s="2" t="s">
        <v>13</v>
      </c>
      <c r="D101" s="2">
        <v>223</v>
      </c>
      <c r="E101" s="2">
        <v>56</v>
      </c>
      <c r="F101" s="2">
        <v>37</v>
      </c>
      <c r="G101" s="2">
        <v>0</v>
      </c>
      <c r="H101" s="2">
        <v>0</v>
      </c>
      <c r="I101" s="2">
        <v>0</v>
      </c>
      <c r="K101" s="1" t="s">
        <v>20</v>
      </c>
      <c r="L101" s="2" t="s">
        <v>13</v>
      </c>
      <c r="M101" s="2" t="s">
        <v>13</v>
      </c>
      <c r="N101" s="2">
        <v>248</v>
      </c>
      <c r="O101" s="2">
        <v>122</v>
      </c>
      <c r="P101" s="2">
        <v>52</v>
      </c>
      <c r="Q101" s="2">
        <v>1</v>
      </c>
      <c r="R101" s="2">
        <v>0</v>
      </c>
      <c r="S101" s="2">
        <v>0</v>
      </c>
      <c r="U101" s="1" t="s">
        <v>20</v>
      </c>
      <c r="V101" s="2" t="s">
        <v>13</v>
      </c>
      <c r="W101" s="2" t="s">
        <v>13</v>
      </c>
      <c r="X101" s="2">
        <v>270</v>
      </c>
      <c r="Y101" s="2">
        <v>154</v>
      </c>
      <c r="Z101" s="2">
        <v>111</v>
      </c>
      <c r="AA101" s="2">
        <v>0</v>
      </c>
      <c r="AB101" s="2">
        <v>0</v>
      </c>
      <c r="AC101" s="2">
        <v>0</v>
      </c>
    </row>
    <row r="102" spans="1:29" x14ac:dyDescent="0.3">
      <c r="A102" s="1" t="s">
        <v>20</v>
      </c>
      <c r="B102" s="2" t="s">
        <v>13</v>
      </c>
      <c r="C102" s="2" t="s">
        <v>13</v>
      </c>
      <c r="D102" s="2">
        <v>243</v>
      </c>
      <c r="E102" s="2">
        <v>49</v>
      </c>
      <c r="F102" s="2">
        <v>23</v>
      </c>
      <c r="G102" s="2">
        <v>0</v>
      </c>
      <c r="H102" s="2">
        <v>0</v>
      </c>
      <c r="I102" s="2">
        <v>0</v>
      </c>
      <c r="K102" s="1" t="s">
        <v>20</v>
      </c>
      <c r="L102" s="2" t="s">
        <v>13</v>
      </c>
      <c r="M102" s="2" t="s">
        <v>13</v>
      </c>
      <c r="N102" s="2">
        <v>271</v>
      </c>
      <c r="O102" s="2">
        <v>111</v>
      </c>
      <c r="P102" s="2">
        <v>58</v>
      </c>
      <c r="Q102" s="2">
        <v>2</v>
      </c>
      <c r="R102" s="2">
        <v>0</v>
      </c>
      <c r="S102" s="2">
        <v>0</v>
      </c>
      <c r="U102" s="1" t="s">
        <v>20</v>
      </c>
      <c r="V102" s="2" t="s">
        <v>13</v>
      </c>
      <c r="W102" s="2" t="s">
        <v>13</v>
      </c>
      <c r="X102" s="2">
        <v>253</v>
      </c>
      <c r="Y102" s="2">
        <v>166</v>
      </c>
      <c r="Z102" s="2">
        <v>99</v>
      </c>
      <c r="AA102" s="2">
        <v>0</v>
      </c>
      <c r="AB102" s="2">
        <v>0</v>
      </c>
      <c r="AC102" s="2">
        <v>0</v>
      </c>
    </row>
    <row r="105" spans="1:29" x14ac:dyDescent="0.3">
      <c r="A105" s="20" t="s">
        <v>51</v>
      </c>
      <c r="K105" s="22" t="s">
        <v>52</v>
      </c>
      <c r="L105" s="22"/>
      <c r="U105" s="22" t="s">
        <v>53</v>
      </c>
      <c r="V105" s="22"/>
    </row>
    <row r="107" spans="1:29" x14ac:dyDescent="0.3">
      <c r="A107" s="1" t="s">
        <v>3</v>
      </c>
      <c r="B107" s="1" t="s">
        <v>4</v>
      </c>
      <c r="C107" s="1" t="s">
        <v>5</v>
      </c>
      <c r="D107" s="1" t="s">
        <v>6</v>
      </c>
      <c r="E107" s="1" t="s">
        <v>7</v>
      </c>
      <c r="F107" s="1" t="s">
        <v>8</v>
      </c>
      <c r="G107" s="1" t="s">
        <v>9</v>
      </c>
      <c r="H107" s="1" t="s">
        <v>10</v>
      </c>
      <c r="I107" s="1" t="s">
        <v>11</v>
      </c>
      <c r="K107" s="1" t="s">
        <v>3</v>
      </c>
      <c r="L107" s="1" t="s">
        <v>4</v>
      </c>
      <c r="M107" s="1" t="s">
        <v>5</v>
      </c>
      <c r="N107" s="1" t="s">
        <v>6</v>
      </c>
      <c r="O107" s="1" t="s">
        <v>7</v>
      </c>
      <c r="P107" s="1" t="s">
        <v>8</v>
      </c>
      <c r="Q107" s="1" t="s">
        <v>9</v>
      </c>
      <c r="R107" s="1" t="s">
        <v>10</v>
      </c>
      <c r="S107" s="1" t="s">
        <v>11</v>
      </c>
      <c r="U107" s="1" t="s">
        <v>3</v>
      </c>
      <c r="V107" s="1" t="s">
        <v>4</v>
      </c>
      <c r="W107" s="1" t="s">
        <v>5</v>
      </c>
      <c r="X107" s="1" t="s">
        <v>6</v>
      </c>
      <c r="Y107" s="1" t="s">
        <v>7</v>
      </c>
      <c r="Z107" s="1" t="s">
        <v>8</v>
      </c>
      <c r="AA107" s="1" t="s">
        <v>9</v>
      </c>
      <c r="AB107" s="1" t="s">
        <v>10</v>
      </c>
      <c r="AC107" s="1" t="s">
        <v>11</v>
      </c>
    </row>
    <row r="108" spans="1:29" x14ac:dyDescent="0.3">
      <c r="A108" s="1" t="s">
        <v>12</v>
      </c>
      <c r="B108" s="2" t="s">
        <v>13</v>
      </c>
      <c r="C108" s="2" t="s">
        <v>13</v>
      </c>
      <c r="D108" s="2" t="s">
        <v>13</v>
      </c>
      <c r="E108" s="2">
        <v>387</v>
      </c>
      <c r="F108" s="2">
        <v>142</v>
      </c>
      <c r="G108" s="2">
        <v>54</v>
      </c>
      <c r="H108" s="2">
        <v>0</v>
      </c>
      <c r="I108" s="2">
        <v>0</v>
      </c>
      <c r="K108" s="1" t="s">
        <v>12</v>
      </c>
      <c r="L108" s="2" t="s">
        <v>13</v>
      </c>
      <c r="M108" s="2" t="s">
        <v>13</v>
      </c>
      <c r="N108" s="2" t="s">
        <v>13</v>
      </c>
      <c r="O108" s="2" t="s">
        <v>13</v>
      </c>
      <c r="P108" s="2">
        <v>160</v>
      </c>
      <c r="Q108" s="2">
        <v>62</v>
      </c>
      <c r="R108" s="2">
        <v>0</v>
      </c>
      <c r="S108" s="2">
        <v>0</v>
      </c>
      <c r="U108" s="1" t="s">
        <v>12</v>
      </c>
      <c r="V108" s="2" t="s">
        <v>13</v>
      </c>
      <c r="W108" s="2" t="s">
        <v>13</v>
      </c>
      <c r="X108" s="2" t="s">
        <v>13</v>
      </c>
      <c r="Y108" s="2" t="s">
        <v>13</v>
      </c>
      <c r="Z108" s="2">
        <v>148</v>
      </c>
      <c r="AA108" s="2">
        <v>54</v>
      </c>
      <c r="AB108" s="2">
        <v>0</v>
      </c>
      <c r="AC108" s="2">
        <v>0</v>
      </c>
    </row>
    <row r="109" spans="1:29" x14ac:dyDescent="0.3">
      <c r="A109" s="1" t="s">
        <v>12</v>
      </c>
      <c r="B109" s="2" t="s">
        <v>13</v>
      </c>
      <c r="C109" s="2" t="s">
        <v>13</v>
      </c>
      <c r="D109" s="2" t="s">
        <v>13</v>
      </c>
      <c r="E109" s="2">
        <v>360</v>
      </c>
      <c r="F109" s="2">
        <v>157</v>
      </c>
      <c r="G109" s="2">
        <v>48</v>
      </c>
      <c r="H109" s="2">
        <v>0</v>
      </c>
      <c r="I109" s="2">
        <v>0</v>
      </c>
      <c r="K109" s="1" t="s">
        <v>12</v>
      </c>
      <c r="L109" s="2" t="s">
        <v>13</v>
      </c>
      <c r="M109" s="2" t="s">
        <v>13</v>
      </c>
      <c r="N109" s="2" t="s">
        <v>13</v>
      </c>
      <c r="O109" s="2" t="s">
        <v>13</v>
      </c>
      <c r="P109" s="2">
        <v>172</v>
      </c>
      <c r="Q109" s="2">
        <v>48</v>
      </c>
      <c r="R109" s="2">
        <v>0</v>
      </c>
      <c r="S109" s="2">
        <v>0</v>
      </c>
      <c r="U109" s="1" t="s">
        <v>12</v>
      </c>
      <c r="V109" s="2" t="s">
        <v>13</v>
      </c>
      <c r="W109" s="2" t="s">
        <v>13</v>
      </c>
      <c r="X109" s="2" t="s">
        <v>13</v>
      </c>
      <c r="Y109" s="2" t="s">
        <v>13</v>
      </c>
      <c r="Z109" s="2">
        <v>153</v>
      </c>
      <c r="AA109" s="2">
        <v>50</v>
      </c>
      <c r="AB109" s="2">
        <v>0</v>
      </c>
      <c r="AC109" s="2">
        <v>0</v>
      </c>
    </row>
    <row r="110" spans="1:29" x14ac:dyDescent="0.3">
      <c r="A110" s="1" t="s">
        <v>12</v>
      </c>
      <c r="B110" s="2" t="s">
        <v>13</v>
      </c>
      <c r="C110" s="2" t="s">
        <v>13</v>
      </c>
      <c r="D110" s="2" t="s">
        <v>13</v>
      </c>
      <c r="E110" s="2">
        <v>358</v>
      </c>
      <c r="F110" s="2">
        <v>131</v>
      </c>
      <c r="G110" s="2">
        <v>62</v>
      </c>
      <c r="H110" s="2">
        <v>0</v>
      </c>
      <c r="I110" s="2">
        <v>0</v>
      </c>
      <c r="K110" s="1" t="s">
        <v>12</v>
      </c>
      <c r="L110" s="2" t="s">
        <v>13</v>
      </c>
      <c r="M110" s="2" t="s">
        <v>13</v>
      </c>
      <c r="N110" s="2" t="s">
        <v>13</v>
      </c>
      <c r="O110" s="2" t="s">
        <v>13</v>
      </c>
      <c r="P110" s="2">
        <v>153</v>
      </c>
      <c r="Q110" s="2">
        <v>74</v>
      </c>
      <c r="R110" s="2">
        <v>0</v>
      </c>
      <c r="S110" s="2">
        <v>0</v>
      </c>
      <c r="U110" s="1" t="s">
        <v>12</v>
      </c>
      <c r="V110" s="2" t="s">
        <v>13</v>
      </c>
      <c r="W110" s="2" t="s">
        <v>13</v>
      </c>
      <c r="X110" s="2" t="s">
        <v>13</v>
      </c>
      <c r="Y110" s="2" t="s">
        <v>13</v>
      </c>
      <c r="Z110" s="2">
        <v>167</v>
      </c>
      <c r="AA110" s="2">
        <v>62</v>
      </c>
      <c r="AB110" s="2">
        <v>0</v>
      </c>
      <c r="AC110" s="2">
        <v>0</v>
      </c>
    </row>
    <row r="111" spans="1:29" x14ac:dyDescent="0.3">
      <c r="A111" s="1" t="s">
        <v>14</v>
      </c>
      <c r="B111" s="2" t="s">
        <v>13</v>
      </c>
      <c r="C111" s="2" t="s">
        <v>13</v>
      </c>
      <c r="D111" s="2" t="s">
        <v>13</v>
      </c>
      <c r="E111" s="2">
        <v>131</v>
      </c>
      <c r="F111" s="2">
        <v>93</v>
      </c>
      <c r="G111" s="2">
        <v>33</v>
      </c>
      <c r="H111" s="2">
        <v>0</v>
      </c>
      <c r="I111" s="2">
        <v>0</v>
      </c>
      <c r="K111" s="1" t="s">
        <v>14</v>
      </c>
      <c r="L111" s="2" t="s">
        <v>13</v>
      </c>
      <c r="M111" s="2" t="s">
        <v>13</v>
      </c>
      <c r="N111" s="2" t="s">
        <v>13</v>
      </c>
      <c r="O111" s="2">
        <v>372</v>
      </c>
      <c r="P111" s="2">
        <v>101</v>
      </c>
      <c r="Q111" s="2">
        <v>43</v>
      </c>
      <c r="R111" s="2">
        <v>0</v>
      </c>
      <c r="S111" s="2">
        <v>0</v>
      </c>
      <c r="U111" s="1" t="s">
        <v>14</v>
      </c>
      <c r="V111" s="2" t="s">
        <v>13</v>
      </c>
      <c r="W111" s="2" t="s">
        <v>13</v>
      </c>
      <c r="X111" s="2" t="s">
        <v>13</v>
      </c>
      <c r="Y111" s="2">
        <v>363</v>
      </c>
      <c r="Z111" s="2">
        <v>118</v>
      </c>
      <c r="AA111" s="2">
        <v>42</v>
      </c>
      <c r="AB111" s="2">
        <v>0</v>
      </c>
      <c r="AC111" s="2">
        <v>0</v>
      </c>
    </row>
    <row r="112" spans="1:29" x14ac:dyDescent="0.3">
      <c r="A112" s="1" t="s">
        <v>14</v>
      </c>
      <c r="B112" s="2" t="s">
        <v>13</v>
      </c>
      <c r="C112" s="2" t="s">
        <v>13</v>
      </c>
      <c r="D112" s="2" t="s">
        <v>13</v>
      </c>
      <c r="E112" s="2">
        <v>199</v>
      </c>
      <c r="F112" s="2">
        <v>98</v>
      </c>
      <c r="G112" s="2">
        <v>45</v>
      </c>
      <c r="H112" s="2">
        <v>0</v>
      </c>
      <c r="I112" s="2">
        <v>0</v>
      </c>
      <c r="K112" s="1" t="s">
        <v>14</v>
      </c>
      <c r="L112" s="2" t="s">
        <v>13</v>
      </c>
      <c r="M112" s="2" t="s">
        <v>13</v>
      </c>
      <c r="N112" s="2" t="s">
        <v>13</v>
      </c>
      <c r="O112" s="2">
        <v>368</v>
      </c>
      <c r="P112" s="2">
        <v>98</v>
      </c>
      <c r="Q112" s="2">
        <v>38</v>
      </c>
      <c r="R112" s="2">
        <v>0</v>
      </c>
      <c r="S112" s="2">
        <v>0</v>
      </c>
      <c r="U112" s="1" t="s">
        <v>14</v>
      </c>
      <c r="V112" s="2" t="s">
        <v>13</v>
      </c>
      <c r="W112" s="2" t="s">
        <v>13</v>
      </c>
      <c r="X112" s="2" t="s">
        <v>13</v>
      </c>
      <c r="Y112" s="2">
        <v>358</v>
      </c>
      <c r="Z112" s="2">
        <v>108</v>
      </c>
      <c r="AA112" s="2">
        <v>45</v>
      </c>
      <c r="AB112" s="2">
        <v>0</v>
      </c>
      <c r="AC112" s="2">
        <v>0</v>
      </c>
    </row>
    <row r="113" spans="1:29" x14ac:dyDescent="0.3">
      <c r="A113" s="1" t="s">
        <v>14</v>
      </c>
      <c r="B113" s="2" t="s">
        <v>13</v>
      </c>
      <c r="C113" s="2" t="s">
        <v>13</v>
      </c>
      <c r="D113" s="2" t="s">
        <v>13</v>
      </c>
      <c r="E113" s="2">
        <v>120</v>
      </c>
      <c r="F113" s="2">
        <v>76</v>
      </c>
      <c r="G113" s="2">
        <v>39</v>
      </c>
      <c r="H113" s="2">
        <v>0</v>
      </c>
      <c r="I113" s="2">
        <v>0</v>
      </c>
      <c r="K113" s="1" t="s">
        <v>14</v>
      </c>
      <c r="L113" s="2" t="s">
        <v>13</v>
      </c>
      <c r="M113" s="2" t="s">
        <v>13</v>
      </c>
      <c r="N113" s="2" t="s">
        <v>13</v>
      </c>
      <c r="O113" s="2">
        <v>376</v>
      </c>
      <c r="P113" s="2">
        <v>119</v>
      </c>
      <c r="Q113" s="2">
        <v>55</v>
      </c>
      <c r="R113" s="2">
        <v>0</v>
      </c>
      <c r="S113" s="2">
        <v>0</v>
      </c>
      <c r="U113" s="1" t="s">
        <v>14</v>
      </c>
      <c r="V113" s="2" t="s">
        <v>13</v>
      </c>
      <c r="W113" s="2" t="s">
        <v>13</v>
      </c>
      <c r="X113" s="2" t="s">
        <v>13</v>
      </c>
      <c r="Y113" s="2">
        <v>369</v>
      </c>
      <c r="Z113" s="2">
        <v>99</v>
      </c>
      <c r="AA113" s="2">
        <v>39</v>
      </c>
      <c r="AB113" s="2">
        <v>0</v>
      </c>
      <c r="AC113" s="2">
        <v>0</v>
      </c>
    </row>
    <row r="114" spans="1:29" x14ac:dyDescent="0.3">
      <c r="A114" s="1" t="s">
        <v>15</v>
      </c>
      <c r="B114" s="2" t="s">
        <v>13</v>
      </c>
      <c r="C114" s="2" t="s">
        <v>13</v>
      </c>
      <c r="D114" s="2">
        <v>358</v>
      </c>
      <c r="E114" s="2">
        <v>82</v>
      </c>
      <c r="F114" s="2">
        <v>73</v>
      </c>
      <c r="G114" s="2">
        <v>18</v>
      </c>
      <c r="H114" s="2">
        <v>0</v>
      </c>
      <c r="I114" s="2">
        <v>0</v>
      </c>
      <c r="K114" s="1" t="s">
        <v>15</v>
      </c>
      <c r="L114" s="2" t="s">
        <v>13</v>
      </c>
      <c r="M114" s="2" t="s">
        <v>13</v>
      </c>
      <c r="N114" s="2">
        <v>362</v>
      </c>
      <c r="O114" s="2">
        <v>182</v>
      </c>
      <c r="P114" s="2">
        <v>92</v>
      </c>
      <c r="Q114" s="2">
        <v>22</v>
      </c>
      <c r="R114" s="2">
        <v>0</v>
      </c>
      <c r="S114" s="2">
        <v>0</v>
      </c>
      <c r="U114" s="1" t="s">
        <v>15</v>
      </c>
      <c r="V114" s="2" t="s">
        <v>13</v>
      </c>
      <c r="W114" s="2" t="s">
        <v>13</v>
      </c>
      <c r="X114" s="2">
        <v>347</v>
      </c>
      <c r="Y114" s="2">
        <v>210</v>
      </c>
      <c r="Z114" s="2">
        <v>74</v>
      </c>
      <c r="AA114" s="2">
        <v>28</v>
      </c>
      <c r="AB114" s="2">
        <v>0</v>
      </c>
      <c r="AC114" s="2">
        <v>0</v>
      </c>
    </row>
    <row r="115" spans="1:29" x14ac:dyDescent="0.3">
      <c r="A115" s="1" t="s">
        <v>15</v>
      </c>
      <c r="B115" s="2" t="s">
        <v>13</v>
      </c>
      <c r="C115" s="2" t="s">
        <v>13</v>
      </c>
      <c r="D115" s="2">
        <v>362</v>
      </c>
      <c r="E115" s="2">
        <v>79</v>
      </c>
      <c r="F115" s="2">
        <v>69</v>
      </c>
      <c r="G115" s="2">
        <v>22</v>
      </c>
      <c r="H115" s="2">
        <v>0</v>
      </c>
      <c r="I115" s="2">
        <v>0</v>
      </c>
      <c r="K115" s="1" t="s">
        <v>15</v>
      </c>
      <c r="L115" s="2" t="s">
        <v>13</v>
      </c>
      <c r="M115" s="2" t="s">
        <v>13</v>
      </c>
      <c r="N115" s="2">
        <v>372</v>
      </c>
      <c r="O115" s="2">
        <v>176</v>
      </c>
      <c r="P115" s="2">
        <v>89</v>
      </c>
      <c r="Q115" s="2">
        <v>19</v>
      </c>
      <c r="R115" s="2">
        <v>0</v>
      </c>
      <c r="S115" s="2">
        <v>0</v>
      </c>
      <c r="U115" s="1" t="s">
        <v>15</v>
      </c>
      <c r="V115" s="2" t="s">
        <v>13</v>
      </c>
      <c r="W115" s="2" t="s">
        <v>13</v>
      </c>
      <c r="X115" s="2">
        <v>362</v>
      </c>
      <c r="Y115" s="2">
        <v>222</v>
      </c>
      <c r="Z115" s="2">
        <v>89</v>
      </c>
      <c r="AA115" s="2">
        <v>21</v>
      </c>
      <c r="AB115" s="2">
        <v>0</v>
      </c>
      <c r="AC115" s="2">
        <v>0</v>
      </c>
    </row>
    <row r="116" spans="1:29" x14ac:dyDescent="0.3">
      <c r="A116" s="1" t="s">
        <v>16</v>
      </c>
      <c r="B116" s="2" t="s">
        <v>13</v>
      </c>
      <c r="C116" s="2" t="s">
        <v>13</v>
      </c>
      <c r="D116" s="2">
        <v>348</v>
      </c>
      <c r="E116" s="2">
        <v>93</v>
      </c>
      <c r="F116" s="2">
        <v>59</v>
      </c>
      <c r="G116" s="2">
        <v>29</v>
      </c>
      <c r="H116" s="2">
        <v>0</v>
      </c>
      <c r="I116" s="2">
        <v>0</v>
      </c>
      <c r="K116" s="1" t="s">
        <v>16</v>
      </c>
      <c r="L116" s="2" t="s">
        <v>13</v>
      </c>
      <c r="M116" s="2" t="s">
        <v>13</v>
      </c>
      <c r="N116" s="2">
        <v>369</v>
      </c>
      <c r="O116" s="2">
        <v>152</v>
      </c>
      <c r="P116" s="2">
        <v>79</v>
      </c>
      <c r="Q116" s="2">
        <v>24</v>
      </c>
      <c r="R116" s="2">
        <v>0</v>
      </c>
      <c r="S116" s="2">
        <v>0</v>
      </c>
      <c r="U116" s="1" t="s">
        <v>16</v>
      </c>
      <c r="V116" s="2" t="s">
        <v>13</v>
      </c>
      <c r="W116" s="2" t="s">
        <v>13</v>
      </c>
      <c r="X116" s="2">
        <v>348</v>
      </c>
      <c r="Y116" s="2">
        <v>203</v>
      </c>
      <c r="Z116" s="2">
        <v>62</v>
      </c>
      <c r="AA116" s="2">
        <v>32</v>
      </c>
      <c r="AB116" s="2">
        <v>0</v>
      </c>
      <c r="AC116" s="2">
        <v>0</v>
      </c>
    </row>
    <row r="117" spans="1:29" x14ac:dyDescent="0.3">
      <c r="A117" s="1" t="s">
        <v>17</v>
      </c>
      <c r="B117" s="2" t="s">
        <v>13</v>
      </c>
      <c r="C117" s="2" t="s">
        <v>13</v>
      </c>
      <c r="D117" s="2">
        <v>280</v>
      </c>
      <c r="E117" s="2">
        <v>72</v>
      </c>
      <c r="F117" s="2">
        <v>43</v>
      </c>
      <c r="G117" s="2">
        <v>12</v>
      </c>
      <c r="H117" s="2">
        <v>0</v>
      </c>
      <c r="I117" s="2">
        <v>0</v>
      </c>
      <c r="K117" s="1" t="s">
        <v>17</v>
      </c>
      <c r="L117" s="2" t="s">
        <v>13</v>
      </c>
      <c r="M117" s="2" t="s">
        <v>13</v>
      </c>
      <c r="N117" s="2">
        <v>320</v>
      </c>
      <c r="O117" s="2">
        <v>101</v>
      </c>
      <c r="P117" s="2">
        <v>82</v>
      </c>
      <c r="Q117" s="2">
        <v>15</v>
      </c>
      <c r="R117" s="2">
        <v>0</v>
      </c>
      <c r="S117" s="2">
        <v>0</v>
      </c>
      <c r="U117" s="1" t="s">
        <v>17</v>
      </c>
      <c r="V117" s="2" t="s">
        <v>13</v>
      </c>
      <c r="W117" s="2" t="s">
        <v>13</v>
      </c>
      <c r="X117" s="2">
        <v>333</v>
      </c>
      <c r="Y117" s="2">
        <v>158</v>
      </c>
      <c r="Z117" s="2">
        <v>53</v>
      </c>
      <c r="AA117" s="2">
        <v>18</v>
      </c>
      <c r="AB117" s="2">
        <v>0</v>
      </c>
      <c r="AC117" s="2">
        <v>0</v>
      </c>
    </row>
    <row r="118" spans="1:29" x14ac:dyDescent="0.3">
      <c r="A118" s="1" t="s">
        <v>17</v>
      </c>
      <c r="B118" s="2" t="s">
        <v>13</v>
      </c>
      <c r="C118" s="2" t="s">
        <v>13</v>
      </c>
      <c r="D118" s="2">
        <v>271</v>
      </c>
      <c r="E118" s="2">
        <v>58</v>
      </c>
      <c r="F118" s="2">
        <v>35</v>
      </c>
      <c r="G118" s="2">
        <v>9</v>
      </c>
      <c r="H118" s="2">
        <v>0</v>
      </c>
      <c r="I118" s="2">
        <v>0</v>
      </c>
      <c r="K118" s="1" t="s">
        <v>17</v>
      </c>
      <c r="L118" s="2" t="s">
        <v>13</v>
      </c>
      <c r="M118" s="2" t="s">
        <v>13</v>
      </c>
      <c r="N118" s="2">
        <v>338</v>
      </c>
      <c r="O118" s="2">
        <v>119</v>
      </c>
      <c r="P118" s="2">
        <v>68</v>
      </c>
      <c r="Q118" s="2">
        <v>17</v>
      </c>
      <c r="R118" s="2">
        <v>0</v>
      </c>
      <c r="S118" s="2">
        <v>0</v>
      </c>
      <c r="U118" s="1" t="s">
        <v>17</v>
      </c>
      <c r="V118" s="2" t="s">
        <v>13</v>
      </c>
      <c r="W118" s="2" t="s">
        <v>13</v>
      </c>
      <c r="X118" s="2">
        <v>311</v>
      </c>
      <c r="Y118" s="2">
        <v>148</v>
      </c>
      <c r="Z118" s="2">
        <v>48</v>
      </c>
      <c r="AA118" s="2">
        <v>12</v>
      </c>
      <c r="AB118" s="2">
        <v>0</v>
      </c>
      <c r="AC118" s="2">
        <v>0</v>
      </c>
    </row>
    <row r="119" spans="1:29" x14ac:dyDescent="0.3">
      <c r="A119" s="1" t="s">
        <v>17</v>
      </c>
      <c r="B119" s="2" t="s">
        <v>13</v>
      </c>
      <c r="C119" s="2" t="s">
        <v>13</v>
      </c>
      <c r="D119" s="2">
        <v>263</v>
      </c>
      <c r="E119" s="2">
        <v>64</v>
      </c>
      <c r="F119" s="2">
        <v>42</v>
      </c>
      <c r="G119" s="2">
        <v>7</v>
      </c>
      <c r="H119" s="2">
        <v>0</v>
      </c>
      <c r="I119" s="2">
        <v>0</v>
      </c>
      <c r="K119" s="1" t="s">
        <v>17</v>
      </c>
      <c r="L119" s="2" t="s">
        <v>13</v>
      </c>
      <c r="M119" s="2" t="s">
        <v>13</v>
      </c>
      <c r="N119" s="2">
        <v>348</v>
      </c>
      <c r="O119" s="2">
        <v>123</v>
      </c>
      <c r="P119" s="2">
        <v>74</v>
      </c>
      <c r="Q119" s="2">
        <v>20</v>
      </c>
      <c r="R119" s="2">
        <v>0</v>
      </c>
      <c r="S119" s="2">
        <v>0</v>
      </c>
      <c r="U119" s="1" t="s">
        <v>17</v>
      </c>
      <c r="V119" s="2" t="s">
        <v>13</v>
      </c>
      <c r="W119" s="2" t="s">
        <v>13</v>
      </c>
      <c r="X119" s="2">
        <v>329</v>
      </c>
      <c r="Y119" s="2">
        <v>127</v>
      </c>
      <c r="Z119" s="2">
        <v>55</v>
      </c>
      <c r="AA119" s="2">
        <v>15</v>
      </c>
      <c r="AB119" s="2">
        <v>0</v>
      </c>
      <c r="AC119" s="2">
        <v>0</v>
      </c>
    </row>
    <row r="120" spans="1:29" x14ac:dyDescent="0.3">
      <c r="A120" s="1" t="s">
        <v>18</v>
      </c>
      <c r="B120" s="2" t="s">
        <v>13</v>
      </c>
      <c r="C120" s="2" t="s">
        <v>13</v>
      </c>
      <c r="D120" s="2">
        <v>222</v>
      </c>
      <c r="E120" s="2">
        <v>36</v>
      </c>
      <c r="F120" s="2">
        <v>21</v>
      </c>
      <c r="G120" s="2">
        <v>5</v>
      </c>
      <c r="H120" s="2">
        <v>0</v>
      </c>
      <c r="I120" s="2">
        <v>0</v>
      </c>
      <c r="K120" s="1" t="s">
        <v>18</v>
      </c>
      <c r="L120" s="2" t="s">
        <v>13</v>
      </c>
      <c r="M120" s="2" t="s">
        <v>13</v>
      </c>
      <c r="N120" s="2">
        <v>298</v>
      </c>
      <c r="O120" s="2">
        <v>90</v>
      </c>
      <c r="P120" s="2">
        <v>43</v>
      </c>
      <c r="Q120" s="2">
        <v>12</v>
      </c>
      <c r="R120" s="2">
        <v>0</v>
      </c>
      <c r="S120" s="2">
        <v>0</v>
      </c>
      <c r="U120" s="1" t="s">
        <v>18</v>
      </c>
      <c r="V120" s="2" t="s">
        <v>13</v>
      </c>
      <c r="W120" s="2" t="s">
        <v>13</v>
      </c>
      <c r="X120" s="2">
        <v>272</v>
      </c>
      <c r="Y120" s="2">
        <v>110</v>
      </c>
      <c r="Z120" s="2">
        <v>33</v>
      </c>
      <c r="AA120" s="2">
        <v>8</v>
      </c>
      <c r="AB120" s="2">
        <v>0</v>
      </c>
      <c r="AC120" s="2">
        <v>0</v>
      </c>
    </row>
    <row r="121" spans="1:29" x14ac:dyDescent="0.3">
      <c r="A121" s="1" t="s">
        <v>18</v>
      </c>
      <c r="B121" s="2" t="s">
        <v>13</v>
      </c>
      <c r="C121" s="2" t="s">
        <v>13</v>
      </c>
      <c r="D121" s="2">
        <v>201</v>
      </c>
      <c r="E121" s="2">
        <v>43</v>
      </c>
      <c r="F121" s="2">
        <v>32</v>
      </c>
      <c r="G121" s="2">
        <v>4</v>
      </c>
      <c r="H121" s="2">
        <v>0</v>
      </c>
      <c r="I121" s="2">
        <v>0</v>
      </c>
      <c r="K121" s="1" t="s">
        <v>18</v>
      </c>
      <c r="L121" s="2" t="s">
        <v>13</v>
      </c>
      <c r="M121" s="2" t="s">
        <v>13</v>
      </c>
      <c r="N121" s="2">
        <v>274</v>
      </c>
      <c r="O121" s="2">
        <v>89</v>
      </c>
      <c r="P121" s="2">
        <v>54</v>
      </c>
      <c r="Q121" s="2">
        <v>9</v>
      </c>
      <c r="R121" s="2">
        <v>0</v>
      </c>
      <c r="S121" s="2">
        <v>0</v>
      </c>
      <c r="U121" s="1" t="s">
        <v>18</v>
      </c>
      <c r="V121" s="2" t="s">
        <v>13</v>
      </c>
      <c r="W121" s="2" t="s">
        <v>13</v>
      </c>
      <c r="X121" s="2">
        <v>288</v>
      </c>
      <c r="Y121" s="2">
        <v>98</v>
      </c>
      <c r="Z121" s="2">
        <v>28</v>
      </c>
      <c r="AA121" s="2">
        <v>3</v>
      </c>
      <c r="AB121" s="2">
        <v>0</v>
      </c>
      <c r="AC121" s="2">
        <v>0</v>
      </c>
    </row>
    <row r="122" spans="1:29" x14ac:dyDescent="0.3">
      <c r="A122" s="1" t="s">
        <v>18</v>
      </c>
      <c r="B122" s="2" t="s">
        <v>13</v>
      </c>
      <c r="C122" s="2" t="s">
        <v>13</v>
      </c>
      <c r="D122" s="2">
        <v>198</v>
      </c>
      <c r="E122" s="2">
        <v>35</v>
      </c>
      <c r="F122" s="2">
        <v>29</v>
      </c>
      <c r="G122" s="2">
        <v>2</v>
      </c>
      <c r="H122" s="2">
        <v>0</v>
      </c>
      <c r="I122" s="2">
        <v>0</v>
      </c>
      <c r="K122" s="1" t="s">
        <v>18</v>
      </c>
      <c r="L122" s="2" t="s">
        <v>13</v>
      </c>
      <c r="M122" s="2" t="s">
        <v>13</v>
      </c>
      <c r="N122" s="2">
        <v>286</v>
      </c>
      <c r="O122" s="2">
        <v>82</v>
      </c>
      <c r="P122" s="2">
        <v>63</v>
      </c>
      <c r="Q122" s="2">
        <v>7</v>
      </c>
      <c r="R122" s="2">
        <v>0</v>
      </c>
      <c r="S122" s="2">
        <v>0</v>
      </c>
      <c r="U122" s="1" t="s">
        <v>18</v>
      </c>
      <c r="V122" s="2" t="s">
        <v>13</v>
      </c>
      <c r="W122" s="2" t="s">
        <v>13</v>
      </c>
      <c r="X122" s="2">
        <v>262</v>
      </c>
      <c r="Y122" s="2">
        <v>87</v>
      </c>
      <c r="Z122" s="2">
        <v>42</v>
      </c>
      <c r="AA122" s="2">
        <v>5</v>
      </c>
      <c r="AB122" s="2">
        <v>0</v>
      </c>
      <c r="AC122" s="2">
        <v>0</v>
      </c>
    </row>
    <row r="123" spans="1:29" x14ac:dyDescent="0.3">
      <c r="A123" s="1" t="s">
        <v>19</v>
      </c>
      <c r="B123" s="2" t="s">
        <v>13</v>
      </c>
      <c r="C123" s="2" t="s">
        <v>13</v>
      </c>
      <c r="D123" s="2">
        <v>162</v>
      </c>
      <c r="E123" s="2">
        <v>18</v>
      </c>
      <c r="F123" s="2">
        <v>21</v>
      </c>
      <c r="G123" s="2">
        <v>1</v>
      </c>
      <c r="H123" s="2">
        <v>0</v>
      </c>
      <c r="I123" s="2">
        <v>0</v>
      </c>
      <c r="K123" s="1" t="s">
        <v>19</v>
      </c>
      <c r="L123" s="2" t="s">
        <v>13</v>
      </c>
      <c r="M123" s="2" t="s">
        <v>13</v>
      </c>
      <c r="N123" s="2">
        <v>210</v>
      </c>
      <c r="O123" s="2">
        <v>44</v>
      </c>
      <c r="P123" s="2">
        <v>28</v>
      </c>
      <c r="Q123" s="2">
        <v>2</v>
      </c>
      <c r="R123" s="2">
        <v>0</v>
      </c>
      <c r="S123" s="2">
        <v>0</v>
      </c>
      <c r="U123" s="1" t="s">
        <v>19</v>
      </c>
      <c r="V123" s="2" t="s">
        <v>13</v>
      </c>
      <c r="W123" s="2" t="s">
        <v>13</v>
      </c>
      <c r="X123" s="2">
        <v>220</v>
      </c>
      <c r="Y123" s="2">
        <v>54</v>
      </c>
      <c r="Z123" s="2">
        <v>21</v>
      </c>
      <c r="AA123" s="2">
        <v>1</v>
      </c>
      <c r="AB123" s="2">
        <v>0</v>
      </c>
      <c r="AC123" s="2">
        <v>0</v>
      </c>
    </row>
    <row r="124" spans="1:29" x14ac:dyDescent="0.3">
      <c r="A124" s="1" t="s">
        <v>19</v>
      </c>
      <c r="B124" s="2" t="s">
        <v>13</v>
      </c>
      <c r="C124" s="2" t="s">
        <v>13</v>
      </c>
      <c r="D124" s="2">
        <v>153</v>
      </c>
      <c r="E124" s="2">
        <v>20</v>
      </c>
      <c r="F124" s="2">
        <v>18</v>
      </c>
      <c r="G124" s="2">
        <v>0</v>
      </c>
      <c r="H124" s="2">
        <v>0</v>
      </c>
      <c r="I124" s="2">
        <v>0</v>
      </c>
      <c r="K124" s="1" t="s">
        <v>19</v>
      </c>
      <c r="L124" s="2" t="s">
        <v>13</v>
      </c>
      <c r="M124" s="2" t="s">
        <v>13</v>
      </c>
      <c r="N124" s="2">
        <v>240</v>
      </c>
      <c r="O124" s="2">
        <v>57</v>
      </c>
      <c r="P124" s="2">
        <v>32</v>
      </c>
      <c r="Q124" s="2">
        <v>3</v>
      </c>
      <c r="R124" s="2">
        <v>0</v>
      </c>
      <c r="S124" s="2">
        <v>0</v>
      </c>
      <c r="U124" s="1" t="s">
        <v>19</v>
      </c>
      <c r="V124" s="2" t="s">
        <v>13</v>
      </c>
      <c r="W124" s="2" t="s">
        <v>13</v>
      </c>
      <c r="X124" s="2">
        <v>238</v>
      </c>
      <c r="Y124" s="2">
        <v>47</v>
      </c>
      <c r="Z124" s="2">
        <v>18</v>
      </c>
      <c r="AA124" s="2">
        <v>0</v>
      </c>
      <c r="AB124" s="2">
        <v>0</v>
      </c>
      <c r="AC124" s="2">
        <v>0</v>
      </c>
    </row>
    <row r="125" spans="1:29" x14ac:dyDescent="0.3">
      <c r="A125" s="1" t="s">
        <v>19</v>
      </c>
      <c r="B125" s="2" t="s">
        <v>13</v>
      </c>
      <c r="C125" s="2" t="s">
        <v>13</v>
      </c>
      <c r="D125" s="2">
        <v>168</v>
      </c>
      <c r="E125" s="2">
        <v>21</v>
      </c>
      <c r="F125" s="2">
        <v>10</v>
      </c>
      <c r="G125" s="2">
        <v>1</v>
      </c>
      <c r="H125" s="2">
        <v>0</v>
      </c>
      <c r="I125" s="2">
        <v>0</v>
      </c>
      <c r="K125" s="1" t="s">
        <v>19</v>
      </c>
      <c r="L125" s="2" t="s">
        <v>13</v>
      </c>
      <c r="M125" s="2" t="s">
        <v>13</v>
      </c>
      <c r="N125" s="2">
        <v>236</v>
      </c>
      <c r="O125" s="2">
        <v>62</v>
      </c>
      <c r="P125" s="2">
        <v>18</v>
      </c>
      <c r="Q125" s="2">
        <v>5</v>
      </c>
      <c r="R125" s="2">
        <v>0</v>
      </c>
      <c r="S125" s="2">
        <v>0</v>
      </c>
      <c r="U125" s="1" t="s">
        <v>19</v>
      </c>
      <c r="V125" s="2" t="s">
        <v>13</v>
      </c>
      <c r="W125" s="2" t="s">
        <v>13</v>
      </c>
      <c r="X125" s="2">
        <v>215</v>
      </c>
      <c r="Y125" s="2">
        <v>39</v>
      </c>
      <c r="Z125" s="2">
        <v>15</v>
      </c>
      <c r="AA125" s="2">
        <v>1</v>
      </c>
      <c r="AB125" s="2">
        <v>0</v>
      </c>
      <c r="AC125" s="2">
        <v>0</v>
      </c>
    </row>
    <row r="126" spans="1:29" x14ac:dyDescent="0.3">
      <c r="A126" s="1" t="s">
        <v>20</v>
      </c>
      <c r="B126" s="2" t="s">
        <v>13</v>
      </c>
      <c r="C126" s="2" t="s">
        <v>13</v>
      </c>
      <c r="D126" s="2">
        <v>130</v>
      </c>
      <c r="E126" s="2">
        <v>1</v>
      </c>
      <c r="F126" s="2">
        <v>5</v>
      </c>
      <c r="G126" s="2">
        <v>0</v>
      </c>
      <c r="H126" s="2">
        <v>0</v>
      </c>
      <c r="I126" s="2">
        <v>0</v>
      </c>
      <c r="K126" s="1" t="s">
        <v>20</v>
      </c>
      <c r="L126" s="2" t="s">
        <v>13</v>
      </c>
      <c r="M126" s="2" t="s">
        <v>13</v>
      </c>
      <c r="N126" s="2">
        <v>198</v>
      </c>
      <c r="O126" s="2">
        <v>45</v>
      </c>
      <c r="P126" s="2">
        <v>7</v>
      </c>
      <c r="Q126" s="2">
        <v>0</v>
      </c>
      <c r="R126" s="2">
        <v>0</v>
      </c>
      <c r="S126" s="2">
        <v>0</v>
      </c>
      <c r="U126" s="1" t="s">
        <v>20</v>
      </c>
      <c r="V126" s="2" t="s">
        <v>13</v>
      </c>
      <c r="W126" s="2" t="s">
        <v>13</v>
      </c>
      <c r="X126" s="2">
        <v>178</v>
      </c>
      <c r="Y126" s="2">
        <v>20</v>
      </c>
      <c r="Z126" s="2">
        <v>9</v>
      </c>
      <c r="AA126" s="2">
        <v>0</v>
      </c>
      <c r="AB126" s="2">
        <v>0</v>
      </c>
      <c r="AC126" s="2">
        <v>0</v>
      </c>
    </row>
    <row r="127" spans="1:29" x14ac:dyDescent="0.3">
      <c r="A127" s="1" t="s">
        <v>20</v>
      </c>
      <c r="B127" s="2" t="s">
        <v>13</v>
      </c>
      <c r="C127" s="2" t="s">
        <v>13</v>
      </c>
      <c r="D127" s="2">
        <v>118</v>
      </c>
      <c r="E127" s="2">
        <v>2</v>
      </c>
      <c r="F127" s="2">
        <v>2</v>
      </c>
      <c r="G127" s="2">
        <v>1</v>
      </c>
      <c r="H127" s="2">
        <v>0</v>
      </c>
      <c r="I127" s="2">
        <v>0</v>
      </c>
      <c r="K127" s="1" t="s">
        <v>20</v>
      </c>
      <c r="L127" s="2" t="s">
        <v>13</v>
      </c>
      <c r="M127" s="2" t="s">
        <v>13</v>
      </c>
      <c r="N127" s="2">
        <v>188</v>
      </c>
      <c r="O127" s="2">
        <v>38</v>
      </c>
      <c r="P127" s="2">
        <v>9</v>
      </c>
      <c r="Q127" s="2">
        <v>1</v>
      </c>
      <c r="R127" s="2">
        <v>0</v>
      </c>
      <c r="S127" s="2">
        <v>0</v>
      </c>
      <c r="U127" s="1" t="s">
        <v>20</v>
      </c>
      <c r="V127" s="2" t="s">
        <v>13</v>
      </c>
      <c r="W127" s="2" t="s">
        <v>13</v>
      </c>
      <c r="X127" s="2">
        <v>186</v>
      </c>
      <c r="Y127" s="2">
        <v>23</v>
      </c>
      <c r="Z127" s="2">
        <v>4</v>
      </c>
      <c r="AA127" s="2">
        <v>1</v>
      </c>
      <c r="AB127" s="2">
        <v>0</v>
      </c>
      <c r="AC127" s="2">
        <v>0</v>
      </c>
    </row>
    <row r="128" spans="1:29" x14ac:dyDescent="0.3">
      <c r="A128" s="1" t="s">
        <v>20</v>
      </c>
      <c r="B128" s="2" t="s">
        <v>13</v>
      </c>
      <c r="C128" s="2" t="s">
        <v>13</v>
      </c>
      <c r="D128" s="2">
        <v>127</v>
      </c>
      <c r="E128" s="2">
        <v>1</v>
      </c>
      <c r="F128" s="2">
        <v>3</v>
      </c>
      <c r="G128" s="2">
        <v>1</v>
      </c>
      <c r="H128" s="2">
        <v>0</v>
      </c>
      <c r="I128" s="2">
        <v>0</v>
      </c>
      <c r="K128" s="1" t="s">
        <v>20</v>
      </c>
      <c r="L128" s="2" t="s">
        <v>13</v>
      </c>
      <c r="M128" s="2" t="s">
        <v>13</v>
      </c>
      <c r="N128" s="2">
        <v>172</v>
      </c>
      <c r="O128" s="2">
        <v>32</v>
      </c>
      <c r="P128" s="2">
        <v>5</v>
      </c>
      <c r="Q128" s="2">
        <v>2</v>
      </c>
      <c r="R128" s="2">
        <v>0</v>
      </c>
      <c r="S128" s="2">
        <v>0</v>
      </c>
      <c r="U128" s="1" t="s">
        <v>20</v>
      </c>
      <c r="V128" s="2" t="s">
        <v>13</v>
      </c>
      <c r="W128" s="2" t="s">
        <v>13</v>
      </c>
      <c r="X128" s="2">
        <v>163</v>
      </c>
      <c r="Y128" s="2">
        <v>18</v>
      </c>
      <c r="Z128" s="2">
        <v>6</v>
      </c>
      <c r="AA128" s="2">
        <v>1</v>
      </c>
      <c r="AB128" s="2">
        <v>0</v>
      </c>
      <c r="AC128" s="2">
        <v>0</v>
      </c>
    </row>
    <row r="130" spans="1:29" x14ac:dyDescent="0.3">
      <c r="A130" s="21" t="s">
        <v>54</v>
      </c>
      <c r="K130" s="22" t="s">
        <v>55</v>
      </c>
      <c r="L130" s="22"/>
      <c r="U130" s="24" t="s">
        <v>56</v>
      </c>
      <c r="V130" s="24"/>
      <c r="W130" s="24"/>
    </row>
    <row r="132" spans="1:29" x14ac:dyDescent="0.3">
      <c r="A132" s="1" t="s">
        <v>3</v>
      </c>
      <c r="B132" s="1" t="s">
        <v>4</v>
      </c>
      <c r="C132" s="1" t="s">
        <v>5</v>
      </c>
      <c r="D132" s="1" t="s">
        <v>6</v>
      </c>
      <c r="E132" s="1" t="s">
        <v>7</v>
      </c>
      <c r="F132" s="1" t="s">
        <v>8</v>
      </c>
      <c r="G132" s="1" t="s">
        <v>9</v>
      </c>
      <c r="H132" s="1" t="s">
        <v>10</v>
      </c>
      <c r="I132" s="1" t="s">
        <v>11</v>
      </c>
      <c r="K132" s="1" t="s">
        <v>3</v>
      </c>
      <c r="L132" s="1" t="s">
        <v>4</v>
      </c>
      <c r="M132" s="1" t="s">
        <v>5</v>
      </c>
      <c r="N132" s="1" t="s">
        <v>6</v>
      </c>
      <c r="O132" s="1" t="s">
        <v>7</v>
      </c>
      <c r="P132" s="1" t="s">
        <v>8</v>
      </c>
      <c r="Q132" s="1" t="s">
        <v>9</v>
      </c>
      <c r="R132" s="1" t="s">
        <v>10</v>
      </c>
      <c r="S132" s="1" t="s">
        <v>11</v>
      </c>
      <c r="U132" s="1" t="s">
        <v>3</v>
      </c>
      <c r="V132" s="1" t="s">
        <v>4</v>
      </c>
      <c r="W132" s="1" t="s">
        <v>5</v>
      </c>
      <c r="X132" s="1" t="s">
        <v>6</v>
      </c>
      <c r="Y132" s="1" t="s">
        <v>7</v>
      </c>
      <c r="Z132" s="1" t="s">
        <v>8</v>
      </c>
      <c r="AA132" s="1" t="s">
        <v>9</v>
      </c>
      <c r="AB132" s="1" t="s">
        <v>10</v>
      </c>
      <c r="AC132" s="1" t="s">
        <v>11</v>
      </c>
    </row>
    <row r="133" spans="1:29" x14ac:dyDescent="0.3">
      <c r="A133" s="1" t="s">
        <v>12</v>
      </c>
      <c r="B133" s="2" t="s">
        <v>13</v>
      </c>
      <c r="C133" s="2" t="s">
        <v>13</v>
      </c>
      <c r="D133" s="2" t="s">
        <v>13</v>
      </c>
      <c r="E133" s="2">
        <v>302</v>
      </c>
      <c r="F133" s="2">
        <v>350</v>
      </c>
      <c r="G133" s="2">
        <v>110</v>
      </c>
      <c r="H133" s="2">
        <v>0</v>
      </c>
      <c r="I133" s="2">
        <v>0</v>
      </c>
      <c r="K133" s="1" t="s">
        <v>12</v>
      </c>
      <c r="L133" s="2" t="s">
        <v>13</v>
      </c>
      <c r="M133" s="2" t="s">
        <v>13</v>
      </c>
      <c r="N133" s="2" t="s">
        <v>13</v>
      </c>
      <c r="O133" s="2">
        <v>344</v>
      </c>
      <c r="P133" s="2">
        <v>211</v>
      </c>
      <c r="Q133" s="2">
        <v>88</v>
      </c>
      <c r="R133" s="2">
        <v>0</v>
      </c>
      <c r="S133" s="2">
        <v>0</v>
      </c>
      <c r="U133" s="1" t="s">
        <v>12</v>
      </c>
      <c r="V133" s="2" t="s">
        <v>13</v>
      </c>
      <c r="W133" s="2" t="s">
        <v>13</v>
      </c>
      <c r="X133" s="2" t="s">
        <v>13</v>
      </c>
      <c r="Y133" s="2">
        <v>350</v>
      </c>
      <c r="Z133" s="2">
        <v>222</v>
      </c>
      <c r="AA133" s="2">
        <v>93</v>
      </c>
      <c r="AB133" s="2">
        <v>0</v>
      </c>
      <c r="AC133" s="2">
        <v>0</v>
      </c>
    </row>
    <row r="134" spans="1:29" x14ac:dyDescent="0.3">
      <c r="A134" s="1" t="s">
        <v>12</v>
      </c>
      <c r="B134" s="2" t="s">
        <v>13</v>
      </c>
      <c r="C134" s="2" t="s">
        <v>13</v>
      </c>
      <c r="D134" s="2" t="s">
        <v>13</v>
      </c>
      <c r="E134" s="2">
        <v>378</v>
      </c>
      <c r="F134" s="2">
        <v>352</v>
      </c>
      <c r="G134" s="2">
        <v>93</v>
      </c>
      <c r="H134" s="2">
        <v>0</v>
      </c>
      <c r="I134" s="2">
        <v>0</v>
      </c>
      <c r="K134" s="1" t="s">
        <v>12</v>
      </c>
      <c r="L134" s="2" t="s">
        <v>13</v>
      </c>
      <c r="M134" s="2" t="s">
        <v>13</v>
      </c>
      <c r="N134" s="2" t="s">
        <v>13</v>
      </c>
      <c r="O134" s="2">
        <v>346</v>
      </c>
      <c r="P134" s="2">
        <v>208</v>
      </c>
      <c r="Q134" s="2">
        <v>92</v>
      </c>
      <c r="R134" s="2">
        <v>0</v>
      </c>
      <c r="S134" s="2">
        <v>0</v>
      </c>
      <c r="U134" s="1" t="s">
        <v>12</v>
      </c>
      <c r="V134" s="2" t="s">
        <v>13</v>
      </c>
      <c r="W134" s="2" t="s">
        <v>13</v>
      </c>
      <c r="X134" s="2" t="s">
        <v>13</v>
      </c>
      <c r="Y134" s="2">
        <v>349</v>
      </c>
      <c r="Z134" s="2">
        <v>217</v>
      </c>
      <c r="AA134" s="2">
        <v>72</v>
      </c>
      <c r="AB134" s="2">
        <v>0</v>
      </c>
      <c r="AC134" s="2">
        <v>0</v>
      </c>
    </row>
    <row r="135" spans="1:29" x14ac:dyDescent="0.3">
      <c r="A135" s="1" t="s">
        <v>12</v>
      </c>
      <c r="B135" s="2" t="s">
        <v>13</v>
      </c>
      <c r="C135" s="2" t="s">
        <v>13</v>
      </c>
      <c r="D135" s="2" t="s">
        <v>13</v>
      </c>
      <c r="E135" s="2">
        <v>384</v>
      </c>
      <c r="F135" s="2">
        <v>351</v>
      </c>
      <c r="G135" s="2">
        <v>96</v>
      </c>
      <c r="H135" s="2">
        <v>0</v>
      </c>
      <c r="I135" s="2">
        <v>0</v>
      </c>
      <c r="K135" s="1" t="s">
        <v>12</v>
      </c>
      <c r="L135" s="2" t="s">
        <v>13</v>
      </c>
      <c r="M135" s="2" t="s">
        <v>13</v>
      </c>
      <c r="N135" s="2" t="s">
        <v>13</v>
      </c>
      <c r="O135" s="2">
        <v>350</v>
      </c>
      <c r="P135" s="2">
        <v>198</v>
      </c>
      <c r="Q135" s="2">
        <v>72</v>
      </c>
      <c r="R135" s="2">
        <v>0</v>
      </c>
      <c r="S135" s="2">
        <v>0</v>
      </c>
      <c r="U135" s="1" t="s">
        <v>12</v>
      </c>
      <c r="V135" s="2" t="s">
        <v>13</v>
      </c>
      <c r="W135" s="2" t="s">
        <v>13</v>
      </c>
      <c r="X135" s="2" t="s">
        <v>13</v>
      </c>
      <c r="Y135" s="2">
        <v>347</v>
      </c>
      <c r="Z135" s="2">
        <v>208</v>
      </c>
      <c r="AA135" s="2">
        <v>84</v>
      </c>
      <c r="AB135" s="2">
        <v>0</v>
      </c>
      <c r="AC135" s="2">
        <v>0</v>
      </c>
    </row>
    <row r="136" spans="1:29" x14ac:dyDescent="0.3">
      <c r="A136" s="1" t="s">
        <v>14</v>
      </c>
      <c r="B136" s="2" t="s">
        <v>13</v>
      </c>
      <c r="C136" s="2" t="s">
        <v>13</v>
      </c>
      <c r="D136" s="2" t="s">
        <v>13</v>
      </c>
      <c r="E136" s="2">
        <v>299</v>
      </c>
      <c r="F136" s="2">
        <v>162</v>
      </c>
      <c r="G136" s="2">
        <v>72</v>
      </c>
      <c r="H136" s="2">
        <v>0</v>
      </c>
      <c r="I136" s="2">
        <v>0</v>
      </c>
      <c r="K136" s="1" t="s">
        <v>14</v>
      </c>
      <c r="L136" s="2" t="s">
        <v>13</v>
      </c>
      <c r="M136" s="2" t="s">
        <v>13</v>
      </c>
      <c r="N136" s="2" t="s">
        <v>13</v>
      </c>
      <c r="O136" s="2">
        <v>286</v>
      </c>
      <c r="P136" s="2">
        <v>178</v>
      </c>
      <c r="Q136" s="2">
        <v>69</v>
      </c>
      <c r="R136" s="2">
        <v>0</v>
      </c>
      <c r="S136" s="2">
        <v>0</v>
      </c>
      <c r="U136" s="1" t="s">
        <v>14</v>
      </c>
      <c r="V136" s="2" t="s">
        <v>13</v>
      </c>
      <c r="W136" s="2" t="s">
        <v>13</v>
      </c>
      <c r="X136" s="2" t="s">
        <v>13</v>
      </c>
      <c r="Y136" s="2">
        <v>265</v>
      </c>
      <c r="Z136" s="2">
        <v>199</v>
      </c>
      <c r="AA136" s="2">
        <v>55</v>
      </c>
      <c r="AB136" s="2">
        <v>0</v>
      </c>
      <c r="AC136" s="2">
        <v>0</v>
      </c>
    </row>
    <row r="137" spans="1:29" x14ac:dyDescent="0.3">
      <c r="A137" s="1" t="s">
        <v>14</v>
      </c>
      <c r="B137" s="2" t="s">
        <v>13</v>
      </c>
      <c r="C137" s="2" t="s">
        <v>13</v>
      </c>
      <c r="D137" s="2" t="s">
        <v>13</v>
      </c>
      <c r="E137" s="2">
        <v>289</v>
      </c>
      <c r="F137" s="2">
        <v>172</v>
      </c>
      <c r="G137" s="2">
        <v>74</v>
      </c>
      <c r="H137" s="2">
        <v>0</v>
      </c>
      <c r="I137" s="2">
        <v>0</v>
      </c>
      <c r="K137" s="1" t="s">
        <v>14</v>
      </c>
      <c r="L137" s="2" t="s">
        <v>13</v>
      </c>
      <c r="M137" s="2" t="s">
        <v>13</v>
      </c>
      <c r="N137" s="2" t="s">
        <v>13</v>
      </c>
      <c r="O137" s="2">
        <v>276</v>
      </c>
      <c r="P137" s="2">
        <v>188</v>
      </c>
      <c r="Q137" s="2">
        <v>54</v>
      </c>
      <c r="R137" s="2">
        <v>0</v>
      </c>
      <c r="S137" s="2">
        <v>0</v>
      </c>
      <c r="U137" s="1" t="s">
        <v>14</v>
      </c>
      <c r="V137" s="2" t="s">
        <v>13</v>
      </c>
      <c r="W137" s="2" t="s">
        <v>13</v>
      </c>
      <c r="X137" s="2" t="s">
        <v>13</v>
      </c>
      <c r="Y137" s="2">
        <v>254</v>
      </c>
      <c r="Z137" s="2">
        <v>183</v>
      </c>
      <c r="AA137" s="2">
        <v>62</v>
      </c>
      <c r="AB137" s="2">
        <v>0</v>
      </c>
      <c r="AC137" s="2">
        <v>0</v>
      </c>
    </row>
    <row r="138" spans="1:29" x14ac:dyDescent="0.3">
      <c r="A138" s="1" t="s">
        <v>14</v>
      </c>
      <c r="B138" s="2" t="s">
        <v>13</v>
      </c>
      <c r="C138" s="2" t="s">
        <v>13</v>
      </c>
      <c r="D138" s="2" t="s">
        <v>13</v>
      </c>
      <c r="E138" s="2">
        <v>287</v>
      </c>
      <c r="F138" s="2">
        <v>160</v>
      </c>
      <c r="G138" s="2">
        <v>69</v>
      </c>
      <c r="H138" s="2">
        <v>0</v>
      </c>
      <c r="I138" s="2">
        <v>0</v>
      </c>
      <c r="K138" s="1" t="s">
        <v>14</v>
      </c>
      <c r="L138" s="2" t="s">
        <v>13</v>
      </c>
      <c r="M138" s="2" t="s">
        <v>13</v>
      </c>
      <c r="N138" s="2" t="s">
        <v>13</v>
      </c>
      <c r="O138" s="2">
        <v>292</v>
      </c>
      <c r="P138" s="2">
        <v>163</v>
      </c>
      <c r="Q138" s="3">
        <v>62</v>
      </c>
      <c r="R138" s="2">
        <v>0</v>
      </c>
      <c r="S138" s="2">
        <v>0</v>
      </c>
      <c r="U138" s="1" t="s">
        <v>14</v>
      </c>
      <c r="V138" s="2" t="s">
        <v>13</v>
      </c>
      <c r="W138" s="2" t="s">
        <v>13</v>
      </c>
      <c r="X138" s="2" t="s">
        <v>13</v>
      </c>
      <c r="Y138" s="3">
        <v>247</v>
      </c>
      <c r="Z138" s="2">
        <v>178</v>
      </c>
      <c r="AA138" s="2">
        <v>48</v>
      </c>
      <c r="AB138" s="2">
        <v>0</v>
      </c>
      <c r="AC138" s="2">
        <v>0</v>
      </c>
    </row>
    <row r="139" spans="1:29" x14ac:dyDescent="0.3">
      <c r="A139" s="1" t="s">
        <v>15</v>
      </c>
      <c r="B139" s="2" t="s">
        <v>13</v>
      </c>
      <c r="C139" s="2" t="s">
        <v>13</v>
      </c>
      <c r="D139" s="2" t="s">
        <v>13</v>
      </c>
      <c r="E139" s="2">
        <v>239</v>
      </c>
      <c r="F139" s="2">
        <v>48</v>
      </c>
      <c r="G139" s="2">
        <v>48</v>
      </c>
      <c r="H139" s="2">
        <v>0</v>
      </c>
      <c r="I139" s="2">
        <v>0</v>
      </c>
      <c r="K139" s="1" t="s">
        <v>15</v>
      </c>
      <c r="L139" s="2" t="s">
        <v>13</v>
      </c>
      <c r="M139" s="2" t="s">
        <v>13</v>
      </c>
      <c r="N139" s="2" t="s">
        <v>13</v>
      </c>
      <c r="O139" s="2">
        <v>266</v>
      </c>
      <c r="P139" s="2">
        <v>154</v>
      </c>
      <c r="Q139" s="2">
        <v>32</v>
      </c>
      <c r="R139" s="2">
        <v>0</v>
      </c>
      <c r="S139" s="2">
        <v>0</v>
      </c>
      <c r="U139" s="1" t="s">
        <v>15</v>
      </c>
      <c r="V139" s="2" t="s">
        <v>13</v>
      </c>
      <c r="W139" s="2" t="s">
        <v>13</v>
      </c>
      <c r="X139" s="2" t="s">
        <v>13</v>
      </c>
      <c r="Y139" s="2">
        <v>232</v>
      </c>
      <c r="Z139" s="2">
        <v>163</v>
      </c>
      <c r="AA139" s="2">
        <v>32</v>
      </c>
      <c r="AB139" s="2">
        <v>0</v>
      </c>
      <c r="AC139" s="2">
        <v>0</v>
      </c>
    </row>
    <row r="140" spans="1:29" x14ac:dyDescent="0.3">
      <c r="A140" s="1" t="s">
        <v>15</v>
      </c>
      <c r="B140" s="2" t="s">
        <v>13</v>
      </c>
      <c r="C140" s="2" t="s">
        <v>13</v>
      </c>
      <c r="D140" s="2" t="s">
        <v>13</v>
      </c>
      <c r="E140" s="2">
        <v>179</v>
      </c>
      <c r="F140" s="2">
        <v>52</v>
      </c>
      <c r="G140" s="2">
        <v>39</v>
      </c>
      <c r="H140" s="2">
        <v>0</v>
      </c>
      <c r="I140" s="2">
        <v>0</v>
      </c>
      <c r="K140" s="1" t="s">
        <v>15</v>
      </c>
      <c r="L140" s="2" t="s">
        <v>13</v>
      </c>
      <c r="M140" s="2" t="s">
        <v>13</v>
      </c>
      <c r="N140" s="2" t="s">
        <v>13</v>
      </c>
      <c r="O140" s="2">
        <v>258</v>
      </c>
      <c r="P140" s="2">
        <v>148</v>
      </c>
      <c r="Q140" s="2">
        <v>27</v>
      </c>
      <c r="R140" s="2">
        <v>0</v>
      </c>
      <c r="S140" s="2">
        <v>0</v>
      </c>
      <c r="U140" s="1" t="s">
        <v>15</v>
      </c>
      <c r="V140" s="2" t="s">
        <v>13</v>
      </c>
      <c r="W140" s="2" t="s">
        <v>13</v>
      </c>
      <c r="X140" s="2" t="s">
        <v>13</v>
      </c>
      <c r="Y140" s="2">
        <v>221</v>
      </c>
      <c r="Z140" s="2">
        <v>154</v>
      </c>
      <c r="AA140" s="2">
        <v>35</v>
      </c>
      <c r="AB140" s="2">
        <v>0</v>
      </c>
      <c r="AC140" s="2">
        <v>0</v>
      </c>
    </row>
    <row r="141" spans="1:29" x14ac:dyDescent="0.3">
      <c r="A141" s="1" t="s">
        <v>16</v>
      </c>
      <c r="B141" s="2" t="s">
        <v>13</v>
      </c>
      <c r="C141" s="2" t="s">
        <v>13</v>
      </c>
      <c r="D141" s="2" t="s">
        <v>13</v>
      </c>
      <c r="E141" s="2">
        <v>159</v>
      </c>
      <c r="F141" s="2">
        <v>66</v>
      </c>
      <c r="G141" s="2">
        <v>28</v>
      </c>
      <c r="H141" s="2">
        <v>0</v>
      </c>
      <c r="I141" s="2">
        <v>0</v>
      </c>
      <c r="K141" s="1" t="s">
        <v>16</v>
      </c>
      <c r="L141" s="2" t="s">
        <v>13</v>
      </c>
      <c r="M141" s="2" t="s">
        <v>13</v>
      </c>
      <c r="N141" s="2" t="s">
        <v>13</v>
      </c>
      <c r="O141" s="2">
        <v>263</v>
      </c>
      <c r="P141" s="2">
        <v>133</v>
      </c>
      <c r="Q141" s="2">
        <v>16</v>
      </c>
      <c r="R141" s="2">
        <v>0</v>
      </c>
      <c r="S141" s="2">
        <v>0</v>
      </c>
      <c r="U141" s="1" t="s">
        <v>16</v>
      </c>
      <c r="V141" s="2" t="s">
        <v>13</v>
      </c>
      <c r="W141" s="2" t="s">
        <v>13</v>
      </c>
      <c r="X141" s="2" t="s">
        <v>13</v>
      </c>
      <c r="Y141" s="2">
        <v>211</v>
      </c>
      <c r="Z141" s="2">
        <v>148</v>
      </c>
      <c r="AA141" s="2">
        <v>29</v>
      </c>
      <c r="AB141" s="2">
        <v>0</v>
      </c>
      <c r="AC141" s="2">
        <v>0</v>
      </c>
    </row>
    <row r="142" spans="1:29" x14ac:dyDescent="0.3">
      <c r="A142" s="1" t="s">
        <v>17</v>
      </c>
      <c r="B142" s="2" t="s">
        <v>13</v>
      </c>
      <c r="C142" s="2" t="s">
        <v>13</v>
      </c>
      <c r="D142" s="2" t="s">
        <v>13</v>
      </c>
      <c r="E142" s="2">
        <v>162</v>
      </c>
      <c r="F142" s="2">
        <v>42</v>
      </c>
      <c r="G142" s="2">
        <v>18</v>
      </c>
      <c r="H142" s="2">
        <v>0</v>
      </c>
      <c r="I142" s="2">
        <v>0</v>
      </c>
      <c r="K142" s="1" t="s">
        <v>17</v>
      </c>
      <c r="L142" s="2" t="s">
        <v>13</v>
      </c>
      <c r="M142" s="2" t="s">
        <v>13</v>
      </c>
      <c r="N142" s="2" t="s">
        <v>13</v>
      </c>
      <c r="O142" s="2">
        <v>242</v>
      </c>
      <c r="P142" s="2">
        <v>111</v>
      </c>
      <c r="Q142" s="2">
        <v>12</v>
      </c>
      <c r="R142" s="2">
        <v>0</v>
      </c>
      <c r="S142" s="2">
        <v>0</v>
      </c>
      <c r="U142" s="1" t="s">
        <v>17</v>
      </c>
      <c r="V142" s="2" t="s">
        <v>13</v>
      </c>
      <c r="W142" s="2" t="s">
        <v>13</v>
      </c>
      <c r="X142" s="2" t="s">
        <v>13</v>
      </c>
      <c r="Y142" s="2">
        <v>199</v>
      </c>
      <c r="Z142" s="2">
        <v>122</v>
      </c>
      <c r="AA142" s="2">
        <v>12</v>
      </c>
      <c r="AB142" s="2">
        <v>0</v>
      </c>
      <c r="AC142" s="2">
        <v>0</v>
      </c>
    </row>
    <row r="143" spans="1:29" x14ac:dyDescent="0.3">
      <c r="A143" s="1" t="s">
        <v>17</v>
      </c>
      <c r="B143" s="2" t="s">
        <v>13</v>
      </c>
      <c r="C143" s="2" t="s">
        <v>13</v>
      </c>
      <c r="D143" s="2" t="s">
        <v>13</v>
      </c>
      <c r="E143" s="2">
        <v>142</v>
      </c>
      <c r="F143" s="2">
        <v>48</v>
      </c>
      <c r="G143" s="2">
        <v>7</v>
      </c>
      <c r="H143" s="2">
        <v>0</v>
      </c>
      <c r="I143" s="2">
        <v>0</v>
      </c>
      <c r="K143" s="1" t="s">
        <v>17</v>
      </c>
      <c r="L143" s="2" t="s">
        <v>13</v>
      </c>
      <c r="M143" s="2" t="s">
        <v>13</v>
      </c>
      <c r="N143" s="2" t="s">
        <v>13</v>
      </c>
      <c r="O143" s="2">
        <v>232</v>
      </c>
      <c r="P143" s="2">
        <v>108</v>
      </c>
      <c r="Q143" s="2">
        <v>9</v>
      </c>
      <c r="R143" s="2">
        <v>0</v>
      </c>
      <c r="S143" s="2">
        <v>0</v>
      </c>
      <c r="U143" s="1" t="s">
        <v>17</v>
      </c>
      <c r="V143" s="2" t="s">
        <v>13</v>
      </c>
      <c r="W143" s="2" t="s">
        <v>13</v>
      </c>
      <c r="X143" s="2" t="s">
        <v>13</v>
      </c>
      <c r="Y143" s="2">
        <v>189</v>
      </c>
      <c r="Z143" s="2">
        <v>128</v>
      </c>
      <c r="AA143" s="2">
        <v>17</v>
      </c>
      <c r="AB143" s="2">
        <v>0</v>
      </c>
      <c r="AC143" s="2">
        <v>0</v>
      </c>
    </row>
    <row r="144" spans="1:29" x14ac:dyDescent="0.3">
      <c r="A144" s="1" t="s">
        <v>17</v>
      </c>
      <c r="B144" s="2" t="s">
        <v>13</v>
      </c>
      <c r="C144" s="2" t="s">
        <v>13</v>
      </c>
      <c r="D144" s="2" t="s">
        <v>13</v>
      </c>
      <c r="E144" s="2">
        <v>148</v>
      </c>
      <c r="F144" s="2">
        <v>50</v>
      </c>
      <c r="G144" s="2">
        <v>12</v>
      </c>
      <c r="H144" s="2">
        <v>0</v>
      </c>
      <c r="I144" s="2">
        <v>0</v>
      </c>
      <c r="K144" s="1" t="s">
        <v>17</v>
      </c>
      <c r="L144" s="2" t="s">
        <v>13</v>
      </c>
      <c r="M144" s="2" t="s">
        <v>13</v>
      </c>
      <c r="N144" s="2" t="s">
        <v>13</v>
      </c>
      <c r="O144" s="2">
        <v>221</v>
      </c>
      <c r="P144" s="2">
        <v>99</v>
      </c>
      <c r="Q144" s="2">
        <v>8</v>
      </c>
      <c r="R144" s="2">
        <v>0</v>
      </c>
      <c r="S144" s="2">
        <v>0</v>
      </c>
      <c r="U144" s="1" t="s">
        <v>17</v>
      </c>
      <c r="V144" s="2" t="s">
        <v>13</v>
      </c>
      <c r="W144" s="2" t="s">
        <v>13</v>
      </c>
      <c r="X144" s="2" t="s">
        <v>13</v>
      </c>
      <c r="Y144" s="2">
        <v>163</v>
      </c>
      <c r="Z144" s="2">
        <v>99</v>
      </c>
      <c r="AA144" s="2">
        <v>8</v>
      </c>
      <c r="AB144" s="2">
        <v>0</v>
      </c>
      <c r="AC144" s="2">
        <v>0</v>
      </c>
    </row>
    <row r="145" spans="1:29" x14ac:dyDescent="0.3">
      <c r="A145" s="1" t="s">
        <v>18</v>
      </c>
      <c r="B145" s="2" t="s">
        <v>13</v>
      </c>
      <c r="C145" s="2" t="s">
        <v>13</v>
      </c>
      <c r="D145" s="2">
        <v>253</v>
      </c>
      <c r="E145" s="2">
        <v>158</v>
      </c>
      <c r="F145" s="2">
        <v>38</v>
      </c>
      <c r="G145" s="2">
        <v>2</v>
      </c>
      <c r="H145" s="2">
        <v>0</v>
      </c>
      <c r="I145" s="2">
        <v>0</v>
      </c>
      <c r="K145" s="1" t="s">
        <v>18</v>
      </c>
      <c r="L145" s="2" t="s">
        <v>13</v>
      </c>
      <c r="M145" s="2" t="s">
        <v>13</v>
      </c>
      <c r="N145" s="2">
        <v>264</v>
      </c>
      <c r="O145" s="2">
        <v>211</v>
      </c>
      <c r="P145" s="2">
        <v>72</v>
      </c>
      <c r="Q145" s="2">
        <v>5</v>
      </c>
      <c r="R145" s="2">
        <v>0</v>
      </c>
      <c r="S145" s="2">
        <v>0</v>
      </c>
      <c r="U145" s="1" t="s">
        <v>18</v>
      </c>
      <c r="V145" s="2" t="s">
        <v>13</v>
      </c>
      <c r="W145" s="2" t="s">
        <v>13</v>
      </c>
      <c r="X145" s="2">
        <v>253</v>
      </c>
      <c r="Y145" s="2">
        <v>155</v>
      </c>
      <c r="Z145" s="2">
        <v>83</v>
      </c>
      <c r="AA145" s="2">
        <v>6</v>
      </c>
      <c r="AB145" s="2">
        <v>0</v>
      </c>
      <c r="AC145" s="2">
        <v>0</v>
      </c>
    </row>
    <row r="146" spans="1:29" x14ac:dyDescent="0.3">
      <c r="A146" s="1" t="s">
        <v>18</v>
      </c>
      <c r="B146" s="2" t="s">
        <v>13</v>
      </c>
      <c r="C146" s="2" t="s">
        <v>13</v>
      </c>
      <c r="D146" s="2">
        <v>246</v>
      </c>
      <c r="E146" s="2">
        <v>163</v>
      </c>
      <c r="F146" s="2">
        <v>30</v>
      </c>
      <c r="G146" s="2">
        <v>5</v>
      </c>
      <c r="H146" s="2">
        <v>0</v>
      </c>
      <c r="I146" s="2">
        <v>0</v>
      </c>
      <c r="K146" s="1" t="s">
        <v>18</v>
      </c>
      <c r="L146" s="2" t="s">
        <v>13</v>
      </c>
      <c r="M146" s="2" t="s">
        <v>13</v>
      </c>
      <c r="N146" s="2">
        <v>273</v>
      </c>
      <c r="O146" s="2">
        <v>208</v>
      </c>
      <c r="P146" s="2">
        <v>88</v>
      </c>
      <c r="Q146" s="2">
        <v>3</v>
      </c>
      <c r="R146" s="2">
        <v>0</v>
      </c>
      <c r="S146" s="2">
        <v>0</v>
      </c>
      <c r="U146" s="1" t="s">
        <v>18</v>
      </c>
      <c r="V146" s="2" t="s">
        <v>13</v>
      </c>
      <c r="W146" s="2" t="s">
        <v>13</v>
      </c>
      <c r="X146" s="2">
        <v>260</v>
      </c>
      <c r="Y146" s="12">
        <v>143</v>
      </c>
      <c r="Z146" s="2">
        <v>84</v>
      </c>
      <c r="AA146" s="2">
        <v>4</v>
      </c>
      <c r="AB146" s="2">
        <v>0</v>
      </c>
      <c r="AC146" s="2">
        <v>0</v>
      </c>
    </row>
    <row r="147" spans="1:29" x14ac:dyDescent="0.3">
      <c r="A147" s="1" t="s">
        <v>18</v>
      </c>
      <c r="B147" s="2" t="s">
        <v>13</v>
      </c>
      <c r="C147" s="2" t="s">
        <v>13</v>
      </c>
      <c r="D147" s="2">
        <v>228</v>
      </c>
      <c r="E147" s="2">
        <v>172</v>
      </c>
      <c r="F147" s="2">
        <v>22</v>
      </c>
      <c r="G147" s="2">
        <v>3</v>
      </c>
      <c r="H147" s="2">
        <v>0</v>
      </c>
      <c r="I147" s="2">
        <v>0</v>
      </c>
      <c r="K147" s="1" t="s">
        <v>18</v>
      </c>
      <c r="L147" s="2" t="s">
        <v>13</v>
      </c>
      <c r="M147" s="2" t="s">
        <v>13</v>
      </c>
      <c r="N147" s="2">
        <v>254</v>
      </c>
      <c r="O147" s="2">
        <v>233</v>
      </c>
      <c r="P147" s="2">
        <v>69</v>
      </c>
      <c r="Q147" s="2">
        <v>2</v>
      </c>
      <c r="R147" s="2">
        <v>0</v>
      </c>
      <c r="S147" s="2">
        <v>0</v>
      </c>
      <c r="U147" s="1" t="s">
        <v>18</v>
      </c>
      <c r="V147" s="2" t="s">
        <v>13</v>
      </c>
      <c r="W147" s="2" t="s">
        <v>13</v>
      </c>
      <c r="X147" s="2">
        <v>272</v>
      </c>
      <c r="Y147" s="12">
        <v>133</v>
      </c>
      <c r="Z147" s="2">
        <v>72</v>
      </c>
      <c r="AA147" s="2">
        <v>2</v>
      </c>
      <c r="AB147" s="2">
        <v>0</v>
      </c>
      <c r="AC147" s="2">
        <v>0</v>
      </c>
    </row>
    <row r="148" spans="1:29" x14ac:dyDescent="0.3">
      <c r="A148" s="1" t="s">
        <v>19</v>
      </c>
      <c r="B148" s="2" t="s">
        <v>13</v>
      </c>
      <c r="C148" s="2" t="s">
        <v>13</v>
      </c>
      <c r="D148" s="2">
        <v>218</v>
      </c>
      <c r="E148" s="2">
        <v>154</v>
      </c>
      <c r="F148" s="2">
        <v>25</v>
      </c>
      <c r="G148" s="2">
        <v>1</v>
      </c>
      <c r="H148" s="2">
        <v>0</v>
      </c>
      <c r="I148" s="2">
        <v>0</v>
      </c>
      <c r="K148" s="1" t="s">
        <v>19</v>
      </c>
      <c r="L148" s="2" t="s">
        <v>13</v>
      </c>
      <c r="M148" s="2" t="s">
        <v>13</v>
      </c>
      <c r="N148" s="2">
        <v>221</v>
      </c>
      <c r="O148" s="2">
        <v>198</v>
      </c>
      <c r="P148" s="2">
        <v>54</v>
      </c>
      <c r="Q148" s="2">
        <v>2</v>
      </c>
      <c r="R148" s="2">
        <v>0</v>
      </c>
      <c r="S148" s="2">
        <v>0</v>
      </c>
      <c r="U148" s="1" t="s">
        <v>19</v>
      </c>
      <c r="V148" s="2" t="s">
        <v>13</v>
      </c>
      <c r="W148" s="2" t="s">
        <v>13</v>
      </c>
      <c r="X148" s="2">
        <v>232</v>
      </c>
      <c r="Y148" s="12">
        <v>128</v>
      </c>
      <c r="Z148" s="2">
        <v>54</v>
      </c>
      <c r="AA148" s="2">
        <v>3</v>
      </c>
      <c r="AB148" s="2">
        <v>0</v>
      </c>
      <c r="AC148" s="2">
        <v>0</v>
      </c>
    </row>
    <row r="149" spans="1:29" x14ac:dyDescent="0.3">
      <c r="A149" s="1" t="s">
        <v>19</v>
      </c>
      <c r="B149" s="2" t="s">
        <v>13</v>
      </c>
      <c r="C149" s="2" t="s">
        <v>13</v>
      </c>
      <c r="D149" s="2">
        <v>205</v>
      </c>
      <c r="E149" s="2">
        <v>155</v>
      </c>
      <c r="F149" s="2">
        <v>14</v>
      </c>
      <c r="G149" s="2">
        <v>0</v>
      </c>
      <c r="H149" s="2">
        <v>0</v>
      </c>
      <c r="I149" s="2">
        <v>0</v>
      </c>
      <c r="K149" s="1" t="s">
        <v>19</v>
      </c>
      <c r="L149" s="2" t="s">
        <v>13</v>
      </c>
      <c r="M149" s="2" t="s">
        <v>13</v>
      </c>
      <c r="N149" s="2">
        <v>218</v>
      </c>
      <c r="O149" s="2">
        <v>174</v>
      </c>
      <c r="P149" s="2">
        <v>48</v>
      </c>
      <c r="Q149" s="2">
        <v>0</v>
      </c>
      <c r="R149" s="2">
        <v>0</v>
      </c>
      <c r="S149" s="2">
        <v>0</v>
      </c>
      <c r="U149" s="1" t="s">
        <v>19</v>
      </c>
      <c r="V149" s="2" t="s">
        <v>13</v>
      </c>
      <c r="W149" s="2" t="s">
        <v>13</v>
      </c>
      <c r="X149" s="2">
        <v>245</v>
      </c>
      <c r="Y149" s="12">
        <v>111</v>
      </c>
      <c r="Z149" s="2">
        <v>48</v>
      </c>
      <c r="AA149" s="2">
        <v>2</v>
      </c>
      <c r="AB149" s="2">
        <v>0</v>
      </c>
      <c r="AC149" s="2">
        <v>0</v>
      </c>
    </row>
    <row r="150" spans="1:29" x14ac:dyDescent="0.3">
      <c r="A150" s="1" t="s">
        <v>19</v>
      </c>
      <c r="B150" s="2" t="s">
        <v>13</v>
      </c>
      <c r="C150" s="2" t="s">
        <v>13</v>
      </c>
      <c r="D150" s="2">
        <v>203</v>
      </c>
      <c r="E150" s="2">
        <v>160</v>
      </c>
      <c r="F150" s="2">
        <v>7</v>
      </c>
      <c r="G150" s="2">
        <v>2</v>
      </c>
      <c r="H150" s="2">
        <v>0</v>
      </c>
      <c r="I150" s="2">
        <v>0</v>
      </c>
      <c r="K150" s="1" t="s">
        <v>19</v>
      </c>
      <c r="L150" s="2" t="s">
        <v>13</v>
      </c>
      <c r="M150" s="2" t="s">
        <v>13</v>
      </c>
      <c r="N150" s="2">
        <v>237</v>
      </c>
      <c r="O150" s="2">
        <v>165</v>
      </c>
      <c r="P150" s="2">
        <v>62</v>
      </c>
      <c r="Q150" s="2">
        <v>0</v>
      </c>
      <c r="R150" s="2">
        <v>0</v>
      </c>
      <c r="S150" s="2">
        <v>0</v>
      </c>
      <c r="U150" s="1" t="s">
        <v>19</v>
      </c>
      <c r="V150" s="2" t="s">
        <v>13</v>
      </c>
      <c r="W150" s="2" t="s">
        <v>13</v>
      </c>
      <c r="X150" s="2">
        <v>255</v>
      </c>
      <c r="Y150" s="12">
        <v>108</v>
      </c>
      <c r="Z150" s="2">
        <v>33</v>
      </c>
      <c r="AA150" s="2">
        <v>0</v>
      </c>
      <c r="AB150" s="2">
        <v>0</v>
      </c>
      <c r="AC150" s="2">
        <v>0</v>
      </c>
    </row>
    <row r="151" spans="1:29" x14ac:dyDescent="0.3">
      <c r="A151" s="1" t="s">
        <v>20</v>
      </c>
      <c r="B151" s="2" t="s">
        <v>13</v>
      </c>
      <c r="C151" s="2" t="s">
        <v>13</v>
      </c>
      <c r="D151" s="2">
        <v>153</v>
      </c>
      <c r="E151" s="2">
        <v>148</v>
      </c>
      <c r="F151" s="2">
        <v>2</v>
      </c>
      <c r="G151" s="2">
        <v>1</v>
      </c>
      <c r="H151" s="2">
        <v>0</v>
      </c>
      <c r="I151" s="2">
        <v>0</v>
      </c>
      <c r="K151" s="1" t="s">
        <v>20</v>
      </c>
      <c r="L151" s="2" t="s">
        <v>13</v>
      </c>
      <c r="M151" s="2" t="s">
        <v>13</v>
      </c>
      <c r="N151" s="2">
        <v>188</v>
      </c>
      <c r="O151" s="2">
        <v>155</v>
      </c>
      <c r="P151" s="2">
        <v>33</v>
      </c>
      <c r="Q151" s="2">
        <v>1</v>
      </c>
      <c r="R151" s="2">
        <v>0</v>
      </c>
      <c r="S151" s="2">
        <v>0</v>
      </c>
      <c r="U151" s="1" t="s">
        <v>20</v>
      </c>
      <c r="V151" s="2" t="s">
        <v>13</v>
      </c>
      <c r="W151" s="2" t="s">
        <v>13</v>
      </c>
      <c r="X151" s="2">
        <v>217</v>
      </c>
      <c r="Y151" s="12">
        <v>99</v>
      </c>
      <c r="Z151" s="2">
        <v>28</v>
      </c>
      <c r="AA151" s="2">
        <v>0</v>
      </c>
      <c r="AB151" s="2">
        <v>0</v>
      </c>
      <c r="AC151" s="2">
        <v>0</v>
      </c>
    </row>
    <row r="152" spans="1:29" x14ac:dyDescent="0.3">
      <c r="A152" s="1" t="s">
        <v>20</v>
      </c>
      <c r="B152" s="2" t="s">
        <v>13</v>
      </c>
      <c r="C152" s="2" t="s">
        <v>13</v>
      </c>
      <c r="D152" s="2">
        <v>167</v>
      </c>
      <c r="E152" s="2">
        <v>130</v>
      </c>
      <c r="F152" s="2">
        <v>2</v>
      </c>
      <c r="G152" s="2">
        <v>0</v>
      </c>
      <c r="H152" s="2">
        <v>0</v>
      </c>
      <c r="I152" s="2">
        <v>0</v>
      </c>
      <c r="K152" s="1" t="s">
        <v>20</v>
      </c>
      <c r="L152" s="2" t="s">
        <v>13</v>
      </c>
      <c r="M152" s="2" t="s">
        <v>13</v>
      </c>
      <c r="N152" s="2">
        <v>172</v>
      </c>
      <c r="O152" s="2">
        <v>132</v>
      </c>
      <c r="P152" s="2">
        <v>28</v>
      </c>
      <c r="Q152" s="2">
        <v>0</v>
      </c>
      <c r="R152" s="2">
        <v>0</v>
      </c>
      <c r="S152" s="2">
        <v>0</v>
      </c>
      <c r="U152" s="1" t="s">
        <v>20</v>
      </c>
      <c r="V152" s="2" t="s">
        <v>13</v>
      </c>
      <c r="W152" s="2" t="s">
        <v>13</v>
      </c>
      <c r="X152" s="2">
        <v>193</v>
      </c>
      <c r="Y152" s="12">
        <v>72</v>
      </c>
      <c r="Z152" s="2">
        <v>17</v>
      </c>
      <c r="AA152" s="2">
        <v>0</v>
      </c>
      <c r="AB152" s="2">
        <v>0</v>
      </c>
      <c r="AC152" s="2">
        <v>0</v>
      </c>
    </row>
    <row r="153" spans="1:29" x14ac:dyDescent="0.3">
      <c r="A153" s="1" t="s">
        <v>20</v>
      </c>
      <c r="B153" s="2" t="s">
        <v>13</v>
      </c>
      <c r="C153" s="2" t="s">
        <v>13</v>
      </c>
      <c r="D153" s="2">
        <v>188</v>
      </c>
      <c r="E153" s="2">
        <v>129</v>
      </c>
      <c r="F153" s="2">
        <v>1</v>
      </c>
      <c r="G153" s="2">
        <v>0</v>
      </c>
      <c r="H153" s="2">
        <v>0</v>
      </c>
      <c r="I153" s="2">
        <v>0</v>
      </c>
      <c r="K153" s="1" t="s">
        <v>20</v>
      </c>
      <c r="L153" s="2" t="s">
        <v>13</v>
      </c>
      <c r="M153" s="2" t="s">
        <v>13</v>
      </c>
      <c r="N153" s="2">
        <v>169</v>
      </c>
      <c r="O153" s="2">
        <v>148</v>
      </c>
      <c r="P153" s="2">
        <v>19</v>
      </c>
      <c r="Q153" s="2">
        <v>0</v>
      </c>
      <c r="R153" s="2">
        <v>0</v>
      </c>
      <c r="S153" s="2">
        <v>0</v>
      </c>
      <c r="U153" s="1" t="s">
        <v>20</v>
      </c>
      <c r="V153" s="2" t="s">
        <v>13</v>
      </c>
      <c r="W153" s="2" t="s">
        <v>13</v>
      </c>
      <c r="X153" s="2">
        <v>184</v>
      </c>
      <c r="Y153" s="12">
        <v>65</v>
      </c>
      <c r="Z153" s="2">
        <v>12</v>
      </c>
      <c r="AA153" s="2">
        <v>0</v>
      </c>
      <c r="AB153" s="2">
        <v>0</v>
      </c>
      <c r="AC153" s="2">
        <v>0</v>
      </c>
    </row>
    <row r="155" spans="1:29" x14ac:dyDescent="0.3">
      <c r="A155" s="21" t="s">
        <v>57</v>
      </c>
      <c r="K155" s="22" t="s">
        <v>58</v>
      </c>
      <c r="L155" s="22"/>
      <c r="U155" s="22" t="s">
        <v>58</v>
      </c>
      <c r="V155" s="22"/>
    </row>
    <row r="157" spans="1:29" x14ac:dyDescent="0.3">
      <c r="A157" s="1" t="s">
        <v>3</v>
      </c>
      <c r="B157" s="1" t="s">
        <v>4</v>
      </c>
      <c r="C157" s="1" t="s">
        <v>5</v>
      </c>
      <c r="D157" s="1" t="s">
        <v>6</v>
      </c>
      <c r="E157" s="1" t="s">
        <v>7</v>
      </c>
      <c r="F157" s="1" t="s">
        <v>8</v>
      </c>
      <c r="G157" s="1" t="s">
        <v>9</v>
      </c>
      <c r="H157" s="1" t="s">
        <v>10</v>
      </c>
      <c r="I157" s="1" t="s">
        <v>11</v>
      </c>
      <c r="K157" s="1" t="s">
        <v>3</v>
      </c>
      <c r="L157" s="1" t="s">
        <v>4</v>
      </c>
      <c r="M157" s="1" t="s">
        <v>5</v>
      </c>
      <c r="N157" s="1" t="s">
        <v>6</v>
      </c>
      <c r="O157" s="1" t="s">
        <v>7</v>
      </c>
      <c r="P157" s="1" t="s">
        <v>8</v>
      </c>
      <c r="Q157" s="1" t="s">
        <v>9</v>
      </c>
      <c r="R157" s="1" t="s">
        <v>10</v>
      </c>
      <c r="S157" s="1" t="s">
        <v>11</v>
      </c>
      <c r="U157" s="1" t="s">
        <v>3</v>
      </c>
      <c r="V157" s="1" t="s">
        <v>4</v>
      </c>
      <c r="W157" s="1" t="s">
        <v>5</v>
      </c>
      <c r="X157" s="1" t="s">
        <v>6</v>
      </c>
      <c r="Y157" s="1" t="s">
        <v>7</v>
      </c>
      <c r="Z157" s="1" t="s">
        <v>8</v>
      </c>
      <c r="AA157" s="1" t="s">
        <v>9</v>
      </c>
      <c r="AB157" s="1" t="s">
        <v>10</v>
      </c>
      <c r="AC157" s="1" t="s">
        <v>11</v>
      </c>
    </row>
    <row r="158" spans="1:29" x14ac:dyDescent="0.3">
      <c r="A158" s="1" t="s">
        <v>12</v>
      </c>
      <c r="B158" s="2" t="s">
        <v>13</v>
      </c>
      <c r="C158" s="2" t="s">
        <v>13</v>
      </c>
      <c r="D158" s="2" t="s">
        <v>13</v>
      </c>
      <c r="E158" s="2">
        <v>372</v>
      </c>
      <c r="F158" s="2">
        <v>123</v>
      </c>
      <c r="G158" s="2">
        <v>28</v>
      </c>
      <c r="H158" s="2">
        <v>0</v>
      </c>
      <c r="I158" s="2">
        <v>0</v>
      </c>
      <c r="K158" s="1" t="s">
        <v>12</v>
      </c>
      <c r="L158" s="2" t="s">
        <v>13</v>
      </c>
      <c r="M158" s="2" t="s">
        <v>13</v>
      </c>
      <c r="N158" s="2">
        <v>354</v>
      </c>
      <c r="O158" s="2">
        <v>329</v>
      </c>
      <c r="P158" s="2">
        <v>120</v>
      </c>
      <c r="Q158" s="2">
        <v>22</v>
      </c>
      <c r="R158" s="2">
        <v>0</v>
      </c>
      <c r="S158" s="2">
        <v>0</v>
      </c>
      <c r="U158" s="1" t="s">
        <v>12</v>
      </c>
      <c r="V158" s="2" t="s">
        <v>13</v>
      </c>
      <c r="W158" s="2" t="s">
        <v>13</v>
      </c>
      <c r="X158" s="2" t="s">
        <v>13</v>
      </c>
      <c r="Y158">
        <v>356</v>
      </c>
      <c r="Z158" s="2">
        <v>144</v>
      </c>
      <c r="AA158" s="2">
        <v>25</v>
      </c>
      <c r="AB158" s="2">
        <v>0</v>
      </c>
      <c r="AC158" s="2">
        <v>0</v>
      </c>
    </row>
    <row r="159" spans="1:29" x14ac:dyDescent="0.3">
      <c r="A159" s="1" t="s">
        <v>12</v>
      </c>
      <c r="B159" s="2" t="s">
        <v>13</v>
      </c>
      <c r="C159" s="2" t="s">
        <v>13</v>
      </c>
      <c r="D159" s="2" t="s">
        <v>13</v>
      </c>
      <c r="E159" s="2">
        <v>368</v>
      </c>
      <c r="F159" s="2">
        <v>101</v>
      </c>
      <c r="G159" s="2">
        <v>15</v>
      </c>
      <c r="H159" s="2">
        <v>0</v>
      </c>
      <c r="I159" s="2">
        <v>0</v>
      </c>
      <c r="K159" s="1" t="s">
        <v>12</v>
      </c>
      <c r="L159" s="2" t="s">
        <v>13</v>
      </c>
      <c r="M159" s="2" t="s">
        <v>13</v>
      </c>
      <c r="N159" s="2">
        <v>340</v>
      </c>
      <c r="O159" s="2">
        <v>339</v>
      </c>
      <c r="P159" s="2">
        <v>132</v>
      </c>
      <c r="Q159" s="2">
        <v>19</v>
      </c>
      <c r="R159" s="2">
        <v>0</v>
      </c>
      <c r="S159" s="2">
        <v>0</v>
      </c>
      <c r="U159" s="1" t="s">
        <v>12</v>
      </c>
      <c r="V159" s="2" t="s">
        <v>13</v>
      </c>
      <c r="W159" s="2" t="s">
        <v>13</v>
      </c>
      <c r="X159" s="2" t="s">
        <v>13</v>
      </c>
      <c r="Y159">
        <v>376</v>
      </c>
      <c r="Z159" s="2">
        <v>103</v>
      </c>
      <c r="AA159" s="2">
        <v>21</v>
      </c>
      <c r="AB159" s="2">
        <v>0</v>
      </c>
      <c r="AC159" s="2">
        <v>0</v>
      </c>
    </row>
    <row r="160" spans="1:29" x14ac:dyDescent="0.3">
      <c r="A160" s="1" t="s">
        <v>12</v>
      </c>
      <c r="B160" s="2" t="s">
        <v>13</v>
      </c>
      <c r="C160" s="2" t="s">
        <v>13</v>
      </c>
      <c r="D160" s="2" t="s">
        <v>13</v>
      </c>
      <c r="E160" s="2">
        <v>353</v>
      </c>
      <c r="F160" s="2">
        <v>119</v>
      </c>
      <c r="G160" s="2">
        <v>23</v>
      </c>
      <c r="H160" s="2">
        <v>0</v>
      </c>
      <c r="I160" s="2">
        <v>0</v>
      </c>
      <c r="K160" s="1" t="s">
        <v>12</v>
      </c>
      <c r="L160" s="2" t="s">
        <v>13</v>
      </c>
      <c r="M160" s="2" t="s">
        <v>13</v>
      </c>
      <c r="N160" s="2">
        <v>282</v>
      </c>
      <c r="O160" s="2">
        <v>225</v>
      </c>
      <c r="P160" s="2">
        <v>127</v>
      </c>
      <c r="Q160" s="2">
        <v>30</v>
      </c>
      <c r="R160" s="2">
        <v>0</v>
      </c>
      <c r="S160" s="2">
        <v>0</v>
      </c>
      <c r="U160" s="1" t="s">
        <v>12</v>
      </c>
      <c r="V160" s="2" t="s">
        <v>13</v>
      </c>
      <c r="W160" s="2" t="s">
        <v>13</v>
      </c>
      <c r="X160" s="2" t="s">
        <v>13</v>
      </c>
      <c r="Y160">
        <v>387</v>
      </c>
      <c r="Z160" s="2">
        <v>113</v>
      </c>
      <c r="AA160" s="2">
        <v>32</v>
      </c>
      <c r="AB160" s="2">
        <v>0</v>
      </c>
      <c r="AC160" s="2">
        <v>0</v>
      </c>
    </row>
    <row r="161" spans="1:29" x14ac:dyDescent="0.3">
      <c r="A161" s="1" t="s">
        <v>14</v>
      </c>
      <c r="B161" s="2" t="s">
        <v>13</v>
      </c>
      <c r="C161" s="2" t="s">
        <v>13</v>
      </c>
      <c r="D161" s="2">
        <v>263</v>
      </c>
      <c r="E161" s="2">
        <v>250</v>
      </c>
      <c r="F161" s="2">
        <v>35</v>
      </c>
      <c r="G161" s="2">
        <v>11</v>
      </c>
      <c r="H161" s="2">
        <v>0</v>
      </c>
      <c r="I161" s="2">
        <v>0</v>
      </c>
      <c r="K161" s="1" t="s">
        <v>14</v>
      </c>
      <c r="L161" s="2" t="s">
        <v>13</v>
      </c>
      <c r="M161" s="2" t="s">
        <v>13</v>
      </c>
      <c r="N161" s="2">
        <v>188</v>
      </c>
      <c r="O161" s="2">
        <v>150</v>
      </c>
      <c r="P161" s="2">
        <v>25</v>
      </c>
      <c r="Q161" s="2">
        <v>10</v>
      </c>
      <c r="R161" s="2">
        <v>0</v>
      </c>
      <c r="S161" s="2">
        <v>0</v>
      </c>
      <c r="U161" s="1" t="s">
        <v>14</v>
      </c>
      <c r="V161" s="2" t="s">
        <v>13</v>
      </c>
      <c r="W161" s="2" t="s">
        <v>13</v>
      </c>
      <c r="X161" s="2">
        <v>325</v>
      </c>
      <c r="Y161" s="2">
        <v>332</v>
      </c>
      <c r="Z161" s="2">
        <v>27</v>
      </c>
      <c r="AA161" s="2">
        <v>12</v>
      </c>
      <c r="AB161" s="2">
        <v>0</v>
      </c>
      <c r="AC161" s="2">
        <v>0</v>
      </c>
    </row>
    <row r="162" spans="1:29" x14ac:dyDescent="0.3">
      <c r="A162" s="1" t="s">
        <v>14</v>
      </c>
      <c r="B162" s="2" t="s">
        <v>13</v>
      </c>
      <c r="C162" s="2" t="s">
        <v>13</v>
      </c>
      <c r="D162" s="2">
        <v>254</v>
      </c>
      <c r="E162" s="2">
        <v>243</v>
      </c>
      <c r="F162" s="2">
        <v>32</v>
      </c>
      <c r="G162" s="2">
        <v>9</v>
      </c>
      <c r="H162" s="2">
        <v>0</v>
      </c>
      <c r="I162" s="2">
        <v>0</v>
      </c>
      <c r="K162" s="1" t="s">
        <v>14</v>
      </c>
      <c r="L162" s="2" t="s">
        <v>13</v>
      </c>
      <c r="M162" s="2" t="s">
        <v>13</v>
      </c>
      <c r="N162" s="2">
        <v>172</v>
      </c>
      <c r="O162" s="2">
        <v>172</v>
      </c>
      <c r="P162" s="2">
        <v>23</v>
      </c>
      <c r="Q162" s="2">
        <v>8</v>
      </c>
      <c r="R162" s="2">
        <v>0</v>
      </c>
      <c r="S162" s="2">
        <v>0</v>
      </c>
      <c r="U162" s="1" t="s">
        <v>14</v>
      </c>
      <c r="V162" s="2" t="s">
        <v>13</v>
      </c>
      <c r="W162" s="2" t="s">
        <v>13</v>
      </c>
      <c r="X162" s="2">
        <v>355</v>
      </c>
      <c r="Y162" s="2">
        <v>349</v>
      </c>
      <c r="Z162" s="2">
        <v>32</v>
      </c>
      <c r="AA162" s="2">
        <v>10</v>
      </c>
      <c r="AB162" s="2">
        <v>0</v>
      </c>
      <c r="AC162" s="2">
        <v>0</v>
      </c>
    </row>
    <row r="163" spans="1:29" x14ac:dyDescent="0.3">
      <c r="A163" s="1" t="s">
        <v>14</v>
      </c>
      <c r="B163" s="2" t="s">
        <v>13</v>
      </c>
      <c r="C163" s="2" t="s">
        <v>13</v>
      </c>
      <c r="D163" s="2">
        <v>199</v>
      </c>
      <c r="E163" s="2">
        <v>211</v>
      </c>
      <c r="F163" s="2">
        <v>29</v>
      </c>
      <c r="G163" s="2">
        <v>7</v>
      </c>
      <c r="H163" s="2">
        <v>0</v>
      </c>
      <c r="I163" s="2">
        <v>0</v>
      </c>
      <c r="K163" s="1" t="s">
        <v>14</v>
      </c>
      <c r="L163" s="2" t="s">
        <v>13</v>
      </c>
      <c r="M163" s="2" t="s">
        <v>13</v>
      </c>
      <c r="N163" s="2">
        <v>169</v>
      </c>
      <c r="O163" s="2">
        <v>153</v>
      </c>
      <c r="P163" s="2">
        <v>19</v>
      </c>
      <c r="Q163" s="2">
        <v>5</v>
      </c>
      <c r="R163" s="2">
        <v>0</v>
      </c>
      <c r="S163" s="2">
        <v>0</v>
      </c>
      <c r="U163" s="1" t="s">
        <v>14</v>
      </c>
      <c r="V163" s="2" t="s">
        <v>13</v>
      </c>
      <c r="W163" s="2" t="s">
        <v>13</v>
      </c>
      <c r="X163" s="2">
        <v>345</v>
      </c>
      <c r="Y163" s="2">
        <v>352</v>
      </c>
      <c r="Z163" s="2">
        <v>19</v>
      </c>
      <c r="AA163" s="2">
        <v>17</v>
      </c>
      <c r="AB163" s="2">
        <v>0</v>
      </c>
      <c r="AC163" s="2">
        <v>0</v>
      </c>
    </row>
    <row r="164" spans="1:29" x14ac:dyDescent="0.3">
      <c r="A164" s="1" t="s">
        <v>15</v>
      </c>
      <c r="B164" s="2">
        <v>320</v>
      </c>
      <c r="C164" s="2" t="s">
        <v>13</v>
      </c>
      <c r="D164" s="2">
        <v>148</v>
      </c>
      <c r="E164" s="2">
        <v>198</v>
      </c>
      <c r="F164" s="2">
        <v>22</v>
      </c>
      <c r="G164" s="2">
        <v>0</v>
      </c>
      <c r="H164" s="2">
        <v>0</v>
      </c>
      <c r="I164" s="2">
        <v>0</v>
      </c>
      <c r="K164" s="1" t="s">
        <v>15</v>
      </c>
      <c r="L164" s="2" t="s">
        <v>13</v>
      </c>
      <c r="M164" s="2">
        <v>343</v>
      </c>
      <c r="N164" s="2">
        <v>133</v>
      </c>
      <c r="O164" s="2">
        <v>74</v>
      </c>
      <c r="P164" s="2">
        <v>12</v>
      </c>
      <c r="Q164" s="2">
        <v>4</v>
      </c>
      <c r="R164" s="2">
        <v>0</v>
      </c>
      <c r="S164" s="2">
        <v>0</v>
      </c>
      <c r="U164" s="1" t="s">
        <v>15</v>
      </c>
      <c r="V164" s="2">
        <v>333</v>
      </c>
      <c r="W164" s="2" t="s">
        <v>13</v>
      </c>
      <c r="X164" s="2">
        <v>311</v>
      </c>
      <c r="Y164" s="2">
        <v>165</v>
      </c>
      <c r="Z164" s="2">
        <v>13</v>
      </c>
      <c r="AA164" s="2">
        <v>7</v>
      </c>
      <c r="AB164" s="2">
        <v>0</v>
      </c>
      <c r="AC164" s="2">
        <v>0</v>
      </c>
    </row>
    <row r="165" spans="1:29" x14ac:dyDescent="0.3">
      <c r="A165" s="1" t="s">
        <v>15</v>
      </c>
      <c r="B165" s="2">
        <v>319</v>
      </c>
      <c r="C165" s="2">
        <v>358</v>
      </c>
      <c r="D165" s="2">
        <v>150</v>
      </c>
      <c r="E165" s="2">
        <v>188</v>
      </c>
      <c r="F165" s="2">
        <v>18</v>
      </c>
      <c r="G165" s="2">
        <v>1</v>
      </c>
      <c r="H165" s="2">
        <v>0</v>
      </c>
      <c r="I165" s="2">
        <v>0</v>
      </c>
      <c r="K165" s="1" t="s">
        <v>15</v>
      </c>
      <c r="L165" s="2" t="s">
        <v>13</v>
      </c>
      <c r="M165" s="2">
        <v>311</v>
      </c>
      <c r="N165" s="2">
        <v>129</v>
      </c>
      <c r="O165" s="2">
        <v>69</v>
      </c>
      <c r="P165" s="2">
        <v>8</v>
      </c>
      <c r="Q165" s="2">
        <v>7</v>
      </c>
      <c r="R165" s="2">
        <v>0</v>
      </c>
      <c r="S165" s="2">
        <v>0</v>
      </c>
      <c r="U165" s="1" t="s">
        <v>15</v>
      </c>
      <c r="V165" s="2">
        <v>346</v>
      </c>
      <c r="W165" s="2">
        <v>320</v>
      </c>
      <c r="X165" s="2">
        <v>280</v>
      </c>
      <c r="Y165" s="2">
        <v>183</v>
      </c>
      <c r="Z165" s="2">
        <v>9</v>
      </c>
      <c r="AA165" s="2">
        <v>6</v>
      </c>
      <c r="AB165" s="2">
        <v>0</v>
      </c>
      <c r="AC165" s="2">
        <v>0</v>
      </c>
    </row>
    <row r="166" spans="1:29" x14ac:dyDescent="0.3">
      <c r="A166" s="1" t="s">
        <v>16</v>
      </c>
      <c r="B166" s="2">
        <v>299</v>
      </c>
      <c r="C166" s="2">
        <v>297</v>
      </c>
      <c r="D166" s="2">
        <v>167</v>
      </c>
      <c r="E166" s="2">
        <v>172</v>
      </c>
      <c r="F166" s="2">
        <v>7</v>
      </c>
      <c r="G166" s="2">
        <v>2</v>
      </c>
      <c r="H166" s="2">
        <v>0</v>
      </c>
      <c r="I166" s="2">
        <v>0</v>
      </c>
      <c r="K166" s="1" t="s">
        <v>16</v>
      </c>
      <c r="L166" s="2" t="s">
        <v>13</v>
      </c>
      <c r="M166" s="2">
        <v>328</v>
      </c>
      <c r="N166" s="2">
        <v>142</v>
      </c>
      <c r="O166" s="2">
        <v>82</v>
      </c>
      <c r="P166" s="2">
        <v>7</v>
      </c>
      <c r="Q166" s="2">
        <v>2</v>
      </c>
      <c r="R166" s="2">
        <v>0</v>
      </c>
      <c r="S166" s="2">
        <v>0</v>
      </c>
      <c r="U166" s="1" t="s">
        <v>16</v>
      </c>
      <c r="V166" s="2">
        <v>365</v>
      </c>
      <c r="W166" s="2">
        <v>335</v>
      </c>
      <c r="X166" s="2">
        <v>199</v>
      </c>
      <c r="Y166" s="2">
        <v>143</v>
      </c>
      <c r="Z166" s="2">
        <v>8</v>
      </c>
      <c r="AA166" s="2">
        <v>9</v>
      </c>
      <c r="AB166" s="2">
        <v>0</v>
      </c>
      <c r="AC166" s="2">
        <v>0</v>
      </c>
    </row>
    <row r="167" spans="1:29" x14ac:dyDescent="0.3">
      <c r="A167" s="1" t="s">
        <v>17</v>
      </c>
      <c r="B167" s="2">
        <v>288</v>
      </c>
      <c r="C167" s="2">
        <v>138</v>
      </c>
      <c r="D167" s="2">
        <v>99</v>
      </c>
      <c r="E167" s="2">
        <v>150</v>
      </c>
      <c r="F167" s="2">
        <v>14</v>
      </c>
      <c r="G167" s="2">
        <v>0</v>
      </c>
      <c r="H167" s="2">
        <v>0</v>
      </c>
      <c r="I167" s="2">
        <v>0</v>
      </c>
      <c r="K167" s="1" t="s">
        <v>17</v>
      </c>
      <c r="L167" s="2">
        <v>313</v>
      </c>
      <c r="M167" s="2">
        <v>230</v>
      </c>
      <c r="N167" s="2">
        <v>103</v>
      </c>
      <c r="O167" s="2">
        <v>39</v>
      </c>
      <c r="P167" s="2">
        <v>4</v>
      </c>
      <c r="Q167" s="2">
        <v>2</v>
      </c>
      <c r="R167" s="2">
        <v>0</v>
      </c>
      <c r="S167" s="2">
        <v>0</v>
      </c>
      <c r="U167" s="1" t="s">
        <v>17</v>
      </c>
      <c r="V167" s="2">
        <v>281</v>
      </c>
      <c r="W167" s="2">
        <v>270</v>
      </c>
      <c r="X167" s="2">
        <v>143</v>
      </c>
      <c r="Y167" s="2">
        <v>84</v>
      </c>
      <c r="Z167" s="2">
        <v>5</v>
      </c>
      <c r="AA167" s="2">
        <v>3</v>
      </c>
      <c r="AB167" s="2">
        <v>0</v>
      </c>
      <c r="AC167" s="2">
        <v>0</v>
      </c>
    </row>
    <row r="168" spans="1:29" x14ac:dyDescent="0.3">
      <c r="A168" s="1" t="s">
        <v>17</v>
      </c>
      <c r="B168" s="2">
        <v>200</v>
      </c>
      <c r="C168" s="2">
        <v>110</v>
      </c>
      <c r="D168" s="2">
        <v>72</v>
      </c>
      <c r="E168" s="2">
        <v>120</v>
      </c>
      <c r="F168" s="2">
        <v>7</v>
      </c>
      <c r="G168" s="2">
        <v>0</v>
      </c>
      <c r="H168" s="2">
        <v>0</v>
      </c>
      <c r="I168" s="2">
        <v>0</v>
      </c>
      <c r="K168" s="1" t="s">
        <v>17</v>
      </c>
      <c r="L168" s="2">
        <v>320</v>
      </c>
      <c r="M168" s="3">
        <v>217</v>
      </c>
      <c r="N168" s="2">
        <v>99</v>
      </c>
      <c r="O168" s="2">
        <v>42</v>
      </c>
      <c r="P168" s="2">
        <v>3</v>
      </c>
      <c r="Q168" s="2">
        <v>3</v>
      </c>
      <c r="R168" s="2">
        <v>0</v>
      </c>
      <c r="S168" s="2">
        <v>0</v>
      </c>
      <c r="U168" s="1" t="s">
        <v>17</v>
      </c>
      <c r="V168" s="2">
        <v>273</v>
      </c>
      <c r="W168" s="2">
        <v>240</v>
      </c>
      <c r="X168" s="2">
        <v>139</v>
      </c>
      <c r="Y168" s="2">
        <v>79</v>
      </c>
      <c r="Z168" s="2">
        <v>2</v>
      </c>
      <c r="AA168" s="2">
        <v>3</v>
      </c>
      <c r="AB168" s="2">
        <v>0</v>
      </c>
      <c r="AC168" s="2">
        <v>0</v>
      </c>
    </row>
    <row r="169" spans="1:29" x14ac:dyDescent="0.3">
      <c r="A169" s="1" t="s">
        <v>17</v>
      </c>
      <c r="B169" s="2">
        <v>199</v>
      </c>
      <c r="C169" s="2">
        <v>99</v>
      </c>
      <c r="D169" s="2">
        <v>65</v>
      </c>
      <c r="E169" s="2">
        <v>111</v>
      </c>
      <c r="F169" s="2">
        <v>8</v>
      </c>
      <c r="G169" s="2">
        <v>0</v>
      </c>
      <c r="H169" s="2">
        <v>0</v>
      </c>
      <c r="I169" s="2">
        <v>0</v>
      </c>
      <c r="K169" s="1" t="s">
        <v>17</v>
      </c>
      <c r="L169" s="2">
        <v>333</v>
      </c>
      <c r="M169" s="3">
        <v>208</v>
      </c>
      <c r="N169" s="2">
        <v>121</v>
      </c>
      <c r="O169" s="2">
        <v>53</v>
      </c>
      <c r="P169" s="2">
        <v>2</v>
      </c>
      <c r="Q169" s="2">
        <v>1</v>
      </c>
      <c r="R169" s="2">
        <v>0</v>
      </c>
      <c r="S169" s="2">
        <v>0</v>
      </c>
      <c r="U169" s="1" t="s">
        <v>17</v>
      </c>
      <c r="V169" s="2">
        <v>254</v>
      </c>
      <c r="W169" s="2">
        <v>218</v>
      </c>
      <c r="X169" s="2">
        <v>152</v>
      </c>
      <c r="Y169" s="2">
        <v>72</v>
      </c>
      <c r="Z169" s="2">
        <v>3</v>
      </c>
      <c r="AA169" s="2">
        <v>2</v>
      </c>
      <c r="AB169" s="2">
        <v>0</v>
      </c>
      <c r="AC169" s="2">
        <v>0</v>
      </c>
    </row>
    <row r="170" spans="1:29" x14ac:dyDescent="0.3">
      <c r="A170" s="1" t="s">
        <v>18</v>
      </c>
      <c r="B170" s="2">
        <v>109</v>
      </c>
      <c r="C170" s="2">
        <v>54</v>
      </c>
      <c r="D170" s="2">
        <v>33</v>
      </c>
      <c r="E170" s="2">
        <v>93</v>
      </c>
      <c r="F170" s="2">
        <v>5</v>
      </c>
      <c r="G170" s="2">
        <v>0</v>
      </c>
      <c r="H170" s="2">
        <v>0</v>
      </c>
      <c r="I170" s="2">
        <v>0</v>
      </c>
      <c r="K170" s="1" t="s">
        <v>18</v>
      </c>
      <c r="L170" s="2">
        <v>228</v>
      </c>
      <c r="M170" s="2">
        <v>110</v>
      </c>
      <c r="N170" s="2">
        <v>74</v>
      </c>
      <c r="O170" s="2">
        <v>13</v>
      </c>
      <c r="P170" s="2">
        <v>1</v>
      </c>
      <c r="Q170" s="2">
        <v>1</v>
      </c>
      <c r="R170" s="2">
        <v>0</v>
      </c>
      <c r="S170" s="2">
        <v>0</v>
      </c>
      <c r="U170" s="1" t="s">
        <v>18</v>
      </c>
      <c r="V170" s="2">
        <v>183</v>
      </c>
      <c r="W170" s="2">
        <v>99</v>
      </c>
      <c r="X170" s="2">
        <v>123</v>
      </c>
      <c r="Y170" s="2">
        <v>49</v>
      </c>
      <c r="Z170" s="2">
        <v>1</v>
      </c>
      <c r="AA170" s="2">
        <v>1</v>
      </c>
      <c r="AB170" s="2">
        <v>0</v>
      </c>
      <c r="AC170" s="2">
        <v>0</v>
      </c>
    </row>
    <row r="171" spans="1:29" x14ac:dyDescent="0.3">
      <c r="A171" s="1" t="s">
        <v>18</v>
      </c>
      <c r="B171" s="2">
        <v>99</v>
      </c>
      <c r="C171" s="2">
        <v>48</v>
      </c>
      <c r="D171" s="2">
        <v>29</v>
      </c>
      <c r="E171" s="2">
        <v>87</v>
      </c>
      <c r="F171" s="2">
        <v>3</v>
      </c>
      <c r="G171" s="2">
        <v>0</v>
      </c>
      <c r="H171" s="2">
        <v>0</v>
      </c>
      <c r="I171" s="2">
        <v>0</v>
      </c>
      <c r="K171" s="1" t="s">
        <v>18</v>
      </c>
      <c r="L171" s="2">
        <v>183</v>
      </c>
      <c r="M171" s="2">
        <v>123</v>
      </c>
      <c r="N171" s="2">
        <v>54</v>
      </c>
      <c r="O171" s="2">
        <v>28</v>
      </c>
      <c r="P171" s="2">
        <v>0</v>
      </c>
      <c r="Q171" s="2">
        <v>1</v>
      </c>
      <c r="R171" s="2">
        <v>0</v>
      </c>
      <c r="S171" s="2">
        <v>0</v>
      </c>
      <c r="U171" s="1" t="s">
        <v>18</v>
      </c>
      <c r="V171" s="2">
        <v>169</v>
      </c>
      <c r="W171" s="2">
        <v>100</v>
      </c>
      <c r="X171" s="2">
        <v>109</v>
      </c>
      <c r="Y171" s="2">
        <v>52</v>
      </c>
      <c r="Z171" s="2">
        <v>1</v>
      </c>
      <c r="AA171" s="2">
        <v>1</v>
      </c>
      <c r="AB171" s="2">
        <v>0</v>
      </c>
      <c r="AC171" s="2">
        <v>0</v>
      </c>
    </row>
    <row r="172" spans="1:29" x14ac:dyDescent="0.3">
      <c r="A172" s="1" t="s">
        <v>18</v>
      </c>
      <c r="B172" s="2">
        <v>83</v>
      </c>
      <c r="C172" s="2">
        <v>67</v>
      </c>
      <c r="D172" s="2">
        <v>21</v>
      </c>
      <c r="E172" s="2">
        <v>94</v>
      </c>
      <c r="F172" s="2">
        <v>1</v>
      </c>
      <c r="G172" s="2">
        <v>0</v>
      </c>
      <c r="H172" s="2">
        <v>0</v>
      </c>
      <c r="I172" s="2">
        <v>0</v>
      </c>
      <c r="K172" s="1" t="s">
        <v>18</v>
      </c>
      <c r="L172" s="2">
        <v>176</v>
      </c>
      <c r="M172" s="2">
        <v>143</v>
      </c>
      <c r="N172" s="2">
        <v>39</v>
      </c>
      <c r="O172" s="2">
        <v>25</v>
      </c>
      <c r="P172" s="2">
        <v>1</v>
      </c>
      <c r="Q172" s="2">
        <v>0</v>
      </c>
      <c r="R172" s="2">
        <v>0</v>
      </c>
      <c r="S172" s="2">
        <v>0</v>
      </c>
      <c r="U172" s="1" t="s">
        <v>18</v>
      </c>
      <c r="V172" s="2">
        <v>199</v>
      </c>
      <c r="W172" s="2">
        <v>123</v>
      </c>
      <c r="X172" s="2">
        <v>133</v>
      </c>
      <c r="Y172" s="2">
        <v>63</v>
      </c>
      <c r="Z172" s="2">
        <v>0</v>
      </c>
      <c r="AA172" s="2">
        <v>0</v>
      </c>
      <c r="AB172" s="2">
        <v>0</v>
      </c>
      <c r="AC172" s="2">
        <v>0</v>
      </c>
    </row>
    <row r="173" spans="1:29" x14ac:dyDescent="0.3">
      <c r="A173" s="1" t="s">
        <v>19</v>
      </c>
      <c r="B173" s="2">
        <v>78</v>
      </c>
      <c r="C173" s="2">
        <v>35</v>
      </c>
      <c r="D173" s="2">
        <v>32</v>
      </c>
      <c r="E173" s="2">
        <v>33</v>
      </c>
      <c r="F173" s="2">
        <v>0</v>
      </c>
      <c r="G173" s="2">
        <v>0</v>
      </c>
      <c r="H173" s="2">
        <v>0</v>
      </c>
      <c r="I173" s="2">
        <v>0</v>
      </c>
      <c r="K173" s="1" t="s">
        <v>19</v>
      </c>
      <c r="L173" s="2">
        <v>100</v>
      </c>
      <c r="M173" s="2">
        <v>87</v>
      </c>
      <c r="N173" s="2">
        <v>33</v>
      </c>
      <c r="O173" s="2">
        <v>7</v>
      </c>
      <c r="P173" s="2">
        <v>0</v>
      </c>
      <c r="Q173" s="2">
        <v>0</v>
      </c>
      <c r="R173" s="2">
        <v>0</v>
      </c>
      <c r="S173" s="2">
        <v>0</v>
      </c>
      <c r="U173" s="1" t="s">
        <v>19</v>
      </c>
      <c r="V173" s="3">
        <v>121</v>
      </c>
      <c r="W173" s="2">
        <v>67</v>
      </c>
      <c r="X173" s="2">
        <v>44</v>
      </c>
      <c r="Y173" s="2">
        <v>23</v>
      </c>
      <c r="Z173" s="2">
        <v>1</v>
      </c>
      <c r="AA173" s="2">
        <v>0</v>
      </c>
      <c r="AB173" s="2">
        <v>0</v>
      </c>
      <c r="AC173" s="2">
        <v>0</v>
      </c>
    </row>
    <row r="174" spans="1:29" x14ac:dyDescent="0.3">
      <c r="A174" s="1" t="s">
        <v>19</v>
      </c>
      <c r="B174" s="2">
        <v>55</v>
      </c>
      <c r="C174" s="2">
        <v>38</v>
      </c>
      <c r="D174" s="2">
        <v>18</v>
      </c>
      <c r="E174" s="2">
        <v>26</v>
      </c>
      <c r="F174" s="2">
        <v>2</v>
      </c>
      <c r="G174" s="2">
        <v>0</v>
      </c>
      <c r="H174" s="2">
        <v>0</v>
      </c>
      <c r="I174" s="2">
        <v>0</v>
      </c>
      <c r="K174" s="1" t="s">
        <v>19</v>
      </c>
      <c r="L174" s="2">
        <v>88</v>
      </c>
      <c r="M174" s="2">
        <v>69</v>
      </c>
      <c r="N174" s="2">
        <v>29</v>
      </c>
      <c r="O174" s="2">
        <v>12</v>
      </c>
      <c r="P174" s="2">
        <v>0</v>
      </c>
      <c r="Q174" s="2">
        <v>0</v>
      </c>
      <c r="R174" s="2">
        <v>0</v>
      </c>
      <c r="S174" s="2">
        <v>0</v>
      </c>
      <c r="U174" s="1" t="s">
        <v>19</v>
      </c>
      <c r="V174" s="2">
        <v>88</v>
      </c>
      <c r="W174" s="2">
        <v>52</v>
      </c>
      <c r="X174" s="2">
        <v>53</v>
      </c>
      <c r="Y174" s="2">
        <v>38</v>
      </c>
      <c r="Z174" s="2">
        <v>0</v>
      </c>
      <c r="AA174" s="2">
        <v>0</v>
      </c>
      <c r="AB174" s="2">
        <v>0</v>
      </c>
      <c r="AC174" s="2">
        <v>0</v>
      </c>
    </row>
    <row r="175" spans="1:29" x14ac:dyDescent="0.3">
      <c r="A175" s="1" t="s">
        <v>19</v>
      </c>
      <c r="B175" s="2">
        <v>65</v>
      </c>
      <c r="C175" s="2">
        <v>37</v>
      </c>
      <c r="D175" s="2">
        <v>39</v>
      </c>
      <c r="E175" s="2">
        <v>37</v>
      </c>
      <c r="F175" s="2">
        <v>1</v>
      </c>
      <c r="G175" s="2">
        <v>0</v>
      </c>
      <c r="H175" s="2">
        <v>0</v>
      </c>
      <c r="I175" s="2">
        <v>0</v>
      </c>
      <c r="K175" s="1" t="s">
        <v>19</v>
      </c>
      <c r="L175" s="2">
        <v>99</v>
      </c>
      <c r="M175" s="2">
        <v>58</v>
      </c>
      <c r="N175" s="2">
        <v>18</v>
      </c>
      <c r="O175" s="2">
        <v>10</v>
      </c>
      <c r="P175" s="2">
        <v>0</v>
      </c>
      <c r="Q175" s="2">
        <v>0</v>
      </c>
      <c r="R175" s="2">
        <v>0</v>
      </c>
      <c r="S175" s="2">
        <v>0</v>
      </c>
      <c r="U175" s="1" t="s">
        <v>19</v>
      </c>
      <c r="V175" s="2">
        <v>93</v>
      </c>
      <c r="W175" s="2">
        <v>41</v>
      </c>
      <c r="X175" s="2">
        <v>32</v>
      </c>
      <c r="Y175" s="2">
        <v>29</v>
      </c>
      <c r="Z175" s="2">
        <v>0</v>
      </c>
      <c r="AA175" s="2">
        <v>0</v>
      </c>
      <c r="AB175" s="2">
        <v>0</v>
      </c>
      <c r="AC175" s="2">
        <v>0</v>
      </c>
    </row>
    <row r="176" spans="1:29" x14ac:dyDescent="0.3">
      <c r="A176" s="1" t="s">
        <v>20</v>
      </c>
      <c r="B176" s="2">
        <v>33</v>
      </c>
      <c r="C176" s="2">
        <v>21</v>
      </c>
      <c r="D176" s="2">
        <v>24</v>
      </c>
      <c r="E176" s="2">
        <v>15</v>
      </c>
      <c r="F176" s="2">
        <v>1</v>
      </c>
      <c r="G176" s="2">
        <v>0</v>
      </c>
      <c r="H176" s="2">
        <v>0</v>
      </c>
      <c r="I176" s="2">
        <v>0</v>
      </c>
      <c r="K176" s="1" t="s">
        <v>20</v>
      </c>
      <c r="L176" s="2">
        <v>39</v>
      </c>
      <c r="M176" s="2">
        <v>32</v>
      </c>
      <c r="N176" s="2">
        <v>13</v>
      </c>
      <c r="O176" s="2">
        <v>3</v>
      </c>
      <c r="P176" s="2">
        <v>0</v>
      </c>
      <c r="Q176" s="2">
        <v>0</v>
      </c>
      <c r="R176" s="2">
        <v>0</v>
      </c>
      <c r="S176" s="2">
        <v>0</v>
      </c>
      <c r="U176" s="1" t="s">
        <v>20</v>
      </c>
      <c r="V176" s="2">
        <v>34</v>
      </c>
      <c r="W176" s="2">
        <v>33</v>
      </c>
      <c r="X176" s="2">
        <v>22</v>
      </c>
      <c r="Y176" s="2">
        <v>8</v>
      </c>
      <c r="Z176" s="2">
        <v>0</v>
      </c>
      <c r="AA176" s="2">
        <v>0</v>
      </c>
      <c r="AB176" s="2">
        <v>0</v>
      </c>
      <c r="AC176" s="2">
        <v>0</v>
      </c>
    </row>
    <row r="177" spans="1:29" x14ac:dyDescent="0.3">
      <c r="A177" s="1" t="s">
        <v>20</v>
      </c>
      <c r="B177" s="2">
        <v>39</v>
      </c>
      <c r="C177" s="2">
        <v>19</v>
      </c>
      <c r="D177" s="2">
        <v>17</v>
      </c>
      <c r="E177" s="2">
        <v>8</v>
      </c>
      <c r="F177" s="2">
        <v>0</v>
      </c>
      <c r="G177" s="2">
        <v>0</v>
      </c>
      <c r="H177" s="2">
        <v>0</v>
      </c>
      <c r="I177" s="2">
        <v>0</v>
      </c>
      <c r="K177" s="1" t="s">
        <v>20</v>
      </c>
      <c r="L177" s="2">
        <v>36</v>
      </c>
      <c r="M177" s="2">
        <v>42</v>
      </c>
      <c r="N177" s="2">
        <v>10</v>
      </c>
      <c r="O177" s="2">
        <v>4</v>
      </c>
      <c r="P177" s="2">
        <v>0</v>
      </c>
      <c r="Q177" s="2">
        <v>0</v>
      </c>
      <c r="R177" s="2">
        <v>0</v>
      </c>
      <c r="S177" s="2">
        <v>0</v>
      </c>
      <c r="U177" s="1" t="s">
        <v>20</v>
      </c>
      <c r="V177" s="2">
        <v>32</v>
      </c>
      <c r="W177" s="2">
        <v>22</v>
      </c>
      <c r="X177" s="2">
        <v>18</v>
      </c>
      <c r="Y177" s="2">
        <v>13</v>
      </c>
      <c r="Z177" s="2">
        <v>0</v>
      </c>
      <c r="AA177" s="2">
        <v>0</v>
      </c>
      <c r="AB177" s="2">
        <v>0</v>
      </c>
      <c r="AC177" s="2">
        <v>0</v>
      </c>
    </row>
    <row r="178" spans="1:29" x14ac:dyDescent="0.3">
      <c r="A178" s="1" t="s">
        <v>20</v>
      </c>
      <c r="B178" s="2">
        <v>32</v>
      </c>
      <c r="C178" s="2">
        <v>33</v>
      </c>
      <c r="D178" s="2">
        <v>25</v>
      </c>
      <c r="E178" s="2">
        <v>11</v>
      </c>
      <c r="F178" s="2">
        <v>0</v>
      </c>
      <c r="G178" s="2">
        <v>0</v>
      </c>
      <c r="H178" s="2">
        <v>0</v>
      </c>
      <c r="I178" s="2">
        <v>0</v>
      </c>
      <c r="K178" s="1" t="s">
        <v>20</v>
      </c>
      <c r="L178" s="2">
        <v>32</v>
      </c>
      <c r="M178" s="2">
        <v>29</v>
      </c>
      <c r="N178" s="2">
        <v>9</v>
      </c>
      <c r="O178" s="2">
        <v>5</v>
      </c>
      <c r="P178" s="2">
        <v>0</v>
      </c>
      <c r="Q178" s="2">
        <v>0</v>
      </c>
      <c r="R178" s="2">
        <v>0</v>
      </c>
      <c r="S178" s="2">
        <v>0</v>
      </c>
      <c r="U178" s="1" t="s">
        <v>20</v>
      </c>
      <c r="V178" s="2">
        <v>30</v>
      </c>
      <c r="W178" s="2">
        <v>29</v>
      </c>
      <c r="X178" s="2">
        <v>19</v>
      </c>
      <c r="Y178" s="2">
        <v>15</v>
      </c>
      <c r="Z178" s="2">
        <v>0</v>
      </c>
      <c r="AA178" s="2">
        <v>0</v>
      </c>
      <c r="AB178" s="2">
        <v>0</v>
      </c>
      <c r="AC178" s="2">
        <v>0</v>
      </c>
    </row>
    <row r="179" spans="1:29" x14ac:dyDescent="0.3">
      <c r="G179" t="s">
        <v>48</v>
      </c>
    </row>
  </sheetData>
  <mergeCells count="20">
    <mergeCell ref="B42:D42"/>
    <mergeCell ref="E42:G42"/>
    <mergeCell ref="H42:J42"/>
    <mergeCell ref="B30:D30"/>
    <mergeCell ref="E30:G30"/>
    <mergeCell ref="H30:J30"/>
    <mergeCell ref="B54:D54"/>
    <mergeCell ref="E54:G54"/>
    <mergeCell ref="H54:J54"/>
    <mergeCell ref="B66:D66"/>
    <mergeCell ref="E66:G66"/>
    <mergeCell ref="H66:J66"/>
    <mergeCell ref="K155:L155"/>
    <mergeCell ref="U155:V155"/>
    <mergeCell ref="K79:L79"/>
    <mergeCell ref="U79:W79"/>
    <mergeCell ref="K105:L105"/>
    <mergeCell ref="U105:V105"/>
    <mergeCell ref="K130:L130"/>
    <mergeCell ref="U130:W130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Adelene</dc:creator>
  <cp:lastModifiedBy>Adelene</cp:lastModifiedBy>
  <dcterms:created xsi:type="dcterms:W3CDTF">2021-08-29T14:12:11Z</dcterms:created>
  <dcterms:modified xsi:type="dcterms:W3CDTF">2021-11-16T09:21:47Z</dcterms:modified>
</cp:coreProperties>
</file>