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ateien\Alex\Dropbox\AG-Beatmung\ARDS40\Paper\PEERJ\Review\"/>
    </mc:Choice>
  </mc:AlternateContent>
  <xr:revisionPtr revIDLastSave="0" documentId="13_ncr:1_{01B1A532-8A78-48DC-AC90-4D43EAFC70BF}" xr6:coauthVersionLast="47" xr6:coauthVersionMax="47" xr10:uidLastSave="{00000000-0000-0000-0000-000000000000}"/>
  <bookViews>
    <workbookView xWindow="-120" yWindow="-120" windowWidth="29040" windowHeight="15840" tabRatio="906" firstSheet="5" activeTab="11" xr2:uid="{C4697ED4-1DBA-47C3-8CEF-4FB2A17B9416}"/>
  </bookViews>
  <sheets>
    <sheet name="mean arterial Pressure" sheetId="1" r:id="rId1"/>
    <sheet name="Oxigenation ratio" sheetId="12" r:id="rId2"/>
    <sheet name="Peak pressure" sheetId="13" r:id="rId3"/>
    <sheet name="Mean Pressure" sheetId="14" r:id="rId4"/>
    <sheet name="Compliance" sheetId="15" r:id="rId5"/>
    <sheet name="PEEP" sheetId="16" r:id="rId6"/>
    <sheet name="Mean arterial pulmonary pressur" sheetId="2" r:id="rId7"/>
    <sheet name="Extravascular lung water index" sheetId="3" r:id="rId8"/>
    <sheet name="Cardiac output" sheetId="4" r:id="rId9"/>
    <sheet name="Systemic vascular resistance in" sheetId="5" r:id="rId10"/>
    <sheet name="Arterenol  µg kg h " sheetId="6" r:id="rId11"/>
    <sheet name="Leucocytes" sheetId="8" r:id="rId12"/>
    <sheet name="Thrombocytes" sheetId="9" r:id="rId13"/>
    <sheet name="Haemoglobin" sheetId="10" r:id="rId14"/>
    <sheet name="Lactate" sheetId="11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9" i="6" l="1"/>
  <c r="U9" i="6"/>
  <c r="Z8" i="6"/>
  <c r="Y8" i="6"/>
  <c r="X8" i="6"/>
  <c r="W8" i="6"/>
  <c r="V8" i="6"/>
  <c r="U8" i="6"/>
  <c r="Z7" i="6"/>
  <c r="Y7" i="6"/>
  <c r="X7" i="6"/>
  <c r="V7" i="6"/>
  <c r="U7" i="6"/>
  <c r="Z6" i="6"/>
  <c r="Y6" i="6"/>
  <c r="X6" i="6"/>
  <c r="W6" i="6"/>
  <c r="Z5" i="6"/>
  <c r="Y5" i="6"/>
  <c r="X5" i="6"/>
  <c r="W5" i="6"/>
  <c r="V5" i="6"/>
  <c r="Z4" i="6"/>
  <c r="Y4" i="6"/>
  <c r="X4" i="6"/>
  <c r="Z3" i="6"/>
  <c r="Y3" i="6"/>
  <c r="X3" i="6"/>
  <c r="W3" i="6"/>
</calcChain>
</file>

<file path=xl/sharedStrings.xml><?xml version="1.0" encoding="utf-8"?>
<sst xmlns="http://schemas.openxmlformats.org/spreadsheetml/2006/main" count="296" uniqueCount="25">
  <si>
    <t>BLH</t>
  </si>
  <si>
    <t>LTV</t>
  </si>
  <si>
    <t>HTV</t>
  </si>
  <si>
    <t>1h</t>
  </si>
  <si>
    <t>2h</t>
  </si>
  <si>
    <t>3h</t>
  </si>
  <si>
    <t>4h</t>
  </si>
  <si>
    <t>5h</t>
  </si>
  <si>
    <t>6h</t>
  </si>
  <si>
    <t>-</t>
  </si>
  <si>
    <t>Oxigenation ratio</t>
  </si>
  <si>
    <t>Mean arterial pressure (mmHg)</t>
  </si>
  <si>
    <r>
      <t>Arterenol (µg kg</t>
    </r>
    <r>
      <rPr>
        <b/>
        <vertAlign val="superscript"/>
        <sz val="12"/>
        <color theme="1"/>
        <rFont val="Calibri (Textkörper)"/>
      </rPr>
      <t>-1</t>
    </r>
    <r>
      <rPr>
        <b/>
        <sz val="12"/>
        <color theme="1"/>
        <rFont val="Calibri"/>
        <family val="2"/>
        <scheme val="minor"/>
      </rPr>
      <t xml:space="preserve"> h</t>
    </r>
    <r>
      <rPr>
        <b/>
        <vertAlign val="superscript"/>
        <sz val="12"/>
        <color theme="1"/>
        <rFont val="Calibri (Textkörper)"/>
      </rPr>
      <t>-1)</t>
    </r>
  </si>
  <si>
    <t>Peak pressure (cm H2O)</t>
  </si>
  <si>
    <t>PEEP (cm H2O)</t>
  </si>
  <si>
    <t>Mean arterial pulmoanry pressure (mmHg)</t>
  </si>
  <si>
    <t>Cardiac output (l min-1)</t>
  </si>
  <si>
    <t>Leucocytes (nl-1)</t>
  </si>
  <si>
    <t>Thrombocytes (nl-1)</t>
  </si>
  <si>
    <r>
      <t>Haemoglobin (g dl</t>
    </r>
    <r>
      <rPr>
        <b/>
        <vertAlign val="superscript"/>
        <sz val="11"/>
        <color theme="1"/>
        <rFont val="Calibri (Textkörper)"/>
      </rPr>
      <t>-1</t>
    </r>
    <r>
      <rPr>
        <b/>
        <sz val="11"/>
        <color theme="1"/>
        <rFont val="Calibri"/>
        <family val="2"/>
        <scheme val="minor"/>
      </rPr>
      <t>)</t>
    </r>
  </si>
  <si>
    <r>
      <t>Lactate (mmol ml</t>
    </r>
    <r>
      <rPr>
        <b/>
        <vertAlign val="superscript"/>
        <sz val="11"/>
        <color theme="1"/>
        <rFont val="Calibri (Textkörper)"/>
      </rPr>
      <t>-1</t>
    </r>
    <r>
      <rPr>
        <b/>
        <sz val="11"/>
        <color theme="1"/>
        <rFont val="Calibri"/>
        <family val="2"/>
        <scheme val="minor"/>
      </rPr>
      <t>)</t>
    </r>
  </si>
  <si>
    <r>
      <t>Systemic vascular resistance index (sec cm</t>
    </r>
    <r>
      <rPr>
        <b/>
        <vertAlign val="superscript"/>
        <sz val="11"/>
        <color theme="1"/>
        <rFont val="Calibri (Textkörper)"/>
      </rPr>
      <t xml:space="preserve">-5 </t>
    </r>
    <r>
      <rPr>
        <b/>
        <sz val="11"/>
        <color theme="1"/>
        <rFont val="Calibri"/>
        <family val="2"/>
        <scheme val="minor"/>
      </rPr>
      <t>m</t>
    </r>
    <r>
      <rPr>
        <b/>
        <vertAlign val="superscript"/>
        <sz val="11"/>
        <color theme="1"/>
        <rFont val="Calibri (Textkörper)"/>
      </rPr>
      <t>-2</t>
    </r>
    <r>
      <rPr>
        <b/>
        <sz val="11"/>
        <color theme="1"/>
        <rFont val="Calibri"/>
        <family val="2"/>
        <scheme val="minor"/>
      </rPr>
      <t>)</t>
    </r>
  </si>
  <si>
    <r>
      <t>Extravascular lung water index (mL kg</t>
    </r>
    <r>
      <rPr>
        <b/>
        <vertAlign val="superscript"/>
        <sz val="11"/>
        <color theme="1"/>
        <rFont val="Calibri (Textkörper)"/>
      </rPr>
      <t>-1</t>
    </r>
    <r>
      <rPr>
        <b/>
        <sz val="11"/>
        <color theme="1"/>
        <rFont val="Calibri"/>
        <family val="2"/>
        <scheme val="minor"/>
      </rPr>
      <t>)</t>
    </r>
  </si>
  <si>
    <r>
      <t>Compliance (L cm H</t>
    </r>
    <r>
      <rPr>
        <b/>
        <vertAlign val="subscript"/>
        <sz val="11"/>
        <color theme="1"/>
        <rFont val="Calibri (Textkörper)"/>
      </rPr>
      <t>2</t>
    </r>
    <r>
      <rPr>
        <b/>
        <sz val="11"/>
        <color theme="1"/>
        <rFont val="Calibri"/>
        <family val="2"/>
        <scheme val="minor"/>
      </rPr>
      <t>0</t>
    </r>
    <r>
      <rPr>
        <b/>
        <vertAlign val="superscript"/>
        <sz val="11"/>
        <color theme="1"/>
        <rFont val="Calibri (Textkörper)"/>
      </rPr>
      <t>-1</t>
    </r>
    <r>
      <rPr>
        <b/>
        <sz val="11"/>
        <color theme="1"/>
        <rFont val="Calibri (Textkörper)"/>
      </rPr>
      <t>)</t>
    </r>
  </si>
  <si>
    <t>no LPS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</si>
</sst>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vertAlign val="superscript"/>
      <sz val="12"/>
      <color theme="1"/>
      <name val="Calibri (Textkörper)"/>
    </font>
    <font>
      <b/>
      <sz val="11"/>
      <color rgb="FF000000"/>
      <name val="Calibri"/>
      <family val="2"/>
      <scheme val="minor"/>
    </font>
    <font>
      <b/>
      <vertAlign val="superscript"/>
      <sz val="11"/>
      <color theme="1"/>
      <name val="Calibri (Textkörper)"/>
    </font>
    <font>
      <b/>
      <vertAlign val="subscript"/>
      <sz val="11"/>
      <color theme="1"/>
      <name val="Calibri (Textkörper)"/>
    </font>
    <font>
      <b/>
      <sz val="11"/>
      <color theme="1"/>
      <name val="Calibri (Textkörper)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0" xfId="0" applyFont="1"/>
    <xf numFmtId="0" fontId="0" fillId="0" borderId="0" xfId="0" applyBorder="1"/>
    <xf numFmtId="0" fontId="0" fillId="0" borderId="1" xfId="0" applyFill="1" applyBorder="1"/>
    <xf numFmtId="0" fontId="2" fillId="0" borderId="0" xfId="0" applyFont="1"/>
    <xf numFmtId="2" fontId="0" fillId="0" borderId="1" xfId="0" applyNumberFormat="1" applyBorder="1"/>
    <xf numFmtId="1" fontId="0" fillId="0" borderId="1" xfId="0" applyNumberFormat="1" applyBorder="1"/>
    <xf numFmtId="1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1" fontId="1" fillId="0" borderId="0" xfId="0" applyNumberFormat="1" applyFont="1"/>
    <xf numFmtId="1" fontId="1" fillId="0" borderId="1" xfId="0" applyNumberFormat="1" applyFont="1" applyBorder="1"/>
    <xf numFmtId="0" fontId="4" fillId="0" borderId="1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50FDD-C2AE-4BC3-A6D7-0C0C46938B16}">
  <dimension ref="A1:Z9"/>
  <sheetViews>
    <sheetView workbookViewId="0">
      <selection activeCell="A2" sqref="A2"/>
    </sheetView>
  </sheetViews>
  <sheetFormatPr baseColWidth="10" defaultRowHeight="15"/>
  <sheetData>
    <row r="1" spans="1:26">
      <c r="A1" s="3" t="s">
        <v>11</v>
      </c>
      <c r="B1" s="3"/>
    </row>
    <row r="2" spans="1:26">
      <c r="A2" s="1" t="s">
        <v>24</v>
      </c>
      <c r="B2" s="1" t="s">
        <v>0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J2" s="1" t="s">
        <v>1</v>
      </c>
      <c r="K2" s="1" t="s">
        <v>0</v>
      </c>
      <c r="L2" s="1" t="s">
        <v>3</v>
      </c>
      <c r="M2" s="1" t="s">
        <v>4</v>
      </c>
      <c r="N2" s="1" t="s">
        <v>5</v>
      </c>
      <c r="O2" s="1" t="s">
        <v>6</v>
      </c>
      <c r="P2" s="1" t="s">
        <v>7</v>
      </c>
      <c r="Q2" s="1" t="s">
        <v>8</v>
      </c>
      <c r="S2" s="1" t="s">
        <v>2</v>
      </c>
      <c r="T2" s="1" t="s">
        <v>0</v>
      </c>
      <c r="U2" s="1" t="s">
        <v>3</v>
      </c>
      <c r="V2" s="1" t="s">
        <v>4</v>
      </c>
      <c r="W2" s="1" t="s">
        <v>5</v>
      </c>
      <c r="X2" s="1" t="s">
        <v>6</v>
      </c>
      <c r="Y2" s="1" t="s">
        <v>7</v>
      </c>
      <c r="Z2" s="1" t="s">
        <v>8</v>
      </c>
    </row>
    <row r="3" spans="1:26">
      <c r="A3" s="2">
        <v>1</v>
      </c>
      <c r="B3" s="2">
        <v>110.6</v>
      </c>
      <c r="C3" s="2">
        <v>98.03</v>
      </c>
      <c r="D3" s="2">
        <v>91.72</v>
      </c>
      <c r="E3" s="2">
        <v>89.9</v>
      </c>
      <c r="F3" s="2">
        <v>91.11</v>
      </c>
      <c r="G3" s="2">
        <v>84.25</v>
      </c>
      <c r="H3" s="2">
        <v>74.89</v>
      </c>
      <c r="J3" s="2">
        <v>7</v>
      </c>
      <c r="K3" s="2">
        <v>83.27</v>
      </c>
      <c r="L3" s="2">
        <v>96.47</v>
      </c>
      <c r="M3" s="2">
        <v>75.150000000000006</v>
      </c>
      <c r="N3" s="2">
        <v>68.66</v>
      </c>
      <c r="O3" s="2">
        <v>58.42</v>
      </c>
      <c r="P3" s="2">
        <v>66.23</v>
      </c>
      <c r="Q3" s="2">
        <v>54.02</v>
      </c>
      <c r="S3" s="2">
        <v>14</v>
      </c>
      <c r="T3" s="2">
        <v>83.47</v>
      </c>
      <c r="U3" s="2">
        <v>87.32</v>
      </c>
      <c r="V3" s="2">
        <v>95.16</v>
      </c>
      <c r="W3" s="2">
        <v>78.47</v>
      </c>
      <c r="X3" s="2">
        <v>78.11</v>
      </c>
      <c r="Y3" s="2">
        <v>69.98</v>
      </c>
      <c r="Z3" s="2">
        <v>75.06</v>
      </c>
    </row>
    <row r="4" spans="1:26">
      <c r="A4" s="2">
        <v>2</v>
      </c>
      <c r="B4" s="2">
        <v>86.57</v>
      </c>
      <c r="C4" s="2">
        <v>82.01</v>
      </c>
      <c r="D4" s="2">
        <v>84.23</v>
      </c>
      <c r="E4" s="2">
        <v>96.13</v>
      </c>
      <c r="F4" s="2">
        <v>95.79</v>
      </c>
      <c r="G4" s="2">
        <v>88.95</v>
      </c>
      <c r="H4" s="2">
        <v>78.58</v>
      </c>
      <c r="J4" s="2">
        <v>8</v>
      </c>
      <c r="K4" s="2">
        <v>94.8</v>
      </c>
      <c r="L4" s="2">
        <v>81.22</v>
      </c>
      <c r="M4" s="2">
        <v>65.48</v>
      </c>
      <c r="N4" s="2">
        <v>66.38</v>
      </c>
      <c r="O4" s="2">
        <v>63.37</v>
      </c>
      <c r="P4" s="2">
        <v>59.97</v>
      </c>
      <c r="Q4" s="2">
        <v>60.28</v>
      </c>
      <c r="S4" s="2">
        <v>15</v>
      </c>
      <c r="T4" s="2">
        <v>108.97</v>
      </c>
      <c r="U4" s="2">
        <v>88.71</v>
      </c>
      <c r="V4" s="2">
        <v>91.67</v>
      </c>
      <c r="W4" s="2">
        <v>71.55</v>
      </c>
      <c r="X4" s="2">
        <v>86.11</v>
      </c>
      <c r="Y4" s="2">
        <v>69.36</v>
      </c>
      <c r="Z4" s="2">
        <v>49.71</v>
      </c>
    </row>
    <row r="5" spans="1:26">
      <c r="A5" s="2">
        <v>3</v>
      </c>
      <c r="B5" s="2">
        <v>112.2</v>
      </c>
      <c r="C5" s="2">
        <v>109.895</v>
      </c>
      <c r="D5" s="2">
        <v>107.72</v>
      </c>
      <c r="E5" s="2">
        <v>105.53</v>
      </c>
      <c r="F5" s="2">
        <v>104.15</v>
      </c>
      <c r="G5" s="2">
        <v>103.48</v>
      </c>
      <c r="H5" s="2">
        <v>103.97</v>
      </c>
      <c r="J5" s="2">
        <v>9</v>
      </c>
      <c r="K5" s="2">
        <v>64.14</v>
      </c>
      <c r="L5" s="2">
        <v>77.185000000000002</v>
      </c>
      <c r="M5" s="2">
        <v>77.510000000000005</v>
      </c>
      <c r="N5" s="2">
        <v>65.37</v>
      </c>
      <c r="O5" s="2">
        <v>52.9</v>
      </c>
      <c r="P5" s="2">
        <v>55.93</v>
      </c>
      <c r="Q5" s="2">
        <v>59.7</v>
      </c>
      <c r="S5" s="2">
        <v>16</v>
      </c>
      <c r="T5" s="2">
        <v>81.17</v>
      </c>
      <c r="U5" s="2">
        <v>81.13</v>
      </c>
      <c r="V5" s="2">
        <v>87.52</v>
      </c>
      <c r="W5" s="2">
        <v>58.97</v>
      </c>
      <c r="X5" s="2">
        <v>59.97</v>
      </c>
      <c r="Y5" s="2">
        <v>50.59</v>
      </c>
      <c r="Z5" s="2">
        <v>47.44</v>
      </c>
    </row>
    <row r="6" spans="1:26">
      <c r="A6" s="2">
        <v>4</v>
      </c>
      <c r="B6" s="2">
        <v>89.05</v>
      </c>
      <c r="C6" s="2">
        <v>90.84</v>
      </c>
      <c r="D6" s="2">
        <v>99.56</v>
      </c>
      <c r="E6" s="2">
        <v>95.7</v>
      </c>
      <c r="F6" s="2">
        <v>86.16</v>
      </c>
      <c r="G6" s="2">
        <v>82.92</v>
      </c>
      <c r="H6" s="2">
        <v>75.48</v>
      </c>
      <c r="J6" s="2">
        <v>10</v>
      </c>
      <c r="K6" s="2">
        <v>96.9</v>
      </c>
      <c r="L6" s="2">
        <v>68.930000000000007</v>
      </c>
      <c r="M6" s="2">
        <v>69.98</v>
      </c>
      <c r="N6" s="2">
        <v>65.86</v>
      </c>
      <c r="O6" s="2">
        <v>61</v>
      </c>
      <c r="P6" s="2">
        <v>58.22</v>
      </c>
      <c r="Q6" s="2">
        <v>62.08</v>
      </c>
      <c r="S6" s="2">
        <v>17</v>
      </c>
      <c r="T6" s="2">
        <v>89.05</v>
      </c>
      <c r="U6" s="2">
        <v>84.32</v>
      </c>
      <c r="V6" s="2">
        <v>78.319999999999993</v>
      </c>
      <c r="W6" s="2">
        <v>73.150000000000006</v>
      </c>
      <c r="X6" s="2">
        <v>73.03</v>
      </c>
      <c r="Y6" s="2">
        <v>67.81</v>
      </c>
      <c r="Z6" s="2">
        <v>59.34</v>
      </c>
    </row>
    <row r="7" spans="1:26">
      <c r="A7" s="2">
        <v>5</v>
      </c>
      <c r="B7" s="2">
        <v>77.75</v>
      </c>
      <c r="C7" s="2">
        <v>77.25</v>
      </c>
      <c r="D7" s="2">
        <v>77.37</v>
      </c>
      <c r="E7" s="2">
        <v>72.790000000000006</v>
      </c>
      <c r="F7" s="2">
        <v>74.38</v>
      </c>
      <c r="G7" s="2">
        <v>74.97</v>
      </c>
      <c r="H7" s="2">
        <v>72.825000000000003</v>
      </c>
      <c r="J7" s="2">
        <v>11</v>
      </c>
      <c r="K7" s="2">
        <v>84.99</v>
      </c>
      <c r="L7" s="2">
        <v>84.76</v>
      </c>
      <c r="M7" s="2">
        <v>83.78</v>
      </c>
      <c r="N7" s="2">
        <v>70.010000000000005</v>
      </c>
      <c r="O7" s="2">
        <v>61.46</v>
      </c>
      <c r="P7" s="2">
        <v>65.06</v>
      </c>
      <c r="Q7" s="2">
        <v>60.97</v>
      </c>
      <c r="S7" s="2">
        <v>18</v>
      </c>
      <c r="T7" s="2">
        <v>89.91</v>
      </c>
      <c r="U7" s="2">
        <v>68.88</v>
      </c>
      <c r="V7" s="2">
        <v>75.33</v>
      </c>
      <c r="W7" s="2">
        <v>61.22</v>
      </c>
      <c r="X7" s="2">
        <v>50.41</v>
      </c>
      <c r="Y7" s="2">
        <v>54.43</v>
      </c>
      <c r="Z7" s="2">
        <v>63.8</v>
      </c>
    </row>
    <row r="8" spans="1:26">
      <c r="A8" s="2">
        <v>6</v>
      </c>
      <c r="B8" s="2">
        <v>101.51</v>
      </c>
      <c r="C8" s="2">
        <v>101.9</v>
      </c>
      <c r="D8" s="2">
        <v>104.21</v>
      </c>
      <c r="E8" s="2">
        <v>100.88</v>
      </c>
      <c r="F8" s="2">
        <v>97.07</v>
      </c>
      <c r="G8" s="2">
        <v>100.42</v>
      </c>
      <c r="H8" s="2">
        <v>76.3</v>
      </c>
      <c r="J8" s="2">
        <v>12</v>
      </c>
      <c r="K8" s="2">
        <v>103.96</v>
      </c>
      <c r="L8" s="2">
        <v>79.290000000000006</v>
      </c>
      <c r="M8" s="2">
        <v>77.790000000000006</v>
      </c>
      <c r="N8" s="2">
        <v>66.83</v>
      </c>
      <c r="O8" s="2">
        <v>73.7</v>
      </c>
      <c r="P8" s="2">
        <v>73.78</v>
      </c>
      <c r="Q8" s="2">
        <v>76.739999999999995</v>
      </c>
      <c r="S8" s="2">
        <v>19</v>
      </c>
      <c r="T8" s="2">
        <v>119.08</v>
      </c>
      <c r="U8" s="2">
        <v>67.38</v>
      </c>
      <c r="V8" s="2">
        <v>67.44</v>
      </c>
      <c r="W8" s="2">
        <v>63.71</v>
      </c>
      <c r="X8" s="2">
        <v>67.900000000000006</v>
      </c>
      <c r="Y8" s="2">
        <v>68.290000000000006</v>
      </c>
      <c r="Z8" s="2">
        <v>74.02</v>
      </c>
    </row>
    <row r="9" spans="1:26">
      <c r="J9" s="2">
        <v>13</v>
      </c>
      <c r="K9" s="2">
        <v>83.37</v>
      </c>
      <c r="L9" s="2">
        <v>74.34</v>
      </c>
      <c r="M9" s="2">
        <v>71.650000000000006</v>
      </c>
      <c r="N9" s="2">
        <v>58.97</v>
      </c>
      <c r="O9" s="2">
        <v>58.82</v>
      </c>
      <c r="P9" s="2">
        <v>49.97</v>
      </c>
      <c r="Q9" s="2">
        <v>46.35</v>
      </c>
      <c r="S9" s="2">
        <v>20</v>
      </c>
      <c r="T9" s="2">
        <v>94.74</v>
      </c>
      <c r="U9" s="2">
        <v>72.38</v>
      </c>
      <c r="V9" s="2">
        <v>79.91</v>
      </c>
      <c r="W9" s="2">
        <v>77.84</v>
      </c>
      <c r="X9" s="2">
        <v>75.09</v>
      </c>
      <c r="Y9" s="2">
        <v>67.48</v>
      </c>
      <c r="Z9" s="2">
        <v>75.41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FC537-5A0A-3141-9CB7-58427557ECE8}">
  <dimension ref="A1:N9"/>
  <sheetViews>
    <sheetView workbookViewId="0">
      <selection activeCell="A2" sqref="A2"/>
    </sheetView>
  </sheetViews>
  <sheetFormatPr baseColWidth="10" defaultRowHeight="15"/>
  <sheetData>
    <row r="1" spans="1:14" ht="17.25">
      <c r="A1" s="3" t="s">
        <v>21</v>
      </c>
    </row>
    <row r="2" spans="1:14">
      <c r="A2" s="14" t="s">
        <v>24</v>
      </c>
      <c r="B2" s="1" t="s">
        <v>0</v>
      </c>
      <c r="C2" s="1" t="s">
        <v>5</v>
      </c>
      <c r="D2" s="1" t="s">
        <v>8</v>
      </c>
      <c r="F2" s="1" t="s">
        <v>1</v>
      </c>
      <c r="G2" s="1" t="s">
        <v>0</v>
      </c>
      <c r="H2" s="1" t="s">
        <v>5</v>
      </c>
      <c r="I2" s="1" t="s">
        <v>8</v>
      </c>
      <c r="K2" s="1" t="s">
        <v>2</v>
      </c>
      <c r="L2" s="1" t="s">
        <v>0</v>
      </c>
      <c r="M2" s="1" t="s">
        <v>5</v>
      </c>
      <c r="N2" s="1" t="s">
        <v>8</v>
      </c>
    </row>
    <row r="3" spans="1:14">
      <c r="A3" s="2">
        <v>1</v>
      </c>
      <c r="B3" s="2">
        <v>1690</v>
      </c>
      <c r="C3" s="2">
        <v>1151</v>
      </c>
      <c r="D3" s="2">
        <v>935</v>
      </c>
      <c r="F3" s="2">
        <v>7</v>
      </c>
      <c r="G3" s="2">
        <v>685</v>
      </c>
      <c r="H3" s="2">
        <v>790</v>
      </c>
      <c r="I3" s="2">
        <v>734</v>
      </c>
      <c r="K3" s="2">
        <v>14</v>
      </c>
      <c r="L3" s="2">
        <v>1313</v>
      </c>
      <c r="M3" s="2">
        <v>1138</v>
      </c>
      <c r="N3" s="2">
        <v>945</v>
      </c>
    </row>
    <row r="4" spans="1:14">
      <c r="A4" s="2">
        <v>2</v>
      </c>
      <c r="B4" s="2">
        <v>931</v>
      </c>
      <c r="C4" s="2">
        <v>1262</v>
      </c>
      <c r="D4" s="2">
        <v>1292</v>
      </c>
      <c r="F4" s="2">
        <v>8</v>
      </c>
      <c r="G4" s="5">
        <v>1174</v>
      </c>
      <c r="H4" s="5">
        <v>790</v>
      </c>
      <c r="I4" s="2">
        <v>1411</v>
      </c>
      <c r="K4" s="2">
        <v>15</v>
      </c>
      <c r="L4" s="2">
        <v>1134</v>
      </c>
      <c r="M4" s="2">
        <v>961</v>
      </c>
      <c r="N4" s="2">
        <v>1295</v>
      </c>
    </row>
    <row r="5" spans="1:14">
      <c r="A5" s="2">
        <v>3</v>
      </c>
      <c r="B5" s="2">
        <v>1587</v>
      </c>
      <c r="C5" s="2">
        <v>1539</v>
      </c>
      <c r="D5" s="2">
        <v>1603</v>
      </c>
      <c r="F5" s="2">
        <v>9</v>
      </c>
      <c r="G5" s="5">
        <v>1008</v>
      </c>
      <c r="H5" s="5">
        <v>807</v>
      </c>
      <c r="I5" s="2"/>
      <c r="K5" s="2">
        <v>16</v>
      </c>
      <c r="L5" s="2">
        <v>996</v>
      </c>
      <c r="M5" s="2">
        <v>832</v>
      </c>
      <c r="N5" s="2">
        <v>1897</v>
      </c>
    </row>
    <row r="6" spans="1:14">
      <c r="A6" s="2">
        <v>4</v>
      </c>
      <c r="B6" s="2">
        <v>1128</v>
      </c>
      <c r="C6" s="2">
        <v>1184</v>
      </c>
      <c r="D6" s="2">
        <v>951</v>
      </c>
      <c r="F6" s="2">
        <v>10</v>
      </c>
      <c r="G6" s="5">
        <v>1394</v>
      </c>
      <c r="H6" s="5">
        <v>977</v>
      </c>
      <c r="I6" s="2">
        <v>1259</v>
      </c>
      <c r="K6" s="2">
        <v>17</v>
      </c>
      <c r="L6" s="2">
        <v>1072</v>
      </c>
      <c r="M6" s="2">
        <v>1064</v>
      </c>
      <c r="N6" s="2">
        <v>984</v>
      </c>
    </row>
    <row r="7" spans="1:14">
      <c r="A7" s="2">
        <v>5</v>
      </c>
      <c r="B7" s="2">
        <v>1160</v>
      </c>
      <c r="C7" s="2">
        <v>993</v>
      </c>
      <c r="D7" s="2">
        <v>1175</v>
      </c>
      <c r="F7" s="2">
        <v>11</v>
      </c>
      <c r="G7" s="5">
        <v>1268</v>
      </c>
      <c r="H7" s="5">
        <v>892</v>
      </c>
      <c r="I7" s="2">
        <v>909</v>
      </c>
      <c r="K7" s="2">
        <v>18</v>
      </c>
      <c r="L7" s="2">
        <v>1132</v>
      </c>
      <c r="M7" s="2">
        <v>896</v>
      </c>
      <c r="N7" s="2">
        <v>1103</v>
      </c>
    </row>
    <row r="8" spans="1:14">
      <c r="A8" s="2">
        <v>6</v>
      </c>
      <c r="B8" s="2">
        <v>1100</v>
      </c>
      <c r="C8" s="2">
        <v>1193</v>
      </c>
      <c r="D8" s="2">
        <v>973</v>
      </c>
      <c r="F8" s="2">
        <v>12</v>
      </c>
      <c r="G8" s="5">
        <v>1322</v>
      </c>
      <c r="H8" s="5">
        <v>1109</v>
      </c>
      <c r="I8" s="2">
        <v>822</v>
      </c>
      <c r="K8" s="2">
        <v>19</v>
      </c>
      <c r="L8" s="2">
        <v>1342</v>
      </c>
      <c r="M8" s="2">
        <v>931</v>
      </c>
      <c r="N8" s="2">
        <v>993</v>
      </c>
    </row>
    <row r="9" spans="1:14">
      <c r="F9" s="5">
        <v>13</v>
      </c>
      <c r="G9" s="5">
        <v>821</v>
      </c>
      <c r="H9" s="5">
        <v>867</v>
      </c>
      <c r="I9" s="2">
        <v>1929</v>
      </c>
      <c r="K9" s="5">
        <v>20</v>
      </c>
      <c r="L9" s="2">
        <v>954</v>
      </c>
      <c r="M9" s="2">
        <v>1100</v>
      </c>
      <c r="N9" s="2">
        <v>858</v>
      </c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57ED7-52BB-EF49-86BE-00A2092BE80E}">
  <dimension ref="A1:Z9"/>
  <sheetViews>
    <sheetView workbookViewId="0">
      <selection activeCell="A2" sqref="A2"/>
    </sheetView>
  </sheetViews>
  <sheetFormatPr baseColWidth="10" defaultRowHeight="15"/>
  <sheetData>
    <row r="1" spans="1:26" ht="18.75">
      <c r="A1" s="6" t="s">
        <v>12</v>
      </c>
    </row>
    <row r="2" spans="1:26">
      <c r="A2" s="1" t="s">
        <v>24</v>
      </c>
      <c r="B2" s="1" t="s">
        <v>0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J2" s="1" t="s">
        <v>1</v>
      </c>
      <c r="K2" s="1" t="s">
        <v>0</v>
      </c>
      <c r="L2" s="1" t="s">
        <v>3</v>
      </c>
      <c r="M2" s="1" t="s">
        <v>4</v>
      </c>
      <c r="N2" s="1" t="s">
        <v>5</v>
      </c>
      <c r="O2" s="1" t="s">
        <v>6</v>
      </c>
      <c r="P2" s="1" t="s">
        <v>7</v>
      </c>
      <c r="Q2" s="1" t="s">
        <v>8</v>
      </c>
      <c r="S2" s="1" t="s">
        <v>2</v>
      </c>
      <c r="T2" s="1" t="s">
        <v>0</v>
      </c>
      <c r="U2" s="1" t="s">
        <v>3</v>
      </c>
      <c r="V2" s="1" t="s">
        <v>4</v>
      </c>
      <c r="W2" s="1" t="s">
        <v>5</v>
      </c>
      <c r="X2" s="1" t="s">
        <v>6</v>
      </c>
      <c r="Y2" s="1" t="s">
        <v>7</v>
      </c>
      <c r="Z2" s="1" t="s">
        <v>8</v>
      </c>
    </row>
    <row r="3" spans="1:26">
      <c r="A3" s="2">
        <v>1</v>
      </c>
      <c r="B3" s="2">
        <v>0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J3" s="2">
        <v>7</v>
      </c>
      <c r="K3" s="7">
        <v>0</v>
      </c>
      <c r="L3" s="7">
        <v>0</v>
      </c>
      <c r="M3" s="7">
        <v>0</v>
      </c>
      <c r="N3" s="7">
        <v>19.23076923076923</v>
      </c>
      <c r="O3" s="7">
        <v>461.53846153846155</v>
      </c>
      <c r="P3" s="7">
        <v>107.69230769230769</v>
      </c>
      <c r="Q3" s="7">
        <v>192.30769230769232</v>
      </c>
      <c r="S3" s="2">
        <v>14</v>
      </c>
      <c r="T3" s="7">
        <v>0</v>
      </c>
      <c r="U3" s="7">
        <v>0</v>
      </c>
      <c r="V3" s="7">
        <v>0</v>
      </c>
      <c r="W3" s="7">
        <f>200/25</f>
        <v>8</v>
      </c>
      <c r="X3" s="7">
        <f>200/25</f>
        <v>8</v>
      </c>
      <c r="Y3" s="7">
        <f>400/25</f>
        <v>16</v>
      </c>
      <c r="Z3" s="7">
        <f>600/25</f>
        <v>24</v>
      </c>
    </row>
    <row r="4" spans="1:26">
      <c r="A4" s="2">
        <v>2</v>
      </c>
      <c r="B4" s="2">
        <v>0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J4" s="2">
        <v>8</v>
      </c>
      <c r="K4" s="7">
        <v>0</v>
      </c>
      <c r="L4" s="7">
        <v>0</v>
      </c>
      <c r="M4" s="7">
        <v>7.6923076923076925</v>
      </c>
      <c r="N4" s="7">
        <v>30.76923076923077</v>
      </c>
      <c r="O4" s="7">
        <v>192.30769230769232</v>
      </c>
      <c r="P4" s="7">
        <v>923.07692307692309</v>
      </c>
      <c r="Q4" s="7">
        <v>2153.8461538461538</v>
      </c>
      <c r="S4" s="2">
        <v>15</v>
      </c>
      <c r="T4" s="7">
        <v>0</v>
      </c>
      <c r="U4" s="7">
        <v>0</v>
      </c>
      <c r="V4" s="7">
        <v>0</v>
      </c>
      <c r="W4" s="7">
        <v>0</v>
      </c>
      <c r="X4" s="7">
        <f>500/25</f>
        <v>20</v>
      </c>
      <c r="Y4" s="7">
        <f>2100/25</f>
        <v>84</v>
      </c>
      <c r="Z4" s="7">
        <f>29700/25</f>
        <v>1188</v>
      </c>
    </row>
    <row r="5" spans="1:26">
      <c r="A5" s="2">
        <v>3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J5" s="2">
        <v>9</v>
      </c>
      <c r="K5" s="7">
        <v>0</v>
      </c>
      <c r="L5" s="7">
        <v>0</v>
      </c>
      <c r="M5" s="7">
        <v>8</v>
      </c>
      <c r="N5" s="7">
        <v>40</v>
      </c>
      <c r="O5" s="7">
        <v>800</v>
      </c>
      <c r="P5" s="7">
        <v>2240</v>
      </c>
      <c r="Q5" s="7">
        <v>3040</v>
      </c>
      <c r="S5" s="2">
        <v>16</v>
      </c>
      <c r="T5" s="7">
        <v>0</v>
      </c>
      <c r="U5" s="7">
        <v>0</v>
      </c>
      <c r="V5" s="7">
        <f>200/25</f>
        <v>8</v>
      </c>
      <c r="W5" s="7">
        <f>600/25</f>
        <v>24</v>
      </c>
      <c r="X5" s="7">
        <f>4000/25</f>
        <v>160</v>
      </c>
      <c r="Y5" s="7">
        <f>20000/25</f>
        <v>800</v>
      </c>
      <c r="Z5" s="7">
        <f>50000/25</f>
        <v>2000</v>
      </c>
    </row>
    <row r="6" spans="1:26">
      <c r="A6" s="2">
        <v>4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J6" s="2">
        <v>10</v>
      </c>
      <c r="K6" s="7">
        <v>0</v>
      </c>
      <c r="L6" s="7">
        <v>0</v>
      </c>
      <c r="M6" s="7">
        <v>8</v>
      </c>
      <c r="N6" s="7">
        <v>88</v>
      </c>
      <c r="O6" s="7">
        <v>560</v>
      </c>
      <c r="P6" s="7">
        <v>1024</v>
      </c>
      <c r="Q6" s="7">
        <v>1728</v>
      </c>
      <c r="S6" s="2">
        <v>17</v>
      </c>
      <c r="T6" s="7">
        <v>0</v>
      </c>
      <c r="U6" s="7">
        <v>0</v>
      </c>
      <c r="V6" s="7">
        <v>0</v>
      </c>
      <c r="W6" s="7">
        <f>500/25</f>
        <v>20</v>
      </c>
      <c r="X6" s="7">
        <f>1100/25</f>
        <v>44</v>
      </c>
      <c r="Y6" s="7">
        <f>1600/25</f>
        <v>64</v>
      </c>
      <c r="Z6" s="7">
        <f>6000/25</f>
        <v>240</v>
      </c>
    </row>
    <row r="7" spans="1:26">
      <c r="A7" s="2">
        <v>5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J7" s="2">
        <v>11</v>
      </c>
      <c r="K7" s="7">
        <v>0</v>
      </c>
      <c r="L7" s="7">
        <v>6</v>
      </c>
      <c r="M7" s="7">
        <v>6</v>
      </c>
      <c r="N7" s="7">
        <v>6</v>
      </c>
      <c r="O7" s="7">
        <v>12</v>
      </c>
      <c r="P7" s="7">
        <v>28</v>
      </c>
      <c r="Q7" s="7">
        <v>28</v>
      </c>
      <c r="S7" s="2">
        <v>18</v>
      </c>
      <c r="T7" s="7">
        <v>0</v>
      </c>
      <c r="U7" s="7">
        <f>100/26</f>
        <v>3.8461538461538463</v>
      </c>
      <c r="V7" s="7">
        <f>300/26</f>
        <v>11.538461538461538</v>
      </c>
      <c r="W7" s="7"/>
      <c r="X7" s="7">
        <f>8700/26</f>
        <v>334.61538461538464</v>
      </c>
      <c r="Y7" s="7">
        <f>15000/26</f>
        <v>576.92307692307691</v>
      </c>
      <c r="Z7" s="7">
        <f>32000/26</f>
        <v>1230.7692307692307</v>
      </c>
    </row>
    <row r="8" spans="1:26">
      <c r="A8" s="2">
        <v>6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J8" s="2">
        <v>12</v>
      </c>
      <c r="K8" s="7">
        <v>0</v>
      </c>
      <c r="L8" s="7">
        <v>7.6923076923076925</v>
      </c>
      <c r="M8" s="7">
        <v>46.153846153846153</v>
      </c>
      <c r="N8" s="7">
        <v>119.23076923076923</v>
      </c>
      <c r="O8" s="7">
        <v>107.69230769230769</v>
      </c>
      <c r="P8" s="7">
        <v>76.92307692307692</v>
      </c>
      <c r="Q8" s="7">
        <v>46.153846153846153</v>
      </c>
      <c r="S8" s="2">
        <v>19</v>
      </c>
      <c r="T8" s="7">
        <v>0</v>
      </c>
      <c r="U8" s="7">
        <f>200/26</f>
        <v>7.6923076923076925</v>
      </c>
      <c r="V8" s="7">
        <f>800/26</f>
        <v>30.76923076923077</v>
      </c>
      <c r="W8" s="7">
        <f>1400/26</f>
        <v>53.846153846153847</v>
      </c>
      <c r="X8" s="7">
        <f>2000/26</f>
        <v>76.92307692307692</v>
      </c>
      <c r="Y8" s="7">
        <f>2000/26</f>
        <v>76.92307692307692</v>
      </c>
      <c r="Z8" s="7">
        <f>1800/26</f>
        <v>69.230769230769226</v>
      </c>
    </row>
    <row r="9" spans="1:26">
      <c r="J9" s="5">
        <v>13</v>
      </c>
      <c r="K9" s="7">
        <v>0</v>
      </c>
      <c r="L9" s="7">
        <v>0</v>
      </c>
      <c r="M9" s="7">
        <v>12</v>
      </c>
      <c r="N9" s="7">
        <v>88</v>
      </c>
      <c r="O9" s="7">
        <v>440</v>
      </c>
      <c r="P9" s="7">
        <v>1200</v>
      </c>
      <c r="Q9" s="7">
        <v>1520</v>
      </c>
      <c r="S9" s="5">
        <v>20</v>
      </c>
      <c r="T9" s="7">
        <v>0</v>
      </c>
      <c r="U9" s="7">
        <f>100/26</f>
        <v>3.8461538461538463</v>
      </c>
      <c r="V9" s="7">
        <v>0</v>
      </c>
      <c r="W9" s="7">
        <v>0</v>
      </c>
      <c r="X9" s="7">
        <v>0</v>
      </c>
      <c r="Y9" s="7">
        <v>0</v>
      </c>
      <c r="Z9" s="7">
        <f>150/26</f>
        <v>5.7692307692307692</v>
      </c>
    </row>
  </sheetData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DD668-1932-DF42-A28C-6C658952BAD6}">
  <dimension ref="A1:N9"/>
  <sheetViews>
    <sheetView tabSelected="1" workbookViewId="0">
      <selection activeCell="A2" sqref="A2"/>
    </sheetView>
  </sheetViews>
  <sheetFormatPr baseColWidth="10" defaultRowHeight="15"/>
  <sheetData>
    <row r="1" spans="1:14">
      <c r="A1" s="3" t="s">
        <v>17</v>
      </c>
    </row>
    <row r="2" spans="1:14">
      <c r="A2" s="1" t="s">
        <v>24</v>
      </c>
      <c r="B2" s="1" t="s">
        <v>0</v>
      </c>
      <c r="C2" s="1" t="s">
        <v>5</v>
      </c>
      <c r="D2" s="1" t="s">
        <v>8</v>
      </c>
      <c r="F2" s="1" t="s">
        <v>1</v>
      </c>
      <c r="G2" s="1" t="s">
        <v>0</v>
      </c>
      <c r="H2" s="1" t="s">
        <v>5</v>
      </c>
      <c r="I2" s="1" t="s">
        <v>8</v>
      </c>
      <c r="K2" s="1" t="s">
        <v>2</v>
      </c>
      <c r="L2" s="1" t="s">
        <v>0</v>
      </c>
      <c r="M2" s="1" t="s">
        <v>5</v>
      </c>
      <c r="N2" s="1" t="s">
        <v>8</v>
      </c>
    </row>
    <row r="3" spans="1:14">
      <c r="A3" s="2">
        <v>1</v>
      </c>
      <c r="B3" s="2">
        <v>17.5</v>
      </c>
      <c r="C3" s="2">
        <v>20.2</v>
      </c>
      <c r="D3" s="2">
        <v>18.100000000000001</v>
      </c>
      <c r="F3" s="2">
        <v>7</v>
      </c>
      <c r="G3" s="11">
        <v>8.8800000000000008</v>
      </c>
      <c r="H3" s="11">
        <v>1.81</v>
      </c>
      <c r="I3" s="11">
        <v>3.09</v>
      </c>
      <c r="K3" s="2">
        <v>14</v>
      </c>
      <c r="L3" s="2">
        <v>14</v>
      </c>
      <c r="M3" s="2">
        <v>1.67</v>
      </c>
      <c r="N3" s="2">
        <v>2.97</v>
      </c>
    </row>
    <row r="4" spans="1:14">
      <c r="A4" s="2">
        <v>2</v>
      </c>
      <c r="B4" s="2">
        <v>14.5</v>
      </c>
      <c r="C4" s="2">
        <v>17.5</v>
      </c>
      <c r="D4" s="2">
        <v>15.6</v>
      </c>
      <c r="F4" s="2">
        <v>8</v>
      </c>
      <c r="G4" s="11">
        <v>10</v>
      </c>
      <c r="H4" s="11">
        <v>1.02</v>
      </c>
      <c r="I4" s="11">
        <v>1.52</v>
      </c>
      <c r="K4" s="2">
        <v>15</v>
      </c>
      <c r="L4" s="2">
        <v>15.1</v>
      </c>
      <c r="M4" s="2">
        <v>1.37</v>
      </c>
      <c r="N4" s="2">
        <v>1.29</v>
      </c>
    </row>
    <row r="5" spans="1:14">
      <c r="A5" s="2">
        <v>3</v>
      </c>
      <c r="B5" s="10" t="s">
        <v>9</v>
      </c>
      <c r="C5" s="2">
        <v>16.899999999999999</v>
      </c>
      <c r="D5" s="2">
        <v>17</v>
      </c>
      <c r="F5" s="2">
        <v>9</v>
      </c>
      <c r="G5" s="11">
        <v>14.1</v>
      </c>
      <c r="H5" s="11">
        <v>1.1599999999999999</v>
      </c>
      <c r="I5" s="11">
        <v>1.93</v>
      </c>
      <c r="K5" s="2">
        <v>16</v>
      </c>
      <c r="L5" s="2">
        <v>17.2</v>
      </c>
      <c r="M5" s="2">
        <v>1.24</v>
      </c>
      <c r="N5" s="2">
        <v>1.72</v>
      </c>
    </row>
    <row r="6" spans="1:14">
      <c r="A6" s="2">
        <v>4</v>
      </c>
      <c r="B6" s="2">
        <v>4.8499999999999996</v>
      </c>
      <c r="C6" s="2">
        <v>5.29</v>
      </c>
      <c r="D6" s="2">
        <v>5.62</v>
      </c>
      <c r="F6" s="2">
        <v>10</v>
      </c>
      <c r="G6" s="11">
        <v>8.82</v>
      </c>
      <c r="H6" s="11">
        <v>1.44</v>
      </c>
      <c r="I6" s="11">
        <v>1.89</v>
      </c>
      <c r="K6" s="2">
        <v>17</v>
      </c>
      <c r="L6" s="2">
        <v>11.8</v>
      </c>
      <c r="M6" s="2">
        <v>1.21</v>
      </c>
      <c r="N6" s="2">
        <v>1.1399999999999999</v>
      </c>
    </row>
    <row r="7" spans="1:14">
      <c r="A7" s="2">
        <v>5</v>
      </c>
      <c r="B7" s="2">
        <v>17.2</v>
      </c>
      <c r="C7" s="2">
        <v>21.6</v>
      </c>
      <c r="D7" s="2">
        <v>18.600000000000001</v>
      </c>
      <c r="F7" s="2">
        <v>11</v>
      </c>
      <c r="G7" s="11">
        <v>10.9</v>
      </c>
      <c r="H7" s="11">
        <v>1.0900000000000001</v>
      </c>
      <c r="I7" s="11">
        <v>1.32</v>
      </c>
      <c r="K7" s="2">
        <v>18</v>
      </c>
      <c r="L7" s="2">
        <v>10.67</v>
      </c>
      <c r="M7" s="2">
        <v>1.17</v>
      </c>
      <c r="N7" s="2">
        <v>1.31</v>
      </c>
    </row>
    <row r="8" spans="1:14">
      <c r="A8" s="2">
        <v>6</v>
      </c>
      <c r="B8" s="2">
        <v>11.6</v>
      </c>
      <c r="C8" s="2">
        <v>14.1</v>
      </c>
      <c r="D8" s="2">
        <v>12.9</v>
      </c>
      <c r="F8" s="2">
        <v>12</v>
      </c>
      <c r="G8" s="11">
        <v>5.44</v>
      </c>
      <c r="H8" s="11">
        <v>1.26</v>
      </c>
      <c r="I8" s="11">
        <v>1.52</v>
      </c>
      <c r="K8" s="2">
        <v>19</v>
      </c>
      <c r="L8" s="2">
        <v>8.15</v>
      </c>
      <c r="M8" s="2">
        <v>1.25</v>
      </c>
      <c r="N8" s="2">
        <v>2.0099999999999998</v>
      </c>
    </row>
    <row r="9" spans="1:14">
      <c r="F9" s="5">
        <v>13</v>
      </c>
      <c r="G9" s="11">
        <v>16.2</v>
      </c>
      <c r="H9" s="11">
        <v>2.58</v>
      </c>
      <c r="I9" s="11">
        <v>3.08</v>
      </c>
      <c r="K9" s="5">
        <v>20</v>
      </c>
      <c r="L9" s="2">
        <v>16.600000000000001</v>
      </c>
      <c r="M9" s="2">
        <v>1.52</v>
      </c>
      <c r="N9" s="2">
        <v>1.44</v>
      </c>
    </row>
  </sheetData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4B8F9-325E-FB48-A9A0-743B9AAAFF64}">
  <dimension ref="A1:N9"/>
  <sheetViews>
    <sheetView workbookViewId="0">
      <selection activeCell="A2" sqref="A2"/>
    </sheetView>
  </sheetViews>
  <sheetFormatPr baseColWidth="10" defaultRowHeight="15"/>
  <sheetData>
    <row r="1" spans="1:14">
      <c r="A1" s="3" t="s">
        <v>18</v>
      </c>
    </row>
    <row r="2" spans="1:14">
      <c r="A2" s="1" t="s">
        <v>24</v>
      </c>
      <c r="B2" s="1" t="s">
        <v>0</v>
      </c>
      <c r="C2" s="1" t="s">
        <v>5</v>
      </c>
      <c r="D2" s="1" t="s">
        <v>8</v>
      </c>
      <c r="F2" s="1" t="s">
        <v>1</v>
      </c>
      <c r="G2" s="1" t="s">
        <v>0</v>
      </c>
      <c r="H2" s="1" t="s">
        <v>5</v>
      </c>
      <c r="I2" s="1" t="s">
        <v>8</v>
      </c>
      <c r="K2" s="1" t="s">
        <v>2</v>
      </c>
      <c r="L2" s="1" t="s">
        <v>0</v>
      </c>
      <c r="M2" s="1" t="s">
        <v>5</v>
      </c>
      <c r="N2" s="1" t="s">
        <v>8</v>
      </c>
    </row>
    <row r="3" spans="1:14">
      <c r="A3" s="2">
        <v>1</v>
      </c>
      <c r="B3" s="2">
        <v>102</v>
      </c>
      <c r="C3" s="2">
        <v>152</v>
      </c>
      <c r="D3" s="2">
        <v>170</v>
      </c>
      <c r="F3" s="2">
        <v>7</v>
      </c>
      <c r="G3" s="11">
        <v>201</v>
      </c>
      <c r="H3" s="11">
        <v>164</v>
      </c>
      <c r="I3" s="11">
        <v>219</v>
      </c>
      <c r="K3" s="2">
        <v>14</v>
      </c>
      <c r="L3" s="2">
        <v>259</v>
      </c>
      <c r="M3" s="2">
        <v>179</v>
      </c>
      <c r="N3" s="2">
        <v>202</v>
      </c>
    </row>
    <row r="4" spans="1:14">
      <c r="A4" s="2">
        <v>2</v>
      </c>
      <c r="B4" s="2">
        <v>385</v>
      </c>
      <c r="C4" s="2">
        <v>391</v>
      </c>
      <c r="D4" s="2">
        <v>346</v>
      </c>
      <c r="F4" s="2">
        <v>8</v>
      </c>
      <c r="G4" s="11">
        <v>211</v>
      </c>
      <c r="H4" s="11">
        <v>69</v>
      </c>
      <c r="I4" s="11">
        <v>55</v>
      </c>
      <c r="K4" s="2">
        <v>15</v>
      </c>
      <c r="L4" s="2">
        <v>396</v>
      </c>
      <c r="M4" s="2">
        <v>154</v>
      </c>
      <c r="N4" s="2">
        <v>99</v>
      </c>
    </row>
    <row r="5" spans="1:14">
      <c r="A5" s="2">
        <v>3</v>
      </c>
      <c r="B5" s="11" t="s">
        <v>9</v>
      </c>
      <c r="C5" s="2">
        <v>132</v>
      </c>
      <c r="D5" s="2">
        <v>161</v>
      </c>
      <c r="F5" s="2">
        <v>9</v>
      </c>
      <c r="G5" s="11">
        <v>378</v>
      </c>
      <c r="H5" s="11">
        <v>186</v>
      </c>
      <c r="I5" s="11">
        <v>186</v>
      </c>
      <c r="K5" s="2">
        <v>16</v>
      </c>
      <c r="L5" s="2">
        <v>313</v>
      </c>
      <c r="M5" s="2">
        <v>88</v>
      </c>
      <c r="N5" s="2">
        <v>98</v>
      </c>
    </row>
    <row r="6" spans="1:14">
      <c r="A6" s="2">
        <v>4</v>
      </c>
      <c r="B6" s="2">
        <v>259</v>
      </c>
      <c r="C6" s="2">
        <v>265</v>
      </c>
      <c r="D6" s="2">
        <v>241</v>
      </c>
      <c r="F6" s="2">
        <v>10</v>
      </c>
      <c r="G6" s="11">
        <v>161</v>
      </c>
      <c r="H6" s="11">
        <v>58</v>
      </c>
      <c r="I6" s="11">
        <v>54</v>
      </c>
      <c r="K6" s="2">
        <v>17</v>
      </c>
      <c r="L6" s="2">
        <v>250</v>
      </c>
      <c r="M6" s="2">
        <v>123</v>
      </c>
      <c r="N6" s="2">
        <v>66</v>
      </c>
    </row>
    <row r="7" spans="1:14">
      <c r="A7" s="2">
        <v>5</v>
      </c>
      <c r="B7" s="2">
        <v>129</v>
      </c>
      <c r="C7" s="2">
        <v>175</v>
      </c>
      <c r="D7" s="2">
        <v>171</v>
      </c>
      <c r="F7" s="2">
        <v>11</v>
      </c>
      <c r="G7" s="11">
        <v>242</v>
      </c>
      <c r="H7" s="11">
        <v>149</v>
      </c>
      <c r="I7" s="11">
        <v>165</v>
      </c>
      <c r="K7" s="2">
        <v>18</v>
      </c>
      <c r="L7" s="2">
        <v>203</v>
      </c>
      <c r="M7" s="2">
        <v>74</v>
      </c>
      <c r="N7" s="2">
        <v>64</v>
      </c>
    </row>
    <row r="8" spans="1:14">
      <c r="A8" s="2">
        <v>6</v>
      </c>
      <c r="B8" s="2">
        <v>225</v>
      </c>
      <c r="C8" s="2">
        <v>244</v>
      </c>
      <c r="D8" s="2">
        <v>218</v>
      </c>
      <c r="F8" s="2">
        <v>12</v>
      </c>
      <c r="G8" s="11">
        <v>291</v>
      </c>
      <c r="H8" s="11">
        <v>153</v>
      </c>
      <c r="I8" s="11">
        <v>157</v>
      </c>
      <c r="K8" s="2">
        <v>19</v>
      </c>
      <c r="L8" s="2">
        <v>358</v>
      </c>
      <c r="M8" s="2">
        <v>224</v>
      </c>
      <c r="N8" s="2">
        <v>258</v>
      </c>
    </row>
    <row r="9" spans="1:14">
      <c r="F9" s="5">
        <v>13</v>
      </c>
      <c r="G9" s="2">
        <v>197</v>
      </c>
      <c r="H9" s="2">
        <v>78</v>
      </c>
      <c r="I9" s="2">
        <v>64</v>
      </c>
      <c r="K9" s="5">
        <v>20</v>
      </c>
      <c r="L9" s="2">
        <v>356</v>
      </c>
      <c r="M9" s="2">
        <v>253</v>
      </c>
      <c r="N9" s="2">
        <v>264</v>
      </c>
    </row>
  </sheetData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C1C78-864E-744A-9E05-BB9252D4888E}">
  <dimension ref="A1:N9"/>
  <sheetViews>
    <sheetView workbookViewId="0">
      <selection activeCell="A2" sqref="A2"/>
    </sheetView>
  </sheetViews>
  <sheetFormatPr baseColWidth="10" defaultRowHeight="15"/>
  <sheetData>
    <row r="1" spans="1:14" ht="17.25">
      <c r="A1" s="3" t="s">
        <v>19</v>
      </c>
    </row>
    <row r="2" spans="1:14">
      <c r="A2" s="1" t="s">
        <v>24</v>
      </c>
      <c r="B2" s="1" t="s">
        <v>0</v>
      </c>
      <c r="C2" s="1" t="s">
        <v>5</v>
      </c>
      <c r="D2" s="1" t="s">
        <v>8</v>
      </c>
      <c r="F2" s="1" t="s">
        <v>1</v>
      </c>
      <c r="G2" s="1" t="s">
        <v>0</v>
      </c>
      <c r="H2" s="1" t="s">
        <v>5</v>
      </c>
      <c r="I2" s="1" t="s">
        <v>8</v>
      </c>
      <c r="K2" s="1" t="s">
        <v>2</v>
      </c>
      <c r="L2" s="1" t="s">
        <v>0</v>
      </c>
      <c r="M2" s="1" t="s">
        <v>5</v>
      </c>
      <c r="N2" s="1" t="s">
        <v>8</v>
      </c>
    </row>
    <row r="3" spans="1:14">
      <c r="A3" s="2">
        <v>1</v>
      </c>
      <c r="B3" s="2">
        <v>6.9</v>
      </c>
      <c r="C3" s="2">
        <v>6.4</v>
      </c>
      <c r="D3" s="2">
        <v>6</v>
      </c>
      <c r="F3" s="2">
        <v>7</v>
      </c>
      <c r="G3" s="11">
        <v>5.7</v>
      </c>
      <c r="H3" s="11">
        <v>7</v>
      </c>
      <c r="I3" s="11">
        <v>7.9</v>
      </c>
      <c r="K3" s="2">
        <v>14</v>
      </c>
      <c r="L3" s="2">
        <v>6.8</v>
      </c>
      <c r="M3" s="2">
        <v>8.1</v>
      </c>
      <c r="N3" s="2">
        <v>8.1</v>
      </c>
    </row>
    <row r="4" spans="1:14">
      <c r="A4" s="2">
        <v>2</v>
      </c>
      <c r="B4" s="2">
        <v>6.3</v>
      </c>
      <c r="C4" s="2">
        <v>6.6</v>
      </c>
      <c r="D4" s="2">
        <v>6.6</v>
      </c>
      <c r="F4" s="2">
        <v>8</v>
      </c>
      <c r="G4" s="11">
        <v>6.7</v>
      </c>
      <c r="H4" s="11">
        <v>7.2</v>
      </c>
      <c r="I4" s="11">
        <v>8.1999999999999993</v>
      </c>
      <c r="K4" s="2">
        <v>15</v>
      </c>
      <c r="L4" s="2">
        <v>7.3</v>
      </c>
      <c r="M4" s="2">
        <v>9.5</v>
      </c>
      <c r="N4" s="2">
        <v>11.9</v>
      </c>
    </row>
    <row r="5" spans="1:14">
      <c r="A5" s="2">
        <v>3</v>
      </c>
      <c r="B5" s="11"/>
      <c r="C5" s="2">
        <v>7.5</v>
      </c>
      <c r="D5" s="2">
        <v>7.6</v>
      </c>
      <c r="F5" s="2">
        <v>9</v>
      </c>
      <c r="G5" s="11">
        <v>6</v>
      </c>
      <c r="H5" s="11">
        <v>7.9</v>
      </c>
      <c r="I5" s="11">
        <v>6.7</v>
      </c>
      <c r="K5" s="2">
        <v>16</v>
      </c>
      <c r="L5" s="2">
        <v>7.5</v>
      </c>
      <c r="M5" s="2">
        <v>9.8000000000000007</v>
      </c>
      <c r="N5" s="2">
        <v>9.3000000000000007</v>
      </c>
    </row>
    <row r="6" spans="1:14">
      <c r="A6" s="2">
        <v>4</v>
      </c>
      <c r="B6" s="2">
        <v>5.9</v>
      </c>
      <c r="C6" s="2">
        <v>5.6</v>
      </c>
      <c r="D6" s="2">
        <v>5.3</v>
      </c>
      <c r="F6" s="2">
        <v>10</v>
      </c>
      <c r="G6" s="11">
        <v>7</v>
      </c>
      <c r="H6" s="11">
        <v>7.7</v>
      </c>
      <c r="I6" s="11">
        <v>6.4</v>
      </c>
      <c r="K6" s="2">
        <v>17</v>
      </c>
      <c r="L6" s="2">
        <v>6.4</v>
      </c>
      <c r="M6" s="2">
        <v>8.5</v>
      </c>
      <c r="N6" s="2">
        <v>7.9</v>
      </c>
    </row>
    <row r="7" spans="1:14">
      <c r="A7" s="2">
        <v>5</v>
      </c>
      <c r="B7" s="2">
        <v>6.9</v>
      </c>
      <c r="C7" s="2">
        <v>7</v>
      </c>
      <c r="D7" s="2">
        <v>6.2</v>
      </c>
      <c r="F7" s="2">
        <v>11</v>
      </c>
      <c r="G7" s="11">
        <v>6.7</v>
      </c>
      <c r="H7" s="11">
        <v>8</v>
      </c>
      <c r="I7" s="11">
        <v>7.7</v>
      </c>
      <c r="K7" s="2">
        <v>18</v>
      </c>
      <c r="L7" s="2">
        <v>6.1</v>
      </c>
      <c r="M7" s="2">
        <v>6.3</v>
      </c>
      <c r="N7" s="2">
        <v>7</v>
      </c>
    </row>
    <row r="8" spans="1:14">
      <c r="A8" s="2">
        <v>6</v>
      </c>
      <c r="B8" s="2">
        <v>7.4</v>
      </c>
      <c r="C8" s="2">
        <v>7.4</v>
      </c>
      <c r="D8" s="2">
        <v>6.3</v>
      </c>
      <c r="F8" s="2">
        <v>12</v>
      </c>
      <c r="G8" s="11">
        <v>8.4</v>
      </c>
      <c r="H8" s="11">
        <v>10.1</v>
      </c>
      <c r="I8" s="11">
        <v>7.4</v>
      </c>
      <c r="K8" s="2">
        <v>19</v>
      </c>
      <c r="L8" s="2">
        <v>8.1</v>
      </c>
      <c r="M8" s="2">
        <v>10.3</v>
      </c>
      <c r="N8" s="2">
        <v>10.5</v>
      </c>
    </row>
    <row r="9" spans="1:14">
      <c r="F9" s="5">
        <v>13</v>
      </c>
      <c r="G9" s="2">
        <v>7.9</v>
      </c>
      <c r="H9" s="2">
        <v>9.9</v>
      </c>
      <c r="I9" s="2">
        <v>8.9</v>
      </c>
      <c r="K9" s="5">
        <v>20</v>
      </c>
      <c r="L9" s="2">
        <v>7.1</v>
      </c>
      <c r="M9" s="2">
        <v>8.6</v>
      </c>
      <c r="N9" s="2">
        <v>8.8000000000000007</v>
      </c>
    </row>
  </sheetData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DD399-0F3D-AD4A-B371-0D46CAB99B5D}">
  <dimension ref="A1:N9"/>
  <sheetViews>
    <sheetView workbookViewId="0">
      <selection activeCell="A2" sqref="A2"/>
    </sheetView>
  </sheetViews>
  <sheetFormatPr baseColWidth="10" defaultRowHeight="15"/>
  <sheetData>
    <row r="1" spans="1:14" ht="17.25">
      <c r="A1" s="3" t="s">
        <v>20</v>
      </c>
    </row>
    <row r="2" spans="1:14">
      <c r="A2" s="1" t="s">
        <v>24</v>
      </c>
      <c r="B2" s="1" t="s">
        <v>0</v>
      </c>
      <c r="C2" s="1" t="s">
        <v>5</v>
      </c>
      <c r="D2" s="1" t="s">
        <v>8</v>
      </c>
      <c r="F2" s="1" t="s">
        <v>1</v>
      </c>
      <c r="G2" s="1" t="s">
        <v>0</v>
      </c>
      <c r="H2" s="1" t="s">
        <v>5</v>
      </c>
      <c r="I2" s="1" t="s">
        <v>8</v>
      </c>
      <c r="K2" s="1" t="s">
        <v>2</v>
      </c>
      <c r="L2" s="1" t="s">
        <v>0</v>
      </c>
      <c r="M2" s="1" t="s">
        <v>5</v>
      </c>
      <c r="N2" s="1" t="s">
        <v>8</v>
      </c>
    </row>
    <row r="3" spans="1:14">
      <c r="A3" s="2">
        <v>1</v>
      </c>
      <c r="B3" s="2">
        <v>2.8</v>
      </c>
      <c r="C3" s="2">
        <v>1.6</v>
      </c>
      <c r="D3" s="2">
        <v>1.3</v>
      </c>
      <c r="F3" s="2">
        <v>7</v>
      </c>
      <c r="G3" s="11">
        <v>3.8</v>
      </c>
      <c r="H3" s="11">
        <v>4.7</v>
      </c>
      <c r="I3" s="11">
        <v>8.6</v>
      </c>
      <c r="K3" s="2">
        <v>14</v>
      </c>
      <c r="L3" s="2">
        <v>1.5</v>
      </c>
      <c r="M3" s="2">
        <v>3.5</v>
      </c>
      <c r="N3" s="2">
        <v>3.6</v>
      </c>
    </row>
    <row r="4" spans="1:14">
      <c r="A4" s="2">
        <v>2</v>
      </c>
      <c r="B4" s="2">
        <v>2.4</v>
      </c>
      <c r="C4" s="2">
        <v>1.5</v>
      </c>
      <c r="D4" s="2">
        <v>1</v>
      </c>
      <c r="F4" s="2">
        <v>8</v>
      </c>
      <c r="G4" s="11">
        <v>2</v>
      </c>
      <c r="H4" s="11">
        <v>4.5</v>
      </c>
      <c r="I4" s="11">
        <v>17</v>
      </c>
      <c r="K4" s="2">
        <v>15</v>
      </c>
      <c r="L4" s="2">
        <v>1.8</v>
      </c>
      <c r="M4" s="2">
        <v>4.5</v>
      </c>
      <c r="N4" s="2">
        <v>8.4</v>
      </c>
    </row>
    <row r="5" spans="1:14">
      <c r="A5" s="2">
        <v>3</v>
      </c>
      <c r="B5" s="11" t="s">
        <v>9</v>
      </c>
      <c r="C5" s="2">
        <v>1.2</v>
      </c>
      <c r="D5" s="2">
        <v>1</v>
      </c>
      <c r="F5" s="2">
        <v>9</v>
      </c>
      <c r="G5" s="11">
        <v>2.7</v>
      </c>
      <c r="H5" s="11">
        <v>6.3</v>
      </c>
      <c r="I5" s="11">
        <v>22.4</v>
      </c>
      <c r="K5" s="2">
        <v>16</v>
      </c>
      <c r="L5" s="2">
        <v>2.2000000000000002</v>
      </c>
      <c r="M5" s="2">
        <v>4.5999999999999996</v>
      </c>
      <c r="N5" s="2">
        <v>16</v>
      </c>
    </row>
    <row r="6" spans="1:14">
      <c r="A6" s="2">
        <v>4</v>
      </c>
      <c r="B6" s="2">
        <v>3.7</v>
      </c>
      <c r="C6" s="2">
        <v>1.7</v>
      </c>
      <c r="D6" s="2">
        <v>1.5</v>
      </c>
      <c r="F6" s="2">
        <v>10</v>
      </c>
      <c r="G6" s="11">
        <v>3</v>
      </c>
      <c r="H6" s="11">
        <v>5.2</v>
      </c>
      <c r="I6" s="11">
        <v>19</v>
      </c>
      <c r="K6" s="2">
        <v>17</v>
      </c>
      <c r="L6" s="2">
        <v>3.9</v>
      </c>
      <c r="M6" s="2">
        <v>6.2</v>
      </c>
      <c r="N6" s="2">
        <v>12.1</v>
      </c>
    </row>
    <row r="7" spans="1:14">
      <c r="A7" s="2">
        <v>5</v>
      </c>
      <c r="B7" s="2">
        <v>2.8</v>
      </c>
      <c r="C7" s="2">
        <v>1</v>
      </c>
      <c r="D7" s="2">
        <v>1</v>
      </c>
      <c r="F7" s="2">
        <v>11</v>
      </c>
      <c r="G7" s="11">
        <v>2.1</v>
      </c>
      <c r="H7" s="11">
        <v>3.7</v>
      </c>
      <c r="I7" s="11">
        <v>3.9</v>
      </c>
      <c r="K7" s="2">
        <v>18</v>
      </c>
      <c r="L7" s="2">
        <v>2.7</v>
      </c>
      <c r="M7" s="2">
        <v>8</v>
      </c>
      <c r="N7" s="2">
        <v>17.8</v>
      </c>
    </row>
    <row r="8" spans="1:14">
      <c r="A8" s="2">
        <v>6</v>
      </c>
      <c r="B8" s="2">
        <v>2.1</v>
      </c>
      <c r="C8" s="2">
        <v>1.6</v>
      </c>
      <c r="D8" s="2">
        <v>1.4</v>
      </c>
      <c r="F8" s="2">
        <v>12</v>
      </c>
      <c r="G8" s="11">
        <v>3.2</v>
      </c>
      <c r="H8" s="11">
        <v>8</v>
      </c>
      <c r="I8" s="11">
        <v>7.5</v>
      </c>
      <c r="K8" s="2">
        <v>19</v>
      </c>
      <c r="L8" s="2">
        <v>2.2000000000000002</v>
      </c>
      <c r="M8" s="2">
        <v>6.8</v>
      </c>
      <c r="N8" s="2">
        <v>8</v>
      </c>
    </row>
    <row r="9" spans="1:14">
      <c r="F9" s="5">
        <v>13</v>
      </c>
      <c r="G9" s="2">
        <v>1.8</v>
      </c>
      <c r="H9" s="2">
        <v>6.6</v>
      </c>
      <c r="I9" s="2">
        <v>20.9</v>
      </c>
      <c r="K9" s="5">
        <v>20</v>
      </c>
      <c r="L9" s="2">
        <v>2.4</v>
      </c>
      <c r="M9" s="2">
        <v>3.9</v>
      </c>
      <c r="N9" s="2">
        <v>3.1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665A3-CD4A-7349-9860-E0F6A80C809B}">
  <dimension ref="A1:AN23"/>
  <sheetViews>
    <sheetView workbookViewId="0">
      <selection activeCell="A2" sqref="A2"/>
    </sheetView>
  </sheetViews>
  <sheetFormatPr baseColWidth="10" defaultRowHeight="15"/>
  <sheetData>
    <row r="1" spans="1:40">
      <c r="A1" s="12" t="s">
        <v>10</v>
      </c>
      <c r="B1" s="12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</row>
    <row r="2" spans="1:40">
      <c r="A2" s="1" t="s">
        <v>24</v>
      </c>
      <c r="B2" s="13" t="s">
        <v>0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9"/>
      <c r="J2" s="13" t="s">
        <v>1</v>
      </c>
      <c r="K2" s="13" t="s">
        <v>0</v>
      </c>
      <c r="L2" s="13" t="s">
        <v>3</v>
      </c>
      <c r="M2" s="13" t="s">
        <v>4</v>
      </c>
      <c r="N2" s="13" t="s">
        <v>5</v>
      </c>
      <c r="O2" s="13" t="s">
        <v>6</v>
      </c>
      <c r="P2" s="13" t="s">
        <v>7</v>
      </c>
      <c r="Q2" s="13" t="s">
        <v>8</v>
      </c>
      <c r="R2" s="9"/>
      <c r="S2" s="13" t="s">
        <v>2</v>
      </c>
      <c r="T2" s="13" t="s">
        <v>0</v>
      </c>
      <c r="U2" s="13" t="s">
        <v>3</v>
      </c>
      <c r="V2" s="13" t="s">
        <v>4</v>
      </c>
      <c r="W2" s="13" t="s">
        <v>5</v>
      </c>
      <c r="X2" s="13" t="s">
        <v>6</v>
      </c>
      <c r="Y2" s="13" t="s">
        <v>7</v>
      </c>
      <c r="Z2" s="13" t="s">
        <v>8</v>
      </c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</row>
    <row r="3" spans="1:40">
      <c r="A3" s="8">
        <v>1</v>
      </c>
      <c r="B3" s="8">
        <v>444.24999999999994</v>
      </c>
      <c r="C3" s="8">
        <v>430.49999999999994</v>
      </c>
      <c r="D3" s="8">
        <v>406.49999999999994</v>
      </c>
      <c r="E3" s="8">
        <v>387.5</v>
      </c>
      <c r="F3" s="8">
        <v>438.5</v>
      </c>
      <c r="G3" s="8">
        <v>419.75</v>
      </c>
      <c r="H3" s="8">
        <v>403.75</v>
      </c>
      <c r="I3" s="9"/>
      <c r="J3" s="8">
        <v>7</v>
      </c>
      <c r="K3" s="8">
        <v>458.99999999999994</v>
      </c>
      <c r="L3" s="8">
        <v>482.74999999999994</v>
      </c>
      <c r="M3" s="8">
        <v>392.5</v>
      </c>
      <c r="N3" s="8">
        <v>382.25</v>
      </c>
      <c r="O3" s="8">
        <v>310</v>
      </c>
      <c r="P3" s="8">
        <v>298.5</v>
      </c>
      <c r="Q3" s="8">
        <v>223.75</v>
      </c>
      <c r="R3" s="9"/>
      <c r="S3" s="8">
        <v>14</v>
      </c>
      <c r="T3" s="8">
        <v>418.75</v>
      </c>
      <c r="U3" s="8">
        <v>417</v>
      </c>
      <c r="V3" s="8">
        <v>316.25</v>
      </c>
      <c r="W3" s="8">
        <v>247.5</v>
      </c>
      <c r="X3" s="8">
        <v>213.24999999999997</v>
      </c>
      <c r="Y3" s="8">
        <v>250</v>
      </c>
      <c r="Z3" s="8">
        <v>212.74999999999997</v>
      </c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</row>
    <row r="4" spans="1:40">
      <c r="A4" s="8">
        <v>2</v>
      </c>
      <c r="B4" s="8">
        <v>534.24999999999989</v>
      </c>
      <c r="C4" s="8">
        <v>477.99999999999994</v>
      </c>
      <c r="D4" s="8">
        <v>512.25</v>
      </c>
      <c r="E4" s="8">
        <v>401</v>
      </c>
      <c r="F4" s="8">
        <v>486</v>
      </c>
      <c r="G4" s="8">
        <v>481</v>
      </c>
      <c r="H4" s="8">
        <v>485.75</v>
      </c>
      <c r="I4" s="9"/>
      <c r="J4" s="8">
        <v>8</v>
      </c>
      <c r="K4" s="8">
        <v>431</v>
      </c>
      <c r="L4" s="8">
        <v>379.5</v>
      </c>
      <c r="M4" s="8">
        <v>304.25</v>
      </c>
      <c r="N4" s="8">
        <v>292.25</v>
      </c>
      <c r="O4" s="8">
        <v>212.5</v>
      </c>
      <c r="P4" s="8">
        <v>161</v>
      </c>
      <c r="Q4" s="8">
        <v>180</v>
      </c>
      <c r="R4" s="9"/>
      <c r="S4" s="8">
        <v>15</v>
      </c>
      <c r="T4" s="8">
        <v>488.75</v>
      </c>
      <c r="U4" s="8">
        <v>460.24999999999994</v>
      </c>
      <c r="V4" s="8">
        <v>376</v>
      </c>
      <c r="W4" s="8">
        <v>325</v>
      </c>
      <c r="X4" s="8">
        <v>252.25</v>
      </c>
      <c r="Y4" s="8">
        <v>237.5</v>
      </c>
      <c r="Z4" s="8">
        <v>183.81818181818178</v>
      </c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</row>
    <row r="5" spans="1:40">
      <c r="A5" s="8">
        <v>3</v>
      </c>
      <c r="B5" s="8">
        <v>507.99999999999994</v>
      </c>
      <c r="C5" s="8">
        <v>422</v>
      </c>
      <c r="D5" s="8">
        <v>384.5</v>
      </c>
      <c r="E5" s="8">
        <v>417.25</v>
      </c>
      <c r="F5" s="8">
        <v>438.25</v>
      </c>
      <c r="G5" s="8">
        <v>420.49999999999994</v>
      </c>
      <c r="H5" s="8">
        <v>447.99999999999994</v>
      </c>
      <c r="I5" s="9"/>
      <c r="J5" s="8">
        <v>9</v>
      </c>
      <c r="K5" s="8">
        <v>377.74999999999994</v>
      </c>
      <c r="L5" s="8">
        <v>387</v>
      </c>
      <c r="M5" s="8">
        <v>282.25</v>
      </c>
      <c r="N5" s="8">
        <v>200</v>
      </c>
      <c r="O5" s="8">
        <v>354.24999999999994</v>
      </c>
      <c r="P5" s="8">
        <v>238.75</v>
      </c>
      <c r="Q5" s="8">
        <v>181.75</v>
      </c>
      <c r="R5" s="9"/>
      <c r="S5" s="8">
        <v>16</v>
      </c>
      <c r="T5" s="8">
        <v>380.24999999999994</v>
      </c>
      <c r="U5" s="8">
        <v>377</v>
      </c>
      <c r="V5" s="8">
        <v>362.99999999999994</v>
      </c>
      <c r="W5" s="8">
        <v>318.99999999999994</v>
      </c>
      <c r="X5" s="8">
        <v>257.5</v>
      </c>
      <c r="Y5" s="8">
        <v>253.5</v>
      </c>
      <c r="Z5" s="8">
        <v>249.25</v>
      </c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</row>
    <row r="6" spans="1:40">
      <c r="A6" s="8">
        <v>4</v>
      </c>
      <c r="B6" s="8">
        <v>475</v>
      </c>
      <c r="C6" s="8">
        <v>455.49999999999994</v>
      </c>
      <c r="D6" s="8">
        <v>463.75</v>
      </c>
      <c r="E6" s="8">
        <v>464.5</v>
      </c>
      <c r="F6" s="8">
        <v>466.49999999999994</v>
      </c>
      <c r="G6" s="8">
        <v>437.5</v>
      </c>
      <c r="H6" s="8">
        <v>478.99999999999994</v>
      </c>
      <c r="I6" s="9"/>
      <c r="J6" s="8">
        <v>10</v>
      </c>
      <c r="K6" s="8">
        <v>477.99999999999994</v>
      </c>
      <c r="L6" s="8">
        <v>368.75</v>
      </c>
      <c r="M6" s="8">
        <v>201.8</v>
      </c>
      <c r="N6" s="8">
        <v>171.66666666666669</v>
      </c>
      <c r="O6" s="8">
        <v>271.2</v>
      </c>
      <c r="P6" s="8">
        <v>221.49999999999997</v>
      </c>
      <c r="Q6" s="8">
        <v>210.2</v>
      </c>
      <c r="R6" s="9"/>
      <c r="S6" s="8">
        <v>17</v>
      </c>
      <c r="T6" s="8">
        <v>406.49999999999994</v>
      </c>
      <c r="U6" s="8">
        <v>350.75</v>
      </c>
      <c r="V6" s="8">
        <v>359.5</v>
      </c>
      <c r="W6" s="8">
        <v>331</v>
      </c>
      <c r="X6" s="8">
        <v>269.25</v>
      </c>
      <c r="Y6" s="8">
        <v>203.5</v>
      </c>
      <c r="Z6" s="8">
        <v>90.47058823529413</v>
      </c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>
      <c r="A7" s="8">
        <v>5</v>
      </c>
      <c r="B7" s="8">
        <v>375.75</v>
      </c>
      <c r="C7" s="8">
        <v>378.5</v>
      </c>
      <c r="D7" s="8">
        <v>354.24999999999994</v>
      </c>
      <c r="E7" s="8">
        <v>456.49999999999994</v>
      </c>
      <c r="F7" s="8">
        <v>452.74999999999994</v>
      </c>
      <c r="G7" s="8">
        <v>430.75</v>
      </c>
      <c r="H7" s="8">
        <v>412.5</v>
      </c>
      <c r="I7" s="9"/>
      <c r="J7" s="8">
        <v>11</v>
      </c>
      <c r="K7" s="8">
        <v>296</v>
      </c>
      <c r="L7" s="8">
        <v>228.75</v>
      </c>
      <c r="M7" s="8">
        <v>165.8</v>
      </c>
      <c r="N7" s="8">
        <v>187</v>
      </c>
      <c r="O7" s="8">
        <v>220.50000000000003</v>
      </c>
      <c r="P7" s="8">
        <v>224.16666666666669</v>
      </c>
      <c r="Q7" s="8">
        <v>224.5</v>
      </c>
      <c r="R7" s="9"/>
      <c r="S7" s="8">
        <v>18</v>
      </c>
      <c r="T7" s="8">
        <v>439.24999999999994</v>
      </c>
      <c r="U7" s="8">
        <v>377.25</v>
      </c>
      <c r="V7" s="8">
        <v>219.25</v>
      </c>
      <c r="W7" s="8">
        <v>189.55555555555554</v>
      </c>
      <c r="X7" s="8">
        <v>203.2</v>
      </c>
      <c r="Y7" s="8">
        <v>220.4</v>
      </c>
      <c r="Z7" s="8">
        <v>186.6</v>
      </c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</row>
    <row r="8" spans="1:40">
      <c r="A8" s="8">
        <v>6</v>
      </c>
      <c r="B8" s="8">
        <v>457.5</v>
      </c>
      <c r="C8" s="8">
        <v>445</v>
      </c>
      <c r="D8" s="8">
        <v>437.25</v>
      </c>
      <c r="E8" s="8">
        <v>459</v>
      </c>
      <c r="F8" s="8">
        <v>411.75</v>
      </c>
      <c r="G8" s="8">
        <v>425.25</v>
      </c>
      <c r="H8" s="8">
        <v>387.25</v>
      </c>
      <c r="I8" s="9"/>
      <c r="J8" s="8">
        <v>12</v>
      </c>
      <c r="K8" s="8">
        <v>481.49999999999994</v>
      </c>
      <c r="L8" s="8">
        <v>429.24999999999994</v>
      </c>
      <c r="M8" s="8">
        <v>311</v>
      </c>
      <c r="N8" s="8">
        <v>236.99999999999997</v>
      </c>
      <c r="O8" s="8">
        <v>240</v>
      </c>
      <c r="P8" s="8">
        <v>234.49999999999997</v>
      </c>
      <c r="Q8" s="8">
        <v>243.24999999999997</v>
      </c>
      <c r="R8" s="9"/>
      <c r="S8" s="8">
        <v>19</v>
      </c>
      <c r="T8" s="8">
        <v>377.5</v>
      </c>
      <c r="U8" s="8">
        <v>397</v>
      </c>
      <c r="V8" s="8">
        <v>268.25</v>
      </c>
      <c r="W8" s="8">
        <v>219.25</v>
      </c>
      <c r="X8" s="8">
        <v>209.49999999999997</v>
      </c>
      <c r="Y8" s="8">
        <v>199.75</v>
      </c>
      <c r="Z8" s="8">
        <v>188.44444444444443</v>
      </c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</row>
    <row r="9" spans="1:40">
      <c r="A9" s="9"/>
      <c r="B9" s="9"/>
      <c r="C9" s="9"/>
      <c r="D9" s="9"/>
      <c r="E9" s="9"/>
      <c r="F9" s="9"/>
      <c r="G9" s="9"/>
      <c r="H9" s="9"/>
      <c r="I9" s="9"/>
      <c r="J9" s="8">
        <v>13</v>
      </c>
      <c r="K9" s="8">
        <v>473</v>
      </c>
      <c r="L9" s="8">
        <v>378.5</v>
      </c>
      <c r="M9" s="8">
        <v>176.25</v>
      </c>
      <c r="N9" s="8">
        <v>96.888999999999996</v>
      </c>
      <c r="O9" s="8">
        <v>144.11099999999999</v>
      </c>
      <c r="P9" s="8">
        <v>235.333</v>
      </c>
      <c r="Q9" s="8">
        <v>141.333</v>
      </c>
      <c r="R9" s="9"/>
      <c r="S9" s="8">
        <v>20</v>
      </c>
      <c r="T9" s="8">
        <v>461.25</v>
      </c>
      <c r="U9" s="8">
        <v>428.75</v>
      </c>
      <c r="V9" s="8">
        <v>288.75</v>
      </c>
      <c r="W9" s="8">
        <v>278</v>
      </c>
      <c r="X9" s="8">
        <v>282</v>
      </c>
      <c r="Y9" s="8">
        <v>242.25</v>
      </c>
      <c r="Z9" s="8">
        <v>218.25</v>
      </c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</row>
    <row r="10" spans="1:40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</row>
    <row r="11" spans="1:40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</row>
    <row r="12" spans="1:40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</row>
    <row r="13" spans="1:40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</row>
    <row r="14" spans="1:40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</row>
    <row r="15" spans="1:40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</row>
    <row r="16" spans="1:40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</row>
    <row r="17" spans="1:40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</row>
    <row r="18" spans="1:40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</row>
    <row r="19" spans="1:40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</row>
    <row r="20" spans="1:40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</row>
    <row r="21" spans="1:40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</row>
    <row r="22" spans="1:40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</row>
    <row r="23" spans="1:40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1CE26-6739-3E4B-93F7-8AAA7166904D}">
  <dimension ref="A1:AN23"/>
  <sheetViews>
    <sheetView zoomScale="89" workbookViewId="0">
      <selection activeCell="D5" sqref="D5"/>
    </sheetView>
  </sheetViews>
  <sheetFormatPr baseColWidth="10" defaultRowHeight="15"/>
  <sheetData>
    <row r="1" spans="1:40">
      <c r="A1" s="12" t="s">
        <v>13</v>
      </c>
      <c r="B1" s="12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</row>
    <row r="2" spans="1:40">
      <c r="A2" s="1" t="s">
        <v>24</v>
      </c>
      <c r="B2" s="13" t="s">
        <v>0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9"/>
      <c r="J2" s="13" t="s">
        <v>1</v>
      </c>
      <c r="K2" s="13" t="s">
        <v>0</v>
      </c>
      <c r="L2" s="13" t="s">
        <v>3</v>
      </c>
      <c r="M2" s="13" t="s">
        <v>4</v>
      </c>
      <c r="N2" s="13" t="s">
        <v>5</v>
      </c>
      <c r="O2" s="13" t="s">
        <v>6</v>
      </c>
      <c r="P2" s="13" t="s">
        <v>7</v>
      </c>
      <c r="Q2" s="13" t="s">
        <v>8</v>
      </c>
      <c r="R2" s="9"/>
      <c r="S2" s="13" t="s">
        <v>2</v>
      </c>
      <c r="T2" s="13" t="s">
        <v>0</v>
      </c>
      <c r="U2" s="13" t="s">
        <v>3</v>
      </c>
      <c r="V2" s="13" t="s">
        <v>4</v>
      </c>
      <c r="W2" s="13" t="s">
        <v>5</v>
      </c>
      <c r="X2" s="13" t="s">
        <v>6</v>
      </c>
      <c r="Y2" s="13" t="s">
        <v>7</v>
      </c>
      <c r="Z2" s="13" t="s">
        <v>8</v>
      </c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</row>
    <row r="3" spans="1:40">
      <c r="A3" s="8">
        <v>1</v>
      </c>
      <c r="B3" s="8">
        <v>15.2</v>
      </c>
      <c r="C3" s="8">
        <v>15.5</v>
      </c>
      <c r="D3" s="8">
        <v>15.7</v>
      </c>
      <c r="E3" s="8">
        <v>16.100000000000001</v>
      </c>
      <c r="F3" s="8">
        <v>16.3</v>
      </c>
      <c r="G3" s="8">
        <v>16.600000000000001</v>
      </c>
      <c r="H3" s="8">
        <v>16.8</v>
      </c>
      <c r="I3" s="9"/>
      <c r="J3" s="8">
        <v>7</v>
      </c>
      <c r="K3" s="8">
        <v>13.3</v>
      </c>
      <c r="L3" s="8">
        <v>13.8</v>
      </c>
      <c r="M3" s="8">
        <v>14.3</v>
      </c>
      <c r="N3" s="8">
        <v>15.8</v>
      </c>
      <c r="O3" s="8">
        <v>16.7</v>
      </c>
      <c r="P3" s="8">
        <v>17.8</v>
      </c>
      <c r="Q3" s="8">
        <v>18.100000000000001</v>
      </c>
      <c r="R3" s="9"/>
      <c r="S3" s="8">
        <v>14</v>
      </c>
      <c r="T3" s="8">
        <v>14.7</v>
      </c>
      <c r="U3" s="8">
        <v>22.8</v>
      </c>
      <c r="V3" s="8">
        <v>28.2</v>
      </c>
      <c r="W3" s="8">
        <v>33.799999999999997</v>
      </c>
      <c r="X3" s="8">
        <v>32.299999999999997</v>
      </c>
      <c r="Y3" s="8">
        <v>31.1</v>
      </c>
      <c r="Z3" s="8">
        <v>30.2</v>
      </c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</row>
    <row r="4" spans="1:40">
      <c r="A4" s="8">
        <v>2</v>
      </c>
      <c r="B4" s="8">
        <v>15.5</v>
      </c>
      <c r="C4" s="8">
        <v>15.2</v>
      </c>
      <c r="D4" s="8">
        <v>15.2</v>
      </c>
      <c r="E4" s="8">
        <v>15.4</v>
      </c>
      <c r="F4" s="8">
        <v>15.4</v>
      </c>
      <c r="G4" s="8">
        <v>15.5</v>
      </c>
      <c r="H4" s="8">
        <v>15.5</v>
      </c>
      <c r="I4" s="9"/>
      <c r="J4" s="8">
        <v>8</v>
      </c>
      <c r="K4" s="8">
        <v>15.4</v>
      </c>
      <c r="L4" s="8">
        <v>16.399999999999999</v>
      </c>
      <c r="M4" s="8">
        <v>17.899999999999999</v>
      </c>
      <c r="N4" s="8">
        <v>21.7</v>
      </c>
      <c r="O4" s="8">
        <v>20.8</v>
      </c>
      <c r="P4" s="8">
        <v>24.2</v>
      </c>
      <c r="Q4" s="8">
        <v>24.2</v>
      </c>
      <c r="R4" s="9"/>
      <c r="S4" s="8">
        <v>15</v>
      </c>
      <c r="T4" s="8">
        <v>14</v>
      </c>
      <c r="U4" s="8">
        <v>22.1</v>
      </c>
      <c r="V4" s="8">
        <v>23.5</v>
      </c>
      <c r="W4" s="8">
        <v>26</v>
      </c>
      <c r="X4" s="8">
        <v>26.9</v>
      </c>
      <c r="Y4" s="8">
        <v>25.6</v>
      </c>
      <c r="Z4" s="8">
        <v>26.2</v>
      </c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</row>
    <row r="5" spans="1:40">
      <c r="A5" s="8">
        <v>3</v>
      </c>
      <c r="B5" s="8">
        <v>16.100000000000001</v>
      </c>
      <c r="C5" s="8">
        <v>15.9</v>
      </c>
      <c r="D5" s="8">
        <v>15.8</v>
      </c>
      <c r="E5" s="8">
        <v>15.8</v>
      </c>
      <c r="F5" s="8">
        <v>15.9</v>
      </c>
      <c r="G5" s="8">
        <v>16.100000000000001</v>
      </c>
      <c r="H5" s="8">
        <v>16</v>
      </c>
      <c r="I5" s="9"/>
      <c r="J5" s="8">
        <v>9</v>
      </c>
      <c r="K5" s="8">
        <v>15.2</v>
      </c>
      <c r="L5" s="8">
        <v>16.600000000000001</v>
      </c>
      <c r="M5" s="8">
        <v>17.899999999999999</v>
      </c>
      <c r="N5" s="8">
        <v>20.100000000000001</v>
      </c>
      <c r="O5" s="8">
        <v>24.3</v>
      </c>
      <c r="P5" s="8">
        <v>20.2</v>
      </c>
      <c r="Q5" s="8">
        <v>27</v>
      </c>
      <c r="R5" s="9"/>
      <c r="S5" s="8">
        <v>16</v>
      </c>
      <c r="T5" s="8">
        <v>17.399999999999999</v>
      </c>
      <c r="U5" s="8">
        <v>26.6</v>
      </c>
      <c r="V5" s="8">
        <v>33.9</v>
      </c>
      <c r="W5" s="8">
        <v>29.7</v>
      </c>
      <c r="X5" s="8">
        <v>33.799999999999997</v>
      </c>
      <c r="Y5" s="8">
        <v>34.9</v>
      </c>
      <c r="Z5" s="8">
        <v>37.6</v>
      </c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</row>
    <row r="6" spans="1:40">
      <c r="A6" s="8">
        <v>4</v>
      </c>
      <c r="B6" s="8">
        <v>16.5</v>
      </c>
      <c r="C6" s="8">
        <v>16.7</v>
      </c>
      <c r="D6" s="8">
        <v>16.899999999999999</v>
      </c>
      <c r="E6" s="8">
        <v>16.600000000000001</v>
      </c>
      <c r="F6" s="8">
        <v>16.600000000000001</v>
      </c>
      <c r="G6" s="8">
        <v>16.7</v>
      </c>
      <c r="H6" s="8">
        <v>16.8</v>
      </c>
      <c r="I6" s="9"/>
      <c r="J6" s="8">
        <v>10</v>
      </c>
      <c r="K6" s="8">
        <v>17.7</v>
      </c>
      <c r="L6" s="8">
        <v>20.100000000000001</v>
      </c>
      <c r="M6" s="8">
        <v>31</v>
      </c>
      <c r="N6" s="8">
        <v>37.299999999999997</v>
      </c>
      <c r="O6" s="8">
        <v>27.2</v>
      </c>
      <c r="P6" s="8">
        <v>30.8</v>
      </c>
      <c r="Q6" s="8">
        <v>32.9</v>
      </c>
      <c r="R6" s="9"/>
      <c r="S6" s="8">
        <v>17</v>
      </c>
      <c r="T6" s="8">
        <v>14.3</v>
      </c>
      <c r="U6" s="8">
        <v>19.600000000000001</v>
      </c>
      <c r="V6" s="8">
        <v>22.2</v>
      </c>
      <c r="W6" s="8">
        <v>25.9</v>
      </c>
      <c r="X6" s="8">
        <v>27.2</v>
      </c>
      <c r="Y6" s="8">
        <v>28.5</v>
      </c>
      <c r="Z6" s="8">
        <v>28.8</v>
      </c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>
      <c r="A7" s="8">
        <v>5</v>
      </c>
      <c r="B7" s="8">
        <v>16</v>
      </c>
      <c r="C7" s="8">
        <v>16.2</v>
      </c>
      <c r="D7" s="8">
        <v>16</v>
      </c>
      <c r="E7" s="8">
        <v>16.100000000000001</v>
      </c>
      <c r="F7" s="8">
        <v>16</v>
      </c>
      <c r="G7" s="8">
        <v>16.100000000000001</v>
      </c>
      <c r="H7" s="8">
        <v>16</v>
      </c>
      <c r="I7" s="9"/>
      <c r="J7" s="8">
        <v>11</v>
      </c>
      <c r="K7" s="8">
        <v>16.399999999999999</v>
      </c>
      <c r="L7" s="8">
        <v>18.2</v>
      </c>
      <c r="M7" s="8">
        <v>26</v>
      </c>
      <c r="N7" s="8">
        <v>30.6</v>
      </c>
      <c r="O7" s="8">
        <v>28.9</v>
      </c>
      <c r="P7" s="8">
        <v>28.1</v>
      </c>
      <c r="Q7" s="8">
        <v>27.7</v>
      </c>
      <c r="R7" s="9"/>
      <c r="S7" s="8">
        <v>18</v>
      </c>
      <c r="T7" s="8">
        <v>16.8</v>
      </c>
      <c r="U7" s="8">
        <v>26.8</v>
      </c>
      <c r="V7" s="8">
        <v>28.9</v>
      </c>
      <c r="W7" s="8">
        <v>32.200000000000003</v>
      </c>
      <c r="X7" s="8">
        <v>34</v>
      </c>
      <c r="Y7" s="8">
        <v>32.799999999999997</v>
      </c>
      <c r="Z7" s="8">
        <v>33.299999999999997</v>
      </c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</row>
    <row r="8" spans="1:40">
      <c r="A8" s="8">
        <v>6</v>
      </c>
      <c r="B8" s="8">
        <v>15.9</v>
      </c>
      <c r="C8" s="8">
        <v>16</v>
      </c>
      <c r="D8" s="8">
        <v>15.9</v>
      </c>
      <c r="E8" s="8">
        <v>16</v>
      </c>
      <c r="F8" s="8">
        <v>16.100000000000001</v>
      </c>
      <c r="G8" s="8">
        <v>16.399999999999999</v>
      </c>
      <c r="H8" s="8">
        <v>16.600000000000001</v>
      </c>
      <c r="I8" s="9"/>
      <c r="J8" s="8">
        <v>12</v>
      </c>
      <c r="K8" s="8">
        <v>17.3</v>
      </c>
      <c r="L8" s="8">
        <v>18.600000000000001</v>
      </c>
      <c r="M8" s="8">
        <v>22.2</v>
      </c>
      <c r="N8" s="8">
        <v>23.4</v>
      </c>
      <c r="O8" s="8">
        <v>23.6</v>
      </c>
      <c r="P8" s="8">
        <v>23.2</v>
      </c>
      <c r="Q8" s="8">
        <v>23</v>
      </c>
      <c r="R8" s="9"/>
      <c r="S8" s="8">
        <v>19</v>
      </c>
      <c r="T8" s="8">
        <v>20.100000000000001</v>
      </c>
      <c r="U8" s="8">
        <v>27.3</v>
      </c>
      <c r="V8" s="8">
        <v>32.1</v>
      </c>
      <c r="W8" s="8">
        <v>30.8</v>
      </c>
      <c r="X8" s="8">
        <v>30.6</v>
      </c>
      <c r="Y8" s="8">
        <v>30.1</v>
      </c>
      <c r="Z8" s="8">
        <v>29.5</v>
      </c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</row>
    <row r="9" spans="1:40">
      <c r="A9" s="9"/>
      <c r="B9" s="9"/>
      <c r="C9" s="9"/>
      <c r="D9" s="9"/>
      <c r="E9" s="9"/>
      <c r="F9" s="9"/>
      <c r="G9" s="9"/>
      <c r="H9" s="9"/>
      <c r="I9" s="9"/>
      <c r="J9" s="8">
        <v>13</v>
      </c>
      <c r="K9" s="8">
        <v>15.7</v>
      </c>
      <c r="L9" s="8">
        <v>17.5</v>
      </c>
      <c r="M9" s="8">
        <v>28.8</v>
      </c>
      <c r="N9" s="8">
        <v>34.4</v>
      </c>
      <c r="O9" s="8">
        <v>31.9</v>
      </c>
      <c r="P9" s="8">
        <v>31.3</v>
      </c>
      <c r="Q9" s="8">
        <v>28.4</v>
      </c>
      <c r="R9" s="9"/>
      <c r="S9" s="8">
        <v>20</v>
      </c>
      <c r="T9" s="8">
        <v>17.5</v>
      </c>
      <c r="U9" s="8">
        <v>28.3</v>
      </c>
      <c r="V9" s="8">
        <v>30.9</v>
      </c>
      <c r="W9" s="8">
        <v>32.5</v>
      </c>
      <c r="X9" s="8">
        <v>33.299999999999997</v>
      </c>
      <c r="Y9" s="8">
        <v>34</v>
      </c>
      <c r="Z9" s="8">
        <v>33.6</v>
      </c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</row>
    <row r="10" spans="1:40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</row>
    <row r="11" spans="1:40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</row>
    <row r="12" spans="1:40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</row>
    <row r="13" spans="1:40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</row>
    <row r="14" spans="1:40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</row>
    <row r="15" spans="1:40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</row>
    <row r="16" spans="1:40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</row>
    <row r="17" spans="1:40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</row>
    <row r="18" spans="1:40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</row>
    <row r="19" spans="1:40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</row>
    <row r="20" spans="1:40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</row>
    <row r="21" spans="1:40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</row>
    <row r="22" spans="1:40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</row>
    <row r="23" spans="1:40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85252-DEC1-F448-B41B-578C893B33C0}">
  <dimension ref="A1:AN23"/>
  <sheetViews>
    <sheetView workbookViewId="0">
      <selection activeCell="A2" sqref="A2"/>
    </sheetView>
  </sheetViews>
  <sheetFormatPr baseColWidth="10" defaultRowHeight="15"/>
  <sheetData>
    <row r="1" spans="1:40">
      <c r="A1" s="12" t="s">
        <v>13</v>
      </c>
      <c r="B1" s="12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</row>
    <row r="2" spans="1:40">
      <c r="A2" s="1" t="s">
        <v>24</v>
      </c>
      <c r="B2" s="13" t="s">
        <v>0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9"/>
      <c r="J2" s="13" t="s">
        <v>1</v>
      </c>
      <c r="K2" s="13" t="s">
        <v>0</v>
      </c>
      <c r="L2" s="13" t="s">
        <v>3</v>
      </c>
      <c r="M2" s="13" t="s">
        <v>4</v>
      </c>
      <c r="N2" s="13" t="s">
        <v>5</v>
      </c>
      <c r="O2" s="13" t="s">
        <v>6</v>
      </c>
      <c r="P2" s="13" t="s">
        <v>7</v>
      </c>
      <c r="Q2" s="13" t="s">
        <v>8</v>
      </c>
      <c r="R2" s="9"/>
      <c r="S2" s="13" t="s">
        <v>2</v>
      </c>
      <c r="T2" s="13" t="s">
        <v>0</v>
      </c>
      <c r="U2" s="13" t="s">
        <v>3</v>
      </c>
      <c r="V2" s="13" t="s">
        <v>4</v>
      </c>
      <c r="W2" s="13" t="s">
        <v>5</v>
      </c>
      <c r="X2" s="13" t="s">
        <v>6</v>
      </c>
      <c r="Y2" s="13" t="s">
        <v>7</v>
      </c>
      <c r="Z2" s="13" t="s">
        <v>8</v>
      </c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</row>
    <row r="3" spans="1:40">
      <c r="A3" s="8">
        <v>1</v>
      </c>
      <c r="B3" s="8">
        <v>8.8000000000000007</v>
      </c>
      <c r="C3" s="8">
        <v>8.9</v>
      </c>
      <c r="D3" s="8">
        <v>9</v>
      </c>
      <c r="E3" s="8">
        <v>9.1999999999999993</v>
      </c>
      <c r="F3" s="8">
        <v>9.3000000000000007</v>
      </c>
      <c r="G3" s="8">
        <v>9.5</v>
      </c>
      <c r="H3" s="8">
        <v>9.5</v>
      </c>
      <c r="I3" s="9"/>
      <c r="J3" s="8">
        <v>7</v>
      </c>
      <c r="K3" s="8">
        <v>8.5</v>
      </c>
      <c r="L3" s="8">
        <v>8.6999999999999993</v>
      </c>
      <c r="M3" s="8">
        <v>8.9</v>
      </c>
      <c r="N3" s="8">
        <v>9.3000000000000007</v>
      </c>
      <c r="O3" s="8">
        <v>9.5</v>
      </c>
      <c r="P3" s="8">
        <v>10</v>
      </c>
      <c r="Q3" s="8">
        <v>10</v>
      </c>
      <c r="R3" s="9"/>
      <c r="S3" s="8">
        <v>14</v>
      </c>
      <c r="T3" s="8">
        <v>8.6999999999999993</v>
      </c>
      <c r="U3" s="8">
        <v>10.6</v>
      </c>
      <c r="V3" s="8">
        <v>11.850000000000001</v>
      </c>
      <c r="W3" s="8">
        <v>13.2</v>
      </c>
      <c r="X3" s="8">
        <v>12.5</v>
      </c>
      <c r="Y3" s="8">
        <v>12.2</v>
      </c>
      <c r="Z3" s="8">
        <v>12.1</v>
      </c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</row>
    <row r="4" spans="1:40">
      <c r="A4" s="8">
        <v>2</v>
      </c>
      <c r="B4" s="8">
        <v>9.1</v>
      </c>
      <c r="C4" s="8">
        <v>9</v>
      </c>
      <c r="D4" s="8">
        <v>9</v>
      </c>
      <c r="E4" s="8">
        <v>9.1</v>
      </c>
      <c r="F4" s="8">
        <v>9.1</v>
      </c>
      <c r="G4" s="8">
        <v>9.1999999999999993</v>
      </c>
      <c r="H4" s="8">
        <v>9</v>
      </c>
      <c r="I4" s="9"/>
      <c r="J4" s="8">
        <v>8</v>
      </c>
      <c r="K4" s="8">
        <v>8.5</v>
      </c>
      <c r="L4" s="8">
        <v>8.9</v>
      </c>
      <c r="M4" s="8">
        <v>9.4</v>
      </c>
      <c r="N4" s="8">
        <v>10.7</v>
      </c>
      <c r="O4" s="8">
        <v>10.5</v>
      </c>
      <c r="P4" s="8">
        <v>13.5</v>
      </c>
      <c r="Q4" s="8">
        <v>13.6</v>
      </c>
      <c r="R4" s="9"/>
      <c r="S4" s="8">
        <v>15</v>
      </c>
      <c r="T4" s="8">
        <v>8.3000000000000007</v>
      </c>
      <c r="U4" s="8">
        <v>10.7</v>
      </c>
      <c r="V4" s="8">
        <v>10.9</v>
      </c>
      <c r="W4" s="8">
        <v>11.5</v>
      </c>
      <c r="X4" s="8">
        <v>11.7</v>
      </c>
      <c r="Y4" s="8">
        <v>11.5</v>
      </c>
      <c r="Z4" s="8">
        <v>11.8</v>
      </c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</row>
    <row r="5" spans="1:40">
      <c r="A5" s="8">
        <v>3</v>
      </c>
      <c r="B5" s="8">
        <v>8.9</v>
      </c>
      <c r="C5" s="8">
        <v>8.8000000000000007</v>
      </c>
      <c r="D5" s="8">
        <v>8.8000000000000007</v>
      </c>
      <c r="E5" s="8">
        <v>8.9</v>
      </c>
      <c r="F5" s="8">
        <v>8.9</v>
      </c>
      <c r="G5" s="8">
        <v>9</v>
      </c>
      <c r="H5" s="8">
        <v>9</v>
      </c>
      <c r="I5" s="9"/>
      <c r="J5" s="8">
        <v>9</v>
      </c>
      <c r="K5" s="8">
        <v>8.5</v>
      </c>
      <c r="L5" s="8">
        <v>9</v>
      </c>
      <c r="M5" s="8">
        <v>9.5</v>
      </c>
      <c r="N5" s="8">
        <v>10.199999999999999</v>
      </c>
      <c r="O5" s="8">
        <v>15.4</v>
      </c>
      <c r="P5" s="8">
        <v>10.3</v>
      </c>
      <c r="Q5" s="8">
        <v>15.7</v>
      </c>
      <c r="R5" s="9"/>
      <c r="S5" s="8">
        <v>16</v>
      </c>
      <c r="T5" s="8">
        <v>9.6999999999999993</v>
      </c>
      <c r="U5" s="8">
        <v>11.8</v>
      </c>
      <c r="V5" s="8">
        <v>13.7</v>
      </c>
      <c r="W5" s="8">
        <v>12.7</v>
      </c>
      <c r="X5" s="8">
        <v>13.8</v>
      </c>
      <c r="Y5" s="8">
        <v>14</v>
      </c>
      <c r="Z5" s="8">
        <v>14.8</v>
      </c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</row>
    <row r="6" spans="1:40">
      <c r="A6" s="8">
        <v>4</v>
      </c>
      <c r="B6" s="8">
        <v>8.4</v>
      </c>
      <c r="C6" s="8">
        <v>8.6</v>
      </c>
      <c r="D6" s="8">
        <v>8.6999999999999993</v>
      </c>
      <c r="E6" s="8">
        <v>8.6</v>
      </c>
      <c r="F6" s="8">
        <v>8.6</v>
      </c>
      <c r="G6" s="8">
        <v>8.6999999999999993</v>
      </c>
      <c r="H6" s="8">
        <v>8.9</v>
      </c>
      <c r="I6" s="9"/>
      <c r="J6" s="8">
        <v>10</v>
      </c>
      <c r="K6" s="8">
        <v>9.1999999999999993</v>
      </c>
      <c r="L6" s="8">
        <v>10.1</v>
      </c>
      <c r="M6" s="8">
        <v>16.7</v>
      </c>
      <c r="N6" s="8">
        <v>22</v>
      </c>
      <c r="O6" s="8">
        <v>15.9</v>
      </c>
      <c r="P6" s="8">
        <v>16.899999999999999</v>
      </c>
      <c r="Q6" s="8">
        <v>17.399999999999999</v>
      </c>
      <c r="R6" s="9"/>
      <c r="S6" s="8">
        <v>17</v>
      </c>
      <c r="T6" s="8">
        <v>8</v>
      </c>
      <c r="U6" s="8">
        <v>10</v>
      </c>
      <c r="V6" s="8">
        <v>10.7</v>
      </c>
      <c r="W6" s="8">
        <v>11.6</v>
      </c>
      <c r="X6" s="8">
        <v>11.9</v>
      </c>
      <c r="Y6" s="8">
        <v>12.2</v>
      </c>
      <c r="Z6" s="8">
        <v>12.2</v>
      </c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>
      <c r="A7" s="8">
        <v>5</v>
      </c>
      <c r="B7" s="8">
        <v>8.6999999999999993</v>
      </c>
      <c r="C7" s="8">
        <v>8.8000000000000007</v>
      </c>
      <c r="D7" s="8">
        <v>8.6999999999999993</v>
      </c>
      <c r="E7" s="8">
        <v>8.9</v>
      </c>
      <c r="F7" s="8">
        <v>8.8000000000000007</v>
      </c>
      <c r="G7" s="8">
        <v>8.9</v>
      </c>
      <c r="H7" s="8">
        <v>8.9</v>
      </c>
      <c r="I7" s="9"/>
      <c r="J7" s="8">
        <v>11</v>
      </c>
      <c r="K7" s="8">
        <v>9.3000000000000007</v>
      </c>
      <c r="L7" s="8">
        <v>10.3</v>
      </c>
      <c r="M7" s="8">
        <v>17.2</v>
      </c>
      <c r="N7" s="8">
        <v>21.5</v>
      </c>
      <c r="O7" s="8">
        <v>20.100000000000001</v>
      </c>
      <c r="P7" s="8">
        <v>19.100000000000001</v>
      </c>
      <c r="Q7" s="8">
        <v>19</v>
      </c>
      <c r="R7" s="9"/>
      <c r="S7" s="8">
        <v>18</v>
      </c>
      <c r="T7" s="8">
        <v>9.1999999999999993</v>
      </c>
      <c r="U7" s="8">
        <v>11.8</v>
      </c>
      <c r="V7" s="8">
        <v>12.3</v>
      </c>
      <c r="W7" s="8">
        <v>13.1</v>
      </c>
      <c r="X7" s="8">
        <v>15</v>
      </c>
      <c r="Y7" s="8">
        <v>14.3</v>
      </c>
      <c r="Z7" s="8">
        <v>13.2</v>
      </c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</row>
    <row r="8" spans="1:40">
      <c r="A8" s="8">
        <v>6</v>
      </c>
      <c r="B8" s="8">
        <v>8.8000000000000007</v>
      </c>
      <c r="C8" s="8">
        <v>8.9</v>
      </c>
      <c r="D8" s="8">
        <v>8.8000000000000007</v>
      </c>
      <c r="E8" s="8">
        <v>8.9</v>
      </c>
      <c r="F8" s="8">
        <v>8.8000000000000007</v>
      </c>
      <c r="G8" s="8">
        <v>9</v>
      </c>
      <c r="H8" s="8">
        <v>9.1</v>
      </c>
      <c r="I8" s="9"/>
      <c r="J8" s="8">
        <v>12</v>
      </c>
      <c r="K8" s="8">
        <v>9.4</v>
      </c>
      <c r="L8" s="8">
        <v>9.8000000000000007</v>
      </c>
      <c r="M8" s="8">
        <v>10.7</v>
      </c>
      <c r="N8" s="8">
        <v>11.3</v>
      </c>
      <c r="O8" s="8">
        <v>11.6</v>
      </c>
      <c r="P8" s="8">
        <v>11.5</v>
      </c>
      <c r="Q8" s="8">
        <v>11.5</v>
      </c>
      <c r="R8" s="9"/>
      <c r="S8" s="8">
        <v>19</v>
      </c>
      <c r="T8" s="8">
        <v>9.8000000000000007</v>
      </c>
      <c r="U8" s="8">
        <v>10.4</v>
      </c>
      <c r="V8" s="8">
        <v>12.8</v>
      </c>
      <c r="W8" s="8">
        <v>12.5</v>
      </c>
      <c r="X8" s="8">
        <v>12.4</v>
      </c>
      <c r="Y8" s="8">
        <v>12.5</v>
      </c>
      <c r="Z8" s="8">
        <v>12.3</v>
      </c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</row>
    <row r="9" spans="1:40">
      <c r="A9" s="9"/>
      <c r="B9" s="9"/>
      <c r="C9" s="9"/>
      <c r="D9" s="9"/>
      <c r="E9" s="9"/>
      <c r="F9" s="9"/>
      <c r="G9" s="9"/>
      <c r="H9" s="9"/>
      <c r="I9" s="9"/>
      <c r="J9" s="8">
        <v>13</v>
      </c>
      <c r="K9" s="8">
        <v>8.5</v>
      </c>
      <c r="L9" s="8">
        <v>9.1</v>
      </c>
      <c r="M9" s="8">
        <v>16</v>
      </c>
      <c r="N9" s="8">
        <v>21.4</v>
      </c>
      <c r="O9" s="8">
        <v>20.8</v>
      </c>
      <c r="P9" s="8">
        <v>20.7</v>
      </c>
      <c r="Q9" s="8">
        <v>16.399999999999999</v>
      </c>
      <c r="R9" s="9"/>
      <c r="S9" s="8">
        <v>20</v>
      </c>
      <c r="T9" s="8">
        <v>9.1999999999999993</v>
      </c>
      <c r="U9" s="8">
        <v>12.2</v>
      </c>
      <c r="V9" s="8">
        <v>12.8</v>
      </c>
      <c r="W9" s="8">
        <v>13.1</v>
      </c>
      <c r="X9" s="8">
        <v>13.2</v>
      </c>
      <c r="Y9" s="8">
        <v>13.4</v>
      </c>
      <c r="Z9" s="8">
        <v>13.2</v>
      </c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</row>
    <row r="10" spans="1:40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</row>
    <row r="11" spans="1:40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</row>
    <row r="12" spans="1:40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</row>
    <row r="13" spans="1:40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</row>
    <row r="14" spans="1:40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</row>
    <row r="15" spans="1:40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</row>
    <row r="16" spans="1:40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</row>
    <row r="17" spans="1:40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</row>
    <row r="18" spans="1:40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</row>
    <row r="19" spans="1:40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</row>
    <row r="20" spans="1:40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</row>
    <row r="21" spans="1:40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</row>
    <row r="22" spans="1:40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</row>
    <row r="23" spans="1:40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77EC5-33C4-7049-9A45-58648AE3B86D}">
  <dimension ref="A1:AN23"/>
  <sheetViews>
    <sheetView workbookViewId="0">
      <selection activeCell="A2" sqref="A2"/>
    </sheetView>
  </sheetViews>
  <sheetFormatPr baseColWidth="10" defaultRowHeight="15"/>
  <sheetData>
    <row r="1" spans="1:40" ht="18">
      <c r="A1" s="12" t="s">
        <v>23</v>
      </c>
      <c r="B1" s="12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</row>
    <row r="2" spans="1:40">
      <c r="A2" s="1" t="s">
        <v>24</v>
      </c>
      <c r="B2" s="13" t="s">
        <v>0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9"/>
      <c r="J2" s="13" t="s">
        <v>1</v>
      </c>
      <c r="K2" s="13" t="s">
        <v>0</v>
      </c>
      <c r="L2" s="13" t="s">
        <v>3</v>
      </c>
      <c r="M2" s="13" t="s">
        <v>4</v>
      </c>
      <c r="N2" s="13" t="s">
        <v>5</v>
      </c>
      <c r="O2" s="13" t="s">
        <v>6</v>
      </c>
      <c r="P2" s="13" t="s">
        <v>7</v>
      </c>
      <c r="Q2" s="13" t="s">
        <v>8</v>
      </c>
      <c r="R2" s="9"/>
      <c r="S2" s="13" t="s">
        <v>2</v>
      </c>
      <c r="T2" s="13" t="s">
        <v>0</v>
      </c>
      <c r="U2" s="13" t="s">
        <v>3</v>
      </c>
      <c r="V2" s="13" t="s">
        <v>4</v>
      </c>
      <c r="W2" s="13" t="s">
        <v>5</v>
      </c>
      <c r="X2" s="13" t="s">
        <v>6</v>
      </c>
      <c r="Y2" s="13" t="s">
        <v>7</v>
      </c>
      <c r="Z2" s="13" t="s">
        <v>8</v>
      </c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</row>
    <row r="3" spans="1:40">
      <c r="A3" s="8">
        <v>1</v>
      </c>
      <c r="B3" s="8">
        <v>36.729999999999997</v>
      </c>
      <c r="C3" s="8">
        <v>33.369999999999997</v>
      </c>
      <c r="D3" s="8">
        <v>31.34</v>
      </c>
      <c r="E3" s="8">
        <v>30.48</v>
      </c>
      <c r="F3" s="8">
        <v>26.85</v>
      </c>
      <c r="G3" s="8">
        <v>24.35</v>
      </c>
      <c r="H3" s="8">
        <v>22.82</v>
      </c>
      <c r="I3" s="9"/>
      <c r="J3" s="8">
        <v>7</v>
      </c>
      <c r="K3" s="8">
        <v>51.51</v>
      </c>
      <c r="L3" s="8">
        <v>37.85</v>
      </c>
      <c r="M3" s="8">
        <v>32.53</v>
      </c>
      <c r="N3" s="8">
        <v>23.84</v>
      </c>
      <c r="O3" s="8">
        <v>21.03</v>
      </c>
      <c r="P3" s="8">
        <v>23.19</v>
      </c>
      <c r="Q3" s="8">
        <v>21.43</v>
      </c>
      <c r="R3" s="9"/>
      <c r="S3" s="8">
        <v>14</v>
      </c>
      <c r="T3" s="8">
        <v>30.54</v>
      </c>
      <c r="U3" s="8">
        <v>25.64</v>
      </c>
      <c r="V3" s="8">
        <v>18.670000000000002</v>
      </c>
      <c r="W3" s="8">
        <v>14.37</v>
      </c>
      <c r="X3" s="8">
        <v>15.67</v>
      </c>
      <c r="Y3" s="8">
        <v>16.13</v>
      </c>
      <c r="Z3" s="8">
        <v>16.55</v>
      </c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</row>
    <row r="4" spans="1:40">
      <c r="A4" s="8">
        <v>2</v>
      </c>
      <c r="B4" s="8">
        <v>49.66</v>
      </c>
      <c r="C4" s="8">
        <v>53.37</v>
      </c>
      <c r="D4" s="8">
        <v>46.66</v>
      </c>
      <c r="E4" s="8">
        <v>43.32</v>
      </c>
      <c r="F4" s="8">
        <v>41.2</v>
      </c>
      <c r="G4" s="8">
        <v>39.06</v>
      </c>
      <c r="H4" s="8">
        <v>35.94</v>
      </c>
      <c r="I4" s="9"/>
      <c r="J4" s="8">
        <v>8</v>
      </c>
      <c r="K4" s="8">
        <v>39.83</v>
      </c>
      <c r="L4" s="8">
        <v>32.159999999999997</v>
      </c>
      <c r="M4" s="8">
        <v>24.92</v>
      </c>
      <c r="N4" s="8">
        <v>14.41</v>
      </c>
      <c r="O4" s="8">
        <v>15.48</v>
      </c>
      <c r="P4" s="8">
        <v>15.92</v>
      </c>
      <c r="Q4" s="8">
        <v>15.6</v>
      </c>
      <c r="R4" s="9"/>
      <c r="S4" s="8">
        <v>15</v>
      </c>
      <c r="T4" s="8">
        <v>42.8</v>
      </c>
      <c r="U4" s="8">
        <v>27.48</v>
      </c>
      <c r="V4" s="8">
        <v>26.51</v>
      </c>
      <c r="W4" s="8">
        <v>22.44</v>
      </c>
      <c r="X4" s="8">
        <v>20.7</v>
      </c>
      <c r="Y4" s="8">
        <v>21.75</v>
      </c>
      <c r="Z4" s="8">
        <v>20.86</v>
      </c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</row>
    <row r="5" spans="1:40">
      <c r="A5" s="8">
        <v>3</v>
      </c>
      <c r="B5" s="8">
        <v>32.950000000000003</v>
      </c>
      <c r="C5" s="8">
        <v>32.46</v>
      </c>
      <c r="D5" s="8">
        <v>33.020000000000003</v>
      </c>
      <c r="E5" s="8">
        <v>31.64</v>
      </c>
      <c r="F5" s="8">
        <v>31.62</v>
      </c>
      <c r="G5" s="8">
        <v>31.78</v>
      </c>
      <c r="H5" s="8">
        <v>28.25</v>
      </c>
      <c r="I5" s="9"/>
      <c r="J5" s="8">
        <v>9</v>
      </c>
      <c r="K5" s="8">
        <v>53.49</v>
      </c>
      <c r="L5" s="8">
        <v>33.630000000000003</v>
      </c>
      <c r="M5" s="8">
        <v>26.56</v>
      </c>
      <c r="N5" s="8">
        <v>18.579999999999998</v>
      </c>
      <c r="O5" s="8">
        <v>19.579999999999998</v>
      </c>
      <c r="P5" s="8">
        <v>14.79</v>
      </c>
      <c r="Q5" s="8">
        <v>11.21</v>
      </c>
      <c r="R5" s="9"/>
      <c r="S5" s="8">
        <v>16</v>
      </c>
      <c r="T5" s="8">
        <v>25.204999999999998</v>
      </c>
      <c r="U5" s="8">
        <v>23.53</v>
      </c>
      <c r="V5" s="8">
        <v>19.760000000000002</v>
      </c>
      <c r="W5" s="8">
        <v>15.23</v>
      </c>
      <c r="X5" s="8">
        <v>14.74</v>
      </c>
      <c r="Y5" s="8">
        <v>14.7</v>
      </c>
      <c r="Z5" s="8">
        <v>13.49</v>
      </c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</row>
    <row r="6" spans="1:40">
      <c r="A6" s="8">
        <v>4</v>
      </c>
      <c r="B6" s="8">
        <v>57.13</v>
      </c>
      <c r="C6" s="8">
        <v>44.15</v>
      </c>
      <c r="D6" s="8">
        <v>44.44</v>
      </c>
      <c r="E6" s="8">
        <v>37.85</v>
      </c>
      <c r="F6" s="8">
        <v>34.200000000000003</v>
      </c>
      <c r="G6" s="8">
        <v>30.33</v>
      </c>
      <c r="H6" s="8">
        <v>34.700000000000003</v>
      </c>
      <c r="I6" s="9"/>
      <c r="J6" s="8">
        <v>10</v>
      </c>
      <c r="K6" s="8">
        <v>23.92</v>
      </c>
      <c r="L6" s="8">
        <v>17.12</v>
      </c>
      <c r="M6" s="8">
        <v>10.08</v>
      </c>
      <c r="N6" s="8">
        <v>9.36</v>
      </c>
      <c r="O6" s="8">
        <v>13.56</v>
      </c>
      <c r="P6" s="8">
        <v>10.16</v>
      </c>
      <c r="Q6" s="8">
        <v>8.31</v>
      </c>
      <c r="R6" s="9"/>
      <c r="S6" s="8">
        <v>17</v>
      </c>
      <c r="T6" s="8">
        <v>65.11</v>
      </c>
      <c r="U6" s="8">
        <v>32.19</v>
      </c>
      <c r="V6" s="8">
        <v>27.91</v>
      </c>
      <c r="W6" s="8">
        <v>22.35</v>
      </c>
      <c r="X6" s="8">
        <v>20.8</v>
      </c>
      <c r="Y6" s="8">
        <v>19.34</v>
      </c>
      <c r="Z6" s="8">
        <v>19.489999999999998</v>
      </c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>
      <c r="A7" s="8">
        <v>5</v>
      </c>
      <c r="B7" s="8">
        <v>72.19</v>
      </c>
      <c r="C7" s="8">
        <v>55.65</v>
      </c>
      <c r="D7" s="8">
        <v>57.48</v>
      </c>
      <c r="E7" s="8">
        <v>48.15</v>
      </c>
      <c r="F7" s="8">
        <v>45.28</v>
      </c>
      <c r="G7" s="8">
        <v>39.119999999999997</v>
      </c>
      <c r="H7" s="8">
        <v>39.69</v>
      </c>
      <c r="I7" s="9"/>
      <c r="J7" s="8">
        <v>11</v>
      </c>
      <c r="K7" s="8">
        <v>35.229999999999997</v>
      </c>
      <c r="L7" s="8">
        <v>16.440000000000001</v>
      </c>
      <c r="M7" s="8">
        <v>13.53</v>
      </c>
      <c r="N7" s="8">
        <v>13.86</v>
      </c>
      <c r="O7" s="8">
        <v>16.13</v>
      </c>
      <c r="P7" s="8">
        <v>15.41</v>
      </c>
      <c r="Q7" s="8">
        <v>17.36</v>
      </c>
      <c r="R7" s="9"/>
      <c r="S7" s="8">
        <v>18</v>
      </c>
      <c r="T7" s="8">
        <v>29.46</v>
      </c>
      <c r="U7" s="8">
        <v>24.22</v>
      </c>
      <c r="V7" s="8">
        <v>20.83</v>
      </c>
      <c r="W7" s="8">
        <v>16.91</v>
      </c>
      <c r="X7" s="8">
        <v>15.58</v>
      </c>
      <c r="Y7" s="8">
        <v>15.75</v>
      </c>
      <c r="Z7" s="8">
        <v>15.35</v>
      </c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</row>
    <row r="8" spans="1:40">
      <c r="A8" s="8">
        <v>6</v>
      </c>
      <c r="B8" s="8">
        <v>33.61</v>
      </c>
      <c r="C8" s="8">
        <v>35.76</v>
      </c>
      <c r="D8" s="8">
        <v>32.83</v>
      </c>
      <c r="E8" s="8">
        <v>31.31</v>
      </c>
      <c r="F8" s="8">
        <v>31.14</v>
      </c>
      <c r="G8" s="8">
        <v>27.58</v>
      </c>
      <c r="H8" s="8">
        <v>27.21</v>
      </c>
      <c r="I8" s="9"/>
      <c r="J8" s="8">
        <v>12</v>
      </c>
      <c r="K8" s="8">
        <v>25.94</v>
      </c>
      <c r="L8" s="8">
        <v>20.62</v>
      </c>
      <c r="M8" s="8">
        <v>13.56</v>
      </c>
      <c r="N8" s="8">
        <v>10.9</v>
      </c>
      <c r="O8" s="8">
        <v>11.2</v>
      </c>
      <c r="P8" s="8">
        <v>11.87</v>
      </c>
      <c r="Q8" s="8">
        <v>11.95</v>
      </c>
      <c r="R8" s="9"/>
      <c r="S8" s="8">
        <v>19</v>
      </c>
      <c r="T8" s="8">
        <v>30.86</v>
      </c>
      <c r="U8" s="8">
        <v>16.47</v>
      </c>
      <c r="V8" s="8">
        <v>15.91</v>
      </c>
      <c r="W8" s="8">
        <v>16.93</v>
      </c>
      <c r="X8" s="8">
        <v>17.510000000000002</v>
      </c>
      <c r="Y8" s="8">
        <v>18.02</v>
      </c>
      <c r="Z8" s="8">
        <v>17.93</v>
      </c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</row>
    <row r="9" spans="1:40">
      <c r="A9" s="9"/>
      <c r="B9" s="9"/>
      <c r="C9" s="9"/>
      <c r="D9" s="9"/>
      <c r="E9" s="9"/>
      <c r="F9" s="9"/>
      <c r="G9" s="9"/>
      <c r="H9" s="9"/>
      <c r="I9" s="9"/>
      <c r="J9" s="8">
        <v>13</v>
      </c>
      <c r="K9" s="8">
        <v>38.82</v>
      </c>
      <c r="L9" s="8">
        <v>27.99</v>
      </c>
      <c r="M9" s="8">
        <v>12.44</v>
      </c>
      <c r="N9" s="8">
        <v>12.1</v>
      </c>
      <c r="O9" s="8">
        <v>14.67</v>
      </c>
      <c r="P9" s="8">
        <v>14.46</v>
      </c>
      <c r="Q9" s="8">
        <v>11.61</v>
      </c>
      <c r="R9" s="9"/>
      <c r="S9" s="8">
        <v>20</v>
      </c>
      <c r="T9" s="8">
        <v>24.6</v>
      </c>
      <c r="U9" s="8">
        <v>20.56</v>
      </c>
      <c r="V9" s="8">
        <v>18.54</v>
      </c>
      <c r="W9" s="8">
        <v>17.38</v>
      </c>
      <c r="X9" s="8">
        <v>16.57</v>
      </c>
      <c r="Y9" s="8">
        <v>16.350000000000001</v>
      </c>
      <c r="Z9" s="8">
        <v>16.25</v>
      </c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</row>
    <row r="10" spans="1:40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</row>
    <row r="11" spans="1:40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</row>
    <row r="12" spans="1:40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</row>
    <row r="13" spans="1:40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</row>
    <row r="14" spans="1:40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</row>
    <row r="15" spans="1:40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</row>
    <row r="16" spans="1:40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</row>
    <row r="17" spans="1:40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</row>
    <row r="18" spans="1:40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</row>
    <row r="19" spans="1:40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</row>
    <row r="20" spans="1:40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</row>
    <row r="21" spans="1:40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</row>
    <row r="22" spans="1:40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</row>
    <row r="23" spans="1:40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22CF7-72AF-174B-933A-F9904ECE146B}">
  <dimension ref="A1:AN23"/>
  <sheetViews>
    <sheetView workbookViewId="0">
      <selection activeCell="A2" sqref="A2"/>
    </sheetView>
  </sheetViews>
  <sheetFormatPr baseColWidth="10" defaultRowHeight="15"/>
  <sheetData>
    <row r="1" spans="1:40">
      <c r="A1" s="12" t="s">
        <v>14</v>
      </c>
      <c r="B1" s="12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</row>
    <row r="2" spans="1:40">
      <c r="A2" s="1" t="s">
        <v>24</v>
      </c>
      <c r="B2" s="13" t="s">
        <v>0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9"/>
      <c r="J2" s="13" t="s">
        <v>1</v>
      </c>
      <c r="K2" s="13" t="s">
        <v>0</v>
      </c>
      <c r="L2" s="13" t="s">
        <v>3</v>
      </c>
      <c r="M2" s="13" t="s">
        <v>4</v>
      </c>
      <c r="N2" s="13" t="s">
        <v>5</v>
      </c>
      <c r="O2" s="13" t="s">
        <v>6</v>
      </c>
      <c r="P2" s="13" t="s">
        <v>7</v>
      </c>
      <c r="Q2" s="13" t="s">
        <v>8</v>
      </c>
      <c r="R2" s="9"/>
      <c r="S2" s="13" t="s">
        <v>2</v>
      </c>
      <c r="T2" s="13" t="s">
        <v>0</v>
      </c>
      <c r="U2" s="13" t="s">
        <v>3</v>
      </c>
      <c r="V2" s="13" t="s">
        <v>4</v>
      </c>
      <c r="W2" s="13" t="s">
        <v>5</v>
      </c>
      <c r="X2" s="13" t="s">
        <v>6</v>
      </c>
      <c r="Y2" s="13" t="s">
        <v>7</v>
      </c>
      <c r="Z2" s="13" t="s">
        <v>8</v>
      </c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</row>
    <row r="3" spans="1:40">
      <c r="A3" s="8">
        <v>1</v>
      </c>
      <c r="B3" s="8">
        <v>7.2</v>
      </c>
      <c r="C3" s="8">
        <v>7.3</v>
      </c>
      <c r="D3" s="8">
        <v>7.4</v>
      </c>
      <c r="E3" s="8">
        <v>7.2</v>
      </c>
      <c r="F3" s="8">
        <v>7</v>
      </c>
      <c r="G3" s="8">
        <v>7.1</v>
      </c>
      <c r="H3" s="8">
        <v>6.9</v>
      </c>
      <c r="I3" s="9"/>
      <c r="J3" s="8">
        <v>7</v>
      </c>
      <c r="K3" s="8">
        <v>8.5</v>
      </c>
      <c r="L3" s="8">
        <v>8.1</v>
      </c>
      <c r="M3" s="8">
        <v>7.8054054054054074</v>
      </c>
      <c r="N3" s="8">
        <v>7.6</v>
      </c>
      <c r="O3" s="8">
        <v>7</v>
      </c>
      <c r="P3" s="8">
        <v>7.1</v>
      </c>
      <c r="Q3" s="8">
        <v>6.4</v>
      </c>
      <c r="R3" s="9"/>
      <c r="S3" s="8">
        <v>14</v>
      </c>
      <c r="T3" s="8">
        <v>7.3</v>
      </c>
      <c r="U3" s="8">
        <v>4.8</v>
      </c>
      <c r="V3" s="8">
        <v>4.9000000000000004</v>
      </c>
      <c r="W3" s="8">
        <v>4.8</v>
      </c>
      <c r="X3" s="8">
        <v>4.7</v>
      </c>
      <c r="Y3" s="8">
        <v>4.5999999999999996</v>
      </c>
      <c r="Z3" s="8">
        <v>4.5999999999999996</v>
      </c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</row>
    <row r="4" spans="1:40">
      <c r="A4" s="8">
        <v>2</v>
      </c>
      <c r="B4" s="8">
        <v>8.8000000000000007</v>
      </c>
      <c r="C4" s="8">
        <v>8.6</v>
      </c>
      <c r="D4" s="8">
        <v>8.1999999999999993</v>
      </c>
      <c r="E4" s="8">
        <v>8.5</v>
      </c>
      <c r="F4" s="8">
        <v>8.4</v>
      </c>
      <c r="G4" s="8">
        <v>8.1999999999999993</v>
      </c>
      <c r="H4" s="8">
        <v>7.9</v>
      </c>
      <c r="I4" s="9"/>
      <c r="J4" s="8">
        <v>8</v>
      </c>
      <c r="K4" s="8">
        <v>7.2</v>
      </c>
      <c r="L4" s="8">
        <v>7.2</v>
      </c>
      <c r="M4" s="8">
        <v>7</v>
      </c>
      <c r="N4" s="8">
        <v>6.5</v>
      </c>
      <c r="O4" s="8">
        <v>6.4</v>
      </c>
      <c r="P4" s="8">
        <v>9.5</v>
      </c>
      <c r="Q4" s="8">
        <v>9.3000000000000007</v>
      </c>
      <c r="R4" s="9"/>
      <c r="S4" s="8">
        <v>15</v>
      </c>
      <c r="T4" s="8">
        <v>7.5</v>
      </c>
      <c r="U4" s="8">
        <v>5.3</v>
      </c>
      <c r="V4" s="8">
        <v>5.9</v>
      </c>
      <c r="W4" s="8">
        <v>5.8</v>
      </c>
      <c r="X4" s="8">
        <v>5.3</v>
      </c>
      <c r="Y4" s="8">
        <v>5.0999999999999996</v>
      </c>
      <c r="Z4" s="8">
        <v>5</v>
      </c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</row>
    <row r="5" spans="1:40">
      <c r="A5" s="8">
        <v>3</v>
      </c>
      <c r="B5" s="8">
        <v>7.6</v>
      </c>
      <c r="C5" s="8">
        <v>7.7</v>
      </c>
      <c r="D5" s="8">
        <v>7.8</v>
      </c>
      <c r="E5" s="8">
        <v>7.5</v>
      </c>
      <c r="F5" s="8">
        <v>7.5</v>
      </c>
      <c r="G5" s="8">
        <v>7.5</v>
      </c>
      <c r="H5" s="8">
        <v>7.3</v>
      </c>
      <c r="I5" s="9"/>
      <c r="J5" s="8">
        <v>9</v>
      </c>
      <c r="K5" s="8">
        <v>8.3000000000000007</v>
      </c>
      <c r="L5" s="8">
        <v>7.8</v>
      </c>
      <c r="M5" s="8">
        <v>7.6</v>
      </c>
      <c r="N5" s="8">
        <v>7.7</v>
      </c>
      <c r="O5" s="8">
        <v>12.8</v>
      </c>
      <c r="P5" s="8">
        <v>5.2</v>
      </c>
      <c r="Q5" s="8">
        <v>10.199999999999999</v>
      </c>
      <c r="R5" s="9"/>
      <c r="S5" s="8">
        <v>16</v>
      </c>
      <c r="T5" s="8">
        <v>8.3000000000000007</v>
      </c>
      <c r="U5" s="8">
        <v>6.6</v>
      </c>
      <c r="V5" s="8">
        <v>6.6</v>
      </c>
      <c r="W5" s="8">
        <v>6.1</v>
      </c>
      <c r="X5" s="8">
        <v>5</v>
      </c>
      <c r="Y5" s="8">
        <v>5</v>
      </c>
      <c r="Z5" s="8">
        <v>4.9000000000000004</v>
      </c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</row>
    <row r="6" spans="1:40">
      <c r="A6" s="8">
        <v>4</v>
      </c>
      <c r="B6" s="8">
        <v>8.1</v>
      </c>
      <c r="C6" s="8">
        <v>7.9</v>
      </c>
      <c r="D6" s="8">
        <v>7.9</v>
      </c>
      <c r="E6" s="8">
        <v>7.3</v>
      </c>
      <c r="F6" s="8">
        <v>7.1</v>
      </c>
      <c r="G6" s="8">
        <v>7</v>
      </c>
      <c r="H6" s="8">
        <v>7.2</v>
      </c>
      <c r="I6" s="9"/>
      <c r="J6" s="8">
        <v>10</v>
      </c>
      <c r="K6" s="8">
        <v>6.7</v>
      </c>
      <c r="L6" s="8">
        <v>6.4</v>
      </c>
      <c r="M6" s="8">
        <v>11.5</v>
      </c>
      <c r="N6" s="8">
        <v>16.899999999999999</v>
      </c>
      <c r="O6" s="8">
        <v>12.4</v>
      </c>
      <c r="P6" s="8">
        <v>12.1</v>
      </c>
      <c r="Q6" s="8">
        <v>10.199999999999999</v>
      </c>
      <c r="R6" s="9"/>
      <c r="S6" s="8">
        <v>17</v>
      </c>
      <c r="T6" s="8">
        <v>7.9</v>
      </c>
      <c r="U6" s="8">
        <v>6.4</v>
      </c>
      <c r="V6" s="8">
        <v>5.6</v>
      </c>
      <c r="W6" s="8">
        <v>5.0999999999999996</v>
      </c>
      <c r="X6" s="8">
        <v>5.0999999999999996</v>
      </c>
      <c r="Y6" s="8">
        <v>5.2</v>
      </c>
      <c r="Z6" s="8">
        <v>5.2</v>
      </c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>
      <c r="A7" s="8">
        <v>5</v>
      </c>
      <c r="B7" s="8">
        <v>9</v>
      </c>
      <c r="C7" s="8">
        <v>8.8000000000000007</v>
      </c>
      <c r="D7" s="8">
        <v>8.5</v>
      </c>
      <c r="E7" s="8">
        <v>8.3000000000000007</v>
      </c>
      <c r="F7" s="8">
        <v>8.1999999999999993</v>
      </c>
      <c r="G7" s="8">
        <v>8.1</v>
      </c>
      <c r="H7" s="8">
        <v>7.8</v>
      </c>
      <c r="I7" s="9"/>
      <c r="J7" s="8">
        <v>11</v>
      </c>
      <c r="K7" s="8">
        <v>7.8</v>
      </c>
      <c r="L7" s="8">
        <v>5.7</v>
      </c>
      <c r="M7" s="8">
        <v>11.7</v>
      </c>
      <c r="N7" s="8">
        <v>16.2</v>
      </c>
      <c r="O7" s="8">
        <v>16.100000000000001</v>
      </c>
      <c r="P7" s="8">
        <v>16</v>
      </c>
      <c r="Q7" s="8">
        <v>16.5</v>
      </c>
      <c r="R7" s="9"/>
      <c r="S7" s="8">
        <v>18</v>
      </c>
      <c r="T7" s="8">
        <v>7.6</v>
      </c>
      <c r="U7" s="8">
        <v>6.7</v>
      </c>
      <c r="V7" s="8">
        <v>5.8</v>
      </c>
      <c r="W7" s="8">
        <v>5.2</v>
      </c>
      <c r="X7" s="8">
        <v>4.5999999999999996</v>
      </c>
      <c r="Y7" s="8">
        <v>3.7</v>
      </c>
      <c r="Z7" s="8">
        <v>3.8</v>
      </c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</row>
    <row r="8" spans="1:40">
      <c r="A8" s="8">
        <v>6</v>
      </c>
      <c r="B8" s="8">
        <v>7.8</v>
      </c>
      <c r="C8" s="8">
        <v>7.7</v>
      </c>
      <c r="D8" s="8">
        <v>7.4</v>
      </c>
      <c r="E8" s="8">
        <v>7.2</v>
      </c>
      <c r="F8" s="8">
        <v>7.2</v>
      </c>
      <c r="G8" s="8">
        <v>6.9</v>
      </c>
      <c r="H8" s="8">
        <v>6.9</v>
      </c>
      <c r="I8" s="9"/>
      <c r="J8" s="8">
        <v>12</v>
      </c>
      <c r="K8" s="8">
        <v>7.8</v>
      </c>
      <c r="L8" s="8">
        <v>7.6</v>
      </c>
      <c r="M8" s="8">
        <v>6.9</v>
      </c>
      <c r="N8" s="8">
        <v>5.0999999999999996</v>
      </c>
      <c r="O8" s="8">
        <v>6.4</v>
      </c>
      <c r="P8" s="8">
        <v>5.6</v>
      </c>
      <c r="Q8" s="8">
        <v>6.9</v>
      </c>
      <c r="R8" s="9"/>
      <c r="S8" s="8">
        <v>19</v>
      </c>
      <c r="T8" s="8">
        <v>7.6</v>
      </c>
      <c r="U8" s="8">
        <v>4.7</v>
      </c>
      <c r="V8" s="8">
        <v>4.9000000000000004</v>
      </c>
      <c r="W8" s="8">
        <v>4.7</v>
      </c>
      <c r="X8" s="8">
        <v>5.3</v>
      </c>
      <c r="Y8" s="8">
        <v>5.9</v>
      </c>
      <c r="Z8" s="8">
        <v>4.8</v>
      </c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</row>
    <row r="9" spans="1:40">
      <c r="A9" s="9"/>
      <c r="B9" s="9"/>
      <c r="C9" s="9"/>
      <c r="D9" s="9"/>
      <c r="E9" s="9"/>
      <c r="F9" s="9"/>
      <c r="G9" s="9"/>
      <c r="H9" s="9"/>
      <c r="I9" s="9"/>
      <c r="J9" s="8">
        <v>13</v>
      </c>
      <c r="K9" s="8">
        <v>7.2</v>
      </c>
      <c r="L9" s="8">
        <v>6.8</v>
      </c>
      <c r="M9" s="8">
        <v>11.5</v>
      </c>
      <c r="N9" s="8">
        <v>17.2</v>
      </c>
      <c r="O9" s="8">
        <v>17.600000000000001</v>
      </c>
      <c r="P9" s="8">
        <v>17.8</v>
      </c>
      <c r="Q9" s="8">
        <v>11.8</v>
      </c>
      <c r="R9" s="9"/>
      <c r="S9" s="8">
        <v>20</v>
      </c>
      <c r="T9" s="8">
        <v>7.4</v>
      </c>
      <c r="U9" s="8">
        <v>5.7</v>
      </c>
      <c r="V9" s="8">
        <v>6.2</v>
      </c>
      <c r="W9" s="8">
        <v>6</v>
      </c>
      <c r="X9" s="8">
        <v>6</v>
      </c>
      <c r="Y9" s="8">
        <v>5.8</v>
      </c>
      <c r="Z9" s="8">
        <v>5.7</v>
      </c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</row>
    <row r="10" spans="1:40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</row>
    <row r="11" spans="1:40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</row>
    <row r="12" spans="1:40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</row>
    <row r="13" spans="1:40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</row>
    <row r="14" spans="1:40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</row>
    <row r="15" spans="1:40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</row>
    <row r="16" spans="1:40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</row>
    <row r="17" spans="1:40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</row>
    <row r="18" spans="1:40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</row>
    <row r="19" spans="1:40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</row>
    <row r="20" spans="1:40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</row>
    <row r="21" spans="1:40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</row>
    <row r="22" spans="1:40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</row>
    <row r="23" spans="1:40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C3C7C-39BF-4FA9-AA50-110A245AB71C}">
  <dimension ref="A1:Z9"/>
  <sheetViews>
    <sheetView workbookViewId="0">
      <selection activeCell="A2" sqref="A2"/>
    </sheetView>
  </sheetViews>
  <sheetFormatPr baseColWidth="10" defaultRowHeight="15"/>
  <sheetData>
    <row r="1" spans="1:26">
      <c r="A1" s="3" t="s">
        <v>15</v>
      </c>
    </row>
    <row r="2" spans="1:26">
      <c r="A2" s="1" t="s">
        <v>24</v>
      </c>
      <c r="B2" s="1" t="s">
        <v>0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J2" s="1" t="s">
        <v>1</v>
      </c>
      <c r="K2" s="1" t="s">
        <v>0</v>
      </c>
      <c r="L2" s="1" t="s">
        <v>3</v>
      </c>
      <c r="M2" s="1" t="s">
        <v>4</v>
      </c>
      <c r="N2" s="1" t="s">
        <v>5</v>
      </c>
      <c r="O2" s="1" t="s">
        <v>6</v>
      </c>
      <c r="P2" s="1" t="s">
        <v>7</v>
      </c>
      <c r="Q2" s="1" t="s">
        <v>8</v>
      </c>
      <c r="S2" s="1" t="s">
        <v>2</v>
      </c>
      <c r="T2" s="1" t="s">
        <v>0</v>
      </c>
      <c r="U2" s="1" t="s">
        <v>3</v>
      </c>
      <c r="V2" s="1" t="s">
        <v>4</v>
      </c>
      <c r="W2" s="1" t="s">
        <v>5</v>
      </c>
      <c r="X2" s="1" t="s">
        <v>6</v>
      </c>
      <c r="Y2" s="1" t="s">
        <v>7</v>
      </c>
      <c r="Z2" s="1" t="s">
        <v>8</v>
      </c>
    </row>
    <row r="3" spans="1:26">
      <c r="A3" s="2">
        <v>1</v>
      </c>
      <c r="B3" s="2">
        <v>22.32</v>
      </c>
      <c r="C3" s="2">
        <v>24</v>
      </c>
      <c r="D3" s="2">
        <v>23.57</v>
      </c>
      <c r="E3" s="2">
        <v>22.87</v>
      </c>
      <c r="F3" s="2">
        <v>23.79</v>
      </c>
      <c r="G3" s="2">
        <v>24.03</v>
      </c>
      <c r="H3" s="2">
        <v>28.47</v>
      </c>
      <c r="J3" s="2">
        <v>7</v>
      </c>
      <c r="K3" s="2">
        <v>22.35</v>
      </c>
      <c r="L3" s="2">
        <v>35.93</v>
      </c>
      <c r="M3" s="2">
        <v>31.19</v>
      </c>
      <c r="N3" s="2">
        <v>36.22</v>
      </c>
      <c r="O3" s="2">
        <v>32.82</v>
      </c>
      <c r="P3" s="2">
        <v>37.299999999999997</v>
      </c>
      <c r="Q3" s="2">
        <v>39.17</v>
      </c>
      <c r="S3" s="2">
        <v>14</v>
      </c>
      <c r="T3" s="2">
        <v>21.21</v>
      </c>
      <c r="U3" s="2">
        <v>33.909999999999997</v>
      </c>
      <c r="V3" s="2">
        <v>41.335000000000001</v>
      </c>
      <c r="W3" s="2">
        <v>48.49</v>
      </c>
      <c r="X3" s="2">
        <v>44.52</v>
      </c>
      <c r="Y3" s="2">
        <v>43.73</v>
      </c>
      <c r="Z3" s="2">
        <v>47.269999999999996</v>
      </c>
    </row>
    <row r="4" spans="1:26">
      <c r="A4" s="2">
        <v>2</v>
      </c>
      <c r="B4" s="2">
        <v>20.78</v>
      </c>
      <c r="C4" s="2">
        <v>20.25</v>
      </c>
      <c r="D4" s="2">
        <v>20.39</v>
      </c>
      <c r="E4" s="2">
        <v>22.7</v>
      </c>
      <c r="F4" s="2">
        <v>22.47</v>
      </c>
      <c r="G4" s="2">
        <v>21.61</v>
      </c>
      <c r="H4" s="2">
        <v>23.4</v>
      </c>
      <c r="J4" s="2">
        <v>8</v>
      </c>
      <c r="K4" s="2">
        <v>21.14</v>
      </c>
      <c r="L4" s="2">
        <v>31.65</v>
      </c>
      <c r="M4" s="2">
        <v>35.24</v>
      </c>
      <c r="N4" s="2">
        <v>42.81</v>
      </c>
      <c r="O4" s="2">
        <v>38.83</v>
      </c>
      <c r="P4" s="2">
        <v>37.64</v>
      </c>
      <c r="Q4" s="2">
        <v>40.97</v>
      </c>
      <c r="S4" s="2">
        <v>15</v>
      </c>
      <c r="T4" s="2">
        <v>22.38</v>
      </c>
      <c r="U4" s="2">
        <v>37.44</v>
      </c>
      <c r="V4" s="2">
        <v>40.479999999999997</v>
      </c>
      <c r="W4" s="2">
        <v>45</v>
      </c>
      <c r="X4" s="2">
        <v>47.07</v>
      </c>
      <c r="Y4" s="2">
        <v>46.86</v>
      </c>
      <c r="Z4" s="2">
        <v>48.4908108108108</v>
      </c>
    </row>
    <row r="5" spans="1:26">
      <c r="A5" s="2">
        <v>3</v>
      </c>
      <c r="B5" s="2">
        <v>48.92</v>
      </c>
      <c r="C5" s="2">
        <v>24.62</v>
      </c>
      <c r="D5" s="2">
        <v>20.36</v>
      </c>
      <c r="E5" s="2">
        <v>19.489999999999998</v>
      </c>
      <c r="F5" s="2">
        <v>24.76</v>
      </c>
      <c r="G5" s="2">
        <v>27.43</v>
      </c>
      <c r="H5" s="2">
        <v>35.44</v>
      </c>
      <c r="J5" s="2">
        <v>9</v>
      </c>
      <c r="K5" s="2">
        <v>18.86</v>
      </c>
      <c r="L5" s="2">
        <v>21.35</v>
      </c>
      <c r="M5" s="2">
        <v>16.37</v>
      </c>
      <c r="N5" s="2">
        <v>16.57</v>
      </c>
      <c r="O5" s="2">
        <v>27.53</v>
      </c>
      <c r="P5" s="2">
        <v>28.13</v>
      </c>
      <c r="Q5" s="2">
        <v>27.89</v>
      </c>
      <c r="S5" s="2">
        <v>16</v>
      </c>
      <c r="T5" s="2">
        <v>20.83</v>
      </c>
      <c r="U5" s="2">
        <v>27.12</v>
      </c>
      <c r="V5" s="2">
        <v>36.909999999999997</v>
      </c>
      <c r="W5" s="2">
        <v>38.770000000000003</v>
      </c>
      <c r="X5" s="2">
        <v>37.090000000000003</v>
      </c>
      <c r="Y5" s="2">
        <v>47.03</v>
      </c>
      <c r="Z5" s="2">
        <v>44.44</v>
      </c>
    </row>
    <row r="6" spans="1:26">
      <c r="A6" s="2">
        <v>4</v>
      </c>
      <c r="B6" s="2">
        <v>21.18</v>
      </c>
      <c r="C6" s="2">
        <v>16.670000000000002</v>
      </c>
      <c r="D6" s="2">
        <v>16.54</v>
      </c>
      <c r="E6" s="2">
        <v>17.989999999999998</v>
      </c>
      <c r="F6" s="2">
        <v>17.39</v>
      </c>
      <c r="G6" s="2">
        <v>19.760000000000002</v>
      </c>
      <c r="H6" s="2">
        <v>16.510000000000002</v>
      </c>
      <c r="J6" s="2">
        <v>10</v>
      </c>
      <c r="K6" s="2">
        <v>18.440000000000001</v>
      </c>
      <c r="L6" s="2">
        <v>49.11</v>
      </c>
      <c r="M6" s="2">
        <v>56.31</v>
      </c>
      <c r="N6" s="2">
        <v>60.88</v>
      </c>
      <c r="O6" s="2">
        <v>58.31</v>
      </c>
      <c r="P6" s="2">
        <v>60.76</v>
      </c>
      <c r="Q6" s="2">
        <v>62.21</v>
      </c>
      <c r="S6" s="2">
        <v>17</v>
      </c>
      <c r="T6" s="2">
        <v>18.96</v>
      </c>
      <c r="U6" s="2">
        <v>27.72</v>
      </c>
      <c r="V6" s="2">
        <v>40.49</v>
      </c>
      <c r="W6" s="2">
        <v>45.84</v>
      </c>
      <c r="X6" s="2">
        <v>47.26</v>
      </c>
      <c r="Y6" s="2">
        <v>51.39</v>
      </c>
      <c r="Z6" s="2">
        <v>51.59</v>
      </c>
    </row>
    <row r="7" spans="1:26">
      <c r="A7" s="2">
        <v>5</v>
      </c>
      <c r="B7" s="2">
        <v>19.64</v>
      </c>
      <c r="C7" s="2">
        <v>21.37</v>
      </c>
      <c r="D7" s="2">
        <v>20.82</v>
      </c>
      <c r="E7" s="2">
        <v>22.43</v>
      </c>
      <c r="F7" s="2">
        <v>20.61</v>
      </c>
      <c r="G7" s="2">
        <v>20.86</v>
      </c>
      <c r="H7" s="2">
        <v>23.04</v>
      </c>
      <c r="J7" s="2">
        <v>11</v>
      </c>
      <c r="K7" s="2">
        <v>21.43</v>
      </c>
      <c r="L7" s="2">
        <v>29.04</v>
      </c>
      <c r="M7" s="2">
        <v>17.39</v>
      </c>
      <c r="N7" s="2">
        <v>27.85</v>
      </c>
      <c r="O7" s="2">
        <v>29.1</v>
      </c>
      <c r="P7" s="2">
        <v>29.86</v>
      </c>
      <c r="Q7" s="2">
        <v>27.15</v>
      </c>
      <c r="S7" s="2">
        <v>18</v>
      </c>
      <c r="T7" s="2">
        <v>23.28</v>
      </c>
      <c r="U7" s="2">
        <v>39.770000000000003</v>
      </c>
      <c r="V7" s="2">
        <v>46.94</v>
      </c>
      <c r="W7" s="2">
        <v>47.85</v>
      </c>
      <c r="X7" s="2">
        <v>42.66</v>
      </c>
      <c r="Y7" s="2">
        <v>46.59</v>
      </c>
      <c r="Z7" s="2">
        <v>53.52</v>
      </c>
    </row>
    <row r="8" spans="1:26">
      <c r="A8" s="2">
        <v>6</v>
      </c>
      <c r="B8" s="2">
        <v>27</v>
      </c>
      <c r="C8" s="2">
        <v>27.09</v>
      </c>
      <c r="D8" s="2">
        <v>27.53</v>
      </c>
      <c r="E8" s="2">
        <v>28.2</v>
      </c>
      <c r="F8" s="2">
        <v>21.55</v>
      </c>
      <c r="G8" s="2">
        <v>29.47</v>
      </c>
      <c r="H8" s="2">
        <v>28.17</v>
      </c>
      <c r="J8" s="2">
        <v>12</v>
      </c>
      <c r="K8" s="2">
        <v>26.18</v>
      </c>
      <c r="L8" s="2">
        <v>37.270000000000003</v>
      </c>
      <c r="M8" s="2">
        <v>45.96</v>
      </c>
      <c r="N8" s="2">
        <v>43.56</v>
      </c>
      <c r="O8" s="2">
        <v>41.4</v>
      </c>
      <c r="P8" s="2">
        <v>38.17</v>
      </c>
      <c r="Q8" s="2">
        <v>36.46</v>
      </c>
      <c r="S8" s="2">
        <v>19</v>
      </c>
      <c r="T8" s="2">
        <v>24.86</v>
      </c>
      <c r="U8" s="2">
        <v>22.28</v>
      </c>
      <c r="V8" s="2">
        <v>20.03</v>
      </c>
      <c r="W8" s="2">
        <v>16.47</v>
      </c>
      <c r="X8" s="2">
        <v>23.63</v>
      </c>
      <c r="Y8" s="2">
        <v>18.63</v>
      </c>
      <c r="Z8" s="2">
        <v>19</v>
      </c>
    </row>
    <row r="9" spans="1:26">
      <c r="J9" s="2">
        <v>13</v>
      </c>
      <c r="K9" s="2">
        <v>26.28</v>
      </c>
      <c r="L9" s="2">
        <v>37.72</v>
      </c>
      <c r="M9" s="2">
        <v>47.97</v>
      </c>
      <c r="N9" s="2">
        <v>45.09</v>
      </c>
      <c r="O9" s="2">
        <v>46.4</v>
      </c>
      <c r="P9" s="2">
        <v>47.64</v>
      </c>
      <c r="Q9" s="2">
        <v>48.63</v>
      </c>
      <c r="S9" s="2">
        <v>20</v>
      </c>
      <c r="T9" s="2">
        <v>36.119999999999997</v>
      </c>
      <c r="U9" s="2">
        <v>39.18</v>
      </c>
      <c r="V9" s="2">
        <v>24.3</v>
      </c>
      <c r="W9" s="2">
        <v>28.54</v>
      </c>
      <c r="X9" s="2">
        <v>26.59</v>
      </c>
      <c r="Y9" s="2">
        <v>29.38</v>
      </c>
      <c r="Z9" s="2">
        <v>22.55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7008C-B4DD-0342-867F-713A62201B6D}">
  <dimension ref="A1:N10"/>
  <sheetViews>
    <sheetView workbookViewId="0">
      <selection activeCell="A2" sqref="A2"/>
    </sheetView>
  </sheetViews>
  <sheetFormatPr baseColWidth="10" defaultRowHeight="15"/>
  <sheetData>
    <row r="1" spans="1:14" ht="17.25">
      <c r="A1" s="3" t="s">
        <v>22</v>
      </c>
    </row>
    <row r="2" spans="1:14">
      <c r="A2" s="14" t="s">
        <v>24</v>
      </c>
      <c r="B2" s="1" t="s">
        <v>0</v>
      </c>
      <c r="C2" s="1" t="s">
        <v>5</v>
      </c>
      <c r="D2" s="1" t="s">
        <v>8</v>
      </c>
      <c r="F2" s="1" t="s">
        <v>1</v>
      </c>
      <c r="G2" s="1" t="s">
        <v>0</v>
      </c>
      <c r="H2" s="1" t="s">
        <v>5</v>
      </c>
      <c r="I2" s="1" t="s">
        <v>8</v>
      </c>
      <c r="K2" s="1" t="s">
        <v>2</v>
      </c>
      <c r="L2" s="1" t="s">
        <v>0</v>
      </c>
      <c r="M2" s="1" t="s">
        <v>5</v>
      </c>
      <c r="N2" s="1" t="s">
        <v>8</v>
      </c>
    </row>
    <row r="3" spans="1:14">
      <c r="A3" s="2">
        <v>1</v>
      </c>
      <c r="B3" s="2">
        <v>8</v>
      </c>
      <c r="C3" s="2">
        <v>9</v>
      </c>
      <c r="D3" s="2">
        <v>10</v>
      </c>
      <c r="F3" s="2">
        <v>7</v>
      </c>
      <c r="G3" s="2">
        <v>11</v>
      </c>
      <c r="H3" s="2">
        <v>10</v>
      </c>
      <c r="I3" s="2">
        <v>9</v>
      </c>
      <c r="K3" s="2">
        <v>14</v>
      </c>
      <c r="L3" s="2">
        <v>12</v>
      </c>
      <c r="M3" s="2">
        <v>13</v>
      </c>
      <c r="N3" s="2">
        <v>11</v>
      </c>
    </row>
    <row r="4" spans="1:14">
      <c r="A4" s="2">
        <v>2</v>
      </c>
      <c r="B4" s="2">
        <v>12</v>
      </c>
      <c r="C4" s="2">
        <v>12</v>
      </c>
      <c r="D4" s="2">
        <v>11</v>
      </c>
      <c r="F4" s="2">
        <v>8</v>
      </c>
      <c r="G4" s="2">
        <v>12</v>
      </c>
      <c r="H4" s="2">
        <v>11</v>
      </c>
      <c r="I4" s="2">
        <v>14</v>
      </c>
      <c r="K4" s="2">
        <v>15</v>
      </c>
      <c r="L4" s="2">
        <v>12</v>
      </c>
      <c r="M4" s="2">
        <v>13</v>
      </c>
      <c r="N4" s="2">
        <v>17</v>
      </c>
    </row>
    <row r="5" spans="1:14">
      <c r="A5" s="2">
        <v>3</v>
      </c>
      <c r="B5" s="2">
        <v>11</v>
      </c>
      <c r="C5" s="2">
        <v>12</v>
      </c>
      <c r="D5" s="2">
        <v>12</v>
      </c>
      <c r="F5" s="2">
        <v>9</v>
      </c>
      <c r="G5" s="2">
        <v>9</v>
      </c>
      <c r="H5" s="2">
        <v>13</v>
      </c>
      <c r="I5" s="2" t="s">
        <v>9</v>
      </c>
      <c r="K5" s="2">
        <v>16</v>
      </c>
      <c r="L5" s="2">
        <v>10</v>
      </c>
      <c r="M5" s="2">
        <v>10</v>
      </c>
      <c r="N5" s="2">
        <v>16</v>
      </c>
    </row>
    <row r="6" spans="1:14">
      <c r="A6" s="2">
        <v>4</v>
      </c>
      <c r="B6" s="2">
        <v>9</v>
      </c>
      <c r="C6" s="2">
        <v>11</v>
      </c>
      <c r="D6" s="2">
        <v>11</v>
      </c>
      <c r="F6" s="2">
        <v>10</v>
      </c>
      <c r="G6" s="2">
        <v>11</v>
      </c>
      <c r="H6" s="2">
        <v>12</v>
      </c>
      <c r="I6" s="2">
        <v>13</v>
      </c>
      <c r="K6" s="2">
        <v>17</v>
      </c>
      <c r="L6" s="2">
        <v>12</v>
      </c>
      <c r="M6" s="2">
        <v>12</v>
      </c>
      <c r="N6" s="2">
        <v>18</v>
      </c>
    </row>
    <row r="7" spans="1:14">
      <c r="A7" s="2">
        <v>5</v>
      </c>
      <c r="B7" s="2">
        <v>9</v>
      </c>
      <c r="C7" s="2">
        <v>10</v>
      </c>
      <c r="D7" s="2">
        <v>9</v>
      </c>
      <c r="F7" s="2">
        <v>11</v>
      </c>
      <c r="G7" s="2">
        <v>11</v>
      </c>
      <c r="H7" s="2">
        <v>12</v>
      </c>
      <c r="I7" s="2">
        <v>13</v>
      </c>
      <c r="K7" s="2">
        <v>18</v>
      </c>
      <c r="L7" s="2">
        <v>14</v>
      </c>
      <c r="M7" s="2">
        <v>13</v>
      </c>
      <c r="N7" s="2">
        <v>14</v>
      </c>
    </row>
    <row r="8" spans="1:14">
      <c r="A8" s="2">
        <v>6</v>
      </c>
      <c r="B8" s="2">
        <v>9</v>
      </c>
      <c r="C8" s="2">
        <v>9</v>
      </c>
      <c r="D8" s="2">
        <v>11</v>
      </c>
      <c r="F8" s="2">
        <v>12</v>
      </c>
      <c r="G8" s="2">
        <v>11</v>
      </c>
      <c r="H8" s="2">
        <v>12</v>
      </c>
      <c r="I8" s="2">
        <v>12</v>
      </c>
      <c r="K8" s="2">
        <v>19</v>
      </c>
      <c r="L8" s="2">
        <v>10</v>
      </c>
      <c r="M8" s="2">
        <v>10</v>
      </c>
      <c r="N8" s="2">
        <v>11</v>
      </c>
    </row>
    <row r="9" spans="1:14">
      <c r="F9" s="5">
        <v>13</v>
      </c>
      <c r="G9" s="2">
        <v>10</v>
      </c>
      <c r="H9" s="2">
        <v>14</v>
      </c>
      <c r="I9" s="2">
        <v>20</v>
      </c>
      <c r="K9" s="5">
        <v>20</v>
      </c>
      <c r="L9" s="2">
        <v>10</v>
      </c>
      <c r="M9" s="2">
        <v>13</v>
      </c>
      <c r="N9" s="2">
        <v>14</v>
      </c>
    </row>
    <row r="10" spans="1:14">
      <c r="G10" s="4"/>
      <c r="H10" s="4"/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8F3D0-E0AC-4D4B-98AB-14CA2E610C3E}">
  <dimension ref="A1:N9"/>
  <sheetViews>
    <sheetView workbookViewId="0">
      <selection activeCell="A2" sqref="A2"/>
    </sheetView>
  </sheetViews>
  <sheetFormatPr baseColWidth="10" defaultRowHeight="15"/>
  <sheetData>
    <row r="1" spans="1:14">
      <c r="A1" s="3" t="s">
        <v>16</v>
      </c>
    </row>
    <row r="2" spans="1:14">
      <c r="A2" s="1" t="s">
        <v>24</v>
      </c>
      <c r="B2" s="1" t="s">
        <v>0</v>
      </c>
      <c r="C2" s="1" t="s">
        <v>5</v>
      </c>
      <c r="D2" s="1" t="s">
        <v>8</v>
      </c>
      <c r="F2" s="1" t="s">
        <v>1</v>
      </c>
      <c r="G2" s="1" t="s">
        <v>0</v>
      </c>
      <c r="H2" s="1" t="s">
        <v>5</v>
      </c>
      <c r="I2" s="1" t="s">
        <v>8</v>
      </c>
      <c r="K2" s="1" t="s">
        <v>2</v>
      </c>
      <c r="L2" s="1" t="s">
        <v>0</v>
      </c>
      <c r="M2" s="1" t="s">
        <v>5</v>
      </c>
      <c r="N2" s="1" t="s">
        <v>8</v>
      </c>
    </row>
    <row r="3" spans="1:14">
      <c r="A3" s="2">
        <v>1</v>
      </c>
      <c r="B3" s="2">
        <v>3.12</v>
      </c>
      <c r="C3" s="2">
        <v>3.21</v>
      </c>
      <c r="D3" s="2">
        <v>3.13</v>
      </c>
      <c r="F3" s="2">
        <v>7</v>
      </c>
      <c r="G3" s="2">
        <v>4.6900000000000004</v>
      </c>
      <c r="H3" s="2">
        <v>3.95</v>
      </c>
      <c r="I3" s="2">
        <v>3.28</v>
      </c>
      <c r="K3" s="2">
        <v>14</v>
      </c>
      <c r="L3" s="2">
        <v>3</v>
      </c>
      <c r="M3" s="2">
        <v>2.4500000000000002</v>
      </c>
      <c r="N3" s="2">
        <v>4.6500000000000004</v>
      </c>
    </row>
    <row r="4" spans="1:14">
      <c r="A4" s="2">
        <v>2</v>
      </c>
      <c r="B4" s="2">
        <v>3.83</v>
      </c>
      <c r="C4" s="2">
        <v>3.36</v>
      </c>
      <c r="D4" s="2">
        <v>2.83</v>
      </c>
      <c r="F4" s="2">
        <v>8</v>
      </c>
      <c r="G4" s="2">
        <v>3.68</v>
      </c>
      <c r="H4" s="2">
        <v>3.3</v>
      </c>
      <c r="I4" s="2">
        <v>1.69</v>
      </c>
      <c r="K4" s="2">
        <v>15</v>
      </c>
      <c r="L4" s="2">
        <v>4.41</v>
      </c>
      <c r="M4" s="2">
        <v>2.94</v>
      </c>
      <c r="N4" s="2">
        <v>1.44</v>
      </c>
    </row>
    <row r="5" spans="1:14">
      <c r="A5" s="2">
        <v>3</v>
      </c>
      <c r="B5" s="2">
        <v>2.86</v>
      </c>
      <c r="C5" s="2">
        <v>3.69</v>
      </c>
      <c r="D5" s="2">
        <v>2.99</v>
      </c>
      <c r="F5" s="2">
        <v>9</v>
      </c>
      <c r="G5" s="2">
        <v>3.08</v>
      </c>
      <c r="H5" s="2">
        <v>3.27</v>
      </c>
      <c r="I5" s="10" t="s">
        <v>9</v>
      </c>
      <c r="K5" s="2">
        <v>16</v>
      </c>
      <c r="L5" s="2">
        <v>3.38</v>
      </c>
      <c r="M5" s="2">
        <v>2.23</v>
      </c>
      <c r="N5" s="2">
        <v>0.74</v>
      </c>
    </row>
    <row r="6" spans="1:14">
      <c r="A6" s="2">
        <v>4</v>
      </c>
      <c r="B6" s="2">
        <v>3.17</v>
      </c>
      <c r="C6" s="2">
        <v>3.39</v>
      </c>
      <c r="D6" s="2">
        <v>3.08</v>
      </c>
      <c r="F6" s="2">
        <v>10</v>
      </c>
      <c r="G6" s="2">
        <v>3.04</v>
      </c>
      <c r="H6" s="2">
        <v>2.27</v>
      </c>
      <c r="I6" s="2">
        <v>1.64</v>
      </c>
      <c r="K6" s="2">
        <v>17</v>
      </c>
      <c r="L6" s="2">
        <v>3.75</v>
      </c>
      <c r="M6" s="2">
        <v>2.9</v>
      </c>
      <c r="N6" s="2">
        <v>2.1</v>
      </c>
    </row>
    <row r="7" spans="1:14">
      <c r="A7" s="2">
        <v>5</v>
      </c>
      <c r="B7" s="2">
        <v>3.28</v>
      </c>
      <c r="C7" s="2">
        <v>3.32</v>
      </c>
      <c r="D7" s="2">
        <v>3.52</v>
      </c>
      <c r="F7" s="2">
        <v>11</v>
      </c>
      <c r="G7" s="2">
        <v>3.2</v>
      </c>
      <c r="H7" s="2">
        <v>3.11</v>
      </c>
      <c r="I7" s="2">
        <v>2.86</v>
      </c>
      <c r="K7" s="2">
        <v>18</v>
      </c>
      <c r="L7" s="2">
        <v>3.71</v>
      </c>
      <c r="M7" s="2">
        <v>3.07</v>
      </c>
      <c r="N7" s="2">
        <v>2.59</v>
      </c>
    </row>
    <row r="8" spans="1:14">
      <c r="A8" s="2">
        <v>6</v>
      </c>
      <c r="B8" s="2">
        <v>3.64</v>
      </c>
      <c r="C8" s="2">
        <v>3.79</v>
      </c>
      <c r="D8" s="2">
        <v>3.64</v>
      </c>
      <c r="F8" s="2">
        <v>12</v>
      </c>
      <c r="G8" s="2">
        <v>3.66</v>
      </c>
      <c r="H8" s="2">
        <v>2.2200000000000002</v>
      </c>
      <c r="I8" s="2">
        <v>3.69</v>
      </c>
      <c r="K8" s="2">
        <v>19</v>
      </c>
      <c r="L8" s="2">
        <v>4.2</v>
      </c>
      <c r="M8" s="2">
        <v>4.7</v>
      </c>
      <c r="N8" s="2">
        <v>3.14</v>
      </c>
    </row>
    <row r="9" spans="1:14">
      <c r="F9" s="5">
        <v>13</v>
      </c>
      <c r="G9" s="2">
        <v>4.13</v>
      </c>
      <c r="H9" s="2">
        <v>2.35</v>
      </c>
      <c r="I9" s="2">
        <v>0.92</v>
      </c>
      <c r="K9" s="5">
        <v>20</v>
      </c>
      <c r="L9" s="2">
        <v>4.3499999999999996</v>
      </c>
      <c r="M9" s="2">
        <v>2.96</v>
      </c>
      <c r="N9" s="2">
        <v>3.95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15</vt:i4>
      </vt:variant>
    </vt:vector>
  </HeadingPairs>
  <TitlesOfParts>
    <vt:vector size="15" baseType="lpstr">
      <vt:lpstr>mean arterial Pressure</vt:lpstr>
      <vt:lpstr>Oxigenation ratio</vt:lpstr>
      <vt:lpstr>Peak pressure</vt:lpstr>
      <vt:lpstr>Mean Pressure</vt:lpstr>
      <vt:lpstr>Compliance</vt:lpstr>
      <vt:lpstr>PEEP</vt:lpstr>
      <vt:lpstr>Mean arterial pulmonary pressur</vt:lpstr>
      <vt:lpstr>Extravascular lung water index</vt:lpstr>
      <vt:lpstr>Cardiac output</vt:lpstr>
      <vt:lpstr>Systemic vascular resistance in</vt:lpstr>
      <vt:lpstr>Arterenol  µg kg h </vt:lpstr>
      <vt:lpstr>Leucocytes</vt:lpstr>
      <vt:lpstr>Thrombocytes</vt:lpstr>
      <vt:lpstr>Haemoglobin</vt:lpstr>
      <vt:lpstr>Lactate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Ziebart</dc:creator>
  <cp:lastModifiedBy>Alexander Ziebart</cp:lastModifiedBy>
  <dcterms:created xsi:type="dcterms:W3CDTF">2021-05-26T21:40:43Z</dcterms:created>
  <dcterms:modified xsi:type="dcterms:W3CDTF">2021-10-25T20:17:56Z</dcterms:modified>
</cp:coreProperties>
</file>