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基因编辑技术体系优化\Figs Table and Ms\Peer J\"/>
    </mc:Choice>
  </mc:AlternateContent>
  <bookViews>
    <workbookView xWindow="-105" yWindow="-105" windowWidth="23250" windowHeight="12570" tabRatio="42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F77" i="1"/>
  <c r="E25" i="1"/>
  <c r="K3" i="1"/>
  <c r="E3" i="1"/>
  <c r="E68" i="1" l="1"/>
  <c r="I68" i="1"/>
  <c r="J71" i="1" l="1"/>
  <c r="J72" i="1"/>
  <c r="J73" i="1"/>
  <c r="J74" i="1"/>
  <c r="J75" i="1"/>
  <c r="J76" i="1"/>
  <c r="I74" i="1"/>
  <c r="I75" i="1"/>
  <c r="I76" i="1"/>
  <c r="I77" i="1"/>
  <c r="I70" i="1"/>
  <c r="F72" i="1"/>
  <c r="F76" i="1"/>
  <c r="F70" i="1"/>
  <c r="E71" i="1"/>
  <c r="E72" i="1"/>
  <c r="E73" i="1"/>
  <c r="E74" i="1"/>
  <c r="E76" i="1"/>
  <c r="J77" i="1"/>
  <c r="E70" i="1"/>
  <c r="F75" i="1" l="1"/>
  <c r="I73" i="1"/>
  <c r="F74" i="1"/>
  <c r="I72" i="1"/>
  <c r="F73" i="1"/>
  <c r="I71" i="1"/>
  <c r="J70" i="1"/>
  <c r="E75" i="1"/>
  <c r="F71" i="1"/>
  <c r="I79" i="1" l="1"/>
  <c r="F79" i="1"/>
  <c r="E79" i="1"/>
  <c r="E78" i="1"/>
  <c r="J79" i="1"/>
  <c r="J78" i="1"/>
  <c r="I78" i="1"/>
  <c r="F78" i="1"/>
  <c r="J21" i="1"/>
  <c r="J20" i="1"/>
  <c r="J19" i="1"/>
  <c r="J18" i="1"/>
  <c r="J17" i="1"/>
  <c r="J16" i="1"/>
  <c r="J15" i="1"/>
  <c r="J14" i="1"/>
  <c r="J10" i="1"/>
  <c r="J9" i="1"/>
  <c r="J8" i="1"/>
  <c r="J7" i="1"/>
  <c r="J6" i="1"/>
  <c r="J5" i="1"/>
  <c r="J4" i="1"/>
  <c r="J3" i="1"/>
  <c r="K14" i="1" l="1"/>
  <c r="E32" i="1" l="1"/>
  <c r="E31" i="1"/>
  <c r="E30" i="1"/>
  <c r="E29" i="1"/>
  <c r="E28" i="1"/>
  <c r="E27" i="1"/>
  <c r="E26" i="1"/>
  <c r="E21" i="1"/>
  <c r="E20" i="1"/>
  <c r="E19" i="1"/>
  <c r="E18" i="1"/>
  <c r="E17" i="1"/>
  <c r="E16" i="1"/>
  <c r="E15" i="1"/>
  <c r="E14" i="1"/>
  <c r="F14" i="1" l="1"/>
  <c r="E22" i="1"/>
  <c r="Q14" i="1"/>
  <c r="Q32" i="1"/>
  <c r="Q31" i="1"/>
  <c r="Q30" i="1"/>
  <c r="Q29" i="1"/>
  <c r="Q28" i="1"/>
  <c r="Q27" i="1"/>
  <c r="Q26" i="1"/>
  <c r="Q25" i="1"/>
  <c r="V21" i="1"/>
  <c r="Q21" i="1"/>
  <c r="V20" i="1"/>
  <c r="Q20" i="1"/>
  <c r="V19" i="1"/>
  <c r="Q19" i="1"/>
  <c r="V18" i="1"/>
  <c r="Q18" i="1"/>
  <c r="V17" i="1"/>
  <c r="Q17" i="1"/>
  <c r="V16" i="1"/>
  <c r="Q16" i="1"/>
  <c r="V15" i="1"/>
  <c r="Q15" i="1"/>
  <c r="V14" i="1"/>
  <c r="V10" i="1"/>
  <c r="Q10" i="1"/>
  <c r="V9" i="1"/>
  <c r="Q9" i="1"/>
  <c r="V8" i="1"/>
  <c r="Q8" i="1"/>
  <c r="V7" i="1"/>
  <c r="Q7" i="1"/>
  <c r="V6" i="1"/>
  <c r="Q6" i="1"/>
  <c r="V5" i="1"/>
  <c r="Q5" i="1"/>
  <c r="V4" i="1"/>
  <c r="Q4" i="1"/>
  <c r="V3" i="1"/>
  <c r="Q3" i="1"/>
  <c r="F25" i="1"/>
  <c r="J22" i="1"/>
  <c r="E4" i="1"/>
  <c r="E5" i="1"/>
  <c r="E6" i="1"/>
  <c r="E7" i="1"/>
  <c r="E8" i="1"/>
  <c r="E9" i="1"/>
  <c r="E10" i="1"/>
  <c r="W14" i="1" l="1"/>
  <c r="J11" i="1"/>
  <c r="E33" i="1"/>
  <c r="R25" i="1"/>
  <c r="Q33" i="1"/>
  <c r="V22" i="1"/>
  <c r="W3" i="1"/>
  <c r="V11" i="1"/>
  <c r="R14" i="1"/>
  <c r="Q22" i="1"/>
  <c r="R3" i="1"/>
  <c r="Q11" i="1"/>
  <c r="F3" i="1" l="1"/>
  <c r="E11" i="1"/>
</calcChain>
</file>

<file path=xl/sharedStrings.xml><?xml version="1.0" encoding="utf-8"?>
<sst xmlns="http://schemas.openxmlformats.org/spreadsheetml/2006/main" count="203" uniqueCount="82">
  <si>
    <t>LUC</t>
    <phoneticPr fontId="1" type="noConversion"/>
  </si>
  <si>
    <t>FLUC</t>
    <phoneticPr fontId="1" type="noConversion"/>
  </si>
  <si>
    <t>LUC/FLUC</t>
    <phoneticPr fontId="1" type="noConversion"/>
  </si>
  <si>
    <t>LUC/FLUC</t>
  </si>
  <si>
    <t>average</t>
  </si>
  <si>
    <t>average</t>
    <phoneticPr fontId="1" type="noConversion"/>
  </si>
  <si>
    <t>SD</t>
  </si>
  <si>
    <t>SD</t>
    <phoneticPr fontId="1" type="noConversion"/>
  </si>
  <si>
    <t>PDS-T1</t>
    <phoneticPr fontId="1" type="noConversion"/>
  </si>
  <si>
    <t>PDS-T2</t>
    <phoneticPr fontId="1" type="noConversion"/>
  </si>
  <si>
    <t>LUC+Ubi::Cas9</t>
    <phoneticPr fontId="1" type="noConversion"/>
  </si>
  <si>
    <t>35S::ifLUC+Ubi::Cas9</t>
    <phoneticPr fontId="1" type="noConversion"/>
  </si>
  <si>
    <t>35S::ifLUC+Ubi::Cas9+OsU6a::sgRNA</t>
    <phoneticPr fontId="1" type="noConversion"/>
  </si>
  <si>
    <t>35S::ifLUC+Ubi::Cas9+MaU6c::sgRNA</t>
    <phoneticPr fontId="1" type="noConversion"/>
  </si>
  <si>
    <t>35S::ifLUC+Ubi::opCas9+MaU6c::sgRNA</t>
    <phoneticPr fontId="1" type="noConversion"/>
  </si>
  <si>
    <t>PDS-T1</t>
    <phoneticPr fontId="1" type="noConversion"/>
  </si>
  <si>
    <t>(LUC+Ubi::Cas9)-1</t>
  </si>
  <si>
    <t>(LUC+Ubi::Cas9)-2</t>
  </si>
  <si>
    <t>(LUC+Ubi::Cas9)-3</t>
  </si>
  <si>
    <t>(LUC+Ubi::Cas9)-4</t>
  </si>
  <si>
    <t>(LUC+Ubi::Cas9)-5</t>
  </si>
  <si>
    <t>(LUC+Ubi::Cas9)-6</t>
  </si>
  <si>
    <t>(LUC+Ubi::Cas9)-7</t>
  </si>
  <si>
    <t>(LUC+Ubi::Cas9)-8</t>
  </si>
  <si>
    <t>(35S::ifLUC+Ubi::Cas9)-1</t>
    <phoneticPr fontId="1" type="noConversion"/>
  </si>
  <si>
    <t>(35S::ifLUC+Ubi::Cas9)-2</t>
  </si>
  <si>
    <t>(35S::ifLUC+Ubi::Cas9)-3</t>
  </si>
  <si>
    <t>(35S::ifLUC+Ubi::Cas9)-4</t>
  </si>
  <si>
    <t>(35S::ifLUC+Ubi::Cas9)-5</t>
  </si>
  <si>
    <t>(35S::ifLUC+Ubi::Cas9)-6</t>
  </si>
  <si>
    <t>(35S::ifLUC+Ubi::Cas9)-7</t>
  </si>
  <si>
    <t>(35S::ifLUC+Ubi::Cas9)-8</t>
  </si>
  <si>
    <t>(35S::ifLUC+Ubi::Cas9+OsU6a::sgRNA)-1</t>
    <phoneticPr fontId="1" type="noConversion"/>
  </si>
  <si>
    <t>(35S::ifLUC+Ubi::Cas9+OsU6a::sgRNA)-2</t>
  </si>
  <si>
    <t>(35S::ifLUC+Ubi::Cas9+OsU6a::sgRNA)-3</t>
  </si>
  <si>
    <t>(35S::ifLUC+Ubi::Cas9+OsU6a::sgRNA)-4</t>
  </si>
  <si>
    <t>(35S::ifLUC+Ubi::Cas9+OsU6a::sgRNA)-5</t>
  </si>
  <si>
    <t>(35S::ifLUC+Ubi::Cas9+OsU6a::sgRNA)-6</t>
  </si>
  <si>
    <t>(35S::ifLUC+Ubi::Cas9+OsU6a::sgRNA)-7</t>
  </si>
  <si>
    <t>(35S::ifLUC+Ubi::Cas9+OsU6a::sgRNA)-8</t>
  </si>
  <si>
    <t>(35S::ifLUC+Ubi::Cas9+MaU6c::sgRNA)-1</t>
    <phoneticPr fontId="1" type="noConversion"/>
  </si>
  <si>
    <t>(35S::ifLUC+Ubi::Cas9+MaU6c::sgRNA)-2</t>
  </si>
  <si>
    <t>(35S::ifLUC+Ubi::Cas9+MaU6c::sgRNA)-3</t>
  </si>
  <si>
    <t>(35S::ifLUC+Ubi::Cas9+MaU6c::sgRNA)-4</t>
  </si>
  <si>
    <t>(35S::ifLUC+Ubi::Cas9+MaU6c::sgRNA)-5</t>
  </si>
  <si>
    <t>(35S::ifLUC+Ubi::Cas9+MaU6c::sgRNA)-6</t>
  </si>
  <si>
    <t>(35S::ifLUC+Ubi::Cas9+MaU6c::sgRNA)-7</t>
  </si>
  <si>
    <t>(35S::ifLUC+Ubi::Cas9+MaU6c::sgRNA)-8</t>
  </si>
  <si>
    <t>(35S::ifLUC+Ubi::opCas9+MaU6c::sgRNA)-1</t>
    <phoneticPr fontId="1" type="noConversion"/>
  </si>
  <si>
    <t>(35S::ifLUC+Ubi::opCas9+MaU6c::sgRNA)-2</t>
  </si>
  <si>
    <t>(35S::ifLUC+Ubi::opCas9+MaU6c::sgRNA)-3</t>
  </si>
  <si>
    <t>(35S::ifLUC+Ubi::opCas9+MaU6c::sgRNA)-4</t>
  </si>
  <si>
    <t>(35S::ifLUC+Ubi::opCas9+MaU6c::sgRNA)-5</t>
  </si>
  <si>
    <t>(35S::ifLUC+Ubi::opCas9+MaU6c::sgRNA)-6</t>
  </si>
  <si>
    <t>(35S::ifLUC+Ubi::opCas9+MaU6c::sgRNA)-7</t>
  </si>
  <si>
    <t>(35S::ifLUC+Ubi::opCas9+MaU6c::sgRNA)-8</t>
  </si>
  <si>
    <t>PDS-T2</t>
    <phoneticPr fontId="1" type="noConversion"/>
  </si>
  <si>
    <t>(35S::ifLUC+Ubi::Cas9)</t>
    <phoneticPr fontId="1" type="noConversion"/>
  </si>
  <si>
    <t>repetition1</t>
    <phoneticPr fontId="1" type="noConversion"/>
  </si>
  <si>
    <t>repetition2</t>
  </si>
  <si>
    <t>repetition3</t>
  </si>
  <si>
    <t>repetition4</t>
  </si>
  <si>
    <t>repetition5</t>
  </si>
  <si>
    <t>repetition6</t>
  </si>
  <si>
    <t>repetition7</t>
  </si>
  <si>
    <t>repetition8</t>
  </si>
  <si>
    <t>(35S::ifLUC+Ubi::opCas9+MaU6c::sgRNA)</t>
    <phoneticPr fontId="1" type="noConversion"/>
  </si>
  <si>
    <t>reads indel</t>
    <phoneticPr fontId="1" type="noConversion"/>
  </si>
  <si>
    <t>35S::ifLUC+Ubi::opCas9+MaU6c::sgRNA-T1</t>
  </si>
  <si>
    <t>35S::ifLUC+Ubi::opCas9+MaU6c::sgRNA-T1</t>
    <phoneticPr fontId="1" type="noConversion"/>
  </si>
  <si>
    <t>35S::ifLUC+Ubi::opCas9+MaU6c::sgRNA-T2</t>
  </si>
  <si>
    <t>35S::ifLUC+Ubi::opCas9+MaU6c::sgRNA-T2</t>
    <phoneticPr fontId="1" type="noConversion"/>
  </si>
  <si>
    <t>PDS-T1</t>
    <phoneticPr fontId="1" type="noConversion"/>
  </si>
  <si>
    <t>PDS-T2</t>
    <phoneticPr fontId="1" type="noConversion"/>
  </si>
  <si>
    <t>SD</t>
    <phoneticPr fontId="1" type="noConversion"/>
  </si>
  <si>
    <t>SD</t>
    <phoneticPr fontId="1" type="noConversion"/>
  </si>
  <si>
    <t>SD</t>
    <phoneticPr fontId="1" type="noConversion"/>
  </si>
  <si>
    <t>SD</t>
    <phoneticPr fontId="1" type="noConversion"/>
  </si>
  <si>
    <t>SD</t>
    <phoneticPr fontId="1" type="noConversion"/>
  </si>
  <si>
    <t>SD</t>
    <phoneticPr fontId="1" type="noConversion"/>
  </si>
  <si>
    <t>SD</t>
    <phoneticPr fontId="1" type="noConversion"/>
  </si>
  <si>
    <t>Mean value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</si>
</sst>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5"/>
      <name val="Calibri"/>
      <family val="2"/>
    </font>
    <font>
      <sz val="11"/>
      <color theme="5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8"/>
      <color rgb="FFFF0000"/>
      <name val="方正姚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rgb="FF7030A0"/>
      <name val="等线"/>
      <family val="3"/>
      <charset val="134"/>
      <scheme val="minor"/>
    </font>
    <font>
      <sz val="11"/>
      <color theme="1"/>
      <name val="方正姚体"/>
      <family val="3"/>
      <charset val="134"/>
    </font>
    <font>
      <sz val="8"/>
      <color rgb="FF333333"/>
      <name val="Arial"/>
      <family val="2"/>
    </font>
    <font>
      <sz val="8"/>
      <color rgb="FF4A90E2"/>
      <name val="Arial"/>
      <family val="2"/>
    </font>
    <font>
      <sz val="11"/>
      <color rgb="FF00B0F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均值图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04-4A33-9775-B6C9C5F63F86}"/>
              </c:ext>
            </c:extLst>
          </c:dPt>
          <c:cat>
            <c:numRef>
              <c:f>Sheet1!$A$131:$Q$131</c:f>
              <c:numCache>
                <c:formatCode>General</c:formatCode>
                <c:ptCount val="17"/>
              </c:numCache>
            </c:numRef>
          </c:cat>
          <c:val>
            <c:numRef>
              <c:f>Sheet1!$A$132:$Q$132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04-4A33-9775-B6C9C5F63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3221584"/>
        <c:axId val="-1373229744"/>
      </c:barChart>
      <c:catAx>
        <c:axId val="-137322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73229744"/>
        <c:crosses val="autoZero"/>
        <c:auto val="1"/>
        <c:lblAlgn val="ctr"/>
        <c:lblOffset val="100"/>
        <c:noMultiLvlLbl val="0"/>
      </c:catAx>
      <c:valAx>
        <c:axId val="-13732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7322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80425936690799"/>
          <c:y val="0.17487034417727487"/>
          <c:w val="0.87849847628106892"/>
          <c:h val="0.44503112853467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Sheet1!$B$37</c:f>
              <c:strCache>
                <c:ptCount val="1"/>
                <c:pt idx="0">
                  <c:v>LUC/FLUC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Sheet1!$C$38:$G$38</c:f>
                <c:numCache>
                  <c:formatCode>General</c:formatCode>
                  <c:ptCount val="5"/>
                  <c:pt idx="0">
                    <c:v>2.4403139057639547E-3</c:v>
                  </c:pt>
                  <c:pt idx="1">
                    <c:v>4.4583536028428024E-2</c:v>
                  </c:pt>
                  <c:pt idx="2">
                    <c:v>0.10630443042048748</c:v>
                  </c:pt>
                  <c:pt idx="3">
                    <c:v>4.5726959081025753E-2</c:v>
                  </c:pt>
                  <c:pt idx="4">
                    <c:v>7.975301302104619E-2</c:v>
                  </c:pt>
                </c:numCache>
              </c:numRef>
            </c:plus>
            <c:minus>
              <c:numRef>
                <c:f>Sheet1!$C$38:$G$38</c:f>
                <c:numCache>
                  <c:formatCode>General</c:formatCode>
                  <c:ptCount val="5"/>
                  <c:pt idx="0">
                    <c:v>2.4403139057639547E-3</c:v>
                  </c:pt>
                  <c:pt idx="1">
                    <c:v>4.4583536028428024E-2</c:v>
                  </c:pt>
                  <c:pt idx="2">
                    <c:v>0.10630443042048748</c:v>
                  </c:pt>
                  <c:pt idx="3">
                    <c:v>4.5726959081025753E-2</c:v>
                  </c:pt>
                  <c:pt idx="4">
                    <c:v>7.975301302104619E-2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Sheet1!$C$36:$G$36</c:f>
              <c:strCache>
                <c:ptCount val="5"/>
                <c:pt idx="0">
                  <c:v>LUC+Ubi::Cas9</c:v>
                </c:pt>
                <c:pt idx="1">
                  <c:v>35S::ifLUC+Ubi::Cas9</c:v>
                </c:pt>
                <c:pt idx="2">
                  <c:v>35S::ifLUC+Ubi::Cas9+OsU6a::sgRNA</c:v>
                </c:pt>
                <c:pt idx="3">
                  <c:v>35S::ifLUC+Ubi::Cas9+MaU6c::sgRNA</c:v>
                </c:pt>
                <c:pt idx="4">
                  <c:v>35S::ifLUC+Ubi::opCas9+MaU6c::sgRNA</c:v>
                </c:pt>
              </c:strCache>
            </c:strRef>
          </c:cat>
          <c:val>
            <c:numRef>
              <c:f>Sheet1!$C$37:$G$37</c:f>
              <c:numCache>
                <c:formatCode>General</c:formatCode>
                <c:ptCount val="5"/>
                <c:pt idx="0">
                  <c:v>1.3877153105307034E-2</c:v>
                </c:pt>
                <c:pt idx="1">
                  <c:v>2.0683777680694706</c:v>
                </c:pt>
                <c:pt idx="2">
                  <c:v>1.5347123667573834</c:v>
                </c:pt>
                <c:pt idx="3">
                  <c:v>1.4511973365703399</c:v>
                </c:pt>
                <c:pt idx="4">
                  <c:v>1.0989701417765234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1-4C63-97FC-12D55F41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3219408"/>
        <c:axId val="-1373228112"/>
      </c:barChart>
      <c:catAx>
        <c:axId val="-137321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73228112"/>
        <c:crosses val="autoZero"/>
        <c:auto val="1"/>
        <c:lblAlgn val="ctr"/>
        <c:lblOffset val="100"/>
        <c:noMultiLvlLbl val="0"/>
      </c:catAx>
      <c:valAx>
        <c:axId val="-137322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7321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2644935927126748E-2"/>
          <c:y val="0.17462335216572505"/>
          <c:w val="0.88039427975914775"/>
          <c:h val="0.45760042706526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Sheet1!$O$37</c:f>
              <c:strCache>
                <c:ptCount val="1"/>
                <c:pt idx="0">
                  <c:v>LUC/FLUC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Sheet1!$P$38:$T$38</c:f>
                <c:numCache>
                  <c:formatCode>General</c:formatCode>
                  <c:ptCount val="5"/>
                  <c:pt idx="0">
                    <c:v>1.1829311920815561E-3</c:v>
                  </c:pt>
                  <c:pt idx="1">
                    <c:v>2.3707229587580023E-3</c:v>
                  </c:pt>
                  <c:pt idx="2">
                    <c:v>1.9413879273076833E-3</c:v>
                  </c:pt>
                  <c:pt idx="3">
                    <c:v>3.0581227646739547E-3</c:v>
                  </c:pt>
                  <c:pt idx="4">
                    <c:v>2.1929871839749949E-3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Sheet1!$P$36:$T$36</c:f>
              <c:strCache>
                <c:ptCount val="5"/>
                <c:pt idx="0">
                  <c:v>LUC+Ubi::Cas9</c:v>
                </c:pt>
                <c:pt idx="1">
                  <c:v>35S::ifLUC+Ubi::Cas9</c:v>
                </c:pt>
                <c:pt idx="2">
                  <c:v>35S::ifLUC+Ubi::Cas9+OsU6a::sgRNA</c:v>
                </c:pt>
                <c:pt idx="3">
                  <c:v>35S::ifLUC+Ubi::Cas9+MaU6c::sgRNA</c:v>
                </c:pt>
                <c:pt idx="4">
                  <c:v>35S::ifLUC+Ubi::opCas9+MaU6c::sgRNA</c:v>
                </c:pt>
              </c:strCache>
            </c:strRef>
          </c:cat>
          <c:val>
            <c:numRef>
              <c:f>Sheet1!$P$37:$T$37</c:f>
              <c:numCache>
                <c:formatCode>General</c:formatCode>
                <c:ptCount val="5"/>
                <c:pt idx="0">
                  <c:v>7.7434465062405644E-3</c:v>
                </c:pt>
                <c:pt idx="1">
                  <c:v>6.1496973243920727E-2</c:v>
                </c:pt>
                <c:pt idx="2">
                  <c:v>5.5245768072869926E-2</c:v>
                </c:pt>
                <c:pt idx="3">
                  <c:v>4.4755148154552372E-2</c:v>
                </c:pt>
                <c:pt idx="4">
                  <c:v>1.9021203090710988E-2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3-447D-8231-F59980880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3363328"/>
        <c:axId val="-1373362784"/>
      </c:barChart>
      <c:catAx>
        <c:axId val="-13733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73362784"/>
        <c:crosses val="autoZero"/>
        <c:auto val="1"/>
        <c:lblAlgn val="ctr"/>
        <c:lblOffset val="100"/>
        <c:noMultiLvlLbl val="0"/>
      </c:catAx>
      <c:valAx>
        <c:axId val="-13733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3733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71607657857841E-2"/>
          <c:y val="5.0925925925925923E-2"/>
          <c:w val="0.91681434047936583"/>
          <c:h val="0.84615200679986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Sheet1!$E$83:$G$83</c:f>
                <c:numCache>
                  <c:formatCode>General</c:formatCode>
                  <c:ptCount val="3"/>
                  <c:pt idx="0">
                    <c:v>2.1554832350591465E-2</c:v>
                  </c:pt>
                  <c:pt idx="1">
                    <c:v>3.855824320500411E-2</c:v>
                  </c:pt>
                  <c:pt idx="2">
                    <c:v>3.5660083225182326E-2</c:v>
                  </c:pt>
                </c:numCache>
              </c:numRef>
            </c:plus>
            <c:minus>
              <c:numRef>
                <c:f>Sheet1!$E$83:$G$83</c:f>
                <c:numCache>
                  <c:formatCode>General</c:formatCode>
                  <c:ptCount val="3"/>
                  <c:pt idx="0">
                    <c:v>2.1554832350591465E-2</c:v>
                  </c:pt>
                  <c:pt idx="1">
                    <c:v>3.855824320500411E-2</c:v>
                  </c:pt>
                  <c:pt idx="2">
                    <c:v>3.5660083225182326E-2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Sheet1!$E$81:$G$81</c:f>
              <c:strCache>
                <c:ptCount val="3"/>
                <c:pt idx="0">
                  <c:v>35S::ifLUC+Ubi::Cas9</c:v>
                </c:pt>
                <c:pt idx="1">
                  <c:v>35S::ifLUC+Ubi::opCas9+MaU6c::sgRNA-T1</c:v>
                </c:pt>
                <c:pt idx="2">
                  <c:v>35S::ifLUC+Ubi::opCas9+MaU6c::sgRNA-T2</c:v>
                </c:pt>
              </c:strCache>
            </c:strRef>
          </c:cat>
          <c:val>
            <c:numRef>
              <c:f>Sheet1!$E$82:$G$82</c:f>
              <c:numCache>
                <c:formatCode>General</c:formatCode>
                <c:ptCount val="3"/>
                <c:pt idx="0">
                  <c:v>1</c:v>
                </c:pt>
                <c:pt idx="1">
                  <c:v>0.53131983854296216</c:v>
                </c:pt>
                <c:pt idx="2">
                  <c:v>0.30930307765335951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DF-4EE0-8D10-FD9032017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06368080"/>
        <c:axId val="-1206369712"/>
      </c:barChart>
      <c:catAx>
        <c:axId val="-120636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-1206369712"/>
        <c:crosses val="autoZero"/>
        <c:auto val="1"/>
        <c:lblAlgn val="ctr"/>
        <c:lblOffset val="100"/>
        <c:noMultiLvlLbl val="0"/>
      </c:catAx>
      <c:valAx>
        <c:axId val="-1206369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activity</a:t>
                </a:r>
                <a:endParaRPr lang="zh-CN" altLang="en-US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0449557173142188E-3"/>
              <c:y val="0.2245572150456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-120636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133</xdr:row>
      <xdr:rowOff>15240</xdr:rowOff>
    </xdr:from>
    <xdr:to>
      <xdr:col>11</xdr:col>
      <xdr:colOff>114300</xdr:colOff>
      <xdr:row>148</xdr:row>
      <xdr:rowOff>129540</xdr:rowOff>
    </xdr:to>
    <xdr:graphicFrame macro="">
      <xdr:nvGraphicFramePr>
        <xdr:cNvPr id="6" name="图表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51707</xdr:colOff>
      <xdr:row>38</xdr:row>
      <xdr:rowOff>173627</xdr:rowOff>
    </xdr:from>
    <xdr:to>
      <xdr:col>8</xdr:col>
      <xdr:colOff>385083</xdr:colOff>
      <xdr:row>54</xdr:row>
      <xdr:rowOff>146957</xdr:rowOff>
    </xdr:to>
    <xdr:graphicFrame macro="">
      <xdr:nvGraphicFramePr>
        <xdr:cNvPr id="9" name="图表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74295</xdr:colOff>
      <xdr:row>39</xdr:row>
      <xdr:rowOff>24765</xdr:rowOff>
    </xdr:from>
    <xdr:to>
      <xdr:col>19</xdr:col>
      <xdr:colOff>95250</xdr:colOff>
      <xdr:row>54</xdr:row>
      <xdr:rowOff>148590</xdr:rowOff>
    </xdr:to>
    <xdr:graphicFrame macro="">
      <xdr:nvGraphicFramePr>
        <xdr:cNvPr id="12" name="图表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26669</xdr:colOff>
      <xdr:row>84</xdr:row>
      <xdr:rowOff>57150</xdr:rowOff>
    </xdr:from>
    <xdr:to>
      <xdr:col>15</xdr:col>
      <xdr:colOff>559593</xdr:colOff>
      <xdr:row>99</xdr:row>
      <xdr:rowOff>161925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topLeftCell="D58" zoomScale="80" zoomScaleNormal="80" workbookViewId="0">
      <selection activeCell="T32" sqref="T32"/>
    </sheetView>
  </sheetViews>
  <sheetFormatPr defaultRowHeight="13.5"/>
  <cols>
    <col min="1" max="1" width="5.625" customWidth="1"/>
    <col min="2" max="2" width="25.125" customWidth="1"/>
    <col min="3" max="3" width="9.75" style="14" customWidth="1"/>
    <col min="4" max="4" width="14.25" style="14" customWidth="1"/>
    <col min="5" max="5" width="11.625" customWidth="1"/>
    <col min="7" max="7" width="14.375" customWidth="1"/>
    <col min="8" max="8" width="9" style="14"/>
    <col min="9" max="9" width="16.125" customWidth="1"/>
    <col min="15" max="16" width="9" style="14"/>
    <col min="20" max="21" width="9" style="14"/>
  </cols>
  <sheetData>
    <row r="1" spans="2:23" ht="21">
      <c r="F1" s="6"/>
      <c r="G1" s="7" t="s">
        <v>8</v>
      </c>
      <c r="R1" s="6"/>
      <c r="S1" s="7" t="s">
        <v>9</v>
      </c>
    </row>
    <row r="2" spans="2:23">
      <c r="B2" s="9">
        <v>1</v>
      </c>
      <c r="C2" s="14" t="s">
        <v>0</v>
      </c>
      <c r="D2" s="14" t="s">
        <v>1</v>
      </c>
      <c r="E2" t="s">
        <v>2</v>
      </c>
      <c r="F2" s="12" t="s">
        <v>75</v>
      </c>
      <c r="G2" s="8">
        <v>3</v>
      </c>
      <c r="H2" s="14" t="s">
        <v>0</v>
      </c>
      <c r="I2" t="s">
        <v>1</v>
      </c>
      <c r="J2" t="s">
        <v>2</v>
      </c>
      <c r="K2" s="12" t="s">
        <v>76</v>
      </c>
      <c r="N2" s="9">
        <v>1</v>
      </c>
      <c r="O2" s="14" t="s">
        <v>0</v>
      </c>
      <c r="P2" s="14" t="s">
        <v>1</v>
      </c>
      <c r="Q2" t="s">
        <v>2</v>
      </c>
      <c r="R2" s="12" t="s">
        <v>75</v>
      </c>
      <c r="S2" s="8">
        <v>3</v>
      </c>
      <c r="T2" s="14" t="s">
        <v>0</v>
      </c>
      <c r="U2" s="14" t="s">
        <v>1</v>
      </c>
      <c r="V2" t="s">
        <v>2</v>
      </c>
      <c r="W2" s="12" t="s">
        <v>79</v>
      </c>
    </row>
    <row r="3" spans="2:23" ht="15">
      <c r="B3" t="s">
        <v>16</v>
      </c>
      <c r="C3" s="15">
        <v>190</v>
      </c>
      <c r="D3" s="15">
        <v>11508</v>
      </c>
      <c r="E3" s="3">
        <f>C3/D3</f>
        <v>1.6510253736531109E-2</v>
      </c>
      <c r="F3">
        <f>STDEVA(E3:E10)</f>
        <v>2.4403139057639547E-3</v>
      </c>
      <c r="G3" t="s">
        <v>32</v>
      </c>
      <c r="H3" s="15">
        <v>1894107</v>
      </c>
      <c r="I3" s="1">
        <v>1337429</v>
      </c>
      <c r="J3" s="3">
        <f t="shared" ref="J3:J10" si="0">H3/I3</f>
        <v>1.4162299456644054</v>
      </c>
      <c r="K3" s="11">
        <f>STDEVA(J3:J10)</f>
        <v>0.10630443042048748</v>
      </c>
      <c r="N3" t="s">
        <v>16</v>
      </c>
      <c r="O3" s="15">
        <v>155</v>
      </c>
      <c r="P3" s="15">
        <v>22094</v>
      </c>
      <c r="Q3" s="3">
        <f t="shared" ref="Q3:Q10" si="1">O3/P3</f>
        <v>7.0154793156513079E-3</v>
      </c>
      <c r="R3">
        <f>STDEVA(Q3:Q10)</f>
        <v>1.1829311920815561E-3</v>
      </c>
      <c r="S3" t="s">
        <v>32</v>
      </c>
      <c r="T3" s="15">
        <v>17094</v>
      </c>
      <c r="U3" s="15">
        <v>318769</v>
      </c>
      <c r="V3" s="3">
        <f t="shared" ref="V3:V10" si="2">T3/U3</f>
        <v>5.3625038821215359E-2</v>
      </c>
      <c r="W3">
        <f>STDEVA(V3:V10)</f>
        <v>1.9413879273076833E-3</v>
      </c>
    </row>
    <row r="4" spans="2:23" ht="15">
      <c r="B4" t="s">
        <v>17</v>
      </c>
      <c r="C4" s="15">
        <v>182</v>
      </c>
      <c r="D4" s="15">
        <v>10177</v>
      </c>
      <c r="E4" s="3">
        <f t="shared" ref="E4:E10" si="3">C4/D4</f>
        <v>1.7883462710032424E-2</v>
      </c>
      <c r="G4" t="s">
        <v>33</v>
      </c>
      <c r="H4" s="15">
        <v>1872349</v>
      </c>
      <c r="I4" s="1">
        <v>1314694</v>
      </c>
      <c r="J4" s="3">
        <f t="shared" si="0"/>
        <v>1.4241709477642706</v>
      </c>
      <c r="N4" t="s">
        <v>17</v>
      </c>
      <c r="O4" s="15">
        <v>169</v>
      </c>
      <c r="P4" s="15">
        <v>22411</v>
      </c>
      <c r="Q4" s="3">
        <f t="shared" si="1"/>
        <v>7.5409397171032084E-3</v>
      </c>
      <c r="S4" t="s">
        <v>33</v>
      </c>
      <c r="T4" s="15">
        <v>17033</v>
      </c>
      <c r="U4" s="15">
        <v>313779</v>
      </c>
      <c r="V4" s="3">
        <f t="shared" si="2"/>
        <v>5.4283428782678257E-2</v>
      </c>
    </row>
    <row r="5" spans="2:23" ht="15">
      <c r="B5" t="s">
        <v>18</v>
      </c>
      <c r="C5" s="15">
        <v>344</v>
      </c>
      <c r="D5" s="15">
        <v>29166</v>
      </c>
      <c r="E5" s="3">
        <f t="shared" si="3"/>
        <v>1.1794555304121237E-2</v>
      </c>
      <c r="G5" t="s">
        <v>34</v>
      </c>
      <c r="H5" s="15">
        <v>4029380</v>
      </c>
      <c r="I5" s="1">
        <v>2386489</v>
      </c>
      <c r="J5" s="3">
        <f t="shared" si="0"/>
        <v>1.6884133972542927</v>
      </c>
      <c r="K5" s="5"/>
      <c r="N5" t="s">
        <v>18</v>
      </c>
      <c r="O5" s="15">
        <v>100</v>
      </c>
      <c r="P5" s="15">
        <v>16886</v>
      </c>
      <c r="Q5" s="3">
        <f t="shared" si="1"/>
        <v>5.9220656164870305E-3</v>
      </c>
      <c r="S5" t="s">
        <v>34</v>
      </c>
      <c r="T5" s="15">
        <v>11504</v>
      </c>
      <c r="U5" s="15">
        <v>198351</v>
      </c>
      <c r="V5" s="3">
        <f t="shared" si="2"/>
        <v>5.7998195118754127E-2</v>
      </c>
    </row>
    <row r="6" spans="2:23" ht="15">
      <c r="B6" t="s">
        <v>19</v>
      </c>
      <c r="C6" s="15">
        <v>364</v>
      </c>
      <c r="D6" s="15">
        <v>32389</v>
      </c>
      <c r="E6" s="3">
        <f t="shared" si="3"/>
        <v>1.1238383401772207E-2</v>
      </c>
      <c r="G6" t="s">
        <v>35</v>
      </c>
      <c r="H6" s="15">
        <v>3916056</v>
      </c>
      <c r="I6" s="1">
        <v>2353872</v>
      </c>
      <c r="J6" s="3">
        <f t="shared" si="0"/>
        <v>1.66366565386733</v>
      </c>
      <c r="N6" t="s">
        <v>19</v>
      </c>
      <c r="O6" s="15">
        <v>107</v>
      </c>
      <c r="P6" s="15">
        <v>16200</v>
      </c>
      <c r="Q6" s="3">
        <f t="shared" si="1"/>
        <v>6.6049382716049385E-3</v>
      </c>
      <c r="S6" t="s">
        <v>35</v>
      </c>
      <c r="T6" s="15">
        <v>11644</v>
      </c>
      <c r="U6" s="15">
        <v>200040</v>
      </c>
      <c r="V6" s="3">
        <f t="shared" si="2"/>
        <v>5.8208358328334334E-2</v>
      </c>
    </row>
    <row r="7" spans="2:23" ht="15">
      <c r="B7" t="s">
        <v>20</v>
      </c>
      <c r="C7" s="15">
        <v>319</v>
      </c>
      <c r="D7" s="15">
        <v>23058</v>
      </c>
      <c r="E7" s="3">
        <f t="shared" si="3"/>
        <v>1.3834677769103999E-2</v>
      </c>
      <c r="G7" t="s">
        <v>36</v>
      </c>
      <c r="H7" s="15">
        <v>3192126</v>
      </c>
      <c r="I7" s="1">
        <v>2029943</v>
      </c>
      <c r="J7" s="3">
        <f t="shared" si="0"/>
        <v>1.572520016571894</v>
      </c>
      <c r="K7" s="5"/>
      <c r="N7" t="s">
        <v>20</v>
      </c>
      <c r="O7" s="15">
        <v>177</v>
      </c>
      <c r="P7" s="15">
        <v>19696</v>
      </c>
      <c r="Q7" s="3">
        <f t="shared" si="1"/>
        <v>8.98659626320065E-3</v>
      </c>
      <c r="S7" t="s">
        <v>36</v>
      </c>
      <c r="T7" s="15">
        <v>14939</v>
      </c>
      <c r="U7" s="15">
        <v>279461</v>
      </c>
      <c r="V7" s="3">
        <f t="shared" si="2"/>
        <v>5.3456475143222132E-2</v>
      </c>
    </row>
    <row r="8" spans="2:23" ht="15">
      <c r="B8" t="s">
        <v>21</v>
      </c>
      <c r="C8" s="15">
        <v>321</v>
      </c>
      <c r="D8" s="15">
        <v>21947</v>
      </c>
      <c r="E8" s="3">
        <f t="shared" si="3"/>
        <v>1.4626144803389985E-2</v>
      </c>
      <c r="G8" t="s">
        <v>37</v>
      </c>
      <c r="H8" s="15">
        <v>3181072</v>
      </c>
      <c r="I8" s="1">
        <v>2015644</v>
      </c>
      <c r="J8" s="3">
        <f t="shared" si="0"/>
        <v>1.5781913869711119</v>
      </c>
      <c r="N8" t="s">
        <v>21</v>
      </c>
      <c r="O8" s="15">
        <v>181</v>
      </c>
      <c r="P8" s="15">
        <v>19579</v>
      </c>
      <c r="Q8" s="3">
        <f t="shared" si="1"/>
        <v>9.244598804841922E-3</v>
      </c>
      <c r="S8" t="s">
        <v>37</v>
      </c>
      <c r="T8" s="15">
        <v>14696</v>
      </c>
      <c r="U8" s="15">
        <v>274338</v>
      </c>
      <c r="V8" s="3">
        <f t="shared" si="2"/>
        <v>5.3568955084603666E-2</v>
      </c>
    </row>
    <row r="9" spans="2:23" ht="15">
      <c r="B9" t="s">
        <v>22</v>
      </c>
      <c r="C9" s="15">
        <v>204</v>
      </c>
      <c r="D9" s="14">
        <v>18114</v>
      </c>
      <c r="E9" s="3">
        <f t="shared" si="3"/>
        <v>1.1262007287181186E-2</v>
      </c>
      <c r="G9" t="s">
        <v>38</v>
      </c>
      <c r="H9" s="15">
        <v>2011249</v>
      </c>
      <c r="I9" s="1">
        <v>1379497</v>
      </c>
      <c r="J9" s="3">
        <f t="shared" si="0"/>
        <v>1.4579582268029578</v>
      </c>
      <c r="K9" s="5"/>
      <c r="N9" t="s">
        <v>22</v>
      </c>
      <c r="O9" s="15">
        <v>167</v>
      </c>
      <c r="P9" s="15">
        <v>19430</v>
      </c>
      <c r="Q9" s="3">
        <f t="shared" si="1"/>
        <v>8.5949562532166759E-3</v>
      </c>
      <c r="S9" t="s">
        <v>38</v>
      </c>
      <c r="T9" s="15">
        <v>43028</v>
      </c>
      <c r="U9" s="15">
        <v>782881</v>
      </c>
      <c r="V9" s="3">
        <f t="shared" si="2"/>
        <v>5.4961098813229595E-2</v>
      </c>
    </row>
    <row r="10" spans="2:23" ht="15">
      <c r="B10" t="s">
        <v>23</v>
      </c>
      <c r="C10" s="15">
        <v>255</v>
      </c>
      <c r="D10" s="14">
        <v>18388</v>
      </c>
      <c r="E10" s="3">
        <f t="shared" si="3"/>
        <v>1.3867739830324124E-2</v>
      </c>
      <c r="G10" t="s">
        <v>39</v>
      </c>
      <c r="H10" s="15">
        <v>1948803</v>
      </c>
      <c r="I10" s="1">
        <v>1319836</v>
      </c>
      <c r="J10" s="3">
        <f t="shared" si="0"/>
        <v>1.4765493591628052</v>
      </c>
      <c r="N10" t="s">
        <v>23</v>
      </c>
      <c r="O10" s="15">
        <v>154</v>
      </c>
      <c r="P10" s="15">
        <v>19159</v>
      </c>
      <c r="Q10" s="3">
        <f t="shared" si="1"/>
        <v>8.0379978078187805E-3</v>
      </c>
      <c r="S10" t="s">
        <v>39</v>
      </c>
      <c r="T10" s="15">
        <v>42089</v>
      </c>
      <c r="U10" s="15">
        <v>753411</v>
      </c>
      <c r="V10" s="3">
        <f t="shared" si="2"/>
        <v>5.5864594490921952E-2</v>
      </c>
    </row>
    <row r="11" spans="2:23" ht="15">
      <c r="D11" s="16" t="s">
        <v>81</v>
      </c>
      <c r="E11" s="5">
        <f>AVERAGE(E3:E10)</f>
        <v>1.3877153105307034E-2</v>
      </c>
      <c r="I11" s="16" t="s">
        <v>81</v>
      </c>
      <c r="J11" s="2">
        <f>AVERAGE(J3:J10)</f>
        <v>1.5347123667573834</v>
      </c>
      <c r="K11" s="5"/>
      <c r="P11" s="16" t="s">
        <v>81</v>
      </c>
      <c r="Q11" s="5">
        <f>AVERAGE(Q3:Q10)</f>
        <v>7.7434465062405644E-3</v>
      </c>
      <c r="U11" s="16" t="s">
        <v>81</v>
      </c>
      <c r="V11" s="2">
        <f>AVERAGE(V3:V10)</f>
        <v>5.5245768072869926E-2</v>
      </c>
    </row>
    <row r="13" spans="2:23">
      <c r="B13" s="9">
        <v>2</v>
      </c>
      <c r="C13" s="14" t="s">
        <v>0</v>
      </c>
      <c r="D13" s="14" t="s">
        <v>1</v>
      </c>
      <c r="E13" t="s">
        <v>2</v>
      </c>
      <c r="F13" s="12" t="s">
        <v>77</v>
      </c>
      <c r="G13" s="9">
        <v>4</v>
      </c>
      <c r="H13" s="14" t="s">
        <v>0</v>
      </c>
      <c r="I13" t="s">
        <v>1</v>
      </c>
      <c r="J13" t="s">
        <v>2</v>
      </c>
      <c r="K13" s="12" t="s">
        <v>77</v>
      </c>
      <c r="N13" s="9">
        <v>2</v>
      </c>
      <c r="O13" s="14" t="s">
        <v>0</v>
      </c>
      <c r="P13" s="14" t="s">
        <v>1</v>
      </c>
      <c r="Q13" t="s">
        <v>2</v>
      </c>
      <c r="R13" s="12" t="s">
        <v>76</v>
      </c>
      <c r="S13" s="9">
        <v>4</v>
      </c>
      <c r="T13" s="14" t="s">
        <v>0</v>
      </c>
      <c r="U13" s="14" t="s">
        <v>1</v>
      </c>
      <c r="V13" t="s">
        <v>2</v>
      </c>
      <c r="W13" s="12" t="s">
        <v>80</v>
      </c>
    </row>
    <row r="14" spans="2:23" ht="15">
      <c r="B14" t="s">
        <v>24</v>
      </c>
      <c r="C14" s="15">
        <v>2332048</v>
      </c>
      <c r="D14" s="15">
        <v>1110880</v>
      </c>
      <c r="E14" s="3">
        <f t="shared" ref="E14:E21" si="4">C14/D14</f>
        <v>2.0992798502088434</v>
      </c>
      <c r="F14">
        <f>STDEVA(E14:E21)</f>
        <v>4.4583536028428024E-2</v>
      </c>
      <c r="G14" t="s">
        <v>40</v>
      </c>
      <c r="H14" s="15">
        <v>2203423</v>
      </c>
      <c r="I14" s="1">
        <v>1460121</v>
      </c>
      <c r="J14" s="3">
        <f t="shared" ref="J14:J21" si="5">H14/I14</f>
        <v>1.509068768958189</v>
      </c>
      <c r="K14">
        <f>STDEVA(J14:J21)</f>
        <v>4.5726959081025753E-2</v>
      </c>
      <c r="N14" t="s">
        <v>24</v>
      </c>
      <c r="O14" s="15">
        <v>63737</v>
      </c>
      <c r="P14" s="15">
        <v>991792</v>
      </c>
      <c r="Q14" s="3">
        <f t="shared" ref="Q14:Q21" si="6">O14/P14</f>
        <v>6.426448287544162E-2</v>
      </c>
      <c r="R14">
        <f>STDEVA(Q14:Q21)</f>
        <v>2.3707229587580023E-3</v>
      </c>
      <c r="S14" t="s">
        <v>40</v>
      </c>
      <c r="T14" s="15">
        <v>10804</v>
      </c>
      <c r="U14" s="15">
        <v>225576</v>
      </c>
      <c r="V14" s="3">
        <f t="shared" ref="V14:V21" si="7">T14/U14</f>
        <v>4.7895166152427567E-2</v>
      </c>
      <c r="W14">
        <f>STDEVA(V14:V21)</f>
        <v>3.0581227646739547E-3</v>
      </c>
    </row>
    <row r="15" spans="2:23" ht="15">
      <c r="B15" t="s">
        <v>25</v>
      </c>
      <c r="C15" s="15">
        <v>2332128</v>
      </c>
      <c r="D15" s="15">
        <v>1114392</v>
      </c>
      <c r="E15" s="3">
        <f t="shared" si="4"/>
        <v>2.0927357698188787</v>
      </c>
      <c r="G15" t="s">
        <v>41</v>
      </c>
      <c r="H15" s="15">
        <v>2139400</v>
      </c>
      <c r="I15" s="1">
        <v>1402183</v>
      </c>
      <c r="J15" s="3">
        <f t="shared" si="5"/>
        <v>1.5257637555155068</v>
      </c>
      <c r="N15" t="s">
        <v>25</v>
      </c>
      <c r="O15" s="15">
        <v>63710</v>
      </c>
      <c r="P15" s="15">
        <v>990295</v>
      </c>
      <c r="Q15" s="3">
        <f t="shared" si="6"/>
        <v>6.4334365012445785E-2</v>
      </c>
      <c r="S15" t="s">
        <v>41</v>
      </c>
      <c r="T15" s="15">
        <v>11072</v>
      </c>
      <c r="U15" s="15">
        <v>238288</v>
      </c>
      <c r="V15" s="3">
        <f t="shared" si="7"/>
        <v>4.6464782112401799E-2</v>
      </c>
    </row>
    <row r="16" spans="2:23" ht="15">
      <c r="B16" t="s">
        <v>26</v>
      </c>
      <c r="C16" s="15">
        <v>2885590</v>
      </c>
      <c r="D16" s="15">
        <v>1436366</v>
      </c>
      <c r="E16" s="3">
        <f t="shared" si="4"/>
        <v>2.0089517574211588</v>
      </c>
      <c r="G16" t="s">
        <v>42</v>
      </c>
      <c r="H16" s="15">
        <v>1449033</v>
      </c>
      <c r="I16" s="1">
        <v>1032758</v>
      </c>
      <c r="J16" s="3">
        <f t="shared" si="5"/>
        <v>1.4030711938324369</v>
      </c>
      <c r="N16" t="s">
        <v>26</v>
      </c>
      <c r="O16" s="15">
        <v>41099</v>
      </c>
      <c r="P16" s="15">
        <v>657642</v>
      </c>
      <c r="Q16" s="3">
        <f t="shared" si="6"/>
        <v>6.2494487882464929E-2</v>
      </c>
      <c r="S16" t="s">
        <v>42</v>
      </c>
      <c r="T16" s="15">
        <v>9891</v>
      </c>
      <c r="U16" s="15">
        <v>211929</v>
      </c>
      <c r="V16" s="3">
        <f t="shared" si="7"/>
        <v>4.6671290856843566E-2</v>
      </c>
    </row>
    <row r="17" spans="2:22" ht="15">
      <c r="B17" t="s">
        <v>27</v>
      </c>
      <c r="C17" s="15">
        <v>2932055</v>
      </c>
      <c r="D17" s="15">
        <v>1453159</v>
      </c>
      <c r="E17" s="3">
        <f t="shared" si="4"/>
        <v>2.0177110694700304</v>
      </c>
      <c r="G17" t="s">
        <v>43</v>
      </c>
      <c r="H17" s="15">
        <v>1434509</v>
      </c>
      <c r="I17" s="1">
        <v>1020399</v>
      </c>
      <c r="J17" s="3">
        <f t="shared" si="5"/>
        <v>1.4058314443663704</v>
      </c>
      <c r="N17" t="s">
        <v>27</v>
      </c>
      <c r="O17" s="15">
        <v>40991</v>
      </c>
      <c r="P17" s="15">
        <v>657258</v>
      </c>
      <c r="Q17" s="3">
        <f t="shared" si="6"/>
        <v>6.2366680968508559E-2</v>
      </c>
      <c r="S17" t="s">
        <v>43</v>
      </c>
      <c r="T17" s="15">
        <v>9001</v>
      </c>
      <c r="U17" s="15">
        <v>191446</v>
      </c>
      <c r="V17" s="3">
        <f t="shared" si="7"/>
        <v>4.7015868704491086E-2</v>
      </c>
    </row>
    <row r="18" spans="2:22" ht="15">
      <c r="B18" t="s">
        <v>28</v>
      </c>
      <c r="C18" s="15">
        <v>3283110</v>
      </c>
      <c r="D18" s="15">
        <v>1541805</v>
      </c>
      <c r="E18" s="3">
        <f t="shared" si="4"/>
        <v>2.1293937949351571</v>
      </c>
      <c r="G18" t="s">
        <v>44</v>
      </c>
      <c r="H18" s="15">
        <v>1830686</v>
      </c>
      <c r="I18" s="1">
        <v>1283557</v>
      </c>
      <c r="J18" s="3">
        <f t="shared" si="5"/>
        <v>1.4262599946866403</v>
      </c>
      <c r="N18" t="s">
        <v>28</v>
      </c>
      <c r="O18" s="15">
        <v>42589</v>
      </c>
      <c r="P18" s="15">
        <v>731691</v>
      </c>
      <c r="Q18" s="3">
        <f t="shared" si="6"/>
        <v>5.8206264666368725E-2</v>
      </c>
      <c r="S18" t="s">
        <v>44</v>
      </c>
      <c r="T18" s="15">
        <v>9771</v>
      </c>
      <c r="U18" s="15">
        <v>243887</v>
      </c>
      <c r="V18" s="3">
        <f t="shared" si="7"/>
        <v>4.0063636028160585E-2</v>
      </c>
    </row>
    <row r="19" spans="2:22" ht="15">
      <c r="B19" t="s">
        <v>29</v>
      </c>
      <c r="C19" s="15">
        <v>3295038</v>
      </c>
      <c r="D19" s="15">
        <v>1564079</v>
      </c>
      <c r="E19" s="3">
        <f t="shared" si="4"/>
        <v>2.1066953779188902</v>
      </c>
      <c r="G19" t="s">
        <v>45</v>
      </c>
      <c r="H19" s="15">
        <v>1821768</v>
      </c>
      <c r="I19" s="1">
        <v>1277986</v>
      </c>
      <c r="J19" s="3">
        <f t="shared" si="5"/>
        <v>1.4254991838721238</v>
      </c>
      <c r="N19" t="s">
        <v>29</v>
      </c>
      <c r="O19" s="15">
        <v>42797</v>
      </c>
      <c r="P19" s="15">
        <v>734818</v>
      </c>
      <c r="Q19" s="3">
        <f t="shared" si="6"/>
        <v>5.8241632621955371E-2</v>
      </c>
      <c r="S19" t="s">
        <v>45</v>
      </c>
      <c r="T19" s="15">
        <v>9937</v>
      </c>
      <c r="U19" s="15">
        <v>247785</v>
      </c>
      <c r="V19" s="3">
        <f t="shared" si="7"/>
        <v>4.0103315374215548E-2</v>
      </c>
    </row>
    <row r="20" spans="2:22" ht="15">
      <c r="B20" t="s">
        <v>30</v>
      </c>
      <c r="C20" s="15">
        <v>4570325</v>
      </c>
      <c r="D20" s="15">
        <v>2226525</v>
      </c>
      <c r="E20" s="3">
        <f t="shared" si="4"/>
        <v>2.052671764296381</v>
      </c>
      <c r="G20" t="s">
        <v>46</v>
      </c>
      <c r="H20" s="15">
        <v>174763</v>
      </c>
      <c r="I20" s="1">
        <v>119849</v>
      </c>
      <c r="J20" s="3">
        <f t="shared" si="5"/>
        <v>1.4581932264766497</v>
      </c>
      <c r="N20" t="s">
        <v>30</v>
      </c>
      <c r="O20" s="15">
        <v>25562</v>
      </c>
      <c r="P20" s="15">
        <v>418033</v>
      </c>
      <c r="Q20" s="3">
        <f t="shared" si="6"/>
        <v>6.1148282551855955E-2</v>
      </c>
      <c r="S20" t="s">
        <v>46</v>
      </c>
      <c r="T20" s="15">
        <v>6474</v>
      </c>
      <c r="U20" s="15">
        <v>145165</v>
      </c>
      <c r="V20" s="3">
        <f t="shared" si="7"/>
        <v>4.4597526952089003E-2</v>
      </c>
    </row>
    <row r="21" spans="2:22" ht="15">
      <c r="B21" t="s">
        <v>31</v>
      </c>
      <c r="C21" s="15">
        <v>4598892</v>
      </c>
      <c r="D21" s="15">
        <v>2254820</v>
      </c>
      <c r="E21" s="3">
        <f t="shared" si="4"/>
        <v>2.0395827604864247</v>
      </c>
      <c r="G21" t="s">
        <v>47</v>
      </c>
      <c r="H21" s="15">
        <v>185498</v>
      </c>
      <c r="I21" s="1">
        <v>127412</v>
      </c>
      <c r="J21" s="3">
        <f t="shared" si="5"/>
        <v>1.4558911248548017</v>
      </c>
      <c r="N21" t="s">
        <v>31</v>
      </c>
      <c r="O21" s="15">
        <v>25648</v>
      </c>
      <c r="P21" s="15">
        <v>421014</v>
      </c>
      <c r="Q21" s="3">
        <f t="shared" si="6"/>
        <v>6.091958937232491E-2</v>
      </c>
      <c r="S21" t="s">
        <v>47</v>
      </c>
      <c r="T21" s="15">
        <v>6553</v>
      </c>
      <c r="U21" s="15">
        <v>144883</v>
      </c>
      <c r="V21" s="3">
        <f t="shared" si="7"/>
        <v>4.5229599055789847E-2</v>
      </c>
    </row>
    <row r="22" spans="2:22" ht="15">
      <c r="C22" s="15"/>
      <c r="D22" s="16" t="s">
        <v>81</v>
      </c>
      <c r="E22" s="2">
        <f>AVERAGE(E14:E21)</f>
        <v>2.0683777680694706</v>
      </c>
      <c r="H22" s="15"/>
      <c r="I22" s="16" t="s">
        <v>81</v>
      </c>
      <c r="J22" s="2">
        <f>AVERAGE(J14:J21)</f>
        <v>1.4511973365703399</v>
      </c>
      <c r="O22" s="15"/>
      <c r="P22" s="16" t="s">
        <v>81</v>
      </c>
      <c r="Q22" s="5">
        <f>AVERAGE(Q14:Q21)</f>
        <v>6.1496973243920727E-2</v>
      </c>
      <c r="U22" s="16" t="s">
        <v>81</v>
      </c>
      <c r="V22" s="2">
        <f>AVERAGE(V14:V21)</f>
        <v>4.4755148154552372E-2</v>
      </c>
    </row>
    <row r="23" spans="2:22" ht="15">
      <c r="C23" s="15"/>
      <c r="D23" s="15"/>
      <c r="E23" s="3"/>
      <c r="H23" s="15"/>
      <c r="I23" s="1"/>
      <c r="J23" s="3"/>
      <c r="O23" s="15"/>
      <c r="P23" s="15"/>
      <c r="Q23" s="3"/>
      <c r="T23" s="15"/>
      <c r="U23" s="15"/>
      <c r="V23" s="3"/>
    </row>
    <row r="24" spans="2:22">
      <c r="B24" s="9">
        <v>5</v>
      </c>
      <c r="C24" s="14" t="s">
        <v>67</v>
      </c>
      <c r="D24" s="14" t="s">
        <v>1</v>
      </c>
      <c r="E24" t="s">
        <v>2</v>
      </c>
      <c r="F24" s="12" t="s">
        <v>78</v>
      </c>
      <c r="N24" s="9">
        <v>5</v>
      </c>
      <c r="O24" s="14" t="s">
        <v>0</v>
      </c>
      <c r="P24" s="14" t="s">
        <v>1</v>
      </c>
      <c r="Q24" t="s">
        <v>2</v>
      </c>
      <c r="R24" s="12" t="s">
        <v>77</v>
      </c>
    </row>
    <row r="25" spans="2:22" ht="15">
      <c r="B25" t="s">
        <v>48</v>
      </c>
      <c r="C25" s="15">
        <v>2744953</v>
      </c>
      <c r="D25" s="15">
        <v>2282951</v>
      </c>
      <c r="E25" s="3">
        <f>C25/D25</f>
        <v>1.2023705283205817</v>
      </c>
      <c r="F25">
        <f>STDEVA(E25:E32)</f>
        <v>7.975301302104619E-2</v>
      </c>
      <c r="H25" s="15"/>
      <c r="I25" s="1"/>
      <c r="J25" s="3"/>
      <c r="N25" t="s">
        <v>48</v>
      </c>
      <c r="O25" s="15">
        <v>6767</v>
      </c>
      <c r="P25" s="15">
        <v>358349</v>
      </c>
      <c r="Q25" s="3">
        <f t="shared" ref="Q25:Q32" si="8">O25/P25</f>
        <v>1.8883825544371548E-2</v>
      </c>
      <c r="R25">
        <f>STDEVA(Q25:Q32)</f>
        <v>2.1929871839749949E-3</v>
      </c>
    </row>
    <row r="26" spans="2:22" ht="15">
      <c r="B26" t="s">
        <v>49</v>
      </c>
      <c r="C26" s="15">
        <v>2740647</v>
      </c>
      <c r="D26" s="15">
        <v>2280171</v>
      </c>
      <c r="E26" s="3">
        <f t="shared" ref="E26:E32" si="9">C26/D26</f>
        <v>1.2019480117938524</v>
      </c>
      <c r="H26" s="15"/>
      <c r="I26" s="1"/>
      <c r="J26" s="3"/>
      <c r="N26" t="s">
        <v>49</v>
      </c>
      <c r="O26" s="15">
        <v>6907</v>
      </c>
      <c r="P26" s="15">
        <v>368365</v>
      </c>
      <c r="Q26" s="3">
        <f t="shared" si="8"/>
        <v>1.8750424171677549E-2</v>
      </c>
    </row>
    <row r="27" spans="2:22" ht="15">
      <c r="B27" t="s">
        <v>50</v>
      </c>
      <c r="C27" s="15">
        <v>1247717</v>
      </c>
      <c r="D27" s="15">
        <v>1093165</v>
      </c>
      <c r="E27" s="3">
        <f t="shared" si="9"/>
        <v>1.1413803039797286</v>
      </c>
      <c r="H27" s="15"/>
      <c r="I27" s="1"/>
      <c r="J27" s="3"/>
      <c r="N27" t="s">
        <v>50</v>
      </c>
      <c r="O27" s="15">
        <v>6191</v>
      </c>
      <c r="P27" s="15">
        <v>344533</v>
      </c>
      <c r="Q27" s="3">
        <f t="shared" si="8"/>
        <v>1.7969251131241419E-2</v>
      </c>
    </row>
    <row r="28" spans="2:22" ht="15">
      <c r="B28" t="s">
        <v>51</v>
      </c>
      <c r="C28" s="15">
        <v>1220446</v>
      </c>
      <c r="D28" s="15">
        <v>1080174</v>
      </c>
      <c r="E28" s="3">
        <f t="shared" si="9"/>
        <v>1.1298605595024505</v>
      </c>
      <c r="H28" s="15"/>
      <c r="I28" s="1"/>
      <c r="J28" s="3"/>
      <c r="N28" t="s">
        <v>51</v>
      </c>
      <c r="O28" s="15">
        <v>6225</v>
      </c>
      <c r="P28" s="15">
        <v>344398</v>
      </c>
      <c r="Q28" s="3">
        <f t="shared" si="8"/>
        <v>1.8075017857246557E-2</v>
      </c>
    </row>
    <row r="29" spans="2:22" ht="15">
      <c r="B29" t="s">
        <v>52</v>
      </c>
      <c r="C29" s="15">
        <v>933968</v>
      </c>
      <c r="D29" s="15">
        <v>897109</v>
      </c>
      <c r="E29" s="3">
        <f t="shared" si="9"/>
        <v>1.0410864231659698</v>
      </c>
      <c r="H29" s="15"/>
      <c r="I29" s="1"/>
      <c r="J29" s="3"/>
      <c r="N29" t="s">
        <v>52</v>
      </c>
      <c r="O29" s="15">
        <v>6484</v>
      </c>
      <c r="P29" s="15">
        <v>380598</v>
      </c>
      <c r="Q29" s="3">
        <f t="shared" si="8"/>
        <v>1.7036348062785405E-2</v>
      </c>
    </row>
    <row r="30" spans="2:22" ht="15">
      <c r="B30" t="s">
        <v>53</v>
      </c>
      <c r="C30" s="15">
        <v>920582</v>
      </c>
      <c r="D30" s="15">
        <v>879544</v>
      </c>
      <c r="E30" s="3">
        <f t="shared" si="9"/>
        <v>1.0466582683754309</v>
      </c>
      <c r="G30" s="10"/>
      <c r="H30" s="15"/>
      <c r="I30" s="1"/>
      <c r="J30" s="3"/>
      <c r="N30" t="s">
        <v>53</v>
      </c>
      <c r="O30" s="15">
        <v>6360</v>
      </c>
      <c r="P30" s="15">
        <v>380178</v>
      </c>
      <c r="Q30" s="3">
        <f t="shared" si="8"/>
        <v>1.6729005886716223E-2</v>
      </c>
      <c r="S30" s="10"/>
    </row>
    <row r="31" spans="2:22" ht="15">
      <c r="B31" t="s">
        <v>54</v>
      </c>
      <c r="C31" s="15">
        <v>1113059</v>
      </c>
      <c r="D31" s="15">
        <v>1093591</v>
      </c>
      <c r="E31" s="3">
        <f t="shared" si="9"/>
        <v>1.0178019021736646</v>
      </c>
      <c r="H31" s="15"/>
      <c r="I31" s="1"/>
      <c r="J31" s="3"/>
      <c r="N31" t="s">
        <v>54</v>
      </c>
      <c r="O31" s="15">
        <v>7203</v>
      </c>
      <c r="P31" s="15">
        <v>324220</v>
      </c>
      <c r="Q31" s="3">
        <f t="shared" si="8"/>
        <v>2.2216396274134846E-2</v>
      </c>
    </row>
    <row r="32" spans="2:22" ht="15">
      <c r="B32" t="s">
        <v>55</v>
      </c>
      <c r="C32" s="15">
        <v>1089274</v>
      </c>
      <c r="D32" s="15">
        <v>1077790</v>
      </c>
      <c r="E32" s="3">
        <f t="shared" si="9"/>
        <v>1.0106551369005095</v>
      </c>
      <c r="F32" s="5"/>
      <c r="H32" s="15"/>
      <c r="I32" s="1"/>
      <c r="J32" s="3"/>
      <c r="L32" s="5"/>
      <c r="N32" t="s">
        <v>55</v>
      </c>
      <c r="O32" s="15">
        <v>7308</v>
      </c>
      <c r="P32" s="15">
        <v>324665</v>
      </c>
      <c r="Q32" s="3">
        <f t="shared" si="8"/>
        <v>2.2509355797514362E-2</v>
      </c>
      <c r="R32" s="5"/>
    </row>
    <row r="33" spans="2:21" ht="15">
      <c r="D33" s="16" t="s">
        <v>81</v>
      </c>
      <c r="E33" s="2">
        <f>AVERAGE(E25:E32)</f>
        <v>1.0989701417765234</v>
      </c>
      <c r="P33" s="16" t="s">
        <v>81</v>
      </c>
      <c r="Q33" s="5">
        <f>AVERAGE(Q25:Q32)</f>
        <v>1.9021203090710988E-2</v>
      </c>
    </row>
    <row r="34" spans="2:21">
      <c r="F34" s="5"/>
      <c r="L34" s="5"/>
    </row>
    <row r="36" spans="2:21">
      <c r="C36" s="14" t="s">
        <v>10</v>
      </c>
      <c r="D36" s="14" t="s">
        <v>11</v>
      </c>
      <c r="E36" t="s">
        <v>12</v>
      </c>
      <c r="F36" t="s">
        <v>13</v>
      </c>
      <c r="G36" t="s">
        <v>14</v>
      </c>
      <c r="H36" s="14" t="s">
        <v>15</v>
      </c>
      <c r="L36" s="5"/>
      <c r="P36" s="14" t="s">
        <v>10</v>
      </c>
      <c r="Q36" t="s">
        <v>11</v>
      </c>
      <c r="R36" t="s">
        <v>12</v>
      </c>
      <c r="S36" t="s">
        <v>13</v>
      </c>
      <c r="T36" s="14" t="s">
        <v>14</v>
      </c>
      <c r="U36" s="14" t="s">
        <v>56</v>
      </c>
    </row>
    <row r="37" spans="2:21" ht="15">
      <c r="B37" t="s">
        <v>2</v>
      </c>
      <c r="C37" s="14">
        <v>1.3877153105307034E-2</v>
      </c>
      <c r="D37" s="14">
        <v>2.0683777680694706</v>
      </c>
      <c r="E37">
        <v>1.5347123667573834</v>
      </c>
      <c r="F37">
        <v>1.4511973365703399</v>
      </c>
      <c r="G37">
        <v>1.0989701417765234</v>
      </c>
      <c r="O37" s="14" t="s">
        <v>3</v>
      </c>
      <c r="P37" s="15">
        <v>7.7434465062405644E-3</v>
      </c>
      <c r="Q37" s="1">
        <v>6.1496973243920727E-2</v>
      </c>
      <c r="R37" s="1">
        <v>5.5245768072869926E-2</v>
      </c>
      <c r="S37" s="1">
        <v>4.4755148154552372E-2</v>
      </c>
      <c r="T37" s="15">
        <v>1.9021203090710988E-2</v>
      </c>
    </row>
    <row r="38" spans="2:21">
      <c r="B38" s="12" t="s">
        <v>74</v>
      </c>
      <c r="C38" s="14">
        <v>2.4403139057639547E-3</v>
      </c>
      <c r="D38" s="14">
        <v>4.4583536028428024E-2</v>
      </c>
      <c r="E38">
        <v>0.10630443042048748</v>
      </c>
      <c r="F38" s="11">
        <v>4.5726959081025753E-2</v>
      </c>
      <c r="G38">
        <v>7.975301302104619E-2</v>
      </c>
      <c r="L38" s="5"/>
      <c r="O38" s="19" t="s">
        <v>79</v>
      </c>
      <c r="P38" s="14">
        <v>1.1829311920815561E-3</v>
      </c>
      <c r="Q38">
        <v>2.3707229587580023E-3</v>
      </c>
      <c r="R38">
        <v>1.9413879273076833E-3</v>
      </c>
      <c r="S38">
        <v>3.0581227646739547E-3</v>
      </c>
      <c r="T38" s="14">
        <v>2.1929871839749949E-3</v>
      </c>
    </row>
    <row r="40" spans="2:21">
      <c r="F40" s="5"/>
      <c r="L40" s="5"/>
    </row>
    <row r="42" spans="2:21">
      <c r="E42" s="4"/>
    </row>
    <row r="43" spans="2:21" ht="15">
      <c r="E43" s="3"/>
      <c r="H43" s="15"/>
      <c r="I43" s="1"/>
      <c r="J43" s="1"/>
      <c r="K43" s="1"/>
      <c r="L43" s="1"/>
    </row>
    <row r="44" spans="2:21">
      <c r="E44" s="4"/>
    </row>
    <row r="45" spans="2:21">
      <c r="E45" s="4"/>
    </row>
    <row r="46" spans="2:21">
      <c r="E46" s="4"/>
    </row>
    <row r="47" spans="2:21">
      <c r="E47" s="4"/>
    </row>
    <row r="56" spans="4:19">
      <c r="D56" s="17"/>
      <c r="H56" s="17"/>
    </row>
    <row r="57" spans="4:19" ht="15">
      <c r="D57" s="17"/>
      <c r="H57" s="17"/>
      <c r="N57" s="2"/>
      <c r="O57" s="15"/>
      <c r="P57" s="15"/>
      <c r="Q57" s="1"/>
      <c r="R57" s="1"/>
      <c r="S57" s="1"/>
    </row>
    <row r="58" spans="4:19">
      <c r="D58" s="17"/>
      <c r="H58" s="17"/>
    </row>
    <row r="59" spans="4:19">
      <c r="D59" s="17"/>
      <c r="E59" t="s">
        <v>57</v>
      </c>
      <c r="F59" t="s">
        <v>66</v>
      </c>
      <c r="G59" t="s">
        <v>15</v>
      </c>
      <c r="H59" s="17"/>
      <c r="I59" t="s">
        <v>57</v>
      </c>
      <c r="J59" t="s">
        <v>66</v>
      </c>
      <c r="K59" t="s">
        <v>56</v>
      </c>
    </row>
    <row r="60" spans="4:19">
      <c r="D60" s="17" t="s">
        <v>58</v>
      </c>
      <c r="E60">
        <v>2.0992798502088434</v>
      </c>
      <c r="F60">
        <v>1.2023705283205817</v>
      </c>
      <c r="H60" s="17" t="s">
        <v>58</v>
      </c>
      <c r="I60">
        <v>6.426448287544162E-2</v>
      </c>
      <c r="J60">
        <v>1.8883825544371548E-2</v>
      </c>
    </row>
    <row r="61" spans="4:19">
      <c r="D61" s="17" t="s">
        <v>59</v>
      </c>
      <c r="E61">
        <v>2.0927357698188787</v>
      </c>
      <c r="F61">
        <v>1.2019480117938524</v>
      </c>
      <c r="H61" s="17" t="s">
        <v>59</v>
      </c>
      <c r="I61">
        <v>6.4334365012445785E-2</v>
      </c>
      <c r="J61">
        <v>1.8750424171677549E-2</v>
      </c>
    </row>
    <row r="62" spans="4:19" ht="15">
      <c r="D62" s="17" t="s">
        <v>60</v>
      </c>
      <c r="E62">
        <v>2.0089517574211588</v>
      </c>
      <c r="F62">
        <v>1.1413803039797286</v>
      </c>
      <c r="H62" s="17" t="s">
        <v>60</v>
      </c>
      <c r="I62">
        <v>6.2494487882464929E-2</v>
      </c>
      <c r="J62">
        <v>1.7969251131241419E-2</v>
      </c>
      <c r="L62" s="3"/>
    </row>
    <row r="63" spans="4:19">
      <c r="D63" s="17" t="s">
        <v>61</v>
      </c>
      <c r="E63">
        <v>2.0177110694700304</v>
      </c>
      <c r="F63">
        <v>1.1298605595024505</v>
      </c>
      <c r="H63" s="17" t="s">
        <v>61</v>
      </c>
      <c r="I63">
        <v>6.2366680968508559E-2</v>
      </c>
      <c r="J63">
        <v>1.8075017857246557E-2</v>
      </c>
      <c r="L63" s="4"/>
    </row>
    <row r="64" spans="4:19">
      <c r="D64" s="17" t="s">
        <v>62</v>
      </c>
      <c r="E64">
        <v>2.1293937949351571</v>
      </c>
      <c r="F64">
        <v>1.0410864231659698</v>
      </c>
      <c r="H64" s="17" t="s">
        <v>62</v>
      </c>
      <c r="I64">
        <v>5.8206264666368725E-2</v>
      </c>
      <c r="J64">
        <v>1.7036348062785405E-2</v>
      </c>
      <c r="L64" s="4"/>
    </row>
    <row r="65" spans="1:19">
      <c r="D65" s="17" t="s">
        <v>63</v>
      </c>
      <c r="E65">
        <v>2.1066953779188902</v>
      </c>
      <c r="F65">
        <v>1.0466582683754309</v>
      </c>
      <c r="H65" s="17" t="s">
        <v>63</v>
      </c>
      <c r="I65">
        <v>5.8241632621955371E-2</v>
      </c>
      <c r="J65">
        <v>1.6729005886716223E-2</v>
      </c>
      <c r="L65" s="4"/>
    </row>
    <row r="66" spans="1:19">
      <c r="D66" s="17" t="s">
        <v>64</v>
      </c>
      <c r="E66">
        <v>2.052671764296381</v>
      </c>
      <c r="F66">
        <v>1.0178019021736646</v>
      </c>
      <c r="H66" s="17" t="s">
        <v>64</v>
      </c>
      <c r="I66">
        <v>6.1148282551855955E-2</v>
      </c>
      <c r="J66">
        <v>2.2216396274134846E-2</v>
      </c>
      <c r="L66" s="4"/>
    </row>
    <row r="67" spans="1:19">
      <c r="D67" s="17" t="s">
        <v>65</v>
      </c>
      <c r="E67">
        <v>2.0395827604864247</v>
      </c>
      <c r="F67">
        <v>1.0106551369005095</v>
      </c>
      <c r="H67" s="17" t="s">
        <v>65</v>
      </c>
      <c r="I67">
        <v>6.091958937232491E-2</v>
      </c>
      <c r="J67">
        <v>2.2509355797514362E-2</v>
      </c>
    </row>
    <row r="68" spans="1:19" ht="15">
      <c r="A68" s="1"/>
      <c r="B68" s="1"/>
      <c r="C68" s="15"/>
      <c r="D68" s="18" t="s">
        <v>5</v>
      </c>
      <c r="E68" s="1">
        <f>AVERAGE(E60:E67)</f>
        <v>2.0683777680694706</v>
      </c>
      <c r="H68" s="18" t="s">
        <v>5</v>
      </c>
      <c r="I68" s="1">
        <f>AVERAGE(I60:I67)</f>
        <v>6.1496973243920727E-2</v>
      </c>
      <c r="J68" s="1"/>
      <c r="L68" s="3"/>
    </row>
    <row r="69" spans="1:19">
      <c r="D69" s="17"/>
      <c r="E69" t="s">
        <v>11</v>
      </c>
      <c r="F69" t="s">
        <v>68</v>
      </c>
      <c r="G69" t="s">
        <v>72</v>
      </c>
      <c r="H69" s="17"/>
      <c r="I69" t="s">
        <v>11</v>
      </c>
      <c r="J69" t="s">
        <v>70</v>
      </c>
      <c r="K69" t="s">
        <v>73</v>
      </c>
      <c r="L69" s="4"/>
    </row>
    <row r="70" spans="1:19">
      <c r="D70" s="17" t="s">
        <v>58</v>
      </c>
      <c r="E70">
        <f t="shared" ref="E70:F76" si="10">E60/$E$68</f>
        <v>1.0149402505753171</v>
      </c>
      <c r="F70">
        <f t="shared" si="10"/>
        <v>0.58131089343646325</v>
      </c>
      <c r="H70" s="17" t="s">
        <v>58</v>
      </c>
      <c r="I70">
        <f t="shared" ref="I70:J77" si="11">I60/$I$68</f>
        <v>1.045002371426377</v>
      </c>
      <c r="J70">
        <f t="shared" si="11"/>
        <v>0.30706918646989356</v>
      </c>
      <c r="L70" s="4"/>
    </row>
    <row r="71" spans="1:19" ht="15">
      <c r="D71" s="17" t="s">
        <v>59</v>
      </c>
      <c r="E71">
        <f t="shared" si="10"/>
        <v>1.0117763795982697</v>
      </c>
      <c r="F71">
        <f t="shared" si="10"/>
        <v>0.581106619085205</v>
      </c>
      <c r="H71" s="17" t="s">
        <v>59</v>
      </c>
      <c r="I71">
        <f t="shared" si="11"/>
        <v>1.0461387222631409</v>
      </c>
      <c r="J71">
        <f t="shared" si="11"/>
        <v>0.30489995169853534</v>
      </c>
      <c r="L71" s="4"/>
      <c r="N71" s="1"/>
      <c r="O71" s="15"/>
      <c r="P71" s="15"/>
      <c r="Q71" s="1"/>
      <c r="R71" s="1"/>
      <c r="S71" s="1"/>
    </row>
    <row r="72" spans="1:19">
      <c r="D72" s="17" t="s">
        <v>60</v>
      </c>
      <c r="E72">
        <f t="shared" si="10"/>
        <v>0.97126926639528843</v>
      </c>
      <c r="F72">
        <f t="shared" si="10"/>
        <v>0.5518239083787102</v>
      </c>
      <c r="H72" s="17" t="s">
        <v>60</v>
      </c>
      <c r="I72">
        <f t="shared" si="11"/>
        <v>1.0162205485233831</v>
      </c>
      <c r="J72">
        <f t="shared" si="11"/>
        <v>0.29219732587437164</v>
      </c>
      <c r="L72" s="4"/>
    </row>
    <row r="73" spans="1:19">
      <c r="D73" s="17" t="s">
        <v>61</v>
      </c>
      <c r="E73">
        <f t="shared" si="10"/>
        <v>0.9755041369223717</v>
      </c>
      <c r="F73">
        <f t="shared" si="10"/>
        <v>0.54625444971641268</v>
      </c>
      <c r="H73" s="17" t="s">
        <v>61</v>
      </c>
      <c r="I73">
        <f t="shared" si="11"/>
        <v>1.0141422850379682</v>
      </c>
      <c r="J73">
        <f t="shared" si="11"/>
        <v>0.2939171946813392</v>
      </c>
      <c r="L73" s="5"/>
    </row>
    <row r="74" spans="1:19">
      <c r="D74" s="17" t="s">
        <v>62</v>
      </c>
      <c r="E74">
        <f t="shared" si="10"/>
        <v>1.0294994598219047</v>
      </c>
      <c r="F74">
        <f t="shared" si="10"/>
        <v>0.50333475791401117</v>
      </c>
      <c r="H74" s="17" t="s">
        <v>62</v>
      </c>
      <c r="I74">
        <f t="shared" si="11"/>
        <v>0.94648990992613924</v>
      </c>
      <c r="J74">
        <f t="shared" si="11"/>
        <v>0.2770274236947024</v>
      </c>
    </row>
    <row r="75" spans="1:19" ht="15">
      <c r="D75" s="17" t="s">
        <v>63</v>
      </c>
      <c r="E75">
        <f t="shared" si="10"/>
        <v>1.0185254407782498</v>
      </c>
      <c r="F75">
        <f t="shared" si="10"/>
        <v>0.5060285816900526</v>
      </c>
      <c r="H75" s="17" t="s">
        <v>63</v>
      </c>
      <c r="I75">
        <f t="shared" si="11"/>
        <v>0.94706502693956307</v>
      </c>
      <c r="J75">
        <f t="shared" si="11"/>
        <v>0.27202974397394375</v>
      </c>
      <c r="K75" s="1"/>
      <c r="L75" s="1"/>
    </row>
    <row r="76" spans="1:19">
      <c r="D76" s="17" t="s">
        <v>64</v>
      </c>
      <c r="E76">
        <f t="shared" si="10"/>
        <v>0.99240660772149525</v>
      </c>
      <c r="F76">
        <f t="shared" si="10"/>
        <v>0.4920773747842177</v>
      </c>
      <c r="H76" s="17" t="s">
        <v>64</v>
      </c>
      <c r="I76">
        <f t="shared" si="11"/>
        <v>0.9943299535949236</v>
      </c>
      <c r="J76">
        <f t="shared" si="11"/>
        <v>0.36125999544751652</v>
      </c>
      <c r="L76" s="5"/>
    </row>
    <row r="77" spans="1:19">
      <c r="D77" s="17" t="s">
        <v>65</v>
      </c>
      <c r="E77">
        <f>E67/$E$68</f>
        <v>0.98607845818710294</v>
      </c>
      <c r="F77">
        <f>F67/$E$68</f>
        <v>0.48862212333862437</v>
      </c>
      <c r="H77" s="17" t="s">
        <v>65</v>
      </c>
      <c r="I77">
        <f t="shared" si="11"/>
        <v>0.99061118228850564</v>
      </c>
      <c r="J77">
        <f t="shared" si="11"/>
        <v>0.3660237993865742</v>
      </c>
      <c r="L77" s="5"/>
    </row>
    <row r="78" spans="1:19">
      <c r="D78" s="18" t="s">
        <v>5</v>
      </c>
      <c r="E78" s="5">
        <f>AVERAGE(E70:E77)</f>
        <v>1</v>
      </c>
      <c r="F78" s="5">
        <f>AVERAGE(F70:F77)</f>
        <v>0.53131983854296216</v>
      </c>
      <c r="H78" s="18" t="s">
        <v>4</v>
      </c>
      <c r="I78" s="5">
        <f>AVERAGE(I70:I77)</f>
        <v>1</v>
      </c>
      <c r="J78" s="5">
        <f>AVERAGE(J70:J77)</f>
        <v>0.30930307765335951</v>
      </c>
      <c r="L78" s="5"/>
    </row>
    <row r="79" spans="1:19">
      <c r="D79" s="14" t="s">
        <v>7</v>
      </c>
      <c r="E79" s="13">
        <f>STDEV(E70:E77)</f>
        <v>2.1554832350591465E-2</v>
      </c>
      <c r="F79" s="13">
        <f>STDEV(F70:F77)</f>
        <v>3.855824320500411E-2</v>
      </c>
      <c r="H79" s="14" t="s">
        <v>6</v>
      </c>
      <c r="I79" s="13">
        <f>STDEV(I70:I77)</f>
        <v>3.8550238063827957E-2</v>
      </c>
      <c r="J79" s="13">
        <f>STDEV(J70:J77)</f>
        <v>3.5660083225182326E-2</v>
      </c>
    </row>
    <row r="81" spans="1:19">
      <c r="E81" t="s">
        <v>11</v>
      </c>
      <c r="F81" t="s">
        <v>69</v>
      </c>
      <c r="G81" s="14" t="s">
        <v>71</v>
      </c>
    </row>
    <row r="82" spans="1:19" ht="15">
      <c r="A82" s="1"/>
      <c r="B82" s="1"/>
      <c r="C82" s="15"/>
      <c r="D82" s="15" t="s">
        <v>4</v>
      </c>
      <c r="E82" s="1">
        <v>1</v>
      </c>
      <c r="F82">
        <v>0.53131983854296216</v>
      </c>
      <c r="G82">
        <v>0.30930307765335951</v>
      </c>
    </row>
    <row r="83" spans="1:19">
      <c r="D83" s="14" t="s">
        <v>6</v>
      </c>
      <c r="E83">
        <v>2.1554832350591465E-2</v>
      </c>
      <c r="F83">
        <v>3.855824320500411E-2</v>
      </c>
      <c r="G83">
        <v>3.5660083225182326E-2</v>
      </c>
    </row>
    <row r="84" spans="1:19" ht="15">
      <c r="O84" s="15"/>
      <c r="P84" s="15"/>
      <c r="Q84" s="1"/>
      <c r="R84" s="1"/>
      <c r="S84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Think Pad</cp:lastModifiedBy>
  <dcterms:created xsi:type="dcterms:W3CDTF">2020-05-22T11:10:36Z</dcterms:created>
  <dcterms:modified xsi:type="dcterms:W3CDTF">2021-08-14T13:24:22Z</dcterms:modified>
</cp:coreProperties>
</file>