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mc:AlternateContent xmlns:mc="http://schemas.openxmlformats.org/markup-compatibility/2006">
    <mc:Choice Requires="x15">
      <x15ac:absPath xmlns:x15ac="http://schemas.microsoft.com/office/spreadsheetml/2010/11/ac" url="https://butterflyconservation-my.sharepoint.com/personal/pcook_butterfly-conservation_org/Documents/Homeworking/Dissertation/Peer J/Review 2/Data Resubmit 2/"/>
    </mc:Choice>
  </mc:AlternateContent>
  <xr:revisionPtr revIDLastSave="10" documentId="6_{9B6BF10E-BED6-450A-B916-4996E1AE4703}" xr6:coauthVersionLast="46" xr6:coauthVersionMax="46" xr10:uidLastSave="{69D7D174-6557-4AF5-BB2F-56D4B51E619A}"/>
  <bookViews>
    <workbookView xWindow="-120" yWindow="-120" windowWidth="20730" windowHeight="11160" xr2:uid="{00000000-000D-0000-FFFF-FFFF00000000}"/>
  </bookViews>
  <sheets>
    <sheet name="Literature Review" sheetId="6" r:id="rId1"/>
    <sheet name="Species Data" sheetId="2" r:id="rId2"/>
    <sheet name="Jurua Interviews" sheetId="7" r:id="rId3"/>
    <sheet name="Jurua Interview Questions" sheetId="8" r:id="rId4"/>
  </sheets>
  <definedNames>
    <definedName name="_xlnm._FilterDatabase" localSheetId="2" hidden="1">'Jurua Interviews'!$A$1:$Q$197</definedName>
    <definedName name="_xlnm._FilterDatabase" localSheetId="0" hidden="1">'Literature Review'!$A$1:$AJ$155</definedName>
    <definedName name="_xlnm._FilterDatabase" localSheetId="1" hidden="1">'Species Data'!$A$1:$O$43</definedName>
    <definedName name="_Hlk83147849" localSheetId="3">'Jurua Interview Questions'!$A$2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2" i="2" l="1"/>
  <c r="M41" i="2"/>
  <c r="M38" i="2"/>
  <c r="M36" i="2"/>
  <c r="M34" i="2"/>
  <c r="M33" i="2"/>
  <c r="M32" i="2"/>
  <c r="M31" i="2"/>
  <c r="M30" i="2"/>
  <c r="M28" i="2"/>
  <c r="M27" i="2"/>
  <c r="M25" i="2"/>
  <c r="M24" i="2"/>
  <c r="M22" i="2"/>
  <c r="M19" i="2"/>
  <c r="M18" i="2"/>
  <c r="M16" i="2"/>
  <c r="M15" i="2"/>
  <c r="M13" i="2"/>
  <c r="M12" i="2"/>
  <c r="M11" i="2"/>
  <c r="M10" i="2"/>
  <c r="M8" i="2"/>
  <c r="M6" i="2"/>
  <c r="M5" i="2"/>
  <c r="M3" i="2"/>
  <c r="J4" i="2" l="1"/>
  <c r="J2" i="2"/>
  <c r="J35" i="2"/>
  <c r="J21" i="2"/>
  <c r="J17" i="2"/>
  <c r="J26" i="2"/>
  <c r="J20" i="2"/>
  <c r="J29" i="2"/>
  <c r="J39" i="2"/>
  <c r="J14" i="2"/>
  <c r="J7" i="2"/>
  <c r="J40" i="2"/>
  <c r="J43" i="2"/>
  <c r="J23" i="2"/>
  <c r="J9" i="2"/>
</calcChain>
</file>

<file path=xl/sharedStrings.xml><?xml version="1.0" encoding="utf-8"?>
<sst xmlns="http://schemas.openxmlformats.org/spreadsheetml/2006/main" count="3504" uniqueCount="545">
  <si>
    <t>Reference</t>
  </si>
  <si>
    <t>American Alligator</t>
  </si>
  <si>
    <t>Location</t>
  </si>
  <si>
    <t>USA</t>
  </si>
  <si>
    <t>Attacks</t>
  </si>
  <si>
    <t>Brazil</t>
  </si>
  <si>
    <t>Black Caiman</t>
  </si>
  <si>
    <t>Spectacled Caiman</t>
  </si>
  <si>
    <t>Bolivia</t>
  </si>
  <si>
    <t>Belize</t>
  </si>
  <si>
    <t>Australia</t>
  </si>
  <si>
    <t>Nile Crocodile</t>
  </si>
  <si>
    <t>India</t>
  </si>
  <si>
    <t>Zimbabwe</t>
  </si>
  <si>
    <t>Sri Lanka</t>
  </si>
  <si>
    <t>Nigeria</t>
  </si>
  <si>
    <t>Namibia</t>
  </si>
  <si>
    <t>Entanglement</t>
  </si>
  <si>
    <t>Tucuxi</t>
  </si>
  <si>
    <t>Peru</t>
  </si>
  <si>
    <t>Perceptions</t>
  </si>
  <si>
    <t>China</t>
  </si>
  <si>
    <t>Giant Otter</t>
  </si>
  <si>
    <t>Colombia</t>
  </si>
  <si>
    <t>Indonesia</t>
  </si>
  <si>
    <t>Cameroon</t>
  </si>
  <si>
    <t>Congo Clawless Otter</t>
  </si>
  <si>
    <t>Gabon</t>
  </si>
  <si>
    <t>Benin</t>
  </si>
  <si>
    <t>Category</t>
  </si>
  <si>
    <t>Otter</t>
  </si>
  <si>
    <t>Species</t>
  </si>
  <si>
    <t>Scientific Name</t>
  </si>
  <si>
    <t>Pteronura brasiliensis</t>
  </si>
  <si>
    <t>Neotropical River Otter</t>
  </si>
  <si>
    <t>Lontra longicaudis</t>
  </si>
  <si>
    <t>Spotted-necked Otter</t>
  </si>
  <si>
    <t>Eurasian Otter</t>
  </si>
  <si>
    <t>Lutra lutra</t>
  </si>
  <si>
    <t>Hairy-nosed Otter</t>
  </si>
  <si>
    <t>Lutra sumatrana</t>
  </si>
  <si>
    <t>African Clawless Otter</t>
  </si>
  <si>
    <t>Aonyx capensis</t>
  </si>
  <si>
    <t>Aonyx cinereus</t>
  </si>
  <si>
    <t>Aonyx congicus</t>
  </si>
  <si>
    <t>Smooth-coated Otter</t>
  </si>
  <si>
    <t>Lutrogale perspicillata</t>
  </si>
  <si>
    <t>Cetacean</t>
  </si>
  <si>
    <t>South Asian River Dophin</t>
  </si>
  <si>
    <t>Platanista gangetica</t>
  </si>
  <si>
    <t>Amazon River Dolphin</t>
  </si>
  <si>
    <t>Inia geoffrensis</t>
  </si>
  <si>
    <t>Orcaella brevirostris</t>
  </si>
  <si>
    <t>Sotalia fluviatilis</t>
  </si>
  <si>
    <t>Crocodilia</t>
  </si>
  <si>
    <t>Gharial</t>
  </si>
  <si>
    <t>Gavialis gangeticus</t>
  </si>
  <si>
    <t>False Gharial</t>
  </si>
  <si>
    <t>Tomistoma schlegelii</t>
  </si>
  <si>
    <t>Smooth-fronted Caiman</t>
  </si>
  <si>
    <t>Paleosuchus palpebrosus</t>
  </si>
  <si>
    <t>Paleosuchus trigonatus</t>
  </si>
  <si>
    <t>Caiman yacare</t>
  </si>
  <si>
    <t>Caiman crocodilus</t>
  </si>
  <si>
    <t>Broud-snouted Caiman</t>
  </si>
  <si>
    <t>Caiman latirostris</t>
  </si>
  <si>
    <t>Melanosuchus niger</t>
  </si>
  <si>
    <t>American Crocodile</t>
  </si>
  <si>
    <t>Crocodylus acutus</t>
  </si>
  <si>
    <t>Hall's New Guinea crocodile</t>
  </si>
  <si>
    <t>Crocodylus halli</t>
  </si>
  <si>
    <t>Orinoco Crocodile</t>
  </si>
  <si>
    <t>Crocodylus intermedius</t>
  </si>
  <si>
    <t>Crocodylus johnstoni</t>
  </si>
  <si>
    <t>Philippine Crocodile</t>
  </si>
  <si>
    <t>Crocodylus mindorensis</t>
  </si>
  <si>
    <t>Morelet's Crocodile</t>
  </si>
  <si>
    <t>Crocodylus niloticus</t>
  </si>
  <si>
    <t>New Guinea Crocodile</t>
  </si>
  <si>
    <t>Crocodylus novaeguineae</t>
  </si>
  <si>
    <t>Crocodylus porosus</t>
  </si>
  <si>
    <t>Crocodylus palustris</t>
  </si>
  <si>
    <t>Saltwater Crocodile</t>
  </si>
  <si>
    <t>Cuban Crocodile</t>
  </si>
  <si>
    <t>Crocodylus rhombifer</t>
  </si>
  <si>
    <t>Siamese Crocodile</t>
  </si>
  <si>
    <t>Crocodylus siamensis</t>
  </si>
  <si>
    <t>West African Crocodile</t>
  </si>
  <si>
    <t>Crocodylus suchus</t>
  </si>
  <si>
    <t>Central African Slender-snouted Crocodile</t>
  </si>
  <si>
    <t>Mecistops leptorhynchus</t>
  </si>
  <si>
    <t>Mecistops cataphractus</t>
  </si>
  <si>
    <t>Osteolaemus tetraspis</t>
  </si>
  <si>
    <t>Mexico</t>
  </si>
  <si>
    <t>Ethiopia</t>
  </si>
  <si>
    <t>Tanzania</t>
  </si>
  <si>
    <t>Bangladesh</t>
  </si>
  <si>
    <t>Global</t>
  </si>
  <si>
    <t>Pakistan</t>
  </si>
  <si>
    <t>Timor Leste</t>
  </si>
  <si>
    <t>Phillippines</t>
  </si>
  <si>
    <t>Nepal</t>
  </si>
  <si>
    <t>Irrawaddy Dolphin</t>
  </si>
  <si>
    <t>African Dwarf Crocodile</t>
  </si>
  <si>
    <t>VU</t>
  </si>
  <si>
    <t>EN</t>
  </si>
  <si>
    <t>Slender-snouted Crocodile</t>
  </si>
  <si>
    <t>CR</t>
  </si>
  <si>
    <t>LC</t>
  </si>
  <si>
    <t>Malaysia</t>
  </si>
  <si>
    <t>Myanmar</t>
  </si>
  <si>
    <t>NT</t>
  </si>
  <si>
    <t>Hydrictis maculicollis</t>
  </si>
  <si>
    <t>Asian Small-clawed Otter</t>
  </si>
  <si>
    <t>Lipotes vexillifer</t>
  </si>
  <si>
    <t>Baiji</t>
  </si>
  <si>
    <t>Yangtze Finless Porpoise</t>
  </si>
  <si>
    <t>Neophocaena asiaeorientalis ssp. asiaeorientalis</t>
  </si>
  <si>
    <t>Dwarf Caiman</t>
  </si>
  <si>
    <t>Yacaré</t>
  </si>
  <si>
    <t>Australian Freshwater Crocodile</t>
  </si>
  <si>
    <t>Crocodylus moreletii</t>
  </si>
  <si>
    <t>Mugger</t>
  </si>
  <si>
    <t>Name</t>
  </si>
  <si>
    <r>
      <t>Neotropical River Otter (</t>
    </r>
    <r>
      <rPr>
        <i/>
        <sz val="11"/>
        <color rgb="FF080100"/>
        <rFont val="Roboto-regular-italic"/>
      </rPr>
      <t>Lontra longicaudis</t>
    </r>
    <r>
      <rPr>
        <sz val="11"/>
        <color rgb="FF080100"/>
        <rFont val="Roboto-regular-italic"/>
      </rPr>
      <t>)</t>
    </r>
  </si>
  <si>
    <r>
      <t>Giant Otter (</t>
    </r>
    <r>
      <rPr>
        <i/>
        <sz val="11"/>
        <color rgb="FF080100"/>
        <rFont val="Roboto-regular-italic"/>
      </rPr>
      <t>Pteronura brasiliensis</t>
    </r>
    <r>
      <rPr>
        <sz val="11"/>
        <color rgb="FF080100"/>
        <rFont val="Roboto-regular-italic"/>
      </rPr>
      <t>)</t>
    </r>
  </si>
  <si>
    <r>
      <t>Spotted-necked Otter (</t>
    </r>
    <r>
      <rPr>
        <i/>
        <sz val="11"/>
        <color rgb="FF080100"/>
        <rFont val="Roboto-regular-italic"/>
      </rPr>
      <t>Hydrictis maculicollis</t>
    </r>
    <r>
      <rPr>
        <sz val="11"/>
        <color rgb="FF080100"/>
        <rFont val="Roboto-regular-italic"/>
      </rPr>
      <t>)</t>
    </r>
  </si>
  <si>
    <r>
      <t>Eurasian Otter (</t>
    </r>
    <r>
      <rPr>
        <i/>
        <sz val="11"/>
        <color rgb="FF080100"/>
        <rFont val="Roboto-regular-italic"/>
      </rPr>
      <t>Lutra lutra</t>
    </r>
    <r>
      <rPr>
        <sz val="11"/>
        <color rgb="FF080100"/>
        <rFont val="Roboto-regular-italic"/>
      </rPr>
      <t>)</t>
    </r>
  </si>
  <si>
    <r>
      <t>Hairy-nosed Otter (</t>
    </r>
    <r>
      <rPr>
        <i/>
        <sz val="11"/>
        <color rgb="FF080100"/>
        <rFont val="Roboto-regular-italic"/>
      </rPr>
      <t>Lutra sumatrana</t>
    </r>
    <r>
      <rPr>
        <sz val="11"/>
        <color rgb="FF080100"/>
        <rFont val="Roboto-regular-italic"/>
      </rPr>
      <t>)</t>
    </r>
  </si>
  <si>
    <r>
      <t>African Clawless Otter (</t>
    </r>
    <r>
      <rPr>
        <i/>
        <sz val="11"/>
        <color rgb="FF080100"/>
        <rFont val="Roboto-regular-italic"/>
      </rPr>
      <t>Aonyx capensis</t>
    </r>
    <r>
      <rPr>
        <sz val="11"/>
        <color rgb="FF080100"/>
        <rFont val="Roboto-regular-italic"/>
      </rPr>
      <t>)</t>
    </r>
  </si>
  <si>
    <r>
      <t>Asian Small-clawed Otter (</t>
    </r>
    <r>
      <rPr>
        <i/>
        <sz val="11"/>
        <color rgb="FF080100"/>
        <rFont val="Roboto-regular-italic"/>
      </rPr>
      <t>Aonyx cinereus</t>
    </r>
    <r>
      <rPr>
        <sz val="11"/>
        <color rgb="FF080100"/>
        <rFont val="Roboto-regular-italic"/>
      </rPr>
      <t>)</t>
    </r>
  </si>
  <si>
    <r>
      <t>Congo Clawless Otter (</t>
    </r>
    <r>
      <rPr>
        <i/>
        <sz val="11"/>
        <color rgb="FF080100"/>
        <rFont val="Roboto-regular-italic"/>
      </rPr>
      <t>Aonyx congicus</t>
    </r>
    <r>
      <rPr>
        <sz val="11"/>
        <color rgb="FF080100"/>
        <rFont val="Roboto-regular-italic"/>
      </rPr>
      <t>)</t>
    </r>
  </si>
  <si>
    <r>
      <t>Smooth-coated Otter (</t>
    </r>
    <r>
      <rPr>
        <i/>
        <sz val="11"/>
        <color rgb="FF080100"/>
        <rFont val="Roboto-regular-italic"/>
      </rPr>
      <t>Lutrogale perspicillata</t>
    </r>
    <r>
      <rPr>
        <sz val="11"/>
        <color rgb="FF080100"/>
        <rFont val="Roboto-regular-italic"/>
      </rPr>
      <t>)</t>
    </r>
  </si>
  <si>
    <r>
      <t>South Asian River Dophin (</t>
    </r>
    <r>
      <rPr>
        <i/>
        <sz val="11"/>
        <color rgb="FF080100"/>
        <rFont val="Roboto-regular-italic"/>
      </rPr>
      <t>Platanista gangetica</t>
    </r>
    <r>
      <rPr>
        <sz val="11"/>
        <color rgb="FF080100"/>
        <rFont val="Roboto-regular-italic"/>
      </rPr>
      <t>)</t>
    </r>
  </si>
  <si>
    <r>
      <t>Amazon River Dolphin (</t>
    </r>
    <r>
      <rPr>
        <i/>
        <sz val="11"/>
        <color rgb="FF080100"/>
        <rFont val="Roboto-regular-italic"/>
      </rPr>
      <t>Inia geoffrensis</t>
    </r>
    <r>
      <rPr>
        <sz val="11"/>
        <color rgb="FF080100"/>
        <rFont val="Roboto-regular-italic"/>
      </rPr>
      <t>)</t>
    </r>
  </si>
  <si>
    <r>
      <t>Baiji (</t>
    </r>
    <r>
      <rPr>
        <i/>
        <sz val="11"/>
        <color rgb="FF080100"/>
        <rFont val="Roboto-regular-italic"/>
      </rPr>
      <t>Lipotes vexillifer</t>
    </r>
    <r>
      <rPr>
        <sz val="11"/>
        <color rgb="FF080100"/>
        <rFont val="Roboto-regular-italic"/>
      </rPr>
      <t>)</t>
    </r>
  </si>
  <si>
    <r>
      <t>Yangtze Finless Porpoise (</t>
    </r>
    <r>
      <rPr>
        <i/>
        <sz val="11"/>
        <color rgb="FF080100"/>
        <rFont val="Roboto-regular-italic"/>
      </rPr>
      <t>Neophocaena asiaeorientalis ssp. asiaeorientalis</t>
    </r>
    <r>
      <rPr>
        <sz val="11"/>
        <color rgb="FF080100"/>
        <rFont val="Roboto-regular-italic"/>
      </rPr>
      <t>)</t>
    </r>
  </si>
  <si>
    <r>
      <t>Irrawaddy Dolphin (</t>
    </r>
    <r>
      <rPr>
        <i/>
        <sz val="11"/>
        <color rgb="FF080100"/>
        <rFont val="Roboto-regular-italic"/>
      </rPr>
      <t>Orcaella brevirostris</t>
    </r>
    <r>
      <rPr>
        <sz val="11"/>
        <color rgb="FF080100"/>
        <rFont val="Roboto-regular-italic"/>
      </rPr>
      <t>)</t>
    </r>
  </si>
  <si>
    <r>
      <t>Tucuxi (</t>
    </r>
    <r>
      <rPr>
        <i/>
        <sz val="11"/>
        <color rgb="FF080100"/>
        <rFont val="Roboto-regular-italic"/>
      </rPr>
      <t>Sotalia fluviatilis</t>
    </r>
    <r>
      <rPr>
        <sz val="11"/>
        <color rgb="FF080100"/>
        <rFont val="Roboto-regular-italic"/>
      </rPr>
      <t>)</t>
    </r>
  </si>
  <si>
    <r>
      <t>Gharial (</t>
    </r>
    <r>
      <rPr>
        <i/>
        <sz val="11"/>
        <color rgb="FF080100"/>
        <rFont val="Roboto-regular-italic"/>
      </rPr>
      <t>Gavialis gangeticus</t>
    </r>
    <r>
      <rPr>
        <sz val="11"/>
        <color rgb="FF080100"/>
        <rFont val="Roboto-regular-italic"/>
      </rPr>
      <t>)</t>
    </r>
  </si>
  <si>
    <r>
      <t>False Gharial (</t>
    </r>
    <r>
      <rPr>
        <i/>
        <sz val="11"/>
        <color rgb="FF080100"/>
        <rFont val="Roboto-regular-italic"/>
      </rPr>
      <t>Tomistoma schlegelii</t>
    </r>
    <r>
      <rPr>
        <sz val="11"/>
        <color rgb="FF080100"/>
        <rFont val="Roboto-regular-italic"/>
      </rPr>
      <t>)</t>
    </r>
  </si>
  <si>
    <r>
      <t>Dwarf Caiman (</t>
    </r>
    <r>
      <rPr>
        <i/>
        <sz val="11"/>
        <color rgb="FF080100"/>
        <rFont val="Roboto-regular-italic"/>
      </rPr>
      <t>Paleosuchus palpebrosus</t>
    </r>
    <r>
      <rPr>
        <sz val="11"/>
        <color rgb="FF080100"/>
        <rFont val="Roboto-regular-italic"/>
      </rPr>
      <t>)</t>
    </r>
  </si>
  <si>
    <r>
      <t>Smooth-fronted Caiman (</t>
    </r>
    <r>
      <rPr>
        <i/>
        <sz val="11"/>
        <color rgb="FF080100"/>
        <rFont val="Roboto-regular-italic"/>
      </rPr>
      <t>Paleosuchus trigonatus</t>
    </r>
    <r>
      <rPr>
        <sz val="11"/>
        <color rgb="FF080100"/>
        <rFont val="Roboto-regular-italic"/>
      </rPr>
      <t>)</t>
    </r>
  </si>
  <si>
    <r>
      <t>Yacaré (</t>
    </r>
    <r>
      <rPr>
        <i/>
        <sz val="11"/>
        <color rgb="FF080100"/>
        <rFont val="Roboto-regular-italic"/>
      </rPr>
      <t>Caiman yacare</t>
    </r>
    <r>
      <rPr>
        <sz val="11"/>
        <color rgb="FF080100"/>
        <rFont val="Roboto-regular-italic"/>
      </rPr>
      <t>)</t>
    </r>
  </si>
  <si>
    <r>
      <t>Spectacled Caiman (</t>
    </r>
    <r>
      <rPr>
        <i/>
        <sz val="11"/>
        <color rgb="FF080100"/>
        <rFont val="Roboto-regular-italic"/>
      </rPr>
      <t>Caiman crocodilus</t>
    </r>
    <r>
      <rPr>
        <sz val="11"/>
        <color rgb="FF080100"/>
        <rFont val="Roboto-regular-italic"/>
      </rPr>
      <t>)</t>
    </r>
  </si>
  <si>
    <r>
      <t>Broud-snouted Caiman (</t>
    </r>
    <r>
      <rPr>
        <i/>
        <sz val="11"/>
        <color rgb="FF080100"/>
        <rFont val="Roboto-regular-italic"/>
      </rPr>
      <t>Caiman latirostris</t>
    </r>
    <r>
      <rPr>
        <sz val="11"/>
        <color rgb="FF080100"/>
        <rFont val="Roboto-regular-italic"/>
      </rPr>
      <t>)</t>
    </r>
  </si>
  <si>
    <r>
      <t>Black Caiman (</t>
    </r>
    <r>
      <rPr>
        <i/>
        <sz val="11"/>
        <color rgb="FF080100"/>
        <rFont val="Roboto-regular-italic"/>
      </rPr>
      <t>Melanosuchus niger</t>
    </r>
    <r>
      <rPr>
        <sz val="11"/>
        <color rgb="FF080100"/>
        <rFont val="Roboto-regular-italic"/>
      </rPr>
      <t>)</t>
    </r>
  </si>
  <si>
    <r>
      <t>American Crocodile (</t>
    </r>
    <r>
      <rPr>
        <i/>
        <sz val="11"/>
        <color rgb="FF080100"/>
        <rFont val="Roboto-regular-italic"/>
      </rPr>
      <t>Crocodylus acutus</t>
    </r>
    <r>
      <rPr>
        <sz val="11"/>
        <color rgb="FF080100"/>
        <rFont val="Roboto-regular-italic"/>
      </rPr>
      <t>)</t>
    </r>
  </si>
  <si>
    <r>
      <t>Hall's New Guinea crocodile (</t>
    </r>
    <r>
      <rPr>
        <i/>
        <sz val="11"/>
        <color rgb="FF080100"/>
        <rFont val="Roboto-regular-italic"/>
      </rPr>
      <t>Crocodylus halli</t>
    </r>
    <r>
      <rPr>
        <sz val="11"/>
        <color rgb="FF080100"/>
        <rFont val="Roboto-regular-italic"/>
      </rPr>
      <t>)</t>
    </r>
  </si>
  <si>
    <r>
      <t>Orinoco Crocodile (</t>
    </r>
    <r>
      <rPr>
        <i/>
        <sz val="11"/>
        <color rgb="FF080100"/>
        <rFont val="Roboto-regular-italic"/>
      </rPr>
      <t>Crocodylus intermedius</t>
    </r>
    <r>
      <rPr>
        <sz val="11"/>
        <color rgb="FF080100"/>
        <rFont val="Roboto-regular-italic"/>
      </rPr>
      <t>)</t>
    </r>
  </si>
  <si>
    <r>
      <t>Australian Freshwater Crocodile (</t>
    </r>
    <r>
      <rPr>
        <i/>
        <sz val="11"/>
        <color rgb="FF080100"/>
        <rFont val="Roboto-regular-italic"/>
      </rPr>
      <t>Crocodylus johnstoni</t>
    </r>
    <r>
      <rPr>
        <sz val="11"/>
        <color rgb="FF080100"/>
        <rFont val="Roboto-regular-italic"/>
      </rPr>
      <t>)</t>
    </r>
  </si>
  <si>
    <r>
      <t>Philippine Crocodile (</t>
    </r>
    <r>
      <rPr>
        <i/>
        <sz val="11"/>
        <color rgb="FF080100"/>
        <rFont val="Roboto-regular-italic"/>
      </rPr>
      <t>Crocodylus mindorensis</t>
    </r>
    <r>
      <rPr>
        <sz val="11"/>
        <color rgb="FF080100"/>
        <rFont val="Roboto-regular-italic"/>
      </rPr>
      <t>)</t>
    </r>
  </si>
  <si>
    <r>
      <t>Morelet's Crocodile (</t>
    </r>
    <r>
      <rPr>
        <i/>
        <sz val="11"/>
        <color rgb="FF080100"/>
        <rFont val="Roboto-regular-italic"/>
      </rPr>
      <t>Crocodylus moreletii</t>
    </r>
    <r>
      <rPr>
        <sz val="11"/>
        <color rgb="FF080100"/>
        <rFont val="Roboto-regular-italic"/>
      </rPr>
      <t>)</t>
    </r>
  </si>
  <si>
    <r>
      <t>Nile Crocodile (</t>
    </r>
    <r>
      <rPr>
        <i/>
        <sz val="11"/>
        <color rgb="FF080100"/>
        <rFont val="Roboto-regular-italic"/>
      </rPr>
      <t>Crocodylus niloticus</t>
    </r>
    <r>
      <rPr>
        <sz val="11"/>
        <color rgb="FF080100"/>
        <rFont val="Roboto-regular-italic"/>
      </rPr>
      <t>)</t>
    </r>
  </si>
  <si>
    <r>
      <t>New Guinea Crocodile (</t>
    </r>
    <r>
      <rPr>
        <i/>
        <sz val="11"/>
        <color rgb="FF080100"/>
        <rFont val="Roboto-regular-italic"/>
      </rPr>
      <t>Crocodylus novaeguineae</t>
    </r>
    <r>
      <rPr>
        <sz val="11"/>
        <color rgb="FF080100"/>
        <rFont val="Roboto-regular-italic"/>
      </rPr>
      <t>)</t>
    </r>
  </si>
  <si>
    <r>
      <t>Mugger (</t>
    </r>
    <r>
      <rPr>
        <i/>
        <sz val="11"/>
        <color rgb="FF080100"/>
        <rFont val="Roboto-regular-italic"/>
      </rPr>
      <t>Crocodylus palustris</t>
    </r>
    <r>
      <rPr>
        <sz val="11"/>
        <color rgb="FF080100"/>
        <rFont val="Roboto-regular-italic"/>
      </rPr>
      <t>)</t>
    </r>
  </si>
  <si>
    <r>
      <t>Saltwater Crocodile (</t>
    </r>
    <r>
      <rPr>
        <i/>
        <sz val="11"/>
        <color rgb="FF080100"/>
        <rFont val="Roboto-regular-italic"/>
      </rPr>
      <t>Crocodylus porosus</t>
    </r>
    <r>
      <rPr>
        <sz val="11"/>
        <color rgb="FF080100"/>
        <rFont val="Roboto-regular-italic"/>
      </rPr>
      <t>)</t>
    </r>
  </si>
  <si>
    <r>
      <t>Cuban Crocodile (</t>
    </r>
    <r>
      <rPr>
        <i/>
        <sz val="11"/>
        <color rgb="FF080100"/>
        <rFont val="Roboto-regular-italic"/>
      </rPr>
      <t>Crocodylus rhombifer</t>
    </r>
    <r>
      <rPr>
        <sz val="11"/>
        <color rgb="FF080100"/>
        <rFont val="Roboto-regular-italic"/>
      </rPr>
      <t>)</t>
    </r>
  </si>
  <si>
    <r>
      <t>Siamese Crocodile (</t>
    </r>
    <r>
      <rPr>
        <i/>
        <sz val="11"/>
        <color rgb="FF080100"/>
        <rFont val="Roboto-regular-italic"/>
      </rPr>
      <t>Crocodylus siamensis</t>
    </r>
    <r>
      <rPr>
        <sz val="11"/>
        <color rgb="FF080100"/>
        <rFont val="Roboto-regular-italic"/>
      </rPr>
      <t>)</t>
    </r>
  </si>
  <si>
    <r>
      <t>West African Crocodile (</t>
    </r>
    <r>
      <rPr>
        <i/>
        <sz val="11"/>
        <color rgb="FF080100"/>
        <rFont val="Roboto-regular-italic"/>
      </rPr>
      <t>Crocodylus suchus</t>
    </r>
    <r>
      <rPr>
        <sz val="11"/>
        <color rgb="FF080100"/>
        <rFont val="Roboto-regular-italic"/>
      </rPr>
      <t>)</t>
    </r>
  </si>
  <si>
    <r>
      <t>Slender-snouted Crocodile (</t>
    </r>
    <r>
      <rPr>
        <i/>
        <sz val="11"/>
        <color rgb="FF080100"/>
        <rFont val="Roboto-regular-italic"/>
      </rPr>
      <t>Mecistops cataphractus</t>
    </r>
    <r>
      <rPr>
        <sz val="11"/>
        <color rgb="FF080100"/>
        <rFont val="Roboto-regular-italic"/>
      </rPr>
      <t>)</t>
    </r>
  </si>
  <si>
    <r>
      <t>Central African Slender-snouted Crocodile (</t>
    </r>
    <r>
      <rPr>
        <i/>
        <sz val="11"/>
        <color rgb="FF080100"/>
        <rFont val="Roboto-regular-italic"/>
      </rPr>
      <t>Mecistops leptorhynchus</t>
    </r>
    <r>
      <rPr>
        <sz val="11"/>
        <color rgb="FF080100"/>
        <rFont val="Roboto-regular-italic"/>
      </rPr>
      <t>)</t>
    </r>
  </si>
  <si>
    <r>
      <t>African Dwarf Crocodile (</t>
    </r>
    <r>
      <rPr>
        <i/>
        <sz val="11"/>
        <color rgb="FF080100"/>
        <rFont val="Roboto-regular-italic"/>
      </rPr>
      <t>Osteolaemus tetraspis</t>
    </r>
    <r>
      <rPr>
        <sz val="11"/>
        <color rgb="FF080100"/>
        <rFont val="Roboto-regular-italic"/>
      </rPr>
      <t>)</t>
    </r>
  </si>
  <si>
    <t>Alligator mississippiensis</t>
  </si>
  <si>
    <r>
      <t>American Alligator (</t>
    </r>
    <r>
      <rPr>
        <i/>
        <sz val="11"/>
        <color rgb="FF080100"/>
        <rFont val="Roboto-regular-italic"/>
      </rPr>
      <t>Alligator mississippiensis</t>
    </r>
    <r>
      <rPr>
        <sz val="11"/>
        <color rgb="FF080100"/>
        <rFont val="Roboto-regular-italic"/>
      </rPr>
      <t>)</t>
    </r>
  </si>
  <si>
    <t>South Africa</t>
  </si>
  <si>
    <t>Costa Rica</t>
  </si>
  <si>
    <t>Positive Interaction</t>
  </si>
  <si>
    <t>Botswana</t>
  </si>
  <si>
    <t>Mozambique</t>
  </si>
  <si>
    <t>Iraq</t>
  </si>
  <si>
    <t>Singapore</t>
  </si>
  <si>
    <t>Multiple Countries</t>
  </si>
  <si>
    <t>Attacks and Economics</t>
  </si>
  <si>
    <t>Economic, Livelihood and Competition</t>
  </si>
  <si>
    <t>Management (inc Population Management)</t>
  </si>
  <si>
    <t>Number of Studies</t>
  </si>
  <si>
    <t>Conflict Severity</t>
  </si>
  <si>
    <t>Severe</t>
  </si>
  <si>
    <t>Moderate</t>
  </si>
  <si>
    <t>Low</t>
  </si>
  <si>
    <t>High</t>
  </si>
  <si>
    <t>Not assessed</t>
  </si>
  <si>
    <r>
      <t>Chinese Alligator (</t>
    </r>
    <r>
      <rPr>
        <i/>
        <sz val="11"/>
        <color rgb="FF080100"/>
        <rFont val="Roboto-regular-italic"/>
      </rPr>
      <t>Alligator sinensis</t>
    </r>
    <r>
      <rPr>
        <sz val="11"/>
        <color rgb="FF080100"/>
        <rFont val="Roboto-regular-italic"/>
      </rPr>
      <t>)</t>
    </r>
  </si>
  <si>
    <t>Alligator sinensis</t>
  </si>
  <si>
    <t>Chinese Alligator</t>
  </si>
  <si>
    <t>Data Deficient</t>
  </si>
  <si>
    <t>85-130</t>
  </si>
  <si>
    <t>North American River Otter (Lontra canadensis)</t>
  </si>
  <si>
    <t>Lontra canadensis</t>
  </si>
  <si>
    <t xml:space="preserve">North American River Otter </t>
  </si>
  <si>
    <r>
      <t>North American River Otter (</t>
    </r>
    <r>
      <rPr>
        <i/>
        <sz val="11"/>
        <color rgb="FF080100"/>
        <rFont val="Roboto-regular-italic"/>
      </rPr>
      <t>Lontra canadensis</t>
    </r>
    <r>
      <rPr>
        <sz val="11"/>
        <color rgb="FF080100"/>
        <rFont val="Roboto-regular-italic"/>
      </rPr>
      <t>)</t>
    </r>
  </si>
  <si>
    <t>135-230</t>
  </si>
  <si>
    <t>80-90</t>
  </si>
  <si>
    <t>36-45</t>
  </si>
  <si>
    <t>14-25</t>
  </si>
  <si>
    <t>7-11</t>
  </si>
  <si>
    <t>22-34</t>
  </si>
  <si>
    <t>2.4-3.8</t>
  </si>
  <si>
    <t>≤10</t>
  </si>
  <si>
    <t>10-49</t>
  </si>
  <si>
    <t>≥50</t>
  </si>
  <si>
    <t>3.4-15.5</t>
  </si>
  <si>
    <t>5-12</t>
  </si>
  <si>
    <t>6-17</t>
  </si>
  <si>
    <t>5-8</t>
  </si>
  <si>
    <t>10-21</t>
  </si>
  <si>
    <t>3.5-6</t>
  </si>
  <si>
    <t>30-80</t>
  </si>
  <si>
    <t>Economic, Livelihood and Competition; Perceptions</t>
  </si>
  <si>
    <r>
      <t>African Dwarf Crocodile (</t>
    </r>
    <r>
      <rPr>
        <b/>
        <i/>
        <sz val="11"/>
        <color theme="1"/>
        <rFont val="Arial"/>
        <family val="2"/>
      </rPr>
      <t>Osteolaemus tetraspis</t>
    </r>
    <r>
      <rPr>
        <b/>
        <sz val="11"/>
        <color theme="1"/>
        <rFont val="Arial"/>
        <family val="2"/>
      </rPr>
      <t>)</t>
    </r>
  </si>
  <si>
    <r>
      <t>West African Crocodile (</t>
    </r>
    <r>
      <rPr>
        <b/>
        <i/>
        <sz val="11"/>
        <color theme="1"/>
        <rFont val="Arial"/>
        <family val="2"/>
      </rPr>
      <t>Crocodylus suchus</t>
    </r>
    <r>
      <rPr>
        <b/>
        <sz val="11"/>
        <color theme="1"/>
        <rFont val="Arial"/>
        <family val="2"/>
      </rPr>
      <t>)</t>
    </r>
  </si>
  <si>
    <r>
      <t>Slender-snouted Crocodile (</t>
    </r>
    <r>
      <rPr>
        <b/>
        <i/>
        <sz val="11"/>
        <color theme="1"/>
        <rFont val="Arial"/>
        <family val="2"/>
      </rPr>
      <t>Mecistops cataphractus</t>
    </r>
    <r>
      <rPr>
        <b/>
        <sz val="11"/>
        <color theme="1"/>
        <rFont val="Arial"/>
        <family val="2"/>
      </rPr>
      <t>)</t>
    </r>
  </si>
  <si>
    <r>
      <t>American Alligator (</t>
    </r>
    <r>
      <rPr>
        <b/>
        <i/>
        <sz val="11"/>
        <color theme="1"/>
        <rFont val="Arial"/>
        <family val="2"/>
      </rPr>
      <t>Alligator mississippiensis</t>
    </r>
    <r>
      <rPr>
        <b/>
        <sz val="11"/>
        <color theme="1"/>
        <rFont val="Arial"/>
        <family val="2"/>
      </rPr>
      <t>)</t>
    </r>
  </si>
  <si>
    <r>
      <t>Black Caiman (</t>
    </r>
    <r>
      <rPr>
        <b/>
        <i/>
        <sz val="11"/>
        <color theme="1"/>
        <rFont val="Arial"/>
        <family val="2"/>
      </rPr>
      <t>Melanosuchus niger</t>
    </r>
    <r>
      <rPr>
        <b/>
        <sz val="11"/>
        <color theme="1"/>
        <rFont val="Arial"/>
        <family val="2"/>
      </rPr>
      <t>)</t>
    </r>
  </si>
  <si>
    <r>
      <t>Spectacled Caiman (</t>
    </r>
    <r>
      <rPr>
        <b/>
        <i/>
        <sz val="11"/>
        <color theme="1"/>
        <rFont val="Arial"/>
        <family val="2"/>
      </rPr>
      <t>Caiman crocodilus</t>
    </r>
    <r>
      <rPr>
        <b/>
        <sz val="11"/>
        <color theme="1"/>
        <rFont val="Arial"/>
        <family val="2"/>
      </rPr>
      <t>)</t>
    </r>
  </si>
  <si>
    <r>
      <t>Broud-snouted Caiman (</t>
    </r>
    <r>
      <rPr>
        <b/>
        <i/>
        <sz val="11"/>
        <color theme="1"/>
        <rFont val="Arial"/>
        <family val="2"/>
      </rPr>
      <t>Caiman latirostris</t>
    </r>
    <r>
      <rPr>
        <b/>
        <sz val="11"/>
        <color theme="1"/>
        <rFont val="Arial"/>
        <family val="2"/>
      </rPr>
      <t>)</t>
    </r>
  </si>
  <si>
    <r>
      <t>Yacaré (</t>
    </r>
    <r>
      <rPr>
        <b/>
        <i/>
        <sz val="11"/>
        <color theme="1"/>
        <rFont val="Arial"/>
        <family val="2"/>
      </rPr>
      <t>Caiman yacare</t>
    </r>
    <r>
      <rPr>
        <b/>
        <sz val="11"/>
        <color theme="1"/>
        <rFont val="Arial"/>
        <family val="2"/>
      </rPr>
      <t>)</t>
    </r>
  </si>
  <si>
    <r>
      <t>Smooth-fronted Caiman (</t>
    </r>
    <r>
      <rPr>
        <b/>
        <i/>
        <sz val="11"/>
        <color theme="1"/>
        <rFont val="Arial"/>
        <family val="2"/>
      </rPr>
      <t>Paleosuchus trigonatus</t>
    </r>
    <r>
      <rPr>
        <b/>
        <sz val="11"/>
        <color theme="1"/>
        <rFont val="Arial"/>
        <family val="2"/>
      </rPr>
      <t>)</t>
    </r>
  </si>
  <si>
    <r>
      <t>American Crocodile (</t>
    </r>
    <r>
      <rPr>
        <b/>
        <i/>
        <sz val="11"/>
        <color theme="1"/>
        <rFont val="Arial"/>
        <family val="2"/>
      </rPr>
      <t>Crocodylus acutus</t>
    </r>
    <r>
      <rPr>
        <b/>
        <sz val="11"/>
        <color theme="1"/>
        <rFont val="Arial"/>
        <family val="2"/>
      </rPr>
      <t>)</t>
    </r>
  </si>
  <si>
    <r>
      <t>Morelet's Crocodile (</t>
    </r>
    <r>
      <rPr>
        <b/>
        <i/>
        <sz val="11"/>
        <color theme="1"/>
        <rFont val="Arial"/>
        <family val="2"/>
      </rPr>
      <t>Crocodylus moreletii</t>
    </r>
    <r>
      <rPr>
        <b/>
        <sz val="11"/>
        <color theme="1"/>
        <rFont val="Arial"/>
        <family val="2"/>
      </rPr>
      <t>)</t>
    </r>
  </si>
  <si>
    <r>
      <t>Saltwater Crocodile (</t>
    </r>
    <r>
      <rPr>
        <b/>
        <i/>
        <sz val="11"/>
        <color theme="1"/>
        <rFont val="Arial"/>
        <family val="2"/>
      </rPr>
      <t>Crocodylus porosus</t>
    </r>
    <r>
      <rPr>
        <b/>
        <sz val="11"/>
        <color theme="1"/>
        <rFont val="Arial"/>
        <family val="2"/>
      </rPr>
      <t>)</t>
    </r>
  </si>
  <si>
    <r>
      <t>Australian Freshwater Crocodile (</t>
    </r>
    <r>
      <rPr>
        <b/>
        <i/>
        <sz val="11"/>
        <color theme="1"/>
        <rFont val="Arial"/>
        <family val="2"/>
      </rPr>
      <t>Crocodylus johnstoni</t>
    </r>
    <r>
      <rPr>
        <b/>
        <sz val="11"/>
        <color theme="1"/>
        <rFont val="Arial"/>
        <family val="2"/>
      </rPr>
      <t>)</t>
    </r>
  </si>
  <si>
    <r>
      <t>Nile Crocodile (</t>
    </r>
    <r>
      <rPr>
        <b/>
        <i/>
        <sz val="11"/>
        <color theme="1"/>
        <rFont val="Arial"/>
        <family val="2"/>
      </rPr>
      <t>Crocodylus niloticus</t>
    </r>
    <r>
      <rPr>
        <b/>
        <sz val="11"/>
        <color theme="1"/>
        <rFont val="Arial"/>
        <family val="2"/>
      </rPr>
      <t>)</t>
    </r>
  </si>
  <si>
    <r>
      <t>Mugger (</t>
    </r>
    <r>
      <rPr>
        <b/>
        <i/>
        <sz val="11"/>
        <color rgb="FF080100"/>
        <rFont val="Roboto-regular-italic"/>
      </rPr>
      <t>Crocodylus palustris</t>
    </r>
    <r>
      <rPr>
        <b/>
        <sz val="11"/>
        <color rgb="FF080100"/>
        <rFont val="Roboto-regular-italic"/>
      </rPr>
      <t>)</t>
    </r>
  </si>
  <si>
    <r>
      <t>Gharial (</t>
    </r>
    <r>
      <rPr>
        <b/>
        <i/>
        <sz val="11"/>
        <color rgb="FF080100"/>
        <rFont val="Roboto-regular-italic"/>
      </rPr>
      <t>Gavialis gangeticus</t>
    </r>
    <r>
      <rPr>
        <b/>
        <sz val="11"/>
        <color rgb="FF080100"/>
        <rFont val="Roboto-regular-italic"/>
      </rPr>
      <t>)</t>
    </r>
  </si>
  <si>
    <r>
      <t>Irrawaddy Dolphin (</t>
    </r>
    <r>
      <rPr>
        <b/>
        <i/>
        <sz val="11"/>
        <color rgb="FF080100"/>
        <rFont val="Roboto-regular-italic"/>
      </rPr>
      <t>Orcaella brevirostris</t>
    </r>
    <r>
      <rPr>
        <b/>
        <sz val="11"/>
        <color rgb="FF080100"/>
        <rFont val="Roboto-regular-italic"/>
      </rPr>
      <t>)</t>
    </r>
  </si>
  <si>
    <r>
      <t>South Asian River Dophin (</t>
    </r>
    <r>
      <rPr>
        <b/>
        <i/>
        <sz val="11"/>
        <color rgb="FF080100"/>
        <rFont val="Roboto-regular-italic"/>
      </rPr>
      <t>Platanista gangetica</t>
    </r>
    <r>
      <rPr>
        <b/>
        <sz val="11"/>
        <color rgb="FF080100"/>
        <rFont val="Roboto-regular-italic"/>
      </rPr>
      <t>)</t>
    </r>
  </si>
  <si>
    <r>
      <t>Amazon River Dolphin (</t>
    </r>
    <r>
      <rPr>
        <b/>
        <i/>
        <sz val="11"/>
        <color rgb="FF080100"/>
        <rFont val="Roboto-regular-italic"/>
      </rPr>
      <t>Inia geoffrensis</t>
    </r>
    <r>
      <rPr>
        <b/>
        <sz val="11"/>
        <color rgb="FF080100"/>
        <rFont val="Roboto-regular-italic"/>
      </rPr>
      <t>)</t>
    </r>
  </si>
  <si>
    <r>
      <t>Tucuxi (</t>
    </r>
    <r>
      <rPr>
        <b/>
        <i/>
        <sz val="11"/>
        <color rgb="FF080100"/>
        <rFont val="Roboto-regular-italic"/>
      </rPr>
      <t>Sotalia fluviatilis</t>
    </r>
    <r>
      <rPr>
        <b/>
        <sz val="11"/>
        <color rgb="FF080100"/>
        <rFont val="Roboto-regular-italic"/>
      </rPr>
      <t>)</t>
    </r>
  </si>
  <si>
    <r>
      <t>Baiji (</t>
    </r>
    <r>
      <rPr>
        <b/>
        <i/>
        <sz val="11"/>
        <color rgb="FF080100"/>
        <rFont val="Roboto-regular-italic"/>
      </rPr>
      <t>Lipotes vexillifer</t>
    </r>
    <r>
      <rPr>
        <b/>
        <sz val="11"/>
        <color rgb="FF080100"/>
        <rFont val="Roboto-regular-italic"/>
      </rPr>
      <t>)</t>
    </r>
  </si>
  <si>
    <r>
      <t>Yangtze Finless Porpoise (</t>
    </r>
    <r>
      <rPr>
        <b/>
        <i/>
        <sz val="11"/>
        <color theme="1"/>
        <rFont val="Arial"/>
        <family val="2"/>
      </rPr>
      <t>Neophocaena asiaeorientalis ssp. asiaeorientalis</t>
    </r>
    <r>
      <rPr>
        <b/>
        <sz val="11"/>
        <color theme="1"/>
        <rFont val="Arial"/>
        <family val="2"/>
      </rPr>
      <t>)</t>
    </r>
  </si>
  <si>
    <r>
      <t>Giant Otter (</t>
    </r>
    <r>
      <rPr>
        <b/>
        <i/>
        <sz val="11"/>
        <color rgb="FF080100"/>
        <rFont val="Roboto-regular-italic"/>
      </rPr>
      <t>Pteronura brasiliensis</t>
    </r>
    <r>
      <rPr>
        <b/>
        <sz val="11"/>
        <color rgb="FF080100"/>
        <rFont val="Roboto-regular-italic"/>
      </rPr>
      <t>)</t>
    </r>
  </si>
  <si>
    <r>
      <t>Neotropical River Otter (</t>
    </r>
    <r>
      <rPr>
        <b/>
        <i/>
        <sz val="11"/>
        <color rgb="FF080100"/>
        <rFont val="Roboto-regular-italic"/>
      </rPr>
      <t>Lontra longicaudis</t>
    </r>
    <r>
      <rPr>
        <b/>
        <sz val="11"/>
        <color rgb="FF080100"/>
        <rFont val="Roboto-regular-italic"/>
      </rPr>
      <t>)</t>
    </r>
  </si>
  <si>
    <r>
      <t>Asian Small-clawed Otter (</t>
    </r>
    <r>
      <rPr>
        <b/>
        <i/>
        <sz val="11"/>
        <color rgb="FF080100"/>
        <rFont val="Roboto-regular-italic"/>
      </rPr>
      <t>Aonyx cinereus</t>
    </r>
    <r>
      <rPr>
        <b/>
        <sz val="11"/>
        <color rgb="FF080100"/>
        <rFont val="Roboto-regular-italic"/>
      </rPr>
      <t>)</t>
    </r>
  </si>
  <si>
    <r>
      <t>Smooth-coated Otter (</t>
    </r>
    <r>
      <rPr>
        <b/>
        <i/>
        <sz val="11"/>
        <color rgb="FF080100"/>
        <rFont val="Roboto-regular-italic"/>
      </rPr>
      <t>Lutrogale perspicillata</t>
    </r>
    <r>
      <rPr>
        <b/>
        <sz val="11"/>
        <color rgb="FF080100"/>
        <rFont val="Roboto-regular-italic"/>
      </rPr>
      <t>)</t>
    </r>
  </si>
  <si>
    <r>
      <t>Congo Clawless Otter (</t>
    </r>
    <r>
      <rPr>
        <b/>
        <i/>
        <sz val="11"/>
        <color rgb="FF080100"/>
        <rFont val="Roboto-regular-italic"/>
      </rPr>
      <t>Aonyx congicus</t>
    </r>
    <r>
      <rPr>
        <b/>
        <sz val="11"/>
        <color rgb="FF080100"/>
        <rFont val="Roboto-regular-italic"/>
      </rPr>
      <t>)</t>
    </r>
  </si>
  <si>
    <r>
      <t>Spotted-necked Otter (</t>
    </r>
    <r>
      <rPr>
        <b/>
        <i/>
        <sz val="11"/>
        <color rgb="FF080100"/>
        <rFont val="Roboto-regular-italic"/>
      </rPr>
      <t>Hydrictis maculicollis</t>
    </r>
    <r>
      <rPr>
        <b/>
        <sz val="11"/>
        <color rgb="FF080100"/>
        <rFont val="Roboto-regular-italic"/>
      </rPr>
      <t>)</t>
    </r>
  </si>
  <si>
    <r>
      <t>African Clawless Otter (</t>
    </r>
    <r>
      <rPr>
        <b/>
        <i/>
        <sz val="11"/>
        <color rgb="FF080100"/>
        <rFont val="Roboto-regular-italic"/>
      </rPr>
      <t>Aonyx capensis</t>
    </r>
    <r>
      <rPr>
        <b/>
        <sz val="11"/>
        <color rgb="FF080100"/>
        <rFont val="Roboto-regular-italic"/>
      </rPr>
      <t>)</t>
    </r>
  </si>
  <si>
    <t>Notes</t>
  </si>
  <si>
    <t>Note: still debate as to whether there are three species, including Bolivian and Araguian river dolphin.</t>
  </si>
  <si>
    <t>Note: only certain parts of range in subtropical region. Studies mainly from Europe where better studied.</t>
  </si>
  <si>
    <t>Note: only tropical/subtropical parts of range included, not USA.</t>
  </si>
  <si>
    <t>Note: also know as C. johnsoni.</t>
  </si>
  <si>
    <t>Note: includes two susbspecies - Ganges and Indus river dolphin.</t>
  </si>
  <si>
    <t>Note: includes two subspecies - Yangtze finless porpoise and East Asian finless porpoise.</t>
  </si>
  <si>
    <t>Note: also uses marine habitat in some areas.</t>
  </si>
  <si>
    <t>NA</t>
  </si>
  <si>
    <t>ID</t>
  </si>
  <si>
    <t>Age</t>
  </si>
  <si>
    <t>JEH</t>
  </si>
  <si>
    <t>Boca de Xerua</t>
  </si>
  <si>
    <t>Boto</t>
  </si>
  <si>
    <t>Sao Sebastiao</t>
  </si>
  <si>
    <t>48, 49</t>
  </si>
  <si>
    <t>Xibauazinho</t>
  </si>
  <si>
    <t>Sao Jose</t>
  </si>
  <si>
    <t>64, 24</t>
  </si>
  <si>
    <t>Monte Carmelo</t>
  </si>
  <si>
    <t>Boa Vista</t>
  </si>
  <si>
    <t>Bonfim</t>
  </si>
  <si>
    <t>Mandioca</t>
  </si>
  <si>
    <t>Cachoeira</t>
  </si>
  <si>
    <t>35, 49, 24</t>
  </si>
  <si>
    <t>Sao Francisco</t>
  </si>
  <si>
    <t>Santo Antonio</t>
  </si>
  <si>
    <t>42, 34</t>
  </si>
  <si>
    <t>Morada Nova</t>
  </si>
  <si>
    <t>Carocal</t>
  </si>
  <si>
    <t>38, 19, 20, 52</t>
  </si>
  <si>
    <t>Barreira do Ido</t>
  </si>
  <si>
    <t>Remanso</t>
  </si>
  <si>
    <t>Bauana</t>
  </si>
  <si>
    <t>49, 26</t>
  </si>
  <si>
    <t>Bom Jesus</t>
  </si>
  <si>
    <t>Imperatriz</t>
  </si>
  <si>
    <t>59, 23</t>
  </si>
  <si>
    <t>Novo Horizonte</t>
  </si>
  <si>
    <t>Nova Esperanca</t>
  </si>
  <si>
    <t>Pupuai</t>
  </si>
  <si>
    <t>42,43,41</t>
  </si>
  <si>
    <t>JB</t>
  </si>
  <si>
    <t>Goiabal</t>
  </si>
  <si>
    <t>boto</t>
  </si>
  <si>
    <t>tucuxi</t>
  </si>
  <si>
    <t>vista alegre</t>
  </si>
  <si>
    <t>pupunha</t>
  </si>
  <si>
    <t>morro alto</t>
  </si>
  <si>
    <t>Bacaba</t>
  </si>
  <si>
    <t>sao jose anaxiqui</t>
  </si>
  <si>
    <t>mandioca</t>
  </si>
  <si>
    <t>nova uniao</t>
  </si>
  <si>
    <t>Fortuna</t>
  </si>
  <si>
    <t>Santo antonio brito</t>
  </si>
  <si>
    <t>Vila nova</t>
  </si>
  <si>
    <t>Ressaca</t>
  </si>
  <si>
    <t>roque</t>
  </si>
  <si>
    <t>concordia</t>
  </si>
  <si>
    <t>Estirao carapana</t>
  </si>
  <si>
    <t>jB</t>
  </si>
  <si>
    <t>Volta toari</t>
  </si>
  <si>
    <t>xibauazinho</t>
  </si>
  <si>
    <t>boca de xerua</t>
  </si>
  <si>
    <t>Monte carmelo</t>
  </si>
  <si>
    <t>sao joao</t>
  </si>
  <si>
    <t>Alary, F., Moutou, F., Jacques, H., 2002. Still on the tracks of the Congo clawless otter (Aonyx congicus): first mission in Cameroon. IUCN Otter Specialist Group Bulletin, 19(1), 51-55.</t>
  </si>
  <si>
    <t>Alves, L.C.P.D.S., Zappes, C.A., Andriolo, A., 2012. Conflicts between river dolphins (Cetacea: Odontoceti) and fisheries in the central Amazon: a path toward tragedy? Zoologia, 29(5), 420-429 DOI: 10.1590/S1984-46702012000500005.</t>
  </si>
  <si>
    <t>Aust, P., Boyle, B., Fergusson, R., Coulson, T. 2009. The impact of Nile crocodiles on rural livelihoods in northeastern Namibia. South African Journal of Wildlife Research, 39(1), 57-69. DOI: 10.3957/056.039.0107.</t>
  </si>
  <si>
    <t>Barbieri, F., Machado, R., Zappes, C.A., Oliveira, L.R.D., 2012. Interactions between the Neotropical otter (Lontra longicaudis) and gillnet fishery in the southern Brazilian coast. Ocean and Coastal Management, 63, 16-23. DOI: 10.1016/j.ocecoaman.2012.03.007.</t>
  </si>
  <si>
    <t>Belanger, M., Clough, N., Askin, N., Tan, L.,Wittnich, C., 2011. A Review of Violent or Fatal Otter Attacks. IUCN Otter Spec. Group Bulletin. 28 (1): 11 – 16.</t>
  </si>
  <si>
    <t>Brackhane, S., Webb, G., Xavier, F.M., Gusmao, M., Pechacek, P., 2018. When conservation becomes dangerous: human‐crocodile conflict in Timor‐Leste. The Journal of Wildlife Management, 82(7), pp.1332-1344. DOI: 10.1002/jwmg.21497.</t>
  </si>
  <si>
    <t>Caldicott, D.G., Croser, D., Manolis, C., Webb, G., Britton, A., 2005. Crocodile attack in Australia: an analysis of its incidence and review of the pathology and management of crocodilian attacks in general. Wilderness and Environmental Medicine, 16(3), 143-159. DOI: 10.1580/1080-6032(2005)16[143:CAIAAA]2.0.CO;2.</t>
  </si>
  <si>
    <t>Campbell, E., Mangel, J.C., Alfaro-Shigueto, J., Mena, J.L., Thurstan, R.H. and Godley, B.J., 2020. Coexisting in the Peruvian Amazon: Interactions between fisheries and river dolphins. Journal for Nature Conservation, 56, p.125859. DOI: 10.1016/j.jnc.2020.125859</t>
  </si>
  <si>
    <t>Choudhary, S.K., Smith, B.D., Dey, S., Dey, S., Prakash, S., 2006. Conservation and biomonitoring in the Vikramshila gangetic dolphin sanctuary, Bihar, India. Oryx, 40(2), 189-197. DOI: 10.1017/S0030605306000664.</t>
  </si>
  <si>
    <t>da Silva, V.M., Freitas, C.E., Dias, R.L., Martin, A.R., 2018. Both cetaceans in the Brazilian Amazon show sustained, profound population declines over two decades. PloS one, 13(5), p.e0191304. DOI: 10.1371/journal.pone.0191304.</t>
  </si>
  <si>
    <t>D’Lima, C., Marsh, H., Hamann, M., Sinha, A., Arthur, R., 2014. Positive interactions between irrawaddy dolphins and artisanal fishers in the Chilika Lagoon of Eastern India are driven by ecology, socioeconomics, and culture. Ambio, 43(5), pp.614-624. DOI: 10.1007/s13280-013-0440-4.</t>
  </si>
  <si>
    <t>Fonseca, V., Marmontel, M., 2011. Local knowledge and conflicts with otters in western Brazilian Amazon: a preliminary report. IUCN Otter Specialists Group Bulletin, 28(B), 64-68.</t>
  </si>
  <si>
    <t>Fukuda, Y., Manolis, C., Appel, K., 2014. Featured article: management of human‐crocodile conflict in the Northern Territory, Australia: review of crocodile attacks and removal of problem crocodiles. The Journal of Wildlife Management, 78(7), 1239-1249. DOI: 10.1002/jwmg.767.</t>
  </si>
  <si>
    <t>Fukuda, Y., Manolis, C., Saalfeld, K. and Zuur, A., 2015. Dead or alive? Factors affecting the survival of victims during attacks by saltwater crocodiles (Crocodylus porosus) in Australia. PLoS One, 10(5), p.e0126778. DOI: 10.1371/journal.pone.0126778.</t>
  </si>
  <si>
    <t>Fukuda, Y., Webb, G., Edwards, G., Saalfeld, K., Whitehead, P., 2020. Harvesting predators: simulation of population recovery and controlled harvest of saltwater crocodiles Crocodylus porosus. Wildlife Research. DOI: 10.1071/WR20033.</t>
  </si>
  <si>
    <t>Fukuda, Y., Webb, G., Manolis, C., Lindner, G., Banks, S., 2019. Translocation, genetic structure and homing ability confirm geographic barriers disrupt saltwater crocodile movement and dispersal. PloS one, 14(8), p.e0205862. DOI: 10.1371/journal.pone.0205862.</t>
  </si>
  <si>
    <t>Gopi, G. V., Pandav, B., 2009. Humans sharing space with Crocodylus porosus in Bhitarkanika wildlife sanctuary: conflicts and options. Current Science, 96(4), 459-460.</t>
  </si>
  <si>
    <t xml:space="preserve">Hussain, S.A., Gupta, S.K., De Silva, P.K., 2011. Biology and ecology of Asian small-clawed otter Aonyx cinereus (Illiger, 1815): a review. IUCN Otter Specialist Group Bulletin, 28(2), 63-75. </t>
  </si>
  <si>
    <t>Jacques, H., Moutou, F., Alary, F., 2002. On the tracks of the Congo clawless otter (Aonyx congicus) in Gabon. IUCN Otter Specialist Group Bulletin, 19(1), 40-50.</t>
  </si>
  <si>
    <t>Jayson, E.A., Sivaperuman, C., Padmanabhan, P., 2006. Review of the reintroduction programme of the mugger crocodile Crocodylus palustris in Neyyar reservoir, India. The Herpetological Journal, 16(1), 69-76</t>
  </si>
  <si>
    <t>Kelkar, N., Krishnaswamy, J., Choudhary, S., Sutaria, D., 2010. Coexistence of fisheries with river dolphin conservation. Conservation Biology, 24(4), 1130-1140. DOI: 10.1111/j.1523-1739.2010.01467.x.</t>
  </si>
  <si>
    <t>Leatherwood, S., Reeves, R.R., 1994. River dolphins: a review of activities and plans of the cetacean specialist group. Aquatic Mammals, 20, 137-154.</t>
  </si>
  <si>
    <t>Lima, D.S., Marmontel, M., Bernard, E., 2014a. Conflicts between humans and giant otters (Pteronura brasiliensis) in Amanã reserve, Brazilian Amazonia. Ambiente and Sociedade, 17(2), 127-142. DOI: 10.1590/S1414-753X2014000200009.</t>
  </si>
  <si>
    <t>Loch, C., Marmontel, M., Simoes-Lopes, P.C., 2009. Conflicts with fisheries and intentional killing of freshwater dolphins (Cetacea: Odontoceti) in the western Brazilian Amazon. Biodiversity and Conservation, 18(14), 3979-3988. DOI: 10.1007/s10531-009-9693-4.</t>
  </si>
  <si>
    <t>McGregor, J., 2005. Crocodile crimes: people versus wildlife and the politics of postcolonial conservation on Lake Kariba, Zimbabwe. Geoforum, 36(3), 353-369. DOI: 10.1016/j.geoforum.2004.06.007.</t>
  </si>
  <si>
    <t>Michalski, F., Conceição, P.C., Amador, J.A., Laufer, J., Norris, D. 2012. Local perceptions and implications for giant otter (Pteronura brasiliensis) conservation around protected areas in the eastern Brazilian Amazon. IUCN Otter Specialist Group Bulletin, 29(1), 34-45.</t>
  </si>
  <si>
    <t>Mintzer, V.J., Martin, A.R., Da Silva, V.M.F., Barbour, A.B., Lorenzen, K., Frazer, T.K., 2013. Effect of illegal harvest on apparent survival of Amazon river dolphins (Inia geoffrensis). Biological Conservation, 158, 280-286. DOI: 10.1016/j.biocon.2012.10.006.</t>
  </si>
  <si>
    <t>Mintzer, V.J., Schmink, M., Lorenzen, K., Frazer, T.K., Martin, A.R., Da Silva, V.M., 2015. Attitudes and behaviors toward Amazon River dolphins (Inia geoffrensis) in a sustainable use protected area. Biodiversity and Conservation, 24(2), pp.247-269. DOI: 10.1007/s10531-014-0805-4.</t>
  </si>
  <si>
    <t>Patro, S., Padhi, S.K., 2019. Saltwater crocodile and human conflict around Bhitarkanika National Park, India: a raising concern for determining conservation limits. Ocean &amp; Coastal Management, 182, p.104923. DOI: 10.1016/j.ocecoaman.2019.104923.</t>
  </si>
  <si>
    <t>Platt, S.G., Thorbjarnarson, J.B., 2000. Status and conservation of the American crocodile, Crocodylus acutus, in Belize. Biological Conservation, 96(1), pp.13-20. DOI: 10.1016/S0006-3207(00)00038-0.</t>
  </si>
  <si>
    <t>Pooley, S., Botha, H., Combrink, X., Powell, G., 2020. Synthesizing Nile crocodile Crocodylus niloticus attack data and historical context to inform mitigation efforts in South Africa and eSwatini (Swaziland). Oryx, 54(5), pp.629-638. DOI: 10.1017/S0030605318001102.</t>
  </si>
  <si>
    <t>Recharte, M., Bowler, M., Bodmer, R., 2009. Potential conflict between fishermen and giant otter (Pteronura brasiliensis) populations by fishermen in response to declining stocks of arowana fish (Osteoglossum bicirrhosum) in northeastern Peru. IUCN Otter Specialist Group Bulletin, 25(2), 89-93.</t>
  </si>
  <si>
    <t>Rosas-Ribeiro, P.F., Rosas, F.C.W., Zuanon, J., 2012. Conflict between giant otter and fishermen Pteronura brasiliensis in western Brazilian Amazon. Biotropica, 44(3), 437-444. DOI: 10.1111/j.1744-7429.2011.00828.x.</t>
  </si>
  <si>
    <t>Rose, A., Fukuda, Y., Campbell, H.A., 2020. Using environmental DNA to detect estuarine crocodiles, a cryptic-ambush predator of humans. Human–Wildlife Interactions, 14(1), p.11. DOI: 10.5061/dryad.jwstqjq5p.</t>
  </si>
  <si>
    <t>Scott, R., Scott, H., 1994. Crocodile bites and traditional beliefs in Korogwe District, Tanzania. British Medical Journal, 309, 1691-1692. DOI: 10.1136/bmj.309.6970.1691.</t>
  </si>
  <si>
    <t>Sinha, R.K., 2002. An alternative to dolphin oil as a fish attractant in the Ganges river system: conservation of the Ganges river dolphin. Biological Conservation, 107(2), 253-257. DOI: 10.1016/S0006-3207(02)00058-7.</t>
  </si>
  <si>
    <t>Turvey, S.T., Pitman, R.L., Taylor, B.L., Barlow, J., Akamatsu, T., Barrett, L.A., Zhao, X., Reeves, R.R., Stewart, B.S., Wang, K., Wei, Z., Zhang, X., Pusser, L.T., Richlen, M., Brandon, J.R., Wang, D., 2007. First human-caused extinction of a cetacean species? Biology Letters, 3(5), 537-540. DOI: 10.1098/rsbl.2007.0292.</t>
  </si>
  <si>
    <t>Zhang, X., Wang, D., Liu, R., Wei, Z., Hua, Y., Wang, Y., Chen, Z., Wang, L., 2003. The Yangtze river dolphin or baiji (Lipotes vexillifer): population status and conservation issues in the Yangtze river, China. Aquatic Conservation: Marine and Freshwater Ecosystems, 13(1), 51-64. DOI: 10.1002/aqc.547.</t>
  </si>
  <si>
    <t>Akpona, A.H., Djagoun, C.A.M.S., Harrington, L.A., Kabré, A.T., Mensah, G.A., Sinsin, B., 2015. Conflict between spotted-necked otters and fishermen in Hlan River, Benin. Journal for nature conservation, 27, pp.63-71, DOI: 10.1016/j.jnc.2015.06.007.</t>
  </si>
  <si>
    <t>Alary, F., Moutou, F., Jacques, H., 2002. Still on the tracks of the Congo clawless otter (Aonyx congicus): first mission in Cameroon. IUCN Otter Spec. Group Bull, 19(1), pp.51-55.</t>
  </si>
  <si>
    <t>Aliaga-Rossel, E., 2002. Distribution and abundance of the river dolphin (Inia geoffrensis) in the Tijamuchi River, Beni, Bolivia. Aquatic mammals, 28(3), pp.312-323.</t>
  </si>
  <si>
    <t>Al-Sheikhly, O.F. and Nader, I.A., 2013. The status of Iraq smooth-coated otter Lutrogale perspicillata maxwelli Hayman 1956 and Eurasian otter Lutra lutra Linnaeus 1758 in Iraq. IUCN Otter Specialist Group Bulletin, 30(1), pp.18-30.</t>
  </si>
  <si>
    <t>Amarasinghe, A.T., Madawala, M.B., Karunarathna, D.S., Manolis, S.C., de Silva, A. and Sommerlad, R., 2015. Human-crocodile conflict and conservation implications of saltwater crocodiles Crocodylus porosus (Reptilia: Crocodylia: Crocodylidae) in Sri Lanka. Journal of Threatened Taxa, 7(5), pp.7111-7130, DOI: 10.11609/JoTT.o4159.7111-30.</t>
  </si>
  <si>
    <t>Andarge, E., Wube, T. and Balakrishnan, M., 2017. Diet analysis of the African clawless otter (Aonyx capensis) in and around Lake Tana. Journal of Ecology and The Natural Environment, 9(4), pp.53-61.</t>
  </si>
  <si>
    <t>Andrade, A.M., Arcoverde, D.L. and Albernaz, A.L., 2019. Relationship of Neotropical otter vestiges with environmental and anthropogenic factors. Acta Amazonica, 49(3), pp.183-192, DOI: 10.1590/1809-4392201801122.</t>
  </si>
  <si>
    <t>Andrade-Ponce, G.P. and Angarita-Sierra, T., 2017. Notable altitudinal range expansion of Lontra longicaudis (Carnivora: Mustelidae) in Colombian Paramos. Therya, 8(1), pp.75-78.</t>
  </si>
  <si>
    <t>Aranda-Coello, J.M., Arévalo-Hueso, E., Burbano, D., Coello, H., Cortéz, J., Díaz, N., Guerra, L., Guevara, C., Gutiérrez, D., Ioli, G. and Jiménez, R., 2015. Opinión de pescadores sobre el Caiman crocodilus (Crocodilia: Alligatoridae) del Refugio de Vida Silvestre Caño Negro, Costa Rica. Cuadernos de Investigación UNED, 7(2), pp.143-149.</t>
  </si>
  <si>
    <t>Atigre, R.H., 2018. Crocodiles of river Krishna: impact on agriculture, economy, and the sociology of human population in Sangli, Maharashtra, India. Journal of Threatened Taxa, 10(11), pp.12571-12576, DOI: 10.11609/jott.3501.10.11.12571-12576.</t>
  </si>
  <si>
    <t>Bashir, T., Khan, A., Gautam, P. and Behera, S.K., 2010. Abundance and prey availability assessment of Ganges river dolphin (Platanista gangetica gangetica) in a stretch of upper Ganges River, India. Aquatic Mammals, 36(1).</t>
  </si>
  <si>
    <t>Beasley, I., Pollock, K., Jefferson, T.A., Arnold, P., Morse, L., Yim, S., Lor Kim, S. and Marsh, H., 2013. Likely future extirpation of another Asian river dolphin: The critically endangered population of the Irrawaddy dolphin in the Mekong River is small and declining. Marine Mammal Science, 29(3), pp.E226-E252, DOI: 10.1111/j.1748-7692.2012.00614.x.</t>
  </si>
  <si>
    <t>Morales-Betancourt, D. and Medina Barrios, O.D., 2018. Notes on Neotropical Otter (Lontra longicaudis) hunting, a possible underestimated threat in Colombia. IUCN Otter Spec. Group Bull, 35(4), pp.196-202.</t>
  </si>
  <si>
    <t>Bergamasco, J.J.C., Pereira, R.M., Rodriguez, J.E.R. and Cabral, B.T.F., 2018. Thoracic trauma by black caiman's bite in the Amazon region. The Journal of Cardiothoracic Trauma, 3(1), p.24.</t>
  </si>
  <si>
    <t>Brownell Jr, R.L., Reeves, R.R., Read, A.J., Smith, B.D., Thomas, P.O., Ralls, K., Amano, M., Berggren, P., Chit, A.M., Collins, T. and Currey, R., 2019. Bycatch in gillnet fisheries threatens Critically Endangered small cetaceans and other aquatic megafauna. Endangered Species Research, 40, pp.285-296, DOI: 10.3354/esr00994.</t>
  </si>
  <si>
    <t>Brien, M.L., Gienger, C.M., Browne, C.A., Read, M.A., Joyce, M.J. and Sullivan, S., 2017. Patterns of human–crocodile conflict in Queensland: a review of historical estuarine crocodile (Crocodylus porosus) management. Wildlife Research, 44(4), pp.281-290, DOI: 10.1071/WR17011.</t>
  </si>
  <si>
    <t>Brackhane, S., Webb, G., Xavier, F.M., Trindade, J., Gusmao, M. and Pechacek, P., 2019. Crocodile management in Timor-Leste: drawing upon traditional ecological knowledge and cultural beliefs. Human Dimensions of Wildlife, 24(4), pp.314-331, DOI: 10.1080/10871209.2019.1614240.</t>
  </si>
  <si>
    <t>Burgin, S. and Hardiman, N., 2016. Crocodiles and grey nomads: a deadly combination?. Current Issues in Tourism, 19(1), pp.60-63, DOI: 10.1080/13683500.2015.1121976.</t>
  </si>
  <si>
    <t>Butler, J., 1993. Resource use within the crab-eating guild in upper Kairezi River, Zimbabwe: Proposed Project. IUCN Otter Specialist Group Bulletin, 8, pp.6-9.</t>
  </si>
  <si>
    <t>Butler, J., 1994. Cape clawless otter conservation and a trout river in Zimbabwe: a case study. Oryx, 28(4), pp.276-282.</t>
  </si>
  <si>
    <t>Campbell, H.A., Dwyer, R.G., Wilson, H., Irwin, T.R. and Franklin, C.E., 2015. Predicting the probability of large carnivore occurrence: a strategy to promote crocodile and human coexistence. Animal Conservation, 18(4), pp.387-395, DOI: 10.1111/acv.12186.</t>
  </si>
  <si>
    <t>Carter, S.K. and Rosas, F.C., 1997. Biology and conservation of the giant otter Pteronura brasiliensis. Mammal Review, 27(1), pp.1-26.</t>
  </si>
  <si>
    <t>Chattopadhyay, S., Shee, B. and Sukul, B., 2013. Fatal crocodile attack. Journal of forensic and legal medicine, 20(8), pp.1139-1141, DOI: 10.1016/j.jflm.2013.09.005.</t>
  </si>
  <si>
    <t>Corvera, M.D., Manalo, R.I. and Aquino, M.T.R., 2017. People and crocodiles sharing one environment: an analysis of local human–crocodile conflict management strategies in the Philippines. Journal of Animal Science and Research, 1, pp.1-6. DOI:10.16966/jasr.105</t>
  </si>
  <si>
    <t>Das, C.S., Jana, R., 2018. Human–crocodile conflict in the Indian Sundarban: an analysis of spatio-temporal incidences in relation to people's livelihood. Oryx, 52(4), pp.661-668, DOI: 10.1017/S0030605316001502/.</t>
  </si>
  <si>
    <t>de Castro, F.R., Stutz-Reis, S., Reis, S.S., Nakano-Oliveira, E. and Andriolo, A., 2014. Fishermen's perception of Neotropical otters (Lontra longicaudis) and their attacks on artisanal fixed fence traps: The case of caiçara communities. Ocean &amp; Coastal Management, 92, pp.19-27,10.1016/j.ocecoaman.2014.01.008.</t>
  </si>
  <si>
    <t>Dias, S., Verdade, L., Prado, B., Almeida, N., Santos-Reis, M. and Pedroso, N., 2019. Neotropical Otters as Promoters of Environmental Awareness.</t>
  </si>
  <si>
    <t>Dunham, K.M., Ghiurghi, A., Cumbi, R. and Urbano, F., 2010. Human–wildlife conflict in Mozambique: a national perspective, with emphasis on wildlife attacks on humans. Oryx, 44(2), pp.185-193, DOI: 10.1017/S003060530999086X.</t>
  </si>
  <si>
    <t>Eniang, E.A., Akani, G.C., Dendi, D., Fa, J. and Luiselli, L., 2020. People’s perceptions of crocodiles in Nigeria. Herpetological Journal, pp.112-116.</t>
  </si>
  <si>
    <t>Ergete, Engedasew Andarge, Tilaye Wube Hailemariam, Mundanthra Balakrishnan, and Thomas L. Serfass. "Fishermen knowledge and conflict with African clawless otters in and around Lake Tana, Ethiopia." African Journal of Ecology 56, no. 2 (2017): 409-413, DOI: 10.1111/aje.12447.</t>
  </si>
  <si>
    <t>Evans, L.J., Davies, A.B., Goossens, B. and Asner, G.P., 2017. Riparian vegetation structure and the hunting behavior of adult estuarine crocodiles. PloS one, 12(10), p.e0184804, DOI: 10.1371/journal.pone.0184804.</t>
  </si>
  <si>
    <t>Eversol, C.B., Henke, S.E., Ogdee, J.L., Wester, D.B. and Cooper, A., 2014. Nuisance American alligators: an investigation into trends and public opinion. Human–Wildlife Interactions, 8(1), p.2.</t>
  </si>
  <si>
    <t>Fahrni-Mansur, E., Smith, B.D., Mansur, R.M. and Diyan, M.A.A., 2008. Two incidences of fishing gear entanglement of Ganges River dolphins Platanista gangetica gangetica in waterways of the Sundarbans mangrove forest, Bangladesh. Aquatic Mammals, 34(2), pp.362-366.</t>
  </si>
  <si>
    <t>Fukuda, Y., Webb, G., Manolis, C., Delaney, R., Letnic, M., Lindner, G. and Whitehead, P., 2011. Recovery of saltwater crocodiles following unregulated hunting in tidal rivers of the Northern Territory, Australia. The Journal of Wildlife Management, 75(6), pp.1253-1266, DOI: 10.1002/jwmg.191.</t>
  </si>
  <si>
    <t>Gómez, J.R. and Jorgenson, J.P., 1999. An Overview of the Giant Otter-Fisherman Problem in the Orinoco Basin of Colombia IUCN Otter Spec. Group Bull, 16(2), pp.90-96.</t>
  </si>
  <si>
    <t>Govind, S.K, Jayson, E.A., 2018. Attack of Otter on Humans in Thrissur, Kerala, India. IUCN Otter Spec. Group Bull, 35(1), pp.57-61.</t>
  </si>
  <si>
    <t>Gruen, Russell L. "Crocodile attacks in Australia: challenges for injury prevention and trauma care." World journal of surgery 33, no. 8 (2009): 1554-1561.</t>
  </si>
  <si>
    <t>Mosquera-Guerra, F., Trujillo, F., Aya-Cuero, C., Franco-León, N., Valencia, K., Vasquez, A., Duran Prieto, C., Morales-Mejia, D.J., Pachón-Bejarano, G.A., Mantilla-Meluk, H. and Armenteras-Pascual, D., 2020. Population estimate and identification of major conservation threats for the river dolphin (Inia geoffrensis humboldtiana) at the Colombian Orinoquia. Therya, 11(1), pp.9-21.</t>
  </si>
  <si>
    <t>Haddad Jr, V. and Fonseca, W.C., 2011. A fatal attack on a child by a black caiman (Melanosuchus niger). Wilderness &amp; environmental medicine, 22(1), pp.62-64, DOI: 10.1016/j.wem.2010.11.010.</t>
  </si>
  <si>
    <t>Harding, B.E. and Wolf, B.C., 2006. Alligator attacks in southwest Florida. Journal of forensic sciences, 51(3), pp.674-677, DOI: 10.1111/j.1556-4029.2006.00135.x.</t>
  </si>
  <si>
    <r>
      <t>Hertner, G., 2006. Caiman bite. </t>
    </r>
    <r>
      <rPr>
        <i/>
        <sz val="11"/>
        <color rgb="FF222222"/>
        <rFont val="Arial"/>
        <family val="2"/>
      </rPr>
      <t>Wilderness &amp; environmental medicine</t>
    </r>
    <r>
      <rPr>
        <sz val="11"/>
        <color rgb="FF222222"/>
        <rFont val="Arial"/>
        <family val="2"/>
      </rPr>
      <t>, </t>
    </r>
    <r>
      <rPr>
        <i/>
        <sz val="11"/>
        <color rgb="FF222222"/>
        <rFont val="Arial"/>
        <family val="2"/>
      </rPr>
      <t>17</t>
    </r>
    <r>
      <rPr>
        <sz val="11"/>
        <color rgb="FF222222"/>
        <rFont val="Arial"/>
        <family val="2"/>
      </rPr>
      <t>(4), pp.267-270, DOI: 10.1580/PR40-05.1.</t>
    </r>
  </si>
  <si>
    <t>Hines, T.C. and Keenlyne, K.D., 1977. Two incidents of alligator attacks on humans in Florida. Copeia, pp.735-738.</t>
  </si>
  <si>
    <t>Hines, K.N., 2010. Australian Freshwater Crocodile. Herpetological Review, 41(4), pp.430-433.</t>
  </si>
  <si>
    <t>Ijeomah, H.M. and Efenakpo, O.D., 2012. Analysis of Nile crocodile (Crocodylus nilotica) hunting in selected communities around fresh water and salt water transitional areas of Rivers State, Nigeria. Tropical Agricultural Research and Extension, 14(4)</t>
  </si>
  <si>
    <t>Iriarte, V. and Marmontel, M., 2013. Insights on the use of dolphins (boto, Inia geoffrensis and tucuxi, Sotalia fluviatilis) for bait in the piracatinga (Calophysus macropterus) fishery in the western Brazilian Amazon. Journal of Cetacean Research and Management, 13(2), pp.163-173.</t>
  </si>
  <si>
    <t>Jordaan, R.K., Somers, M.J., Hall, G. and McIntyre, T., 2020. The diet of spotted-necked otters foraging in trout-stocked waters in Mpumalanga, South Africa. African Zoology, 55(2), pp.141-148.</t>
  </si>
  <si>
    <t>Kar, S.K. and Bustard, H.R., 1983. Saltwater crocodile attacks on man. Biological Conservation, 25(4), pp.377-382.</t>
  </si>
  <si>
    <t>Kelkar, N. and Dey, S., 2020. Mesh mash: Legal fishing nets cause most bycatch mortality of endangered South Asian river dolphins. Biological Conservation, 252, p.108844.</t>
  </si>
  <si>
    <t>Khan, W.A., Qasim, M., Ahmad, E., Chaudhry, A.A., Bhaagat, H.B. and Akhtar, M., 2010. Status of smooth coated otter (Lutrogale perspicillata sindica) in Pakistan. Pakistan Journal of Zoology, 42(6).</t>
  </si>
  <si>
    <t>Khoo, M.D.Y. and Lee, B.H., 2020. The urban Smooth‐coated otters Lutrogale perspicillata of Singapore: a review of the reasons for success. International Zoo Yearbook, DOI: 10.1111/izy.12262.</t>
  </si>
  <si>
    <t>Kofron, C.P. and Chapman, A., 2006. Causes of mortality to the endangered southern cassowary Casuarius casuarius johnsonii in Queensland, Australia. Pacific Conservation Biology, 12(3), pp.175-179, DOI: 10.1071/PC060175.</t>
  </si>
  <si>
    <t>Kolipakam, V., Singh, S., Ray, S., Prasad, L., Roy, K., Wakid, A. and Qureshi, Q., 2020. Evidence for the continued use of river dolphin oil for bait fishing and traditional medicine: implications for conservation. Heliyon, 6(8), p.e04690, DOI: 10.1016/j.heliyon.2020.e04690.</t>
  </si>
  <si>
    <t>Kumar, A., Kumar, S., Zaidi, Y.F. and Kanaujia, A., 2012. A review on status and conservation of salt water crocodile (Crocodylus porosus) in India. International Day for Biological Diversity: Marine biodiversity.</t>
  </si>
  <si>
    <t xml:space="preserve">Langley, R.L., 2005. Alligator attacks on humans in the United States. Wilderness &amp; environmental medicine, 16(3), pp.119-124, DOI: 10.1580/1080-6032(2005)16[119:AAOHIT]2.0.CO;2Get rights a. </t>
  </si>
  <si>
    <t>Lasmar, R.P., dos Santos Lima, D. and Marmontel, M., 2013. What do local fishermen from the mid Solimões river think about the giant river otter?. Natural Resources, 3(1), pp.42-48.</t>
  </si>
  <si>
    <t>Mansur, E.F., Smith, B.D., Mowgli, R.M. and Diyan, M.A.A., 2008. Two incidents of fishing gear entanglement of Ganges River dolphins (Platanista gangetica gangetica) in waterways of the Sundarbans mangrove forest, Bangladesh. Aquatic Mammals, 34(3), p.362.</t>
  </si>
  <si>
    <t>Letnic, M. and Connors, G., 2006. Changes in the distribution and abundance of saltwater crocodiles (Crocodylus porosus) in the upstream, freshwater reaches of rivers in the Northern Territory, Australia. Wildlife Research, 33(7), pp.529-538, DOI: 10.1071/WR05090.</t>
  </si>
  <si>
    <t>Letnic, M., Carmody, P. and Burke, J., 2011. Problem crocodiles (Crocodylus porosus) in the freshwater, Katherine River, Northern Territory, Australia. Australian Zoologist, 35(3).</t>
  </si>
  <si>
    <t>Marchand, G., 2016. Analyse de la dimension spatiale des conflits homme/faune sauvage dans la réserve de développement durable de la rivière Uatumã (Amazonas, Brésil). Cybergeo: European Journal of Geography.</t>
  </si>
  <si>
    <t>Martin, A.R., da Silva, V.M.F. and Salmon, D.L., 2004. Riverine habitat preferences of botos (Inia geoffrensis) and tucuxis (Sotalia fluviatilis) in the central Amazon. Marine Mammal Science, 20(2), pp.189-200, DOI: 10.1111/j.1748-7692.2004.tb01150.x.</t>
  </si>
  <si>
    <t>Mazingi, D., Mbanje, C., Muguti, G.I. and Chitiyo, S.T., 2019. A Case Report of a Bite From the Nile Crocodile (Crocodylus niloticus) Managed with Regional Anesthesia. Wilderness &amp; environmental medicine, 30(4), pp.441-445, DOI: 10.1016/j.wem.2019.06.013.</t>
  </si>
  <si>
    <r>
      <t>Mazzotti, F.J., Brandt, L.A., Moler, P. and Cherkiss, M.S., 2007. American crocodile (Crocodylus acutus) in Florida: recommendations for endangered species recovery and ecosystem restoration. </t>
    </r>
    <r>
      <rPr>
        <i/>
        <sz val="11"/>
        <color rgb="FF222222"/>
        <rFont val="Arial"/>
        <family val="2"/>
      </rPr>
      <t>Journal of Herpetology</t>
    </r>
    <r>
      <rPr>
        <sz val="11"/>
        <color rgb="FF222222"/>
        <rFont val="Arial"/>
        <family val="2"/>
      </rPr>
      <t>, </t>
    </r>
    <r>
      <rPr>
        <i/>
        <sz val="11"/>
        <color rgb="FF222222"/>
        <rFont val="Arial"/>
        <family val="2"/>
      </rPr>
      <t>41</t>
    </r>
    <r>
      <rPr>
        <sz val="11"/>
        <color rgb="FF222222"/>
        <rFont val="Arial"/>
        <family val="2"/>
      </rPr>
      <t>(1), pp.122-132, DOI: 10.1670/0022-1511(2007)41[122:ACCAIF]2.0.CO;2.</t>
    </r>
  </si>
  <si>
    <t>McGuire, T.L., 2010. Ecology and conservation status of tucuxi (Sotalia fluviatilis) in the Pacaya-Samiria Reserve, Peru. Latin American Journal of Aquatic Mammals, pp.103-110, DOI: 10.5597/lajam00158.</t>
  </si>
  <si>
    <t>Mei, Z., Han, Y., Dong, L., Turvey, S.T., Hao, Y., Wang, K. and Wang, D., 2019. The impact of fisheries management practices on the survival of the Yangtze finless porpoise in China. Aquatic Conservation: Marine and Freshwater Ecosystems, 29(4), pp.639-646, DOI: 10.1002/aqc.3078.</t>
  </si>
  <si>
    <t>Melisch, R., Asmoro, P.B. and Kusumawardhani, L., 1994. Major steps taken towards otter conservation in Indonesia. International Union for the Conservation of Nature, Otter Specialist Group Bulletin, 10, pp.21-24.</t>
  </si>
  <si>
    <t>Mgomo, W. and Reed-Smith, J., 2020. An Assessment of Human Attitudes towards Otters in Mbinga District, Tanzania. IUCN Otter Spec. Group Bull, 37(2), pp.81-97.</t>
  </si>
  <si>
    <t>Murillo, L.P.P. and Cambronero, E.M., 2020. Analysis of the Interactions Between Humans and Crocodiles in Costa Rica. South American Journal of Herpetology, 16(1), pp.26-33, DOI: 10.2994/SAJH-D-18-00076.1.</t>
  </si>
  <si>
    <t>Musiwa, A.R. and Mhlanga, W., 2020. Human–wildlife conflict in Mhokwe Ward, Mbire District, North‐East Zimbabwe. African Journal of Ecology, DOI: 10.1111/aje.12774.</t>
  </si>
  <si>
    <t>Nichols, T., Letnic, M., 2008. Problem crocodiles: reducing the risk of attacks by Crocodylus porosus in Darwin Harbour, Northern Territory, Australia. Urban Herpetology: Herpetologial Conservation, 3.</t>
  </si>
  <si>
    <t>Alves, Rômulo Romeu Nóbrega, Kleber Silva Vieira, Gindomar Gomes Santana, Washington Luiz Silva Vieira, Waltécio Oliveira Almeida, Wedson Medeiros Silva Souto, Paulo Fernando Guedes Pereira Montenegro, and Juarez Carlos Brito Pezzuti. "A review on human attitudes towards reptiles in Brazil." Environmental Monitoring and Assessment 184, no. 11 (2012): 6877-6901, DOI: 10.1007/s10661-011-2465-0.</t>
  </si>
  <si>
    <t>Interviewer</t>
  </si>
  <si>
    <t>Community</t>
  </si>
  <si>
    <t>Interviewee 1</t>
  </si>
  <si>
    <t>Interviewee 2</t>
  </si>
  <si>
    <t>Interviewee 3</t>
  </si>
  <si>
    <t>Interviewee 4</t>
  </si>
  <si>
    <t>Interviewee 5</t>
  </si>
  <si>
    <t>Interviewee 6</t>
  </si>
  <si>
    <t>Interviewee 7</t>
  </si>
  <si>
    <t>Interviewee 8</t>
  </si>
  <si>
    <t>Interviewee 9</t>
  </si>
  <si>
    <t>Interviewee 10</t>
  </si>
  <si>
    <t>Interviewee 11</t>
  </si>
  <si>
    <t>Interviewee 12</t>
  </si>
  <si>
    <t>Interviewee 13</t>
  </si>
  <si>
    <t>Interviewee 14</t>
  </si>
  <si>
    <t>Interviewee 15</t>
  </si>
  <si>
    <t>Interviewee 16</t>
  </si>
  <si>
    <t>Interviewee 17</t>
  </si>
  <si>
    <t>Interviewee 18</t>
  </si>
  <si>
    <t>Interviewee 19</t>
  </si>
  <si>
    <t>Interviewee 20</t>
  </si>
  <si>
    <t>Interviewee 21</t>
  </si>
  <si>
    <t>Interviewee 22</t>
  </si>
  <si>
    <t>Interviewee 23</t>
  </si>
  <si>
    <t>Interviewee 24</t>
  </si>
  <si>
    <t>Interviewee 25</t>
  </si>
  <si>
    <t>Interviewee 26</t>
  </si>
  <si>
    <t>Interviewee 27</t>
  </si>
  <si>
    <t>Interviewee 28</t>
  </si>
  <si>
    <t>Interviewee 29</t>
  </si>
  <si>
    <t>Interviewee 30</t>
  </si>
  <si>
    <t>Interviewee 31</t>
  </si>
  <si>
    <t>Interviewee 32</t>
  </si>
  <si>
    <t>Interviewee 33</t>
  </si>
  <si>
    <t>Interviewee 34</t>
  </si>
  <si>
    <t>Interviewee 35</t>
  </si>
  <si>
    <t>Interviewee 36</t>
  </si>
  <si>
    <t>Interviewee 37</t>
  </si>
  <si>
    <t>Interviewee 38</t>
  </si>
  <si>
    <t>Interviewee 39</t>
  </si>
  <si>
    <t>Interviewee 40</t>
  </si>
  <si>
    <t>Interviewee 41</t>
  </si>
  <si>
    <t>Interviewee 42</t>
  </si>
  <si>
    <t>Interviewee 43</t>
  </si>
  <si>
    <t>Interviewee 44</t>
  </si>
  <si>
    <t>Interviewee 45</t>
  </si>
  <si>
    <t>Interviewee 46</t>
  </si>
  <si>
    <t>Interviewee 47</t>
  </si>
  <si>
    <t>Interviewee 48</t>
  </si>
  <si>
    <t>Interviewee 49</t>
  </si>
  <si>
    <t>Interviewee Number</t>
  </si>
  <si>
    <t>Yes</t>
  </si>
  <si>
    <t>No</t>
  </si>
  <si>
    <t>Damages equipment</t>
  </si>
  <si>
    <t>Causes problems</t>
  </si>
  <si>
    <t>Entangled in Net</t>
  </si>
  <si>
    <t>What happens when found entangled</t>
  </si>
  <si>
    <t>Frighten Fish</t>
  </si>
  <si>
    <t>Leaves areas to fish</t>
  </si>
  <si>
    <t>Hunted in community</t>
  </si>
  <si>
    <t>Hunted in 2013/2014</t>
  </si>
  <si>
    <t xml:space="preserve">No </t>
  </si>
  <si>
    <t>Hunted in Life</t>
  </si>
  <si>
    <t>Can coexist with species</t>
  </si>
  <si>
    <t>Depends</t>
  </si>
  <si>
    <t>Problem Ranking</t>
  </si>
  <si>
    <t>Killed</t>
  </si>
  <si>
    <t>Escaped</t>
  </si>
  <si>
    <t>Died</t>
  </si>
  <si>
    <t>Released</t>
  </si>
  <si>
    <t>IUCN Status (IUCN, 2019)</t>
  </si>
  <si>
    <t>Body Mass Original kg (Macdonald, 2009; Hunter, 2011; Lakin et al., 2020)</t>
  </si>
  <si>
    <t>Mean Body Mass kg</t>
  </si>
  <si>
    <t>Body Mass Category kg</t>
  </si>
  <si>
    <t>Padilla, S.E. and Perera-Trejo, E., 2010. Notes on the perceptions of the Morelet's Crocodile among Mayan communities adjacent to Los Petenes Biosphere Reserve. Revista Latinoamericana de Conservación, 1(2), pp.83-90.</t>
  </si>
  <si>
    <t>Paudel, S., Levesque, J.C., Saavedra, C., Pita, C. and Pal, P., 2016. Characterization of the artisanal fishing communities in Nepal and potential implications for the conservation and management of Ganges River Dolphin (Platanista gangetica gangetica). PeerJ, 4, p.e1563, DOI: 10.7717/peerj.1563.</t>
  </si>
  <si>
    <t>Paudel, S., Koprowski, J.L. and Cove, M.V., 2020. Seasonal flow dynamics exacerbate overlap between artisanal fisheries and imperiled Ganges River dolphins. Scientific Reports, 10(1), pp.1-12, DOI: 10.1038/s41598-020-75997-4.</t>
  </si>
  <si>
    <t>Peres, C.A. and Carkeek, A.M., 1993. How caimans protect fish stocks in western Brazilian Amazonia-a case for maintaining the ban on caiman hunting. Oryx, 27(4), pp.225-230.</t>
  </si>
  <si>
    <t>Platt, S.G. and Thorbjarnarson, J.B., 2000. Population status and conservation of Morelet's crocodile, Crocodylus moreletii, in northern Belize. Biological Conservation, 96(1), pp.21-29.</t>
  </si>
  <si>
    <t>Pooley, S., 2016b. A cultural herpetology of Nile crocodiles in Africa. Conservation and Society, 14(4), pp.391-405.</t>
  </si>
  <si>
    <t>Pozo, R.A., LeFlore, E.G., Duthie, A.B., Bunnefeld, N., Jones, I.L., Minderman, J., Rakotonarivo, O.S. and Cusack, J.J., 2021. A multispecies assessment of wildlife impacts on local community livelihoods. Conservation Biology, 35(1), pp.297-306, DOI: 10.1111/cobi.13565.</t>
  </si>
  <si>
    <t>Pooley, S., Botha, H., Combrink, X. and Powell, G., 2020. Synthesizing Nile crocodile Crocodylus niloticus attack data and historical context to inform mitigation efforts in South Africa and eSwatini (Swaziland). Oryx, 54(5), pp.629-638, DOI: 10.1017/S0030605318001102.</t>
  </si>
  <si>
    <t>Pooley, S., 2016a. The entangled relations of humans and Nile crocodiles in Africa, c. 1840-1992. Environment and History, 22(3), pp.421-454, DOI: 10.3197/096734016X14661540219357, DOI: 10.3197/096734016X14661540219357.</t>
  </si>
  <si>
    <t>Pooley, S., 2015. Using predator attack data to save lives, human and crocodilian. Oryx, 49(4), pp.581-583, DOI: 10.1017/S0030605315000186, DOI: 10.1017/S0030605315000186.</t>
  </si>
  <si>
    <t>Recharte, M., Bride, I.G. and Bowler, M., 2015. A recovering flagship: giant otters, communities and tourism in northern Peru. Wildlife Research, 41(6), pp.490-498, DOI: 10.1071/WR14032.</t>
  </si>
  <si>
    <t>Rheingantz, M.L., Santiago‐Plata, V.M. and Trinca, C.S., 2017. The Neotropical otter Lontra longicaudis: a comprehensive update on the current knowledge and conservation status of this semiaquatic carnivore. Mammal Review, 47(4), pp.291-305, DOI: 10.1111/mam.12098.</t>
  </si>
  <si>
    <t>Hernández-Romero, P.C., Botello López, F.J., Hernández García, N. and Espinoza Rodríguez, J., 2018. New altitudinal record of Neotropical otter (Lontra longicaudis Olfers, 1818) and conflict with fish farmers in Mexico. IUCN Otter Specialist Group Bulletin, 35(4), pp.193-197.</t>
  </si>
  <si>
    <t>Sandoval-Hernández, I., Duran-Apuy, A. and Quirós-Valerio, J., 2017. Activities That May Influence the Risk of Crocodile (Crocodylus Acutus: Reptilia: Crocodilidae) Attack to Humans in the Tempisque River Area, Guanacaste, Costa Rica. Uniciencia, 31(1), pp.13-22.</t>
  </si>
  <si>
    <t>Santiapillai, C. and de Silva, M., 2001. Status, distribution and conservation of crocodiles in Sri Lanka. Biological Conservation, 97(3), pp.305-318, DOI: 10.1016/S0006-3207(00)00126-9.</t>
  </si>
  <si>
    <t>Sideleau, B., Sitorus, T., Suryana, D. and Britton, A., 2021. Saltwater crocodile (Crocodylus porosus) attacks in East Nusa Tenggara, Indonesia. Marine and Freshwater Research, DOI: 10.1071/MF20237.</t>
  </si>
  <si>
    <t>Silva, V.M. and Best, R.C., 1996. Freshwater dolphin/fisheries interaction in the Central Amazon (Brazil). Amazoniana: Limnologia et Oecologia Regionalis Systematis Fluminis Amazonas, 14(1/2), pp.165-175.</t>
  </si>
  <si>
    <t>Singha, T.P., Dutta, B.K. and Biswas, S.P., 2013. The status of the Ganges river dolphin Platanista gangetica gangetica in the river Barak, Assam, India. Journal of the Bombay Natural History Society (JBNHS), 110(2), pp.129-134.</t>
  </si>
  <si>
    <t>Sinton, T.J. and Byard, R.W., 2016. Pathological features of fatal crocodile attacks in northern Australia, 2005–2014. Journal of forensic sciences, 61(6), pp.1553-1555, DOI: 10.1111/1556-4029.13171.</t>
  </si>
  <si>
    <t>Smith, A.M. and Smith, B.D., 1998. Review of status and threats to river cetaceans and recommendations for their conservation. Environmental Reviews, 6(3-4), pp.189-206.</t>
  </si>
  <si>
    <t>Smithem, J.L. and Mazzotti, F.J., 2008. Risk perception and acceptance of the American crocodile (Crocodylus Acutus) in South Florida. Florida Scientist, pp.9-22.</t>
  </si>
  <si>
    <t>Somaweera, R., 2011. A report of a probable unprovoked attack by an Australian freshwater crocodile at Lake Argyle in Western Australia. Australian Zoologist, 35(4), pp.973-976.</t>
  </si>
  <si>
    <t>Than, K.Z., Zaw, Z. and Hughes, A.C., Integrating local perspectives into conservation could facilitate human–crocodile coexistence in the Ayeyarwady Delta, Myanmar. Oryx, pp.1-9, DOI: 10.1017/S003060532000037X.</t>
  </si>
  <si>
    <t>Turvey, S.T., Risley, C.L., Moore, J.E., Barrett, L.A., Yujiang, H., Xiujiang, Z., Kaiya, Z. and Ding, W., 2013. Can local ecological knowledge be used to assess status and extinction drivers in a threatened freshwater cetacean?. Biological Conservation, 157, pp.352-360, DOI: 10.1016/j.biocon.2012.07.016.</t>
  </si>
  <si>
    <t>Uluwaduge, P., Menike, K.E., Senevirathna, E.M.T.K. and Pathirana, G.C.L., 2018. Mitigating the Human-Crocodile Conflict in Sri Lanka: A Study Based on the Nilwala River Area in Matara District. Procedia engineering, 212, pp.994-1001, DOI: 10.1016/j.proeng.2018.01.128.</t>
  </si>
  <si>
    <t>Vyas, R. and Stevenson, C., 2017. Review and analysis of human and Mugger Crocodile conflict in Gujarat, India from 1960 to 2013. Journal of Threatened Taxa, 9(12), pp.11016-11024, DOI: 10.11609/jott.3790.9.12.11016-11024.</t>
  </si>
  <si>
    <t>Vyas, R., 2010. Mugger (Crocodylus palustris) population in and around Vadodara city, Gujarat state, India. Russian Journal of herpetology, 17(1), pp.43-50.</t>
  </si>
  <si>
    <t>Wakid, A., 2009. Status and distribution of the endangered Gangetic dolphin (Platanista gangetica gangetica) in the Brahmaputra River within India in 2005. Current Science, pp.1143-1151.</t>
  </si>
  <si>
    <t>Walsh, B. and Whitehead, P.J., 1993. Problem crocodiles, Crocodylus porosus, at Nhulunbuy, Northern Territory: an assessment of relocation as a mangaement strategy. Wildlife Research, 20(1), pp.127-135.</t>
  </si>
  <si>
    <t>Whitaker, R., 2007. The Gharial: going extinct again. Iguana, 14(1), pp.25-32.</t>
  </si>
  <si>
    <t>Woodward, A.R., Leone, E.H., Dutton, H.J., Waller, J.E. and Hord, L., 2019. Characteristics of American alligator bites on people in Florida. The Journal of Wildlife Management, 83(6), pp.1437-1453, DOI: 10.1002/jwmg.21719.</t>
  </si>
  <si>
    <t>Zappes, C.A., de Sá Alves, L.C.P., da Silva, C.V., de Freitas Azevedo, A., Di Beneditto, A.P.M. and Andriolo, A., 2013. Accidents between artisanal fisheries and cetaceans on the Brazilian coast and Central Amazon: Proposals for integrated management. Ocean &amp; coastal management, 85, pp.46-57, DOI: 10.1016/j.ocecoaman.2013.09.004.</t>
  </si>
  <si>
    <t>Year</t>
  </si>
  <si>
    <t>Ramírez-Bravo, O.E., Does local knowledge change after a species long term absence? The case of giant river otters Pteronura brasiliensis Gmelin, 1788 (Carnivora Mustelidae).</t>
  </si>
  <si>
    <t>Fatal Attacks (Sideleau and Britton, 2013)</t>
  </si>
  <si>
    <t>Non-Fatal Attacks (Belanger et al., 2011; Sideleau and Britton, 2013)</t>
  </si>
  <si>
    <t>All attacks (Belanger et al., 2011; Sideleau and Britton, 2013)</t>
  </si>
  <si>
    <t>CRD</t>
  </si>
  <si>
    <t>CFD</t>
  </si>
  <si>
    <t>Conflict Documentation (CFD= Conflict Well Documented; CID= Conflict Poorly Documented, CRD= CRDearch Required)</t>
  </si>
  <si>
    <t>CID</t>
  </si>
  <si>
    <t>Richardson, J. and Livingstone, D., 1962. An attack by a Nile crocodile on a small boat. Copeia, 1962(1), pp.203-204.</t>
  </si>
  <si>
    <t>Mekisic, A.P. and Wardill, J.R., 1992. Crocodile attacks in the Northern Territory of Australia. Medical journal of Australia, 157(11), pp.751-754.</t>
  </si>
  <si>
    <r>
      <t>1.</t>
    </r>
    <r>
      <rPr>
        <sz val="7"/>
        <color theme="1"/>
        <rFont val="Times New Roman"/>
        <family val="1"/>
      </rPr>
      <t xml:space="preserve">    </t>
    </r>
    <r>
      <rPr>
        <sz val="11"/>
        <color theme="1"/>
        <rFont val="Arial"/>
        <family val="2"/>
      </rPr>
      <t>What is your age?</t>
    </r>
  </si>
  <si>
    <r>
      <t>2.</t>
    </r>
    <r>
      <rPr>
        <sz val="7"/>
        <color theme="1"/>
        <rFont val="Times New Roman"/>
        <family val="1"/>
      </rPr>
      <t xml:space="preserve">    </t>
    </r>
    <r>
      <rPr>
        <sz val="11"/>
        <color theme="1"/>
        <rFont val="Arial"/>
        <family val="2"/>
      </rPr>
      <t>Does the black caiman, giant otter, boto and tucuxi cause problems for fishing?</t>
    </r>
  </si>
  <si>
    <r>
      <t>3.</t>
    </r>
    <r>
      <rPr>
        <sz val="7"/>
        <color theme="1"/>
        <rFont val="Times New Roman"/>
        <family val="1"/>
      </rPr>
      <t xml:space="preserve">    </t>
    </r>
    <r>
      <rPr>
        <sz val="11"/>
        <color theme="1"/>
        <rFont val="Arial"/>
        <family val="2"/>
      </rPr>
      <t>Can you please rank the black caiman, giant otter, boto and tucuxi in order of greatest problem (1 being the greatest problem and four the least)?</t>
    </r>
  </si>
  <si>
    <r>
      <t>4.</t>
    </r>
    <r>
      <rPr>
        <sz val="7"/>
        <color theme="1"/>
        <rFont val="Times New Roman"/>
        <family val="1"/>
      </rPr>
      <t xml:space="preserve">    </t>
    </r>
    <r>
      <rPr>
        <sz val="11"/>
        <color theme="1"/>
        <rFont val="Arial"/>
        <family val="2"/>
      </rPr>
      <t>Does the black caiman, giant otter, boto and tucuxi damage fishing equipment?</t>
    </r>
  </si>
  <si>
    <r>
      <t>5.</t>
    </r>
    <r>
      <rPr>
        <sz val="7"/>
        <color theme="1"/>
        <rFont val="Times New Roman"/>
        <family val="1"/>
      </rPr>
      <t xml:space="preserve">    </t>
    </r>
    <r>
      <rPr>
        <sz val="11"/>
        <color theme="1"/>
        <rFont val="Arial"/>
        <family val="2"/>
      </rPr>
      <t>Does the black caiman, giant otter, boto and tucuxi get entangled in fishing equipment?</t>
    </r>
  </si>
  <si>
    <r>
      <t>6.</t>
    </r>
    <r>
      <rPr>
        <sz val="7"/>
        <color theme="1"/>
        <rFont val="Times New Roman"/>
        <family val="1"/>
      </rPr>
      <t xml:space="preserve">    </t>
    </r>
    <r>
      <rPr>
        <sz val="11"/>
        <color theme="1"/>
        <rFont val="Arial"/>
        <family val="2"/>
      </rPr>
      <t>What is your most likely response when you find the black caiman, giant otter, boto and tucuxi entangled in fishing equipment?</t>
    </r>
  </si>
  <si>
    <r>
      <t>7.</t>
    </r>
    <r>
      <rPr>
        <sz val="7"/>
        <color theme="1"/>
        <rFont val="Times New Roman"/>
        <family val="1"/>
      </rPr>
      <t xml:space="preserve">    </t>
    </r>
    <r>
      <rPr>
        <sz val="11"/>
        <color theme="1"/>
        <rFont val="Arial"/>
        <family val="2"/>
      </rPr>
      <t>Does the black caiman, giant otter, boto and tucuxi get entangled frighten fish away to other areas?</t>
    </r>
  </si>
  <si>
    <r>
      <t>8.</t>
    </r>
    <r>
      <rPr>
        <sz val="7"/>
        <color theme="1"/>
        <rFont val="Times New Roman"/>
        <family val="1"/>
      </rPr>
      <t xml:space="preserve">    </t>
    </r>
    <r>
      <rPr>
        <sz val="11"/>
        <color theme="1"/>
        <rFont val="Arial"/>
        <family val="2"/>
      </rPr>
      <t>Do you leave an area to fish elsewhere because of the caiman, giant otter, boto and tucuxi fishing locally?</t>
    </r>
  </si>
  <si>
    <r>
      <t>9.</t>
    </r>
    <r>
      <rPr>
        <sz val="7"/>
        <color theme="1"/>
        <rFont val="Times New Roman"/>
        <family val="1"/>
      </rPr>
      <t xml:space="preserve">    </t>
    </r>
    <r>
      <rPr>
        <sz val="11"/>
        <color theme="1"/>
        <rFont val="Arial"/>
        <family val="2"/>
      </rPr>
      <t>Has the black caiman, giant otter, boto and tucuxi been hunted in your community?</t>
    </r>
  </si>
  <si>
    <r>
      <t>10.</t>
    </r>
    <r>
      <rPr>
        <sz val="7"/>
        <color theme="1"/>
        <rFont val="Times New Roman"/>
        <family val="1"/>
      </rPr>
      <t xml:space="preserve">  </t>
    </r>
    <r>
      <rPr>
        <sz val="11"/>
        <color theme="1"/>
        <rFont val="Arial"/>
        <family val="2"/>
      </rPr>
      <t>Have you hunted the black caiman, giant otter, boto and tucuxi in 2013/2014?</t>
    </r>
  </si>
  <si>
    <r>
      <t>11.</t>
    </r>
    <r>
      <rPr>
        <sz val="7"/>
        <color theme="1"/>
        <rFont val="Times New Roman"/>
        <family val="1"/>
      </rPr>
      <t xml:space="preserve">  </t>
    </r>
    <r>
      <rPr>
        <sz val="11"/>
        <color theme="1"/>
        <rFont val="Arial"/>
        <family val="2"/>
      </rPr>
      <t>Have you hunted the black caiman, giant otter, boto and tucuxi in your life?</t>
    </r>
  </si>
  <si>
    <r>
      <t>12.</t>
    </r>
    <r>
      <rPr>
        <sz val="7"/>
        <color theme="1"/>
        <rFont val="Times New Roman"/>
        <family val="1"/>
      </rPr>
      <t xml:space="preserve">  </t>
    </r>
    <r>
      <rPr>
        <sz val="11"/>
        <color theme="1"/>
        <rFont val="Arial"/>
        <family val="2"/>
      </rPr>
      <t>Do you believe you can co-exist with the black caiman, giant otter, boto and tucuxi if future population trends continue to increase?</t>
    </r>
  </si>
  <si>
    <t>Classed as data deficenint. Know to attack people but not docuemnted in Sideleau and Britton (2013)</t>
  </si>
  <si>
    <t>Note: otter time period 2000-2009 from Beralanger et al., 2011. Only Florida and California included for number of attacks.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</si>
</sst>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Arial"/>
      <family val="2"/>
    </font>
    <font>
      <i/>
      <sz val="11"/>
      <color rgb="FF202122"/>
      <name val="Arial"/>
      <family val="2"/>
    </font>
    <font>
      <i/>
      <sz val="11"/>
      <color theme="1"/>
      <name val="Arial"/>
      <family val="2"/>
    </font>
    <font>
      <sz val="11"/>
      <color rgb="FF080100"/>
      <name val="Roboto-regular-italic"/>
    </font>
    <font>
      <sz val="11"/>
      <color rgb="FF080100"/>
      <name val="Roboto-bold"/>
    </font>
    <font>
      <sz val="11"/>
      <color rgb="FF202122"/>
      <name val="Arial"/>
      <family val="2"/>
    </font>
    <font>
      <i/>
      <sz val="11"/>
      <color rgb="FF080100"/>
      <name val="Roboto-regular-italic"/>
    </font>
    <font>
      <b/>
      <sz val="11"/>
      <color theme="1"/>
      <name val="Arial"/>
      <family val="2"/>
    </font>
    <font>
      <sz val="11"/>
      <color theme="1"/>
      <name val="Calibri"/>
      <family val="2"/>
      <scheme val="minor"/>
    </font>
    <font>
      <b/>
      <i/>
      <sz val="11"/>
      <color theme="1"/>
      <name val="Arial"/>
      <family val="2"/>
    </font>
    <font>
      <b/>
      <sz val="11"/>
      <color rgb="FF080100"/>
      <name val="Roboto-regular-italic"/>
    </font>
    <font>
      <b/>
      <i/>
      <sz val="11"/>
      <color rgb="FF080100"/>
      <name val="Roboto-regular-italic"/>
    </font>
    <font>
      <sz val="11"/>
      <color rgb="FF222222"/>
      <name val="Arial"/>
      <family val="2"/>
    </font>
    <font>
      <i/>
      <sz val="11"/>
      <color rgb="FF222222"/>
      <name val="Arial"/>
      <family val="2"/>
    </font>
    <font>
      <sz val="8"/>
      <name val="Arial"/>
      <family val="2"/>
    </font>
    <font>
      <sz val="7"/>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8" fillId="0" borderId="0"/>
  </cellStyleXfs>
  <cellXfs count="18">
    <xf numFmtId="0" fontId="0" fillId="0" borderId="0" xfId="0"/>
    <xf numFmtId="0" fontId="0" fillId="0" borderId="0" xfId="0" applyFill="1"/>
    <xf numFmtId="0" fontId="3" fillId="0" borderId="0" xfId="0" applyFont="1"/>
    <xf numFmtId="0" fontId="5" fillId="0" borderId="0" xfId="0" applyFont="1" applyFill="1"/>
    <xf numFmtId="0" fontId="7" fillId="0" borderId="0" xfId="0" applyFont="1"/>
    <xf numFmtId="2" fontId="0" fillId="0" borderId="0" xfId="0" applyNumberFormat="1" applyFill="1"/>
    <xf numFmtId="49" fontId="0" fillId="0" borderId="0" xfId="0" applyNumberFormat="1" applyFill="1"/>
    <xf numFmtId="0" fontId="0" fillId="0" borderId="0" xfId="0" applyNumberFormat="1" applyFill="1"/>
    <xf numFmtId="0" fontId="3" fillId="0" borderId="0" xfId="0" applyFont="1" applyFill="1"/>
    <xf numFmtId="0" fontId="0" fillId="0" borderId="0" xfId="0" applyFill="1" applyAlignment="1">
      <alignment horizontal="left"/>
    </xf>
    <xf numFmtId="0" fontId="7" fillId="0" borderId="0" xfId="0" applyFont="1" applyFill="1"/>
    <xf numFmtId="0" fontId="6" fillId="0" borderId="0" xfId="0" applyFont="1" applyFill="1"/>
    <xf numFmtId="0" fontId="2" fillId="0" borderId="0" xfId="0" applyFont="1" applyFill="1"/>
    <xf numFmtId="0" fontId="4" fillId="0" borderId="0" xfId="0" applyFont="1" applyFill="1" applyAlignment="1">
      <alignment vertical="center" wrapText="1"/>
    </xf>
    <xf numFmtId="0" fontId="1" fillId="0" borderId="0" xfId="0" applyFont="1" applyFill="1"/>
    <xf numFmtId="0" fontId="10" fillId="0" borderId="0" xfId="0" applyFont="1" applyFill="1"/>
    <xf numFmtId="0" fontId="12" fillId="0" borderId="0" xfId="0" applyFont="1" applyFill="1"/>
    <xf numFmtId="0" fontId="0" fillId="0" borderId="0" xfId="0" applyAlignment="1">
      <alignment horizontal="left" vertical="center" indent="4"/>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53"/>
  <sheetViews>
    <sheetView tabSelected="1" zoomScale="85" zoomScaleNormal="85" workbookViewId="0">
      <pane xSplit="1" ySplit="1" topLeftCell="D56" activePane="bottomRight" state="frozen"/>
      <selection pane="topRight" activeCell="B1" sqref="B1"/>
      <selection pane="bottomLeft" activeCell="A2" sqref="A2"/>
      <selection pane="bottomRight" activeCell="E62" sqref="E62"/>
    </sheetView>
  </sheetViews>
  <sheetFormatPr defaultColWidth="9" defaultRowHeight="14.25"/>
  <cols>
    <col min="1" max="1" width="33.75" style="1" customWidth="1"/>
    <col min="2" max="2" width="17.875" style="1" bestFit="1" customWidth="1"/>
    <col min="3" max="3" width="9" style="1"/>
    <col min="4" max="4" width="21.875" style="1" customWidth="1"/>
    <col min="5" max="5" width="9" style="1"/>
    <col min="6" max="6" width="8.875" style="1" customWidth="1"/>
    <col min="7" max="20" width="9" style="1"/>
    <col min="21" max="21" width="8.875" style="1" customWidth="1"/>
    <col min="22" max="38" width="9" style="1"/>
    <col min="39" max="39" width="36.25" style="1" customWidth="1"/>
    <col min="40" max="40" width="17.25" style="1" customWidth="1"/>
    <col min="41" max="41" width="9" style="1"/>
    <col min="42" max="42" width="36.25" style="1" bestFit="1" customWidth="1"/>
    <col min="43" max="16384" width="9" style="1"/>
  </cols>
  <sheetData>
    <row r="1" spans="1:34" ht="15">
      <c r="A1" s="10" t="s">
        <v>0</v>
      </c>
      <c r="B1" s="10" t="s">
        <v>520</v>
      </c>
      <c r="C1" s="10" t="s">
        <v>2</v>
      </c>
      <c r="D1" s="10" t="s">
        <v>29</v>
      </c>
      <c r="E1" s="10" t="s">
        <v>210</v>
      </c>
      <c r="F1" s="10" t="s">
        <v>211</v>
      </c>
      <c r="G1" s="10" t="s">
        <v>212</v>
      </c>
      <c r="H1" s="10" t="s">
        <v>213</v>
      </c>
      <c r="I1" s="10" t="s">
        <v>214</v>
      </c>
      <c r="J1" s="10" t="s">
        <v>215</v>
      </c>
      <c r="K1" s="10" t="s">
        <v>216</v>
      </c>
      <c r="L1" s="10" t="s">
        <v>217</v>
      </c>
      <c r="M1" s="10" t="s">
        <v>218</v>
      </c>
      <c r="N1" s="10" t="s">
        <v>219</v>
      </c>
      <c r="O1" s="10" t="s">
        <v>220</v>
      </c>
      <c r="P1" s="10" t="s">
        <v>221</v>
      </c>
      <c r="Q1" s="10" t="s">
        <v>222</v>
      </c>
      <c r="R1" s="10" t="s">
        <v>223</v>
      </c>
      <c r="S1" s="15" t="s">
        <v>224</v>
      </c>
      <c r="T1" s="15" t="s">
        <v>225</v>
      </c>
      <c r="U1" s="15" t="s">
        <v>226</v>
      </c>
      <c r="V1" s="15" t="s">
        <v>227</v>
      </c>
      <c r="W1" s="15" t="s">
        <v>228</v>
      </c>
      <c r="X1" s="15" t="s">
        <v>229</v>
      </c>
      <c r="Y1" s="15" t="s">
        <v>230</v>
      </c>
      <c r="Z1" s="10" t="s">
        <v>231</v>
      </c>
      <c r="AA1" s="15" t="s">
        <v>232</v>
      </c>
      <c r="AB1" s="15" t="s">
        <v>188</v>
      </c>
      <c r="AC1" s="15" t="s">
        <v>233</v>
      </c>
      <c r="AD1" s="15" t="s">
        <v>234</v>
      </c>
      <c r="AE1" s="15" t="s">
        <v>235</v>
      </c>
      <c r="AF1" s="15" t="s">
        <v>236</v>
      </c>
      <c r="AG1" s="15" t="s">
        <v>237</v>
      </c>
      <c r="AH1" s="15" t="s">
        <v>238</v>
      </c>
    </row>
    <row r="2" spans="1:34" ht="14.25" customHeight="1">
      <c r="A2" s="1" t="s">
        <v>343</v>
      </c>
      <c r="B2" s="1">
        <v>2015</v>
      </c>
      <c r="C2" s="1" t="s">
        <v>28</v>
      </c>
      <c r="D2" s="1" t="s">
        <v>174</v>
      </c>
      <c r="AG2" s="1">
        <v>1</v>
      </c>
    </row>
    <row r="3" spans="1:34" ht="14.25" customHeight="1">
      <c r="A3" s="1" t="s">
        <v>305</v>
      </c>
      <c r="B3" s="1">
        <v>2011</v>
      </c>
      <c r="C3" s="1" t="s">
        <v>28</v>
      </c>
      <c r="D3" s="1" t="s">
        <v>174</v>
      </c>
      <c r="AG3" s="1">
        <v>1</v>
      </c>
    </row>
    <row r="4" spans="1:34" ht="14.25" customHeight="1">
      <c r="A4" s="1" t="s">
        <v>344</v>
      </c>
      <c r="B4" s="1">
        <v>2002</v>
      </c>
      <c r="C4" s="1" t="s">
        <v>25</v>
      </c>
      <c r="D4" s="1" t="s">
        <v>174</v>
      </c>
      <c r="AF4" s="1">
        <v>1</v>
      </c>
      <c r="AG4" s="1">
        <v>1</v>
      </c>
    </row>
    <row r="5" spans="1:34">
      <c r="A5" s="1" t="s">
        <v>345</v>
      </c>
      <c r="B5" s="1">
        <v>2002</v>
      </c>
      <c r="C5" s="1" t="s">
        <v>8</v>
      </c>
      <c r="D5" s="1" t="s">
        <v>17</v>
      </c>
      <c r="W5" s="1">
        <v>1</v>
      </c>
    </row>
    <row r="6" spans="1:34" ht="14.25" customHeight="1">
      <c r="A6" s="7" t="s">
        <v>346</v>
      </c>
      <c r="B6" s="7">
        <v>2013</v>
      </c>
      <c r="C6" s="1" t="s">
        <v>170</v>
      </c>
      <c r="D6" s="1" t="s">
        <v>174</v>
      </c>
      <c r="AE6" s="1">
        <v>1</v>
      </c>
    </row>
    <row r="7" spans="1:34" ht="14.25" customHeight="1">
      <c r="A7" s="1" t="s">
        <v>306</v>
      </c>
      <c r="B7" s="1">
        <v>2012</v>
      </c>
      <c r="C7" s="1" t="s">
        <v>5</v>
      </c>
      <c r="D7" s="1" t="s">
        <v>174</v>
      </c>
      <c r="W7" s="1">
        <v>1</v>
      </c>
      <c r="X7" s="1">
        <v>1</v>
      </c>
    </row>
    <row r="8" spans="1:34" ht="14.25" customHeight="1">
      <c r="A8" s="1" t="s">
        <v>412</v>
      </c>
      <c r="B8" s="1">
        <v>2012</v>
      </c>
      <c r="C8" s="1" t="s">
        <v>5</v>
      </c>
      <c r="D8" s="1" t="s">
        <v>20</v>
      </c>
      <c r="I8" s="1">
        <v>1</v>
      </c>
      <c r="J8" s="1">
        <v>1</v>
      </c>
      <c r="K8" s="1">
        <v>1</v>
      </c>
      <c r="L8" s="1">
        <v>1</v>
      </c>
      <c r="M8" s="1">
        <v>1</v>
      </c>
    </row>
    <row r="9" spans="1:34" ht="14.25" customHeight="1">
      <c r="A9" s="1" t="s">
        <v>347</v>
      </c>
      <c r="B9" s="1">
        <v>2015</v>
      </c>
      <c r="C9" s="1" t="s">
        <v>14</v>
      </c>
      <c r="D9" s="1" t="s">
        <v>175</v>
      </c>
      <c r="P9" s="1">
        <v>1</v>
      </c>
    </row>
    <row r="10" spans="1:34" ht="14.25" customHeight="1">
      <c r="A10" s="1" t="s">
        <v>348</v>
      </c>
      <c r="B10" s="1">
        <v>2017</v>
      </c>
      <c r="C10" s="1" t="s">
        <v>94</v>
      </c>
      <c r="D10" s="1" t="s">
        <v>174</v>
      </c>
      <c r="AH10" s="1">
        <v>1</v>
      </c>
    </row>
    <row r="11" spans="1:34" ht="14.25" customHeight="1">
      <c r="A11" s="1" t="s">
        <v>349</v>
      </c>
      <c r="B11" s="1">
        <v>2019</v>
      </c>
      <c r="C11" s="1" t="s">
        <v>5</v>
      </c>
      <c r="D11" s="1" t="s">
        <v>174</v>
      </c>
      <c r="AC11" s="1">
        <v>1</v>
      </c>
    </row>
    <row r="12" spans="1:34" ht="14.25" customHeight="1">
      <c r="A12" s="1" t="s">
        <v>350</v>
      </c>
      <c r="B12" s="1">
        <v>2017</v>
      </c>
      <c r="C12" s="1" t="s">
        <v>23</v>
      </c>
      <c r="D12" s="1" t="s">
        <v>174</v>
      </c>
      <c r="AC12" s="1">
        <v>1</v>
      </c>
    </row>
    <row r="13" spans="1:34" ht="14.25" customHeight="1">
      <c r="A13" s="1" t="s">
        <v>351</v>
      </c>
      <c r="B13" s="1">
        <v>2015</v>
      </c>
      <c r="C13" s="1" t="s">
        <v>166</v>
      </c>
      <c r="D13" s="1" t="s">
        <v>20</v>
      </c>
      <c r="J13" s="1">
        <v>1</v>
      </c>
    </row>
    <row r="14" spans="1:34" ht="14.25" customHeight="1">
      <c r="A14" s="1" t="s">
        <v>352</v>
      </c>
      <c r="B14" s="1">
        <v>2018</v>
      </c>
      <c r="C14" s="1" t="s">
        <v>12</v>
      </c>
      <c r="D14" s="1" t="s">
        <v>4</v>
      </c>
      <c r="S14" s="1">
        <v>1</v>
      </c>
    </row>
    <row r="15" spans="1:34" ht="14.25" customHeight="1">
      <c r="A15" s="1" t="s">
        <v>307</v>
      </c>
      <c r="B15" s="1">
        <v>2009</v>
      </c>
      <c r="C15" s="1" t="s">
        <v>16</v>
      </c>
      <c r="D15" s="1" t="s">
        <v>173</v>
      </c>
      <c r="R15" s="1">
        <v>1</v>
      </c>
    </row>
    <row r="16" spans="1:34" ht="14.25" customHeight="1">
      <c r="A16" s="1" t="s">
        <v>308</v>
      </c>
      <c r="B16" s="1">
        <v>2012</v>
      </c>
      <c r="C16" s="1" t="s">
        <v>5</v>
      </c>
      <c r="D16" s="1" t="s">
        <v>174</v>
      </c>
      <c r="AC16" s="1">
        <v>1</v>
      </c>
    </row>
    <row r="17" spans="1:43" ht="14.25" customHeight="1">
      <c r="A17" s="1" t="s">
        <v>353</v>
      </c>
      <c r="B17" s="1">
        <v>2010</v>
      </c>
      <c r="C17" s="1" t="s">
        <v>12</v>
      </c>
      <c r="D17" s="1" t="s">
        <v>17</v>
      </c>
      <c r="V17" s="1">
        <v>1</v>
      </c>
    </row>
    <row r="18" spans="1:43">
      <c r="A18" s="1" t="s">
        <v>354</v>
      </c>
      <c r="B18" s="1">
        <v>2013</v>
      </c>
      <c r="C18" s="1" t="s">
        <v>172</v>
      </c>
      <c r="D18" s="1" t="s">
        <v>17</v>
      </c>
      <c r="U18" s="1">
        <v>1</v>
      </c>
    </row>
    <row r="19" spans="1:43">
      <c r="A19" s="1" t="s">
        <v>309</v>
      </c>
      <c r="B19" s="1">
        <v>2011</v>
      </c>
      <c r="C19" s="1" t="s">
        <v>97</v>
      </c>
      <c r="D19" s="1" t="s">
        <v>4</v>
      </c>
      <c r="AB19" s="1">
        <v>1</v>
      </c>
    </row>
    <row r="20" spans="1:43">
      <c r="A20" s="1" t="s">
        <v>356</v>
      </c>
      <c r="B20" s="1">
        <v>2018</v>
      </c>
      <c r="C20" s="1" t="s">
        <v>5</v>
      </c>
      <c r="D20" s="1" t="s">
        <v>4</v>
      </c>
      <c r="I20" s="1">
        <v>1</v>
      </c>
    </row>
    <row r="21" spans="1:43" ht="14.25" customHeight="1">
      <c r="A21" s="1" t="s">
        <v>310</v>
      </c>
      <c r="B21" s="1">
        <v>2018</v>
      </c>
      <c r="C21" s="1" t="s">
        <v>99</v>
      </c>
      <c r="D21" s="1" t="s">
        <v>4</v>
      </c>
      <c r="P21" s="1">
        <v>1</v>
      </c>
    </row>
    <row r="22" spans="1:43" ht="14.25" customHeight="1">
      <c r="A22" s="1" t="s">
        <v>359</v>
      </c>
      <c r="B22" s="1">
        <v>2019</v>
      </c>
      <c r="C22" s="1" t="s">
        <v>99</v>
      </c>
      <c r="D22" s="1" t="s">
        <v>20</v>
      </c>
      <c r="P22" s="1">
        <v>1</v>
      </c>
    </row>
    <row r="23" spans="1:43" ht="14.25" customHeight="1">
      <c r="A23" s="1" t="s">
        <v>358</v>
      </c>
      <c r="B23" s="1">
        <v>2017</v>
      </c>
      <c r="C23" s="1" t="s">
        <v>10</v>
      </c>
      <c r="D23" s="1" t="s">
        <v>4</v>
      </c>
      <c r="P23" s="1">
        <v>1</v>
      </c>
    </row>
    <row r="24" spans="1:43" ht="14.25" customHeight="1">
      <c r="A24" s="16" t="s">
        <v>357</v>
      </c>
      <c r="B24" s="1">
        <v>2019</v>
      </c>
      <c r="C24" s="1" t="s">
        <v>97</v>
      </c>
      <c r="D24" s="1" t="s">
        <v>17</v>
      </c>
      <c r="U24" s="1">
        <v>1</v>
      </c>
      <c r="Y24" s="1">
        <v>1</v>
      </c>
      <c r="Z24" s="1">
        <v>1</v>
      </c>
    </row>
    <row r="25" spans="1:43" ht="14.25" customHeight="1">
      <c r="A25" s="1" t="s">
        <v>360</v>
      </c>
      <c r="B25" s="1">
        <v>2016</v>
      </c>
      <c r="C25" s="1" t="s">
        <v>10</v>
      </c>
      <c r="D25" s="1" t="s">
        <v>4</v>
      </c>
      <c r="P25" s="1">
        <v>1</v>
      </c>
    </row>
    <row r="26" spans="1:43">
      <c r="A26" s="1" t="s">
        <v>361</v>
      </c>
      <c r="B26" s="1">
        <v>1993</v>
      </c>
      <c r="C26" s="1" t="s">
        <v>13</v>
      </c>
      <c r="D26" s="1" t="s">
        <v>174</v>
      </c>
      <c r="AH26" s="1">
        <v>1</v>
      </c>
    </row>
    <row r="27" spans="1:43" ht="14.25" customHeight="1">
      <c r="A27" s="1" t="s">
        <v>362</v>
      </c>
      <c r="B27" s="1">
        <v>1994</v>
      </c>
      <c r="C27" s="1" t="s">
        <v>13</v>
      </c>
      <c r="D27" s="1" t="s">
        <v>174</v>
      </c>
      <c r="AH27" s="1">
        <v>1</v>
      </c>
    </row>
    <row r="28" spans="1:43" ht="14.25" customHeight="1">
      <c r="A28" s="1" t="s">
        <v>311</v>
      </c>
      <c r="B28" s="1">
        <v>2005</v>
      </c>
      <c r="C28" s="1" t="s">
        <v>10</v>
      </c>
      <c r="D28" s="1" t="s">
        <v>4</v>
      </c>
      <c r="P28" s="1">
        <v>1</v>
      </c>
    </row>
    <row r="29" spans="1:43" ht="14.25" customHeight="1">
      <c r="A29" s="1" t="s">
        <v>312</v>
      </c>
      <c r="B29" s="1">
        <v>2020</v>
      </c>
      <c r="C29" s="1" t="s">
        <v>19</v>
      </c>
      <c r="D29" s="1" t="s">
        <v>174</v>
      </c>
      <c r="W29" s="1">
        <v>1</v>
      </c>
      <c r="X29" s="1">
        <v>1</v>
      </c>
      <c r="AP29" s="9"/>
      <c r="AQ29" s="7"/>
    </row>
    <row r="30" spans="1:43" ht="14.25" customHeight="1">
      <c r="A30" s="1" t="s">
        <v>363</v>
      </c>
      <c r="B30" s="1">
        <v>2015</v>
      </c>
      <c r="C30" s="1" t="s">
        <v>10</v>
      </c>
      <c r="D30" s="1" t="s">
        <v>175</v>
      </c>
      <c r="P30" s="1">
        <v>1</v>
      </c>
      <c r="AM30" s="9"/>
      <c r="AN30" s="7"/>
      <c r="AP30" s="9"/>
      <c r="AQ30" s="7"/>
    </row>
    <row r="31" spans="1:43" ht="14.25" customHeight="1">
      <c r="A31" s="1" t="s">
        <v>364</v>
      </c>
      <c r="B31" s="1">
        <v>1997</v>
      </c>
      <c r="C31" s="1" t="s">
        <v>172</v>
      </c>
      <c r="D31" s="1" t="s">
        <v>174</v>
      </c>
      <c r="AA31" s="1">
        <v>1</v>
      </c>
      <c r="AM31" s="9"/>
      <c r="AN31" s="7"/>
      <c r="AP31" s="9"/>
      <c r="AQ31" s="7"/>
    </row>
    <row r="32" spans="1:43" ht="14.25" customHeight="1">
      <c r="A32" s="1" t="s">
        <v>365</v>
      </c>
      <c r="B32" s="1">
        <v>2013</v>
      </c>
      <c r="C32" s="1" t="s">
        <v>12</v>
      </c>
      <c r="D32" s="1" t="s">
        <v>4</v>
      </c>
      <c r="P32" s="1">
        <v>1</v>
      </c>
      <c r="AM32" s="9"/>
      <c r="AN32" s="7"/>
      <c r="AP32" s="9"/>
      <c r="AQ32" s="7"/>
    </row>
    <row r="33" spans="1:43" ht="14.25" customHeight="1">
      <c r="A33" s="1" t="s">
        <v>313</v>
      </c>
      <c r="B33" s="1">
        <v>2006</v>
      </c>
      <c r="C33" s="1" t="s">
        <v>12</v>
      </c>
      <c r="D33" s="1" t="s">
        <v>17</v>
      </c>
      <c r="V33" s="1">
        <v>1</v>
      </c>
      <c r="AM33" s="9"/>
      <c r="AN33" s="7"/>
      <c r="AP33" s="9"/>
      <c r="AQ33" s="7"/>
    </row>
    <row r="34" spans="1:43" ht="14.25" customHeight="1">
      <c r="A34" s="1" t="s">
        <v>366</v>
      </c>
      <c r="B34" s="1">
        <v>2017</v>
      </c>
      <c r="C34" s="1" t="s">
        <v>100</v>
      </c>
      <c r="D34" s="1" t="s">
        <v>4</v>
      </c>
      <c r="P34" s="1">
        <v>1</v>
      </c>
      <c r="AM34" s="9"/>
      <c r="AN34" s="7"/>
      <c r="AP34" s="9"/>
      <c r="AQ34" s="7"/>
    </row>
    <row r="35" spans="1:43">
      <c r="A35" s="1" t="s">
        <v>315</v>
      </c>
      <c r="B35" s="1">
        <v>2014</v>
      </c>
      <c r="C35" s="1" t="s">
        <v>12</v>
      </c>
      <c r="D35" s="1" t="s">
        <v>167</v>
      </c>
      <c r="U35" s="1">
        <v>1</v>
      </c>
      <c r="AM35" s="9"/>
      <c r="AN35" s="7"/>
      <c r="AQ35" s="7"/>
    </row>
    <row r="36" spans="1:43" ht="14.25" customHeight="1">
      <c r="A36" s="1" t="s">
        <v>314</v>
      </c>
      <c r="B36" s="1">
        <v>2018</v>
      </c>
      <c r="C36" s="1" t="s">
        <v>5</v>
      </c>
      <c r="D36" s="1" t="s">
        <v>174</v>
      </c>
      <c r="W36" s="1">
        <v>1</v>
      </c>
      <c r="X36" s="1">
        <v>1</v>
      </c>
      <c r="AM36" s="9"/>
      <c r="AN36" s="7"/>
    </row>
    <row r="37" spans="1:43" ht="14.25" customHeight="1">
      <c r="A37" s="1" t="s">
        <v>367</v>
      </c>
      <c r="B37" s="1">
        <v>2018</v>
      </c>
      <c r="C37" s="1" t="s">
        <v>12</v>
      </c>
      <c r="D37" s="1" t="s">
        <v>4</v>
      </c>
      <c r="P37" s="1">
        <v>1</v>
      </c>
    </row>
    <row r="38" spans="1:43" ht="14.25" customHeight="1">
      <c r="A38" s="1" t="s">
        <v>368</v>
      </c>
      <c r="B38" s="1">
        <v>2014</v>
      </c>
      <c r="C38" s="1" t="s">
        <v>5</v>
      </c>
      <c r="D38" s="1" t="s">
        <v>174</v>
      </c>
      <c r="AC38" s="1">
        <v>1</v>
      </c>
    </row>
    <row r="39" spans="1:43" ht="14.25" customHeight="1">
      <c r="A39" s="1" t="s">
        <v>369</v>
      </c>
      <c r="B39" s="1">
        <v>2019</v>
      </c>
      <c r="C39" s="1" t="s">
        <v>5</v>
      </c>
      <c r="D39" s="1" t="s">
        <v>20</v>
      </c>
      <c r="AC39" s="1">
        <v>1</v>
      </c>
    </row>
    <row r="40" spans="1:43" ht="14.25" customHeight="1">
      <c r="A40" s="1" t="s">
        <v>370</v>
      </c>
      <c r="B40" s="1">
        <v>2010</v>
      </c>
      <c r="C40" s="1" t="s">
        <v>169</v>
      </c>
      <c r="D40" s="1" t="s">
        <v>4</v>
      </c>
      <c r="R40" s="1">
        <v>1</v>
      </c>
    </row>
    <row r="41" spans="1:43" ht="14.25" customHeight="1">
      <c r="A41" s="1" t="s">
        <v>371</v>
      </c>
      <c r="B41" s="1">
        <v>2020</v>
      </c>
      <c r="C41" s="1" t="s">
        <v>15</v>
      </c>
      <c r="D41" s="1" t="s">
        <v>20</v>
      </c>
      <c r="E41" s="1">
        <v>1</v>
      </c>
      <c r="F41" s="1">
        <v>1</v>
      </c>
      <c r="G41" s="1">
        <v>1</v>
      </c>
    </row>
    <row r="42" spans="1:43" ht="14.25" customHeight="1">
      <c r="A42" s="1" t="s">
        <v>372</v>
      </c>
      <c r="B42" s="1">
        <v>2018</v>
      </c>
      <c r="C42" s="1" t="s">
        <v>94</v>
      </c>
      <c r="D42" s="1" t="s">
        <v>174</v>
      </c>
      <c r="AH42" s="1">
        <v>1</v>
      </c>
    </row>
    <row r="43" spans="1:43" ht="14.25" customHeight="1">
      <c r="A43" s="1" t="s">
        <v>373</v>
      </c>
      <c r="B43" s="1">
        <v>2017</v>
      </c>
      <c r="C43" s="1" t="s">
        <v>109</v>
      </c>
      <c r="D43" s="1" t="s">
        <v>175</v>
      </c>
      <c r="P43" s="1">
        <v>1</v>
      </c>
    </row>
    <row r="44" spans="1:43" ht="14.25" customHeight="1">
      <c r="A44" s="1" t="s">
        <v>374</v>
      </c>
      <c r="B44" s="1">
        <v>2014</v>
      </c>
      <c r="C44" s="1" t="s">
        <v>3</v>
      </c>
      <c r="D44" s="1" t="s">
        <v>175</v>
      </c>
      <c r="H44" s="1">
        <v>1</v>
      </c>
    </row>
    <row r="45" spans="1:43" ht="14.25" customHeight="1">
      <c r="A45" s="1" t="s">
        <v>375</v>
      </c>
      <c r="B45" s="1">
        <v>2008</v>
      </c>
      <c r="C45" s="1" t="s">
        <v>96</v>
      </c>
      <c r="D45" s="1" t="s">
        <v>17</v>
      </c>
      <c r="V45" s="1">
        <v>1</v>
      </c>
    </row>
    <row r="46" spans="1:43" ht="14.25" customHeight="1">
      <c r="A46" s="1" t="s">
        <v>316</v>
      </c>
      <c r="B46" s="1">
        <v>2011</v>
      </c>
      <c r="C46" s="1" t="s">
        <v>5</v>
      </c>
      <c r="D46" s="1" t="s">
        <v>174</v>
      </c>
      <c r="AA46" s="1">
        <v>1</v>
      </c>
    </row>
    <row r="47" spans="1:43" ht="14.25" customHeight="1">
      <c r="A47" s="1" t="s">
        <v>317</v>
      </c>
      <c r="B47" s="1">
        <v>2014</v>
      </c>
      <c r="C47" s="1" t="s">
        <v>10</v>
      </c>
      <c r="D47" s="1" t="s">
        <v>4</v>
      </c>
      <c r="P47" s="1">
        <v>1</v>
      </c>
    </row>
    <row r="48" spans="1:43">
      <c r="A48" s="1" t="s">
        <v>318</v>
      </c>
      <c r="B48" s="1">
        <v>2015</v>
      </c>
      <c r="C48" s="1" t="s">
        <v>10</v>
      </c>
      <c r="D48" s="1" t="s">
        <v>4</v>
      </c>
      <c r="P48" s="1">
        <v>1</v>
      </c>
    </row>
    <row r="49" spans="1:31" ht="14.25" customHeight="1">
      <c r="A49" s="1" t="s">
        <v>319</v>
      </c>
      <c r="B49" s="1">
        <v>2020</v>
      </c>
      <c r="C49" s="1" t="s">
        <v>10</v>
      </c>
      <c r="D49" s="1" t="s">
        <v>175</v>
      </c>
      <c r="P49" s="1">
        <v>1</v>
      </c>
    </row>
    <row r="50" spans="1:31" ht="14.25" customHeight="1">
      <c r="A50" s="1" t="s">
        <v>376</v>
      </c>
      <c r="B50" s="1">
        <v>2011</v>
      </c>
      <c r="C50" s="1" t="s">
        <v>10</v>
      </c>
      <c r="D50" s="1" t="s">
        <v>175</v>
      </c>
      <c r="P50" s="1">
        <v>1</v>
      </c>
    </row>
    <row r="51" spans="1:31" ht="14.25" customHeight="1">
      <c r="A51" s="1" t="s">
        <v>320</v>
      </c>
      <c r="B51" s="1">
        <v>2019</v>
      </c>
      <c r="C51" s="1" t="s">
        <v>10</v>
      </c>
      <c r="D51" s="1" t="s">
        <v>175</v>
      </c>
      <c r="P51" s="1">
        <v>1</v>
      </c>
    </row>
    <row r="52" spans="1:31" ht="14.25" customHeight="1">
      <c r="A52" s="1" t="s">
        <v>377</v>
      </c>
      <c r="B52" s="1">
        <v>2011</v>
      </c>
      <c r="C52" s="1" t="s">
        <v>23</v>
      </c>
      <c r="D52" s="1" t="s">
        <v>174</v>
      </c>
      <c r="AA52" s="1">
        <v>1</v>
      </c>
    </row>
    <row r="53" spans="1:31" ht="14.25" customHeight="1">
      <c r="A53" s="1" t="s">
        <v>321</v>
      </c>
      <c r="B53" s="1">
        <v>2009</v>
      </c>
      <c r="C53" s="1" t="s">
        <v>12</v>
      </c>
      <c r="D53" s="1" t="s">
        <v>4</v>
      </c>
      <c r="P53" s="1">
        <v>1</v>
      </c>
    </row>
    <row r="54" spans="1:31" ht="14.25" customHeight="1">
      <c r="A54" s="1" t="s">
        <v>378</v>
      </c>
      <c r="B54" s="1">
        <v>2018</v>
      </c>
      <c r="C54" s="1" t="s">
        <v>12</v>
      </c>
      <c r="D54" s="1" t="s">
        <v>4</v>
      </c>
      <c r="AE54" s="1">
        <v>1</v>
      </c>
    </row>
    <row r="55" spans="1:31" ht="14.25" customHeight="1">
      <c r="A55" s="1" t="s">
        <v>379</v>
      </c>
      <c r="B55" s="1">
        <v>2009</v>
      </c>
      <c r="C55" s="1" t="s">
        <v>10</v>
      </c>
      <c r="D55" s="1" t="s">
        <v>4</v>
      </c>
      <c r="P55" s="1">
        <v>1</v>
      </c>
    </row>
    <row r="56" spans="1:31" ht="14.25" customHeight="1">
      <c r="A56" s="1" t="s">
        <v>381</v>
      </c>
      <c r="B56" s="1">
        <v>2011</v>
      </c>
      <c r="C56" s="1" t="s">
        <v>5</v>
      </c>
      <c r="D56" s="1" t="s">
        <v>4</v>
      </c>
      <c r="I56" s="1">
        <v>1</v>
      </c>
    </row>
    <row r="57" spans="1:31" ht="14.25" customHeight="1">
      <c r="A57" s="1" t="s">
        <v>382</v>
      </c>
      <c r="B57" s="1">
        <v>2006</v>
      </c>
      <c r="C57" s="1" t="s">
        <v>3</v>
      </c>
      <c r="D57" s="1" t="s">
        <v>4</v>
      </c>
      <c r="H57" s="1">
        <v>1</v>
      </c>
    </row>
    <row r="58" spans="1:31" ht="14.25" customHeight="1">
      <c r="A58" s="1" t="s">
        <v>500</v>
      </c>
      <c r="B58" s="1">
        <v>2018</v>
      </c>
      <c r="C58" s="1" t="s">
        <v>93</v>
      </c>
      <c r="D58" s="1" t="s">
        <v>174</v>
      </c>
      <c r="AC58" s="1">
        <v>1</v>
      </c>
    </row>
    <row r="59" spans="1:31">
      <c r="A59" s="16" t="s">
        <v>383</v>
      </c>
      <c r="B59" s="1">
        <v>2006</v>
      </c>
      <c r="C59" s="1" t="s">
        <v>5</v>
      </c>
      <c r="D59" s="1" t="s">
        <v>4</v>
      </c>
      <c r="J59" s="1">
        <v>1</v>
      </c>
    </row>
    <row r="60" spans="1:31" ht="14.25" customHeight="1">
      <c r="A60" s="1" t="s">
        <v>385</v>
      </c>
      <c r="B60" s="1">
        <v>2010</v>
      </c>
      <c r="C60" s="1" t="s">
        <v>10</v>
      </c>
      <c r="D60" s="1" t="s">
        <v>4</v>
      </c>
      <c r="Q60" s="1">
        <v>1</v>
      </c>
    </row>
    <row r="61" spans="1:31" ht="14.25" customHeight="1">
      <c r="A61" s="1" t="s">
        <v>384</v>
      </c>
      <c r="B61" s="1">
        <v>1977</v>
      </c>
      <c r="C61" s="1" t="s">
        <v>3</v>
      </c>
      <c r="D61" s="1" t="s">
        <v>4</v>
      </c>
      <c r="H61" s="1">
        <v>1</v>
      </c>
    </row>
    <row r="62" spans="1:31" ht="14.25" customHeight="1">
      <c r="A62" s="1" t="s">
        <v>322</v>
      </c>
      <c r="B62" s="1">
        <v>2011</v>
      </c>
      <c r="C62" s="1" t="s">
        <v>172</v>
      </c>
      <c r="D62" s="1" t="s">
        <v>174</v>
      </c>
      <c r="AD62" s="1">
        <v>1</v>
      </c>
      <c r="AE62" s="1">
        <v>1</v>
      </c>
    </row>
    <row r="63" spans="1:31" ht="14.25" customHeight="1">
      <c r="A63" s="1" t="s">
        <v>386</v>
      </c>
      <c r="B63" s="1">
        <v>2011</v>
      </c>
      <c r="C63" s="1" t="s">
        <v>15</v>
      </c>
      <c r="D63" s="1" t="s">
        <v>174</v>
      </c>
      <c r="R63" s="1">
        <v>1</v>
      </c>
    </row>
    <row r="64" spans="1:31" ht="14.25" customHeight="1">
      <c r="A64" s="1" t="s">
        <v>387</v>
      </c>
      <c r="B64" s="1">
        <v>2013</v>
      </c>
      <c r="C64" s="1" t="s">
        <v>5</v>
      </c>
      <c r="D64" s="1" t="s">
        <v>17</v>
      </c>
      <c r="I64" s="1">
        <v>1</v>
      </c>
      <c r="J64" s="1">
        <v>1</v>
      </c>
      <c r="W64" s="1">
        <v>1</v>
      </c>
      <c r="X64" s="1">
        <v>1</v>
      </c>
    </row>
    <row r="65" spans="1:33" ht="14.25" customHeight="1">
      <c r="A65" s="1" t="s">
        <v>323</v>
      </c>
      <c r="B65" s="1">
        <v>2002</v>
      </c>
      <c r="C65" s="1" t="s">
        <v>27</v>
      </c>
      <c r="D65" s="1" t="s">
        <v>174</v>
      </c>
      <c r="AF65" s="1">
        <v>1</v>
      </c>
      <c r="AG65" s="1">
        <v>1</v>
      </c>
    </row>
    <row r="66" spans="1:33" ht="14.25" customHeight="1">
      <c r="A66" s="1" t="s">
        <v>324</v>
      </c>
      <c r="B66" s="1">
        <v>2006</v>
      </c>
      <c r="C66" s="1" t="s">
        <v>12</v>
      </c>
      <c r="D66" s="1" t="s">
        <v>173</v>
      </c>
      <c r="S66" s="1">
        <v>1</v>
      </c>
    </row>
    <row r="67" spans="1:33">
      <c r="A67" s="1" t="s">
        <v>388</v>
      </c>
      <c r="B67" s="1">
        <v>2020</v>
      </c>
      <c r="C67" s="1" t="s">
        <v>165</v>
      </c>
      <c r="D67" s="1" t="s">
        <v>174</v>
      </c>
      <c r="AG67" s="1">
        <v>1</v>
      </c>
    </row>
    <row r="68" spans="1:33" ht="14.25" customHeight="1">
      <c r="A68" s="1" t="s">
        <v>389</v>
      </c>
      <c r="B68" s="1">
        <v>1983</v>
      </c>
      <c r="C68" s="1" t="s">
        <v>12</v>
      </c>
      <c r="D68" s="1" t="s">
        <v>4</v>
      </c>
      <c r="P68" s="1">
        <v>1</v>
      </c>
    </row>
    <row r="69" spans="1:33" ht="14.25" customHeight="1">
      <c r="A69" s="1" t="s">
        <v>390</v>
      </c>
      <c r="B69" s="1">
        <v>2020</v>
      </c>
      <c r="C69" s="1" t="s">
        <v>12</v>
      </c>
      <c r="D69" s="1" t="s">
        <v>17</v>
      </c>
      <c r="V69" s="1">
        <v>1</v>
      </c>
    </row>
    <row r="70" spans="1:33" ht="14.25" customHeight="1">
      <c r="A70" s="1" t="s">
        <v>325</v>
      </c>
      <c r="B70" s="1">
        <v>2010</v>
      </c>
      <c r="C70" s="1" t="s">
        <v>12</v>
      </c>
      <c r="D70" s="1" t="s">
        <v>174</v>
      </c>
      <c r="V70" s="1">
        <v>1</v>
      </c>
    </row>
    <row r="71" spans="1:33" ht="14.25" customHeight="1">
      <c r="A71" s="1" t="s">
        <v>391</v>
      </c>
      <c r="B71" s="1">
        <v>2010</v>
      </c>
      <c r="C71" s="1" t="s">
        <v>98</v>
      </c>
      <c r="D71" s="1" t="s">
        <v>174</v>
      </c>
      <c r="AE71" s="1">
        <v>1</v>
      </c>
    </row>
    <row r="72" spans="1:33">
      <c r="A72" s="1" t="s">
        <v>392</v>
      </c>
      <c r="B72" s="1">
        <v>2020</v>
      </c>
      <c r="C72" s="1" t="s">
        <v>171</v>
      </c>
      <c r="D72" s="1" t="s">
        <v>209</v>
      </c>
      <c r="M72" s="1">
        <v>1</v>
      </c>
      <c r="AE72" s="1">
        <v>1</v>
      </c>
    </row>
    <row r="73" spans="1:33" ht="14.25" customHeight="1">
      <c r="A73" s="1" t="s">
        <v>393</v>
      </c>
      <c r="B73" s="1">
        <v>2004</v>
      </c>
      <c r="C73" s="1" t="s">
        <v>10</v>
      </c>
      <c r="D73" s="1" t="s">
        <v>175</v>
      </c>
      <c r="P73" s="1">
        <v>1</v>
      </c>
    </row>
    <row r="74" spans="1:33" ht="14.25" customHeight="1">
      <c r="A74" s="1" t="s">
        <v>394</v>
      </c>
      <c r="B74" s="1">
        <v>2020</v>
      </c>
      <c r="C74" s="1" t="s">
        <v>12</v>
      </c>
      <c r="D74" s="1" t="s">
        <v>17</v>
      </c>
      <c r="V74" s="1">
        <v>1</v>
      </c>
    </row>
    <row r="75" spans="1:33" ht="14.25" customHeight="1">
      <c r="A75" s="1" t="s">
        <v>395</v>
      </c>
      <c r="B75" s="1">
        <v>2012</v>
      </c>
      <c r="C75" s="1" t="s">
        <v>12</v>
      </c>
      <c r="D75" s="1" t="s">
        <v>175</v>
      </c>
      <c r="P75" s="1">
        <v>1</v>
      </c>
    </row>
    <row r="76" spans="1:33" ht="14.25" customHeight="1">
      <c r="A76" s="1" t="s">
        <v>396</v>
      </c>
      <c r="B76" s="1">
        <v>2005</v>
      </c>
      <c r="C76" s="1" t="s">
        <v>3</v>
      </c>
      <c r="D76" s="1" t="s">
        <v>4</v>
      </c>
      <c r="H76" s="1">
        <v>1</v>
      </c>
    </row>
    <row r="77" spans="1:33">
      <c r="A77" s="1" t="s">
        <v>397</v>
      </c>
      <c r="B77" s="1">
        <v>2013</v>
      </c>
      <c r="C77" s="1" t="s">
        <v>5</v>
      </c>
      <c r="D77" s="1" t="s">
        <v>20</v>
      </c>
      <c r="AA77" s="1">
        <v>1</v>
      </c>
    </row>
    <row r="78" spans="1:33" ht="14.25" customHeight="1">
      <c r="A78" s="1" t="s">
        <v>326</v>
      </c>
      <c r="B78" s="1">
        <v>1994</v>
      </c>
      <c r="C78" s="1" t="s">
        <v>97</v>
      </c>
      <c r="D78" s="1" t="s">
        <v>17</v>
      </c>
      <c r="U78" s="1">
        <v>1</v>
      </c>
      <c r="V78" s="1">
        <v>1</v>
      </c>
      <c r="W78" s="1">
        <v>1</v>
      </c>
      <c r="Y78" s="1">
        <v>1</v>
      </c>
    </row>
    <row r="79" spans="1:33" ht="14.25" customHeight="1">
      <c r="A79" s="1" t="s">
        <v>399</v>
      </c>
      <c r="B79" s="1">
        <v>2006</v>
      </c>
      <c r="C79" s="1" t="s">
        <v>10</v>
      </c>
      <c r="D79" s="1" t="s">
        <v>175</v>
      </c>
      <c r="P79" s="1">
        <v>1</v>
      </c>
    </row>
    <row r="80" spans="1:33" ht="14.25" customHeight="1">
      <c r="A80" s="1" t="s">
        <v>400</v>
      </c>
      <c r="B80" s="1">
        <v>2011</v>
      </c>
      <c r="C80" s="1" t="s">
        <v>10</v>
      </c>
      <c r="D80" s="1" t="s">
        <v>175</v>
      </c>
      <c r="P80" s="1">
        <v>1</v>
      </c>
    </row>
    <row r="81" spans="1:34">
      <c r="A81" s="1" t="s">
        <v>327</v>
      </c>
      <c r="B81" s="1">
        <v>2014</v>
      </c>
      <c r="C81" s="1" t="s">
        <v>5</v>
      </c>
      <c r="D81" s="1" t="s">
        <v>174</v>
      </c>
      <c r="AA81" s="1">
        <v>1</v>
      </c>
    </row>
    <row r="82" spans="1:34" ht="14.25" customHeight="1">
      <c r="A82" s="1" t="s">
        <v>328</v>
      </c>
      <c r="B82" s="1">
        <v>2009</v>
      </c>
      <c r="C82" s="1" t="s">
        <v>5</v>
      </c>
      <c r="D82" s="1" t="s">
        <v>17</v>
      </c>
      <c r="W82" s="1">
        <v>1</v>
      </c>
      <c r="X82" s="1">
        <v>1</v>
      </c>
    </row>
    <row r="83" spans="1:34" ht="14.25" customHeight="1">
      <c r="A83" s="1" t="s">
        <v>398</v>
      </c>
      <c r="B83" s="1">
        <v>2008</v>
      </c>
      <c r="C83" s="1" t="s">
        <v>96</v>
      </c>
      <c r="D83" s="1" t="s">
        <v>17</v>
      </c>
      <c r="V83" s="1">
        <v>1</v>
      </c>
    </row>
    <row r="84" spans="1:34" ht="14.25" customHeight="1">
      <c r="A84" s="1" t="s">
        <v>401</v>
      </c>
      <c r="B84" s="1">
        <v>2016</v>
      </c>
      <c r="C84" s="1" t="s">
        <v>5</v>
      </c>
      <c r="D84" s="1" t="s">
        <v>174</v>
      </c>
      <c r="AA84" s="1">
        <v>1</v>
      </c>
    </row>
    <row r="85" spans="1:34" ht="14.25" customHeight="1">
      <c r="A85" s="1" t="s">
        <v>402</v>
      </c>
      <c r="B85" s="1">
        <v>2004</v>
      </c>
      <c r="C85" s="1" t="s">
        <v>5</v>
      </c>
      <c r="D85" s="1" t="s">
        <v>174</v>
      </c>
      <c r="W85" s="1">
        <v>1</v>
      </c>
    </row>
    <row r="86" spans="1:34">
      <c r="A86" s="1" t="s">
        <v>403</v>
      </c>
      <c r="B86" s="1">
        <v>2019</v>
      </c>
      <c r="C86" s="1" t="s">
        <v>13</v>
      </c>
      <c r="D86" s="1" t="s">
        <v>4</v>
      </c>
      <c r="R86" s="1">
        <v>1</v>
      </c>
    </row>
    <row r="87" spans="1:34">
      <c r="A87" s="16" t="s">
        <v>404</v>
      </c>
      <c r="B87" s="1">
        <v>2007</v>
      </c>
      <c r="C87" s="1" t="s">
        <v>3</v>
      </c>
      <c r="D87" s="1" t="s">
        <v>175</v>
      </c>
      <c r="N87" s="1">
        <v>1</v>
      </c>
    </row>
    <row r="88" spans="1:34" ht="14.25" customHeight="1">
      <c r="A88" s="1" t="s">
        <v>329</v>
      </c>
      <c r="B88" s="1">
        <v>2005</v>
      </c>
      <c r="C88" s="1" t="s">
        <v>13</v>
      </c>
      <c r="D88" s="1" t="s">
        <v>173</v>
      </c>
      <c r="R88" s="1">
        <v>1</v>
      </c>
    </row>
    <row r="89" spans="1:34" ht="14.25" customHeight="1">
      <c r="A89" s="1" t="s">
        <v>405</v>
      </c>
      <c r="B89" s="1">
        <v>2010</v>
      </c>
      <c r="C89" s="1" t="s">
        <v>19</v>
      </c>
      <c r="D89" s="1" t="s">
        <v>174</v>
      </c>
      <c r="X89" s="1">
        <v>1</v>
      </c>
    </row>
    <row r="90" spans="1:34" ht="14.25" customHeight="1">
      <c r="A90" s="1" t="s">
        <v>406</v>
      </c>
      <c r="B90" s="1">
        <v>2019</v>
      </c>
      <c r="C90" s="1" t="s">
        <v>21</v>
      </c>
      <c r="D90" s="1" t="s">
        <v>17</v>
      </c>
      <c r="Z90" s="1">
        <v>1</v>
      </c>
    </row>
    <row r="91" spans="1:34" ht="14.25" customHeight="1">
      <c r="A91" s="1" t="s">
        <v>530</v>
      </c>
      <c r="B91" s="1">
        <v>1992</v>
      </c>
      <c r="C91" s="1" t="s">
        <v>10</v>
      </c>
      <c r="D91" s="1" t="s">
        <v>4</v>
      </c>
      <c r="P91" s="1">
        <v>1</v>
      </c>
    </row>
    <row r="92" spans="1:34" ht="14.25" customHeight="1">
      <c r="A92" s="1" t="s">
        <v>407</v>
      </c>
      <c r="B92" s="1">
        <v>1994</v>
      </c>
      <c r="C92" s="1" t="s">
        <v>24</v>
      </c>
      <c r="D92" s="1" t="s">
        <v>174</v>
      </c>
      <c r="AD92" s="1">
        <v>1</v>
      </c>
      <c r="AE92" s="1">
        <v>1</v>
      </c>
    </row>
    <row r="93" spans="1:34" ht="14.25" customHeight="1">
      <c r="A93" s="1" t="s">
        <v>408</v>
      </c>
      <c r="B93" s="1">
        <v>2020</v>
      </c>
      <c r="C93" s="1" t="s">
        <v>95</v>
      </c>
      <c r="D93" s="1" t="s">
        <v>20</v>
      </c>
      <c r="AG93" s="1">
        <v>1</v>
      </c>
      <c r="AH93" s="1">
        <v>1</v>
      </c>
    </row>
    <row r="94" spans="1:34">
      <c r="A94" s="1" t="s">
        <v>330</v>
      </c>
      <c r="B94" s="1">
        <v>2012</v>
      </c>
      <c r="C94" s="1" t="s">
        <v>5</v>
      </c>
      <c r="D94" s="1" t="s">
        <v>174</v>
      </c>
      <c r="AA94" s="1">
        <v>1</v>
      </c>
    </row>
    <row r="95" spans="1:34" ht="14.25" customHeight="1">
      <c r="A95" s="1" t="s">
        <v>331</v>
      </c>
      <c r="B95" s="1">
        <v>2013</v>
      </c>
      <c r="C95" s="1" t="s">
        <v>5</v>
      </c>
      <c r="D95" s="1" t="s">
        <v>17</v>
      </c>
      <c r="W95" s="1">
        <v>1</v>
      </c>
    </row>
    <row r="96" spans="1:34" ht="14.25" customHeight="1">
      <c r="A96" s="1" t="s">
        <v>332</v>
      </c>
      <c r="B96" s="1">
        <v>2015</v>
      </c>
      <c r="C96" s="1" t="s">
        <v>5</v>
      </c>
      <c r="D96" s="1" t="s">
        <v>17</v>
      </c>
      <c r="W96" s="1">
        <v>1</v>
      </c>
    </row>
    <row r="97" spans="1:23" ht="14.25" customHeight="1">
      <c r="A97" s="1" t="s">
        <v>355</v>
      </c>
      <c r="B97" s="1">
        <v>2018</v>
      </c>
      <c r="C97" s="1" t="s">
        <v>23</v>
      </c>
      <c r="D97" s="1" t="s">
        <v>174</v>
      </c>
    </row>
    <row r="98" spans="1:23">
      <c r="A98" s="1" t="s">
        <v>380</v>
      </c>
      <c r="B98" s="1">
        <v>2020</v>
      </c>
      <c r="C98" s="1" t="s">
        <v>23</v>
      </c>
      <c r="D98" s="1" t="s">
        <v>17</v>
      </c>
      <c r="W98" s="1">
        <v>1</v>
      </c>
    </row>
    <row r="99" spans="1:23">
      <c r="A99" s="1" t="s">
        <v>409</v>
      </c>
      <c r="B99" s="1">
        <v>2020</v>
      </c>
      <c r="C99" s="1" t="s">
        <v>166</v>
      </c>
      <c r="D99" s="1" t="s">
        <v>4</v>
      </c>
      <c r="J99" s="1">
        <v>1</v>
      </c>
      <c r="N99" s="1">
        <v>1</v>
      </c>
    </row>
    <row r="100" spans="1:23" ht="14.25" customHeight="1">
      <c r="A100" s="1" t="s">
        <v>410</v>
      </c>
      <c r="B100" s="1">
        <v>2020</v>
      </c>
      <c r="C100" s="1" t="s">
        <v>13</v>
      </c>
      <c r="D100" s="1" t="s">
        <v>174</v>
      </c>
      <c r="R100" s="1">
        <v>1</v>
      </c>
    </row>
    <row r="101" spans="1:23" ht="14.25" customHeight="1">
      <c r="A101" s="1" t="s">
        <v>411</v>
      </c>
      <c r="B101" s="1">
        <v>2008</v>
      </c>
      <c r="C101" s="1" t="s">
        <v>10</v>
      </c>
      <c r="D101" s="1" t="s">
        <v>4</v>
      </c>
      <c r="P101" s="1">
        <v>1</v>
      </c>
    </row>
    <row r="102" spans="1:23" ht="14.25" customHeight="1">
      <c r="A102" s="1" t="s">
        <v>488</v>
      </c>
      <c r="B102" s="1">
        <v>2010</v>
      </c>
      <c r="C102" s="1" t="s">
        <v>23</v>
      </c>
      <c r="D102" s="1" t="s">
        <v>20</v>
      </c>
      <c r="O102" s="1">
        <v>1</v>
      </c>
    </row>
    <row r="103" spans="1:23" ht="14.25" customHeight="1">
      <c r="A103" s="1" t="s">
        <v>333</v>
      </c>
      <c r="B103" s="1">
        <v>2019</v>
      </c>
      <c r="C103" s="1" t="s">
        <v>12</v>
      </c>
      <c r="D103" s="1" t="s">
        <v>175</v>
      </c>
      <c r="P103" s="1">
        <v>1</v>
      </c>
    </row>
    <row r="104" spans="1:23" ht="14.25" customHeight="1">
      <c r="A104" s="1" t="s">
        <v>490</v>
      </c>
      <c r="B104" s="1">
        <v>2020</v>
      </c>
      <c r="C104" s="1" t="s">
        <v>101</v>
      </c>
      <c r="D104" s="1" t="s">
        <v>17</v>
      </c>
      <c r="V104" s="1">
        <v>1</v>
      </c>
    </row>
    <row r="105" spans="1:23" ht="14.25" customHeight="1">
      <c r="A105" s="1" t="s">
        <v>489</v>
      </c>
      <c r="B105" s="1">
        <v>2016</v>
      </c>
      <c r="C105" s="1" t="s">
        <v>101</v>
      </c>
      <c r="D105" s="1" t="s">
        <v>20</v>
      </c>
      <c r="V105" s="1">
        <v>1</v>
      </c>
    </row>
    <row r="106" spans="1:23" ht="14.25" customHeight="1">
      <c r="A106" s="1" t="s">
        <v>491</v>
      </c>
      <c r="B106" s="1">
        <v>1993</v>
      </c>
      <c r="C106" s="1" t="s">
        <v>5</v>
      </c>
      <c r="D106" s="1" t="s">
        <v>173</v>
      </c>
      <c r="I106" s="1">
        <v>1</v>
      </c>
      <c r="J106" s="1">
        <v>1</v>
      </c>
    </row>
    <row r="107" spans="1:23">
      <c r="A107" s="1" t="s">
        <v>492</v>
      </c>
      <c r="B107" s="1">
        <v>2000</v>
      </c>
      <c r="C107" s="1" t="s">
        <v>9</v>
      </c>
      <c r="D107" s="1" t="s">
        <v>17</v>
      </c>
      <c r="O107" s="1">
        <v>1</v>
      </c>
    </row>
    <row r="108" spans="1:23" ht="14.25" customHeight="1">
      <c r="A108" s="1" t="s">
        <v>334</v>
      </c>
      <c r="B108" s="1">
        <v>2000</v>
      </c>
      <c r="C108" s="1" t="s">
        <v>9</v>
      </c>
      <c r="D108" s="1" t="s">
        <v>17</v>
      </c>
      <c r="N108" s="1">
        <v>1</v>
      </c>
    </row>
    <row r="109" spans="1:23" ht="14.25" customHeight="1">
      <c r="A109" s="1" t="s">
        <v>497</v>
      </c>
      <c r="B109" s="1">
        <v>2015</v>
      </c>
      <c r="C109" s="1" t="s">
        <v>172</v>
      </c>
      <c r="D109" s="1" t="s">
        <v>4</v>
      </c>
      <c r="R109" s="1">
        <v>1</v>
      </c>
    </row>
    <row r="110" spans="1:23">
      <c r="A110" s="1" t="s">
        <v>496</v>
      </c>
      <c r="B110" s="1">
        <v>2016</v>
      </c>
      <c r="C110" s="1" t="s">
        <v>172</v>
      </c>
      <c r="D110" s="1" t="s">
        <v>174</v>
      </c>
      <c r="R110" s="1">
        <v>1</v>
      </c>
    </row>
    <row r="111" spans="1:23">
      <c r="A111" s="1" t="s">
        <v>493</v>
      </c>
      <c r="B111" s="1">
        <v>2016</v>
      </c>
      <c r="C111" s="1" t="s">
        <v>172</v>
      </c>
      <c r="D111" s="1" t="s">
        <v>20</v>
      </c>
      <c r="F111" s="1">
        <v>1</v>
      </c>
      <c r="R111" s="1">
        <v>1</v>
      </c>
    </row>
    <row r="112" spans="1:23" ht="14.25" customHeight="1">
      <c r="A112" s="1" t="s">
        <v>495</v>
      </c>
      <c r="B112" s="1">
        <v>2020</v>
      </c>
      <c r="C112" s="1" t="s">
        <v>172</v>
      </c>
      <c r="D112" s="1" t="s">
        <v>4</v>
      </c>
      <c r="H112" s="1">
        <v>1</v>
      </c>
      <c r="R112" s="1">
        <v>1</v>
      </c>
    </row>
    <row r="113" spans="1:41" ht="14.25" customHeight="1">
      <c r="A113" s="1" t="s">
        <v>335</v>
      </c>
      <c r="B113" s="1">
        <v>2020</v>
      </c>
      <c r="C113" s="1" t="s">
        <v>172</v>
      </c>
      <c r="D113" s="1" t="s">
        <v>4</v>
      </c>
      <c r="R113" s="1">
        <v>1</v>
      </c>
    </row>
    <row r="114" spans="1:41" ht="14.25" customHeight="1">
      <c r="A114" s="1" t="s">
        <v>494</v>
      </c>
      <c r="B114" s="1">
        <v>2020</v>
      </c>
      <c r="C114" s="1" t="s">
        <v>168</v>
      </c>
      <c r="D114" s="1" t="s">
        <v>174</v>
      </c>
      <c r="R114" s="1">
        <v>1</v>
      </c>
    </row>
    <row r="115" spans="1:41" ht="14.25" customHeight="1">
      <c r="A115" s="1" t="s">
        <v>521</v>
      </c>
      <c r="B115" s="1">
        <v>2016</v>
      </c>
      <c r="C115" s="1" t="s">
        <v>19</v>
      </c>
      <c r="D115" s="1" t="s">
        <v>20</v>
      </c>
      <c r="AA115" s="1">
        <v>1</v>
      </c>
    </row>
    <row r="116" spans="1:41" ht="14.25" customHeight="1">
      <c r="A116" s="1" t="s">
        <v>336</v>
      </c>
      <c r="B116" s="1">
        <v>2009</v>
      </c>
      <c r="C116" s="1" t="s">
        <v>19</v>
      </c>
      <c r="D116" s="1" t="s">
        <v>174</v>
      </c>
      <c r="AA116" s="1">
        <v>1</v>
      </c>
    </row>
    <row r="117" spans="1:41" ht="14.25" customHeight="1">
      <c r="A117" s="1" t="s">
        <v>498</v>
      </c>
      <c r="B117" s="1">
        <v>2015</v>
      </c>
      <c r="C117" s="1" t="s">
        <v>19</v>
      </c>
      <c r="D117" s="1" t="s">
        <v>174</v>
      </c>
      <c r="AA117" s="1">
        <v>1</v>
      </c>
    </row>
    <row r="118" spans="1:41" ht="14.25" customHeight="1">
      <c r="A118" s="1" t="s">
        <v>499</v>
      </c>
      <c r="B118" s="1">
        <v>2017</v>
      </c>
      <c r="C118" s="1" t="s">
        <v>172</v>
      </c>
      <c r="D118" s="1" t="s">
        <v>174</v>
      </c>
      <c r="AC118" s="1">
        <v>1</v>
      </c>
    </row>
    <row r="119" spans="1:41" ht="14.25" customHeight="1">
      <c r="A119" s="1" t="s">
        <v>529</v>
      </c>
      <c r="B119" s="1">
        <v>1962</v>
      </c>
      <c r="C119" s="1" t="s">
        <v>13</v>
      </c>
      <c r="D119" s="1" t="s">
        <v>4</v>
      </c>
      <c r="R119" s="1">
        <v>1</v>
      </c>
    </row>
    <row r="120" spans="1:41" ht="14.25" customHeight="1">
      <c r="A120" s="1" t="s">
        <v>337</v>
      </c>
      <c r="B120" s="1">
        <v>2012</v>
      </c>
      <c r="C120" s="1" t="s">
        <v>5</v>
      </c>
      <c r="D120" s="1" t="s">
        <v>174</v>
      </c>
      <c r="AA120" s="1">
        <v>1</v>
      </c>
    </row>
    <row r="121" spans="1:41" ht="14.25" customHeight="1">
      <c r="A121" s="1" t="s">
        <v>338</v>
      </c>
      <c r="B121" s="1">
        <v>2020</v>
      </c>
      <c r="C121" s="1" t="s">
        <v>10</v>
      </c>
      <c r="D121" s="1" t="s">
        <v>175</v>
      </c>
      <c r="P121" s="1">
        <v>1</v>
      </c>
    </row>
    <row r="122" spans="1:41" ht="14.25" customHeight="1">
      <c r="A122" s="1" t="s">
        <v>501</v>
      </c>
      <c r="B122" s="1">
        <v>2017</v>
      </c>
      <c r="C122" s="1" t="s">
        <v>166</v>
      </c>
      <c r="D122" s="1" t="s">
        <v>4</v>
      </c>
      <c r="N122" s="1">
        <v>1</v>
      </c>
    </row>
    <row r="123" spans="1:41" ht="14.25" customHeight="1">
      <c r="A123" s="1" t="s">
        <v>502</v>
      </c>
      <c r="B123" s="1">
        <v>2001</v>
      </c>
      <c r="C123" s="1" t="s">
        <v>14</v>
      </c>
      <c r="D123" s="1" t="s">
        <v>174</v>
      </c>
      <c r="P123" s="1">
        <v>1</v>
      </c>
      <c r="S123" s="1">
        <v>1</v>
      </c>
      <c r="AM123"/>
      <c r="AN123"/>
      <c r="AO123"/>
    </row>
    <row r="124" spans="1:41" ht="14.25" customHeight="1">
      <c r="A124" s="1" t="s">
        <v>339</v>
      </c>
      <c r="B124" s="1">
        <v>1994</v>
      </c>
      <c r="C124" s="1" t="s">
        <v>95</v>
      </c>
      <c r="D124" s="1" t="s">
        <v>4</v>
      </c>
      <c r="R124" s="1">
        <v>1</v>
      </c>
      <c r="AM124"/>
      <c r="AN124"/>
      <c r="AO124"/>
    </row>
    <row r="125" spans="1:41" ht="14.25" customHeight="1">
      <c r="A125" s="1" t="s">
        <v>503</v>
      </c>
      <c r="B125" s="1">
        <v>2017</v>
      </c>
      <c r="C125" s="1" t="s">
        <v>99</v>
      </c>
      <c r="D125" s="1" t="s">
        <v>4</v>
      </c>
      <c r="P125" s="1">
        <v>1</v>
      </c>
      <c r="AM125"/>
      <c r="AN125"/>
      <c r="AO125"/>
    </row>
    <row r="126" spans="1:41" ht="14.25" customHeight="1">
      <c r="A126" s="1" t="s">
        <v>504</v>
      </c>
      <c r="B126" s="1">
        <v>1996</v>
      </c>
      <c r="C126" s="1" t="s">
        <v>5</v>
      </c>
      <c r="D126" s="1" t="s">
        <v>17</v>
      </c>
      <c r="W126" s="1">
        <v>1</v>
      </c>
      <c r="AM126"/>
      <c r="AN126"/>
      <c r="AO126"/>
    </row>
    <row r="127" spans="1:41" ht="14.25" customHeight="1">
      <c r="A127" s="1" t="s">
        <v>505</v>
      </c>
      <c r="B127" s="1">
        <v>2013</v>
      </c>
      <c r="C127" s="1" t="s">
        <v>12</v>
      </c>
      <c r="D127" s="1" t="s">
        <v>17</v>
      </c>
      <c r="V127" s="1">
        <v>1</v>
      </c>
      <c r="AM127"/>
      <c r="AN127"/>
      <c r="AO127"/>
    </row>
    <row r="128" spans="1:41" ht="14.25" customHeight="1">
      <c r="A128" s="1" t="s">
        <v>340</v>
      </c>
      <c r="B128" s="1">
        <v>2002</v>
      </c>
      <c r="C128" s="1" t="s">
        <v>172</v>
      </c>
      <c r="D128" s="1" t="s">
        <v>17</v>
      </c>
      <c r="V128" s="1">
        <v>1</v>
      </c>
      <c r="AM128"/>
      <c r="AN128"/>
      <c r="AO128"/>
    </row>
    <row r="129" spans="1:41" ht="14.25" customHeight="1">
      <c r="A129" s="1" t="s">
        <v>506</v>
      </c>
      <c r="B129" s="1">
        <v>2016</v>
      </c>
      <c r="C129" s="1" t="s">
        <v>10</v>
      </c>
      <c r="D129" s="1" t="s">
        <v>4</v>
      </c>
      <c r="P129" s="1">
        <v>1</v>
      </c>
      <c r="AM129"/>
      <c r="AN129"/>
      <c r="AO129"/>
    </row>
    <row r="130" spans="1:41">
      <c r="A130" s="1" t="s">
        <v>507</v>
      </c>
      <c r="B130" s="1">
        <v>1998</v>
      </c>
      <c r="C130" s="1" t="s">
        <v>97</v>
      </c>
      <c r="D130" s="1" t="s">
        <v>17</v>
      </c>
      <c r="V130" s="1">
        <v>1</v>
      </c>
      <c r="W130" s="1">
        <v>1</v>
      </c>
      <c r="Y130" s="1">
        <v>1</v>
      </c>
      <c r="AM130"/>
      <c r="AN130"/>
      <c r="AO130"/>
    </row>
    <row r="131" spans="1:41">
      <c r="A131" s="1" t="s">
        <v>508</v>
      </c>
      <c r="B131" s="1">
        <v>2008</v>
      </c>
      <c r="C131" s="1" t="s">
        <v>3</v>
      </c>
      <c r="D131" s="1" t="s">
        <v>20</v>
      </c>
      <c r="N131" s="1">
        <v>1</v>
      </c>
      <c r="AM131"/>
      <c r="AN131"/>
      <c r="AO131"/>
    </row>
    <row r="132" spans="1:41">
      <c r="A132" s="1" t="s">
        <v>509</v>
      </c>
      <c r="B132" s="1">
        <v>2011</v>
      </c>
      <c r="C132" s="1" t="s">
        <v>10</v>
      </c>
      <c r="D132" s="1" t="s">
        <v>4</v>
      </c>
      <c r="Q132" s="1">
        <v>1</v>
      </c>
      <c r="AM132"/>
      <c r="AN132"/>
      <c r="AO132"/>
    </row>
    <row r="133" spans="1:41" ht="14.25" customHeight="1">
      <c r="A133" s="1" t="s">
        <v>510</v>
      </c>
      <c r="B133" s="1">
        <v>2020</v>
      </c>
      <c r="C133" s="1" t="s">
        <v>110</v>
      </c>
      <c r="D133" s="1" t="s">
        <v>20</v>
      </c>
      <c r="P133" s="1">
        <v>1</v>
      </c>
      <c r="AM133"/>
      <c r="AN133"/>
      <c r="AO133"/>
    </row>
    <row r="134" spans="1:41">
      <c r="A134" s="1" t="s">
        <v>341</v>
      </c>
      <c r="B134" s="1">
        <v>2007</v>
      </c>
      <c r="C134" s="1" t="s">
        <v>21</v>
      </c>
      <c r="D134" s="1" t="s">
        <v>17</v>
      </c>
      <c r="Y134" s="1">
        <v>1</v>
      </c>
      <c r="AM134"/>
      <c r="AN134"/>
      <c r="AO134"/>
    </row>
    <row r="135" spans="1:41" ht="14.25" customHeight="1">
      <c r="A135" s="1" t="s">
        <v>511</v>
      </c>
      <c r="B135" s="1">
        <v>2013</v>
      </c>
      <c r="C135" s="1" t="s">
        <v>21</v>
      </c>
      <c r="D135" s="1" t="s">
        <v>17</v>
      </c>
      <c r="Z135" s="1">
        <v>1</v>
      </c>
      <c r="AM135"/>
      <c r="AN135"/>
      <c r="AO135"/>
    </row>
    <row r="136" spans="1:41" ht="14.25" customHeight="1">
      <c r="A136" s="1" t="s">
        <v>512</v>
      </c>
      <c r="B136" s="1">
        <v>2018</v>
      </c>
      <c r="C136" s="1" t="s">
        <v>14</v>
      </c>
      <c r="D136" s="1" t="s">
        <v>4</v>
      </c>
      <c r="P136" s="1">
        <v>1</v>
      </c>
      <c r="AM136"/>
      <c r="AN136"/>
      <c r="AO136"/>
    </row>
    <row r="137" spans="1:41" ht="14.25" customHeight="1">
      <c r="A137" s="1" t="s">
        <v>513</v>
      </c>
      <c r="B137" s="1">
        <v>2017</v>
      </c>
      <c r="C137" s="1" t="s">
        <v>12</v>
      </c>
      <c r="D137" s="1" t="s">
        <v>4</v>
      </c>
      <c r="S137" s="1">
        <v>1</v>
      </c>
      <c r="AM137"/>
      <c r="AN137"/>
      <c r="AO137"/>
    </row>
    <row r="138" spans="1:41">
      <c r="A138" s="1" t="s">
        <v>514</v>
      </c>
      <c r="B138" s="1">
        <v>2010</v>
      </c>
      <c r="C138" s="1" t="s">
        <v>12</v>
      </c>
      <c r="D138" s="1" t="s">
        <v>4</v>
      </c>
      <c r="S138" s="1">
        <v>1</v>
      </c>
      <c r="AM138"/>
      <c r="AN138"/>
      <c r="AO138"/>
    </row>
    <row r="139" spans="1:41">
      <c r="A139" s="1" t="s">
        <v>515</v>
      </c>
      <c r="B139" s="1">
        <v>2009</v>
      </c>
      <c r="C139" s="1" t="s">
        <v>12</v>
      </c>
      <c r="D139" s="1" t="s">
        <v>17</v>
      </c>
      <c r="V139" s="1">
        <v>1</v>
      </c>
      <c r="AM139"/>
      <c r="AN139"/>
      <c r="AO139"/>
    </row>
    <row r="140" spans="1:41" ht="14.25" customHeight="1">
      <c r="A140" s="1" t="s">
        <v>516</v>
      </c>
      <c r="B140" s="1">
        <v>1993</v>
      </c>
      <c r="C140" s="1" t="s">
        <v>10</v>
      </c>
      <c r="D140" s="1" t="s">
        <v>175</v>
      </c>
      <c r="P140" s="1">
        <v>1</v>
      </c>
      <c r="AM140"/>
      <c r="AN140"/>
      <c r="AO140"/>
    </row>
    <row r="141" spans="1:41" ht="14.25" customHeight="1">
      <c r="A141" s="1" t="s">
        <v>517</v>
      </c>
      <c r="B141" s="1">
        <v>2007</v>
      </c>
      <c r="C141" s="1" t="s">
        <v>12</v>
      </c>
      <c r="D141" s="1" t="s">
        <v>17</v>
      </c>
      <c r="T141" s="1">
        <v>1</v>
      </c>
    </row>
    <row r="142" spans="1:41" ht="14.25" customHeight="1">
      <c r="A142" s="1" t="s">
        <v>518</v>
      </c>
      <c r="B142" s="1">
        <v>2019</v>
      </c>
      <c r="C142" s="1" t="s">
        <v>3</v>
      </c>
      <c r="D142" s="1" t="s">
        <v>4</v>
      </c>
      <c r="H142" s="1">
        <v>1</v>
      </c>
    </row>
    <row r="143" spans="1:41" ht="14.25" customHeight="1">
      <c r="A143" s="1" t="s">
        <v>519</v>
      </c>
      <c r="B143" s="1">
        <v>2013</v>
      </c>
      <c r="C143" s="1" t="s">
        <v>5</v>
      </c>
      <c r="D143" s="1" t="s">
        <v>20</v>
      </c>
      <c r="W143" s="1">
        <v>1</v>
      </c>
    </row>
    <row r="144" spans="1:41" ht="14.25" customHeight="1">
      <c r="A144" s="1" t="s">
        <v>342</v>
      </c>
      <c r="B144" s="1">
        <v>2003</v>
      </c>
      <c r="C144" s="1" t="s">
        <v>21</v>
      </c>
      <c r="D144" s="1" t="s">
        <v>17</v>
      </c>
      <c r="Z144" s="1">
        <v>1</v>
      </c>
    </row>
    <row r="145" spans="5:43" ht="14.25" customHeight="1">
      <c r="E145" s="1">
        <v>1</v>
      </c>
      <c r="F145" s="1">
        <v>2</v>
      </c>
      <c r="G145" s="1">
        <v>1</v>
      </c>
      <c r="H145" s="1">
        <v>6</v>
      </c>
      <c r="I145" s="1">
        <v>5</v>
      </c>
      <c r="J145" s="1">
        <v>6</v>
      </c>
      <c r="K145" s="1">
        <v>1</v>
      </c>
      <c r="L145" s="1">
        <v>1</v>
      </c>
      <c r="M145" s="1">
        <v>2</v>
      </c>
      <c r="N145" s="1">
        <v>5</v>
      </c>
      <c r="O145" s="1">
        <v>2</v>
      </c>
      <c r="P145" s="1">
        <v>33</v>
      </c>
      <c r="Q145" s="1">
        <v>2</v>
      </c>
      <c r="R145" s="1">
        <v>14</v>
      </c>
      <c r="S145" s="1">
        <v>5</v>
      </c>
      <c r="T145" s="1">
        <v>1</v>
      </c>
      <c r="U145" s="1">
        <v>4</v>
      </c>
      <c r="V145" s="1">
        <v>14</v>
      </c>
      <c r="W145" s="1">
        <v>14</v>
      </c>
      <c r="X145" s="1">
        <v>6</v>
      </c>
      <c r="Y145" s="1">
        <v>4</v>
      </c>
      <c r="Z145" s="1">
        <v>4</v>
      </c>
      <c r="AA145" s="1">
        <v>11</v>
      </c>
      <c r="AB145" s="1">
        <v>1</v>
      </c>
      <c r="AC145" s="1">
        <v>7</v>
      </c>
      <c r="AD145" s="1">
        <v>2</v>
      </c>
      <c r="AE145" s="1">
        <v>6</v>
      </c>
      <c r="AF145" s="1">
        <v>2</v>
      </c>
      <c r="AG145" s="1">
        <v>6</v>
      </c>
      <c r="AH145" s="1">
        <v>5</v>
      </c>
    </row>
    <row r="146" spans="5:43" ht="14.25" customHeight="1"/>
    <row r="147" spans="5:43" ht="14.25" customHeight="1"/>
    <row r="148" spans="5:43" ht="14.25" customHeight="1"/>
    <row r="150" spans="5:43" ht="14.25" customHeight="1"/>
    <row r="152" spans="5:43" ht="14.25" customHeight="1">
      <c r="AM152" s="9"/>
      <c r="AN152" s="7"/>
      <c r="AP152" s="9"/>
      <c r="AQ152" s="7"/>
    </row>
    <row r="153" spans="5:43" ht="14.25" customHeight="1"/>
  </sheetData>
  <autoFilter ref="A1:AJ155" xr:uid="{00000000-0009-0000-0000-000000000000}"/>
  <sortState xmlns:xlrd2="http://schemas.microsoft.com/office/spreadsheetml/2017/richdata2" ref="A2:AH144">
    <sortCondition ref="A2:A144"/>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
  <sheetViews>
    <sheetView zoomScaleNormal="100" workbookViewId="0">
      <pane xSplit="4" ySplit="2" topLeftCell="E3" activePane="bottomRight" state="frozen"/>
      <selection pane="topRight" activeCell="E1" sqref="E1"/>
      <selection pane="bottomLeft" activeCell="A3" sqref="A3"/>
      <selection pane="bottomRight" activeCell="D1" activeCellId="1" sqref="H1:H1048576 D1:D1048576"/>
    </sheetView>
  </sheetViews>
  <sheetFormatPr defaultRowHeight="14.25"/>
  <cols>
    <col min="1" max="1" width="10.5" bestFit="1" customWidth="1"/>
    <col min="2" max="2" width="16.375" customWidth="1"/>
    <col min="3" max="3" width="9.5" customWidth="1"/>
    <col min="4" max="4" width="36.625" customWidth="1"/>
    <col min="5" max="5" width="7.5" customWidth="1"/>
    <col min="6" max="6" width="12.125" customWidth="1"/>
    <col min="7" max="7" width="9" customWidth="1"/>
    <col min="8" max="8" width="14.875" customWidth="1"/>
    <col min="9" max="9" width="3.625" customWidth="1"/>
    <col min="10" max="10" width="4.75" customWidth="1"/>
    <col min="11" max="11" width="7.375" customWidth="1"/>
    <col min="12" max="12" width="14.875" style="1" customWidth="1"/>
    <col min="13" max="13" width="13.875" style="1" customWidth="1"/>
    <col min="14" max="14" width="11.875" style="1" customWidth="1"/>
    <col min="17" max="17" width="25" customWidth="1"/>
    <col min="18" max="18" width="3.125" customWidth="1"/>
    <col min="19" max="19" width="15.625" bestFit="1" customWidth="1"/>
    <col min="20" max="20" width="27.25" bestFit="1" customWidth="1"/>
    <col min="21" max="21" width="19" bestFit="1" customWidth="1"/>
    <col min="22" max="22" width="5.5" bestFit="1" customWidth="1"/>
    <col min="23" max="23" width="10.875" bestFit="1" customWidth="1"/>
    <col min="24" max="24" width="8.5" bestFit="1" customWidth="1"/>
    <col min="25" max="26" width="13.125" bestFit="1" customWidth="1"/>
  </cols>
  <sheetData>
    <row r="1" spans="1:20" ht="15">
      <c r="A1" s="10" t="s">
        <v>29</v>
      </c>
      <c r="B1" s="10" t="s">
        <v>31</v>
      </c>
      <c r="C1" s="10" t="s">
        <v>32</v>
      </c>
      <c r="D1" s="10" t="s">
        <v>123</v>
      </c>
      <c r="E1" s="4" t="s">
        <v>484</v>
      </c>
      <c r="F1" s="4" t="s">
        <v>176</v>
      </c>
      <c r="G1" s="10" t="s">
        <v>527</v>
      </c>
      <c r="H1" s="4" t="s">
        <v>177</v>
      </c>
      <c r="I1" s="4" t="s">
        <v>485</v>
      </c>
      <c r="J1" s="4" t="s">
        <v>486</v>
      </c>
      <c r="K1" s="4" t="s">
        <v>487</v>
      </c>
      <c r="L1" s="10" t="s">
        <v>522</v>
      </c>
      <c r="M1" s="10" t="s">
        <v>523</v>
      </c>
      <c r="N1" s="10" t="s">
        <v>524</v>
      </c>
      <c r="O1" s="4" t="s">
        <v>239</v>
      </c>
      <c r="S1" s="1"/>
      <c r="T1" s="1"/>
    </row>
    <row r="2" spans="1:20">
      <c r="A2" s="1" t="s">
        <v>30</v>
      </c>
      <c r="B2" s="1" t="s">
        <v>41</v>
      </c>
      <c r="C2" s="12" t="s">
        <v>42</v>
      </c>
      <c r="D2" s="8" t="s">
        <v>129</v>
      </c>
      <c r="E2" s="1" t="s">
        <v>111</v>
      </c>
      <c r="F2" s="1">
        <v>5</v>
      </c>
      <c r="G2" s="1" t="s">
        <v>526</v>
      </c>
      <c r="H2" s="1" t="s">
        <v>180</v>
      </c>
      <c r="I2" s="6" t="s">
        <v>206</v>
      </c>
      <c r="J2" s="5">
        <f>(10+21)/2</f>
        <v>15.5</v>
      </c>
      <c r="K2" s="1" t="s">
        <v>200</v>
      </c>
      <c r="L2" s="1">
        <v>0</v>
      </c>
      <c r="M2" s="1">
        <v>0</v>
      </c>
      <c r="N2" s="1">
        <v>0</v>
      </c>
    </row>
    <row r="3" spans="1:20">
      <c r="A3" s="1" t="s">
        <v>54</v>
      </c>
      <c r="B3" s="1" t="s">
        <v>103</v>
      </c>
      <c r="C3" s="11" t="s">
        <v>92</v>
      </c>
      <c r="D3" s="8" t="s">
        <v>162</v>
      </c>
      <c r="E3" s="2" t="s">
        <v>104</v>
      </c>
      <c r="F3" s="1">
        <v>1</v>
      </c>
      <c r="G3" s="1" t="s">
        <v>525</v>
      </c>
      <c r="H3" s="1" t="s">
        <v>180</v>
      </c>
      <c r="I3">
        <v>18.8</v>
      </c>
      <c r="J3">
        <v>18.8</v>
      </c>
      <c r="K3" s="6" t="s">
        <v>200</v>
      </c>
      <c r="L3" s="8">
        <v>0</v>
      </c>
      <c r="M3" s="8">
        <f>N3-L3</f>
        <v>0</v>
      </c>
      <c r="N3" s="8">
        <v>0</v>
      </c>
    </row>
    <row r="4" spans="1:20">
      <c r="A4" s="1" t="s">
        <v>47</v>
      </c>
      <c r="B4" s="1" t="s">
        <v>50</v>
      </c>
      <c r="C4" s="12" t="s">
        <v>51</v>
      </c>
      <c r="D4" s="8" t="s">
        <v>134</v>
      </c>
      <c r="E4" s="1" t="s">
        <v>105</v>
      </c>
      <c r="F4" s="1">
        <v>14</v>
      </c>
      <c r="G4" s="1" t="s">
        <v>526</v>
      </c>
      <c r="H4" s="1" t="s">
        <v>180</v>
      </c>
      <c r="I4" s="1" t="s">
        <v>187</v>
      </c>
      <c r="J4" s="1">
        <f>(85+130)/2</f>
        <v>107.5</v>
      </c>
      <c r="K4" s="1" t="s">
        <v>201</v>
      </c>
      <c r="L4" s="1">
        <v>0</v>
      </c>
      <c r="M4" s="1">
        <v>0</v>
      </c>
      <c r="N4" s="1">
        <v>0</v>
      </c>
    </row>
    <row r="5" spans="1:20">
      <c r="A5" s="1" t="s">
        <v>54</v>
      </c>
      <c r="B5" s="13" t="s">
        <v>1</v>
      </c>
      <c r="C5" s="11" t="s">
        <v>163</v>
      </c>
      <c r="D5" s="8" t="s">
        <v>164</v>
      </c>
      <c r="E5" t="s">
        <v>108</v>
      </c>
      <c r="F5" s="1">
        <v>6</v>
      </c>
      <c r="G5" s="1" t="s">
        <v>526</v>
      </c>
      <c r="H5" s="1" t="s">
        <v>181</v>
      </c>
      <c r="I5">
        <v>78.849999999999994</v>
      </c>
      <c r="J5">
        <v>78.849999999999994</v>
      </c>
      <c r="K5" s="1" t="s">
        <v>201</v>
      </c>
      <c r="L5" s="8">
        <v>0</v>
      </c>
      <c r="M5" s="8">
        <f>N5-L5</f>
        <v>47</v>
      </c>
      <c r="N5" s="8">
        <v>47</v>
      </c>
    </row>
    <row r="6" spans="1:20">
      <c r="A6" s="1" t="s">
        <v>54</v>
      </c>
      <c r="B6" s="1" t="s">
        <v>67</v>
      </c>
      <c r="C6" s="12" t="s">
        <v>68</v>
      </c>
      <c r="D6" s="8" t="s">
        <v>147</v>
      </c>
      <c r="E6" s="1" t="s">
        <v>104</v>
      </c>
      <c r="F6" s="1">
        <v>5</v>
      </c>
      <c r="G6" s="1" t="s">
        <v>526</v>
      </c>
      <c r="H6" s="1" t="s">
        <v>178</v>
      </c>
      <c r="I6">
        <v>76.7</v>
      </c>
      <c r="J6">
        <v>76.7</v>
      </c>
      <c r="K6" s="1" t="s">
        <v>201</v>
      </c>
      <c r="L6" s="8">
        <v>13</v>
      </c>
      <c r="M6" s="8">
        <f>N6-L6</f>
        <v>56</v>
      </c>
      <c r="N6" s="8">
        <v>69</v>
      </c>
      <c r="O6" t="s">
        <v>242</v>
      </c>
    </row>
    <row r="7" spans="1:20">
      <c r="A7" s="1" t="s">
        <v>30</v>
      </c>
      <c r="B7" s="1" t="s">
        <v>113</v>
      </c>
      <c r="C7" s="12" t="s">
        <v>43</v>
      </c>
      <c r="D7" s="8" t="s">
        <v>130</v>
      </c>
      <c r="E7" s="1" t="s">
        <v>104</v>
      </c>
      <c r="F7" s="1">
        <v>2</v>
      </c>
      <c r="G7" s="1" t="s">
        <v>528</v>
      </c>
      <c r="H7" s="1" t="s">
        <v>180</v>
      </c>
      <c r="I7" s="1" t="s">
        <v>198</v>
      </c>
      <c r="J7" s="1">
        <f>(2.4+3.8)/2</f>
        <v>3.0999999999999996</v>
      </c>
      <c r="K7" s="1" t="s">
        <v>199</v>
      </c>
      <c r="L7" s="8">
        <v>0</v>
      </c>
      <c r="M7" s="1">
        <v>0</v>
      </c>
      <c r="N7" s="8">
        <v>0</v>
      </c>
    </row>
    <row r="8" spans="1:20">
      <c r="A8" s="1" t="s">
        <v>54</v>
      </c>
      <c r="B8" s="1" t="s">
        <v>120</v>
      </c>
      <c r="C8" s="12" t="s">
        <v>73</v>
      </c>
      <c r="D8" s="8" t="s">
        <v>150</v>
      </c>
      <c r="E8" s="1" t="s">
        <v>108</v>
      </c>
      <c r="F8" s="1">
        <v>2</v>
      </c>
      <c r="G8" s="1" t="s">
        <v>528</v>
      </c>
      <c r="H8" s="1" t="s">
        <v>179</v>
      </c>
      <c r="I8">
        <v>19.2</v>
      </c>
      <c r="J8">
        <v>19.2</v>
      </c>
      <c r="K8" s="6" t="s">
        <v>200</v>
      </c>
      <c r="L8" s="8">
        <v>0</v>
      </c>
      <c r="M8" s="8">
        <f>N8-L8</f>
        <v>6</v>
      </c>
      <c r="N8" s="8">
        <v>6</v>
      </c>
    </row>
    <row r="9" spans="1:20">
      <c r="A9" s="1" t="s">
        <v>47</v>
      </c>
      <c r="B9" s="1" t="s">
        <v>115</v>
      </c>
      <c r="C9" s="12" t="s">
        <v>114</v>
      </c>
      <c r="D9" s="8" t="s">
        <v>135</v>
      </c>
      <c r="E9" s="1" t="s">
        <v>107</v>
      </c>
      <c r="F9" s="1">
        <v>4</v>
      </c>
      <c r="G9" s="1" t="s">
        <v>528</v>
      </c>
      <c r="H9" s="1" t="s">
        <v>180</v>
      </c>
      <c r="I9" s="1" t="s">
        <v>192</v>
      </c>
      <c r="J9" s="1">
        <f>(135+230)/2</f>
        <v>182.5</v>
      </c>
      <c r="K9" s="1" t="s">
        <v>201</v>
      </c>
      <c r="L9" s="8">
        <v>0</v>
      </c>
      <c r="M9" s="1">
        <v>0</v>
      </c>
      <c r="N9" s="8">
        <v>0</v>
      </c>
    </row>
    <row r="10" spans="1:20">
      <c r="A10" s="1" t="s">
        <v>54</v>
      </c>
      <c r="B10" s="1" t="s">
        <v>6</v>
      </c>
      <c r="C10" s="12" t="s">
        <v>66</v>
      </c>
      <c r="D10" s="8" t="s">
        <v>146</v>
      </c>
      <c r="E10" s="1" t="s">
        <v>108</v>
      </c>
      <c r="F10" s="1">
        <v>5</v>
      </c>
      <c r="G10" s="1" t="s">
        <v>526</v>
      </c>
      <c r="H10" s="1" t="s">
        <v>181</v>
      </c>
      <c r="I10">
        <v>69</v>
      </c>
      <c r="J10">
        <v>69</v>
      </c>
      <c r="K10" s="1" t="s">
        <v>201</v>
      </c>
      <c r="L10" s="8">
        <v>9</v>
      </c>
      <c r="M10" s="8">
        <f>N10-L10</f>
        <v>27</v>
      </c>
      <c r="N10" s="8">
        <v>36</v>
      </c>
    </row>
    <row r="11" spans="1:20">
      <c r="A11" s="1" t="s">
        <v>54</v>
      </c>
      <c r="B11" s="1" t="s">
        <v>64</v>
      </c>
      <c r="C11" s="12" t="s">
        <v>65</v>
      </c>
      <c r="D11" s="8" t="s">
        <v>145</v>
      </c>
      <c r="E11" s="1" t="s">
        <v>108</v>
      </c>
      <c r="F11" s="1">
        <v>1</v>
      </c>
      <c r="G11" s="1" t="s">
        <v>525</v>
      </c>
      <c r="H11" s="1" t="s">
        <v>179</v>
      </c>
      <c r="I11">
        <v>15.55</v>
      </c>
      <c r="J11">
        <v>15.55</v>
      </c>
      <c r="K11" s="6" t="s">
        <v>200</v>
      </c>
      <c r="L11" s="8">
        <v>0</v>
      </c>
      <c r="M11" s="8">
        <f>N11-L11</f>
        <v>2</v>
      </c>
      <c r="N11" s="8">
        <v>2</v>
      </c>
    </row>
    <row r="12" spans="1:20">
      <c r="A12" s="1" t="s">
        <v>54</v>
      </c>
      <c r="B12" s="1" t="s">
        <v>89</v>
      </c>
      <c r="C12" s="12" t="s">
        <v>90</v>
      </c>
      <c r="D12" s="8" t="s">
        <v>161</v>
      </c>
      <c r="E12" s="1" t="s">
        <v>182</v>
      </c>
      <c r="F12" s="1">
        <v>0</v>
      </c>
      <c r="G12" s="1" t="s">
        <v>186</v>
      </c>
      <c r="H12" s="1" t="s">
        <v>186</v>
      </c>
      <c r="I12" s="1" t="s">
        <v>247</v>
      </c>
      <c r="J12" s="1" t="s">
        <v>247</v>
      </c>
      <c r="K12" s="1" t="s">
        <v>247</v>
      </c>
      <c r="L12" s="8">
        <v>0</v>
      </c>
      <c r="M12" s="8">
        <f>N12-L12</f>
        <v>0</v>
      </c>
      <c r="N12" s="8">
        <v>0</v>
      </c>
    </row>
    <row r="13" spans="1:20">
      <c r="A13" s="1" t="s">
        <v>54</v>
      </c>
      <c r="B13" s="1" t="s">
        <v>185</v>
      </c>
      <c r="C13" s="12" t="s">
        <v>184</v>
      </c>
      <c r="D13" s="8" t="s">
        <v>183</v>
      </c>
      <c r="E13" s="1" t="s">
        <v>107</v>
      </c>
      <c r="F13" s="1">
        <v>0</v>
      </c>
      <c r="G13" s="1" t="s">
        <v>186</v>
      </c>
      <c r="H13" s="1" t="s">
        <v>186</v>
      </c>
      <c r="I13">
        <v>18.333333333333332</v>
      </c>
      <c r="J13">
        <v>18.333333333333332</v>
      </c>
      <c r="K13" s="6" t="s">
        <v>200</v>
      </c>
      <c r="L13" s="8">
        <v>0</v>
      </c>
      <c r="M13" s="8">
        <f>N13-L13</f>
        <v>0</v>
      </c>
      <c r="N13" s="8">
        <v>0</v>
      </c>
    </row>
    <row r="14" spans="1:20">
      <c r="A14" s="1" t="s">
        <v>30</v>
      </c>
      <c r="B14" s="1" t="s">
        <v>26</v>
      </c>
      <c r="C14" s="12" t="s">
        <v>44</v>
      </c>
      <c r="D14" s="8" t="s">
        <v>131</v>
      </c>
      <c r="E14" s="1" t="s">
        <v>111</v>
      </c>
      <c r="F14" s="1">
        <v>2</v>
      </c>
      <c r="G14" s="1" t="s">
        <v>528</v>
      </c>
      <c r="H14" s="1" t="s">
        <v>180</v>
      </c>
      <c r="I14" s="1" t="s">
        <v>195</v>
      </c>
      <c r="J14" s="1">
        <f>(14+25)/2</f>
        <v>19.5</v>
      </c>
      <c r="K14" s="1" t="s">
        <v>200</v>
      </c>
      <c r="L14" s="8">
        <v>0</v>
      </c>
      <c r="M14" s="1">
        <v>0</v>
      </c>
      <c r="N14" s="8">
        <v>0</v>
      </c>
    </row>
    <row r="15" spans="1:20">
      <c r="A15" s="1" t="s">
        <v>54</v>
      </c>
      <c r="B15" s="1" t="s">
        <v>83</v>
      </c>
      <c r="C15" s="11" t="s">
        <v>84</v>
      </c>
      <c r="D15" s="8" t="s">
        <v>157</v>
      </c>
      <c r="E15" s="1" t="s">
        <v>107</v>
      </c>
      <c r="F15" s="1">
        <v>0</v>
      </c>
      <c r="G15" s="1" t="s">
        <v>186</v>
      </c>
      <c r="H15" s="1" t="s">
        <v>186</v>
      </c>
      <c r="I15">
        <v>103.42500000000001</v>
      </c>
      <c r="J15">
        <v>103.42500000000001</v>
      </c>
      <c r="K15" s="1" t="s">
        <v>201</v>
      </c>
      <c r="L15" s="8">
        <v>0</v>
      </c>
      <c r="M15" s="8">
        <f>N15-L15</f>
        <v>0</v>
      </c>
      <c r="N15" s="8">
        <v>0</v>
      </c>
    </row>
    <row r="16" spans="1:20">
      <c r="A16" s="1" t="s">
        <v>54</v>
      </c>
      <c r="B16" s="1" t="s">
        <v>118</v>
      </c>
      <c r="C16" s="12" t="s">
        <v>60</v>
      </c>
      <c r="D16" s="8" t="s">
        <v>141</v>
      </c>
      <c r="E16" s="1" t="s">
        <v>108</v>
      </c>
      <c r="F16" s="1">
        <v>0</v>
      </c>
      <c r="G16" s="1" t="s">
        <v>186</v>
      </c>
      <c r="H16" s="1" t="s">
        <v>186</v>
      </c>
      <c r="I16">
        <v>7.3</v>
      </c>
      <c r="J16">
        <v>7.3</v>
      </c>
      <c r="K16" s="1" t="s">
        <v>199</v>
      </c>
      <c r="L16" s="8">
        <v>0</v>
      </c>
      <c r="M16" s="8">
        <f>N16-L16</f>
        <v>0</v>
      </c>
      <c r="N16" s="8">
        <v>0</v>
      </c>
    </row>
    <row r="17" spans="1:20">
      <c r="A17" s="1" t="s">
        <v>30</v>
      </c>
      <c r="B17" s="1" t="s">
        <v>37</v>
      </c>
      <c r="C17" s="12" t="s">
        <v>38</v>
      </c>
      <c r="D17" s="8" t="s">
        <v>127</v>
      </c>
      <c r="E17" s="1" t="s">
        <v>111</v>
      </c>
      <c r="F17" s="1">
        <v>0</v>
      </c>
      <c r="G17" s="1" t="s">
        <v>186</v>
      </c>
      <c r="H17" s="1" t="s">
        <v>186</v>
      </c>
      <c r="I17" s="6" t="s">
        <v>204</v>
      </c>
      <c r="J17" s="5">
        <f>(6+17)/2</f>
        <v>11.5</v>
      </c>
      <c r="K17" s="1" t="s">
        <v>200</v>
      </c>
      <c r="L17" s="8">
        <v>0</v>
      </c>
      <c r="M17" s="1">
        <v>0</v>
      </c>
      <c r="N17" s="8">
        <v>0</v>
      </c>
      <c r="O17" t="s">
        <v>241</v>
      </c>
    </row>
    <row r="18" spans="1:20">
      <c r="A18" s="1" t="s">
        <v>54</v>
      </c>
      <c r="B18" s="1" t="s">
        <v>57</v>
      </c>
      <c r="C18" s="12" t="s">
        <v>58</v>
      </c>
      <c r="D18" s="8" t="s">
        <v>140</v>
      </c>
      <c r="E18" s="1" t="s">
        <v>104</v>
      </c>
      <c r="F18" s="1">
        <v>0</v>
      </c>
      <c r="G18" s="1" t="s">
        <v>186</v>
      </c>
      <c r="H18" s="1" t="s">
        <v>181</v>
      </c>
      <c r="I18">
        <v>119</v>
      </c>
      <c r="J18">
        <v>119</v>
      </c>
      <c r="K18" s="1" t="s">
        <v>201</v>
      </c>
      <c r="L18" s="8">
        <v>2</v>
      </c>
      <c r="M18" s="8">
        <f>N18-L18</f>
        <v>6</v>
      </c>
      <c r="N18" s="8">
        <v>8</v>
      </c>
    </row>
    <row r="19" spans="1:20">
      <c r="A19" s="1" t="s">
        <v>54</v>
      </c>
      <c r="B19" s="1" t="s">
        <v>55</v>
      </c>
      <c r="C19" s="12" t="s">
        <v>56</v>
      </c>
      <c r="D19" s="8" t="s">
        <v>139</v>
      </c>
      <c r="E19" s="1" t="s">
        <v>107</v>
      </c>
      <c r="F19" s="1">
        <v>1</v>
      </c>
      <c r="G19" s="1" t="s">
        <v>525</v>
      </c>
      <c r="H19" s="1" t="s">
        <v>180</v>
      </c>
      <c r="I19">
        <v>147</v>
      </c>
      <c r="J19">
        <v>147</v>
      </c>
      <c r="K19" s="1" t="s">
        <v>201</v>
      </c>
      <c r="L19" s="8">
        <v>0</v>
      </c>
      <c r="M19" s="8">
        <f>N19-L19</f>
        <v>0</v>
      </c>
      <c r="N19" s="8">
        <v>0</v>
      </c>
    </row>
    <row r="20" spans="1:20">
      <c r="A20" s="1" t="s">
        <v>30</v>
      </c>
      <c r="B20" s="1" t="s">
        <v>22</v>
      </c>
      <c r="C20" s="11" t="s">
        <v>33</v>
      </c>
      <c r="D20" s="8" t="s">
        <v>125</v>
      </c>
      <c r="E20" s="1" t="s">
        <v>105</v>
      </c>
      <c r="F20" s="1">
        <v>11</v>
      </c>
      <c r="G20" s="1" t="s">
        <v>526</v>
      </c>
      <c r="H20" s="1" t="s">
        <v>180</v>
      </c>
      <c r="I20" s="5" t="s">
        <v>197</v>
      </c>
      <c r="J20" s="7">
        <f>(22+34)/2</f>
        <v>28</v>
      </c>
      <c r="K20" s="1" t="s">
        <v>200</v>
      </c>
      <c r="L20" s="8">
        <v>0</v>
      </c>
      <c r="M20" s="1">
        <v>0</v>
      </c>
      <c r="N20" s="8">
        <v>0</v>
      </c>
      <c r="S20" s="1"/>
      <c r="T20" s="1"/>
    </row>
    <row r="21" spans="1:20">
      <c r="A21" s="1" t="s">
        <v>30</v>
      </c>
      <c r="B21" s="1" t="s">
        <v>39</v>
      </c>
      <c r="C21" s="12" t="s">
        <v>40</v>
      </c>
      <c r="D21" s="8" t="s">
        <v>128</v>
      </c>
      <c r="E21" s="1" t="s">
        <v>105</v>
      </c>
      <c r="F21" s="1">
        <v>0</v>
      </c>
      <c r="G21" s="1" t="s">
        <v>186</v>
      </c>
      <c r="H21" s="1" t="s">
        <v>186</v>
      </c>
      <c r="I21" s="6" t="s">
        <v>205</v>
      </c>
      <c r="J21" s="5">
        <f>(5+8)/2</f>
        <v>6.5</v>
      </c>
      <c r="K21" s="1" t="s">
        <v>199</v>
      </c>
      <c r="L21" s="8">
        <v>0</v>
      </c>
      <c r="M21" s="1">
        <v>0</v>
      </c>
      <c r="N21" s="8">
        <v>0</v>
      </c>
      <c r="S21" s="1"/>
      <c r="T21" s="1"/>
    </row>
    <row r="22" spans="1:20">
      <c r="A22" s="1" t="s">
        <v>54</v>
      </c>
      <c r="B22" s="1" t="s">
        <v>69</v>
      </c>
      <c r="C22" s="12" t="s">
        <v>70</v>
      </c>
      <c r="D22" s="8" t="s">
        <v>148</v>
      </c>
      <c r="E22" s="1" t="s">
        <v>182</v>
      </c>
      <c r="F22" s="1">
        <v>0</v>
      </c>
      <c r="G22" s="1" t="s">
        <v>186</v>
      </c>
      <c r="H22" s="1" t="s">
        <v>186</v>
      </c>
      <c r="I22" s="1" t="s">
        <v>247</v>
      </c>
      <c r="J22" s="1" t="s">
        <v>247</v>
      </c>
      <c r="K22" s="1" t="s">
        <v>247</v>
      </c>
      <c r="L22" s="8">
        <v>0</v>
      </c>
      <c r="M22" s="8">
        <f>N22-L22</f>
        <v>0</v>
      </c>
      <c r="N22" s="8">
        <v>0</v>
      </c>
      <c r="S22" s="1"/>
      <c r="T22" s="1"/>
    </row>
    <row r="23" spans="1:20">
      <c r="A23" s="1" t="s">
        <v>47</v>
      </c>
      <c r="B23" s="1" t="s">
        <v>102</v>
      </c>
      <c r="C23" s="12" t="s">
        <v>52</v>
      </c>
      <c r="D23" s="8" t="s">
        <v>137</v>
      </c>
      <c r="E23" s="1" t="s">
        <v>105</v>
      </c>
      <c r="F23" s="1">
        <v>4</v>
      </c>
      <c r="G23" s="1" t="s">
        <v>528</v>
      </c>
      <c r="H23" s="1" t="s">
        <v>180</v>
      </c>
      <c r="I23" s="1">
        <v>100</v>
      </c>
      <c r="J23" s="1">
        <f>I23</f>
        <v>100</v>
      </c>
      <c r="K23" s="1" t="s">
        <v>201</v>
      </c>
      <c r="L23" s="8">
        <v>0</v>
      </c>
      <c r="M23" s="1">
        <v>0</v>
      </c>
      <c r="N23" s="8">
        <v>0</v>
      </c>
      <c r="O23" t="s">
        <v>246</v>
      </c>
      <c r="S23" s="1"/>
      <c r="T23" s="1"/>
    </row>
    <row r="24" spans="1:20">
      <c r="A24" s="1" t="s">
        <v>54</v>
      </c>
      <c r="B24" s="1" t="s">
        <v>76</v>
      </c>
      <c r="C24" s="12" t="s">
        <v>121</v>
      </c>
      <c r="D24" s="8" t="s">
        <v>152</v>
      </c>
      <c r="E24" s="1" t="s">
        <v>108</v>
      </c>
      <c r="F24" s="1">
        <v>2</v>
      </c>
      <c r="G24" s="1" t="s">
        <v>528</v>
      </c>
      <c r="H24" s="1" t="s">
        <v>181</v>
      </c>
      <c r="I24">
        <v>31.7</v>
      </c>
      <c r="J24">
        <v>31.7</v>
      </c>
      <c r="K24" s="6" t="s">
        <v>200</v>
      </c>
      <c r="L24" s="8">
        <v>2</v>
      </c>
      <c r="M24" s="8">
        <f>N24-L24</f>
        <v>14</v>
      </c>
      <c r="N24" s="8">
        <v>16</v>
      </c>
      <c r="S24" s="1"/>
      <c r="T24" s="1"/>
    </row>
    <row r="25" spans="1:20" ht="14.45" customHeight="1">
      <c r="A25" s="1" t="s">
        <v>54</v>
      </c>
      <c r="B25" s="1" t="s">
        <v>122</v>
      </c>
      <c r="C25" s="12" t="s">
        <v>81</v>
      </c>
      <c r="D25" s="8" t="s">
        <v>155</v>
      </c>
      <c r="E25" s="1" t="s">
        <v>104</v>
      </c>
      <c r="F25" s="1">
        <v>5</v>
      </c>
      <c r="G25" s="1" t="s">
        <v>526</v>
      </c>
      <c r="H25" s="1" t="s">
        <v>178</v>
      </c>
      <c r="I25">
        <v>53.875</v>
      </c>
      <c r="J25">
        <v>53.875</v>
      </c>
      <c r="K25" s="1" t="s">
        <v>201</v>
      </c>
      <c r="L25" s="8">
        <v>50</v>
      </c>
      <c r="M25" s="8">
        <f>N25-L25</f>
        <v>48</v>
      </c>
      <c r="N25" s="8">
        <v>98</v>
      </c>
      <c r="S25" s="1"/>
      <c r="T25" s="1"/>
    </row>
    <row r="26" spans="1:20">
      <c r="A26" s="1" t="s">
        <v>30</v>
      </c>
      <c r="B26" s="1" t="s">
        <v>34</v>
      </c>
      <c r="C26" s="11" t="s">
        <v>35</v>
      </c>
      <c r="D26" s="8" t="s">
        <v>124</v>
      </c>
      <c r="E26" s="1" t="s">
        <v>111</v>
      </c>
      <c r="F26" s="1">
        <v>7</v>
      </c>
      <c r="G26" s="1" t="s">
        <v>526</v>
      </c>
      <c r="H26" s="1" t="s">
        <v>180</v>
      </c>
      <c r="I26" s="6" t="s">
        <v>203</v>
      </c>
      <c r="J26" s="5">
        <f>(5+12)/2</f>
        <v>8.5</v>
      </c>
      <c r="K26" s="1" t="s">
        <v>199</v>
      </c>
      <c r="L26" s="8">
        <v>0</v>
      </c>
      <c r="M26" s="1">
        <v>0</v>
      </c>
      <c r="N26" s="8">
        <v>0</v>
      </c>
      <c r="S26" s="1"/>
      <c r="T26" s="1"/>
    </row>
    <row r="27" spans="1:20">
      <c r="A27" s="1" t="s">
        <v>54</v>
      </c>
      <c r="B27" s="1" t="s">
        <v>78</v>
      </c>
      <c r="C27" s="12" t="s">
        <v>79</v>
      </c>
      <c r="D27" s="8" t="s">
        <v>154</v>
      </c>
      <c r="E27" s="1" t="s">
        <v>108</v>
      </c>
      <c r="F27" s="1">
        <v>0</v>
      </c>
      <c r="G27" s="1" t="s">
        <v>186</v>
      </c>
      <c r="H27" s="1" t="s">
        <v>186</v>
      </c>
      <c r="I27">
        <v>39.9</v>
      </c>
      <c r="J27">
        <v>39.9</v>
      </c>
      <c r="K27" s="6" t="s">
        <v>200</v>
      </c>
      <c r="L27" s="8">
        <v>0</v>
      </c>
      <c r="M27" s="8">
        <f>N27-L27</f>
        <v>0</v>
      </c>
      <c r="N27" s="8">
        <v>0</v>
      </c>
      <c r="S27" s="1"/>
      <c r="T27" s="1"/>
    </row>
    <row r="28" spans="1:20">
      <c r="A28" s="1" t="s">
        <v>54</v>
      </c>
      <c r="B28" s="1" t="s">
        <v>11</v>
      </c>
      <c r="C28" s="12" t="s">
        <v>77</v>
      </c>
      <c r="D28" s="8" t="s">
        <v>153</v>
      </c>
      <c r="E28" s="1" t="s">
        <v>108</v>
      </c>
      <c r="F28" s="1">
        <v>14</v>
      </c>
      <c r="G28" s="1" t="s">
        <v>526</v>
      </c>
      <c r="H28" s="1" t="s">
        <v>178</v>
      </c>
      <c r="I28">
        <v>94.2</v>
      </c>
      <c r="J28">
        <v>94.2</v>
      </c>
      <c r="K28" s="1" t="s">
        <v>201</v>
      </c>
      <c r="L28" s="8">
        <v>309</v>
      </c>
      <c r="M28" s="8">
        <f>N28-L28</f>
        <v>119</v>
      </c>
      <c r="N28" s="8">
        <v>428</v>
      </c>
      <c r="S28" s="1"/>
      <c r="T28" s="1"/>
    </row>
    <row r="29" spans="1:20">
      <c r="A29" s="1" t="s">
        <v>30</v>
      </c>
      <c r="B29" s="1" t="s">
        <v>190</v>
      </c>
      <c r="C29" s="11" t="s">
        <v>189</v>
      </c>
      <c r="D29" s="8" t="s">
        <v>191</v>
      </c>
      <c r="E29" s="1" t="s">
        <v>108</v>
      </c>
      <c r="F29" s="1">
        <v>1</v>
      </c>
      <c r="G29" s="1" t="s">
        <v>525</v>
      </c>
      <c r="H29" s="1" t="s">
        <v>179</v>
      </c>
      <c r="I29" s="5" t="s">
        <v>202</v>
      </c>
      <c r="J29" s="5">
        <f>(3.4+15.5)/2</f>
        <v>9.4499999999999993</v>
      </c>
      <c r="K29" s="1" t="s">
        <v>200</v>
      </c>
      <c r="L29" s="8">
        <v>0</v>
      </c>
      <c r="M29" s="8">
        <v>7</v>
      </c>
      <c r="N29" s="8">
        <v>0</v>
      </c>
      <c r="O29" t="s">
        <v>544</v>
      </c>
      <c r="S29" s="1"/>
      <c r="T29" s="1"/>
    </row>
    <row r="30" spans="1:20">
      <c r="A30" s="1" t="s">
        <v>54</v>
      </c>
      <c r="B30" s="1" t="s">
        <v>71</v>
      </c>
      <c r="C30" s="14" t="s">
        <v>72</v>
      </c>
      <c r="D30" s="8" t="s">
        <v>149</v>
      </c>
      <c r="E30" s="3" t="s">
        <v>107</v>
      </c>
      <c r="F30" s="1">
        <v>0</v>
      </c>
      <c r="G30" s="1" t="s">
        <v>186</v>
      </c>
      <c r="H30" s="1" t="s">
        <v>179</v>
      </c>
      <c r="I30">
        <v>107.9</v>
      </c>
      <c r="J30">
        <v>107.9</v>
      </c>
      <c r="K30" s="1" t="s">
        <v>201</v>
      </c>
      <c r="L30" s="8">
        <v>0</v>
      </c>
      <c r="M30" s="8">
        <f>N30-L30</f>
        <v>1</v>
      </c>
      <c r="N30" s="8">
        <v>1</v>
      </c>
      <c r="S30" s="1"/>
      <c r="T30" s="1"/>
    </row>
    <row r="31" spans="1:20">
      <c r="A31" s="1" t="s">
        <v>54</v>
      </c>
      <c r="B31" s="1" t="s">
        <v>74</v>
      </c>
      <c r="C31" s="12" t="s">
        <v>75</v>
      </c>
      <c r="D31" s="8" t="s">
        <v>151</v>
      </c>
      <c r="E31" s="1" t="s">
        <v>107</v>
      </c>
      <c r="F31" s="1">
        <v>0</v>
      </c>
      <c r="G31" s="1" t="s">
        <v>186</v>
      </c>
      <c r="H31" s="1" t="s">
        <v>179</v>
      </c>
      <c r="I31">
        <v>36.9</v>
      </c>
      <c r="J31">
        <v>36.9</v>
      </c>
      <c r="K31" s="6" t="s">
        <v>200</v>
      </c>
      <c r="L31" s="8">
        <v>0</v>
      </c>
      <c r="M31" s="8">
        <f>N31-L31</f>
        <v>2</v>
      </c>
      <c r="N31" s="8">
        <v>2</v>
      </c>
      <c r="O31" t="s">
        <v>243</v>
      </c>
    </row>
    <row r="32" spans="1:20">
      <c r="A32" s="1" t="s">
        <v>54</v>
      </c>
      <c r="B32" s="1" t="s">
        <v>82</v>
      </c>
      <c r="C32" s="11" t="s">
        <v>80</v>
      </c>
      <c r="D32" s="8" t="s">
        <v>156</v>
      </c>
      <c r="E32" s="1" t="s">
        <v>108</v>
      </c>
      <c r="F32" s="1">
        <v>33</v>
      </c>
      <c r="G32" s="1" t="s">
        <v>526</v>
      </c>
      <c r="H32" s="1" t="s">
        <v>178</v>
      </c>
      <c r="I32">
        <v>78.8</v>
      </c>
      <c r="J32">
        <v>78.8</v>
      </c>
      <c r="K32" s="1" t="s">
        <v>201</v>
      </c>
      <c r="L32" s="8">
        <v>285</v>
      </c>
      <c r="M32" s="8">
        <f>N32-L32</f>
        <v>210</v>
      </c>
      <c r="N32" s="8">
        <v>495</v>
      </c>
    </row>
    <row r="33" spans="1:15">
      <c r="A33" s="1" t="s">
        <v>54</v>
      </c>
      <c r="B33" s="1" t="s">
        <v>85</v>
      </c>
      <c r="C33" s="12" t="s">
        <v>86</v>
      </c>
      <c r="D33" s="8" t="s">
        <v>158</v>
      </c>
      <c r="E33" s="1" t="s">
        <v>107</v>
      </c>
      <c r="F33" s="1">
        <v>0</v>
      </c>
      <c r="G33" s="1" t="s">
        <v>186</v>
      </c>
      <c r="H33" s="1" t="s">
        <v>179</v>
      </c>
      <c r="I33">
        <v>42.5</v>
      </c>
      <c r="J33">
        <v>42.5</v>
      </c>
      <c r="K33" s="6" t="s">
        <v>200</v>
      </c>
      <c r="L33" s="8">
        <v>0</v>
      </c>
      <c r="M33" s="8">
        <f>N33-L33</f>
        <v>2</v>
      </c>
      <c r="N33" s="8">
        <v>2</v>
      </c>
    </row>
    <row r="34" spans="1:15" ht="28.5">
      <c r="A34" s="1" t="s">
        <v>54</v>
      </c>
      <c r="B34" s="13" t="s">
        <v>106</v>
      </c>
      <c r="C34" s="11" t="s">
        <v>91</v>
      </c>
      <c r="D34" s="8" t="s">
        <v>160</v>
      </c>
      <c r="E34" s="1" t="s">
        <v>107</v>
      </c>
      <c r="F34" s="1">
        <v>1</v>
      </c>
      <c r="G34" s="1" t="s">
        <v>525</v>
      </c>
      <c r="H34" s="1" t="s">
        <v>180</v>
      </c>
      <c r="I34">
        <v>50.5</v>
      </c>
      <c r="J34">
        <v>50.5</v>
      </c>
      <c r="K34" s="1" t="s">
        <v>201</v>
      </c>
      <c r="L34" s="8">
        <v>0</v>
      </c>
      <c r="M34" s="8">
        <f>N34-L34</f>
        <v>0</v>
      </c>
      <c r="N34" s="8">
        <v>0</v>
      </c>
    </row>
    <row r="35" spans="1:15">
      <c r="A35" s="1" t="s">
        <v>30</v>
      </c>
      <c r="B35" s="1" t="s">
        <v>45</v>
      </c>
      <c r="C35" s="12" t="s">
        <v>46</v>
      </c>
      <c r="D35" s="8" t="s">
        <v>132</v>
      </c>
      <c r="E35" s="1" t="s">
        <v>104</v>
      </c>
      <c r="F35" s="1">
        <v>6</v>
      </c>
      <c r="G35" s="1" t="s">
        <v>526</v>
      </c>
      <c r="H35" s="1" t="s">
        <v>180</v>
      </c>
      <c r="I35" s="6" t="s">
        <v>196</v>
      </c>
      <c r="J35" s="5">
        <f>(7+11)/2</f>
        <v>9</v>
      </c>
      <c r="K35" s="1" t="s">
        <v>199</v>
      </c>
      <c r="L35" s="8">
        <v>0</v>
      </c>
      <c r="M35" s="1">
        <v>0</v>
      </c>
      <c r="N35" s="8">
        <v>0</v>
      </c>
    </row>
    <row r="36" spans="1:15">
      <c r="A36" s="1" t="s">
        <v>54</v>
      </c>
      <c r="B36" s="1" t="s">
        <v>59</v>
      </c>
      <c r="C36" s="12" t="s">
        <v>61</v>
      </c>
      <c r="D36" s="8" t="s">
        <v>142</v>
      </c>
      <c r="E36" s="1" t="s">
        <v>108</v>
      </c>
      <c r="F36" s="1">
        <v>2</v>
      </c>
      <c r="G36" s="1" t="s">
        <v>528</v>
      </c>
      <c r="H36" s="1" t="s">
        <v>180</v>
      </c>
      <c r="I36">
        <v>7.5</v>
      </c>
      <c r="J36">
        <v>7.5</v>
      </c>
      <c r="K36" s="1" t="s">
        <v>199</v>
      </c>
      <c r="L36" s="8">
        <v>0</v>
      </c>
      <c r="M36" s="8">
        <f>N36-L36</f>
        <v>0</v>
      </c>
      <c r="N36" s="8">
        <v>0</v>
      </c>
    </row>
    <row r="37" spans="1:15">
      <c r="A37" s="1" t="s">
        <v>47</v>
      </c>
      <c r="B37" s="1" t="s">
        <v>48</v>
      </c>
      <c r="C37" s="12" t="s">
        <v>49</v>
      </c>
      <c r="D37" s="8" t="s">
        <v>133</v>
      </c>
      <c r="E37" s="1" t="s">
        <v>105</v>
      </c>
      <c r="F37" s="1">
        <v>14</v>
      </c>
      <c r="G37" s="1" t="s">
        <v>526</v>
      </c>
      <c r="H37" s="1" t="s">
        <v>180</v>
      </c>
      <c r="I37" s="1" t="s">
        <v>193</v>
      </c>
      <c r="J37" s="1">
        <v>85</v>
      </c>
      <c r="K37" s="1" t="s">
        <v>201</v>
      </c>
      <c r="L37" s="8">
        <v>0</v>
      </c>
      <c r="M37" s="1">
        <v>0</v>
      </c>
      <c r="N37" s="8">
        <v>0</v>
      </c>
      <c r="O37" t="s">
        <v>244</v>
      </c>
    </row>
    <row r="38" spans="1:15">
      <c r="A38" s="1" t="s">
        <v>54</v>
      </c>
      <c r="B38" s="1" t="s">
        <v>7</v>
      </c>
      <c r="C38" s="12" t="s">
        <v>63</v>
      </c>
      <c r="D38" s="8" t="s">
        <v>144</v>
      </c>
      <c r="E38" s="1" t="s">
        <v>108</v>
      </c>
      <c r="F38" s="1">
        <v>6</v>
      </c>
      <c r="G38" s="1" t="s">
        <v>526</v>
      </c>
      <c r="H38" s="1" t="s">
        <v>181</v>
      </c>
      <c r="I38">
        <v>12.944444444444445</v>
      </c>
      <c r="J38">
        <v>12.944444444444445</v>
      </c>
      <c r="K38" s="6" t="s">
        <v>200</v>
      </c>
      <c r="L38" s="8">
        <v>0</v>
      </c>
      <c r="M38" s="8">
        <f>N38-L38</f>
        <v>15</v>
      </c>
      <c r="N38" s="8">
        <v>15</v>
      </c>
    </row>
    <row r="39" spans="1:15">
      <c r="A39" s="1" t="s">
        <v>30</v>
      </c>
      <c r="B39" s="1" t="s">
        <v>36</v>
      </c>
      <c r="C39" s="12" t="s">
        <v>112</v>
      </c>
      <c r="D39" s="8" t="s">
        <v>126</v>
      </c>
      <c r="E39" s="1" t="s">
        <v>111</v>
      </c>
      <c r="F39" s="1">
        <v>6</v>
      </c>
      <c r="G39" s="1" t="s">
        <v>526</v>
      </c>
      <c r="H39" s="1" t="s">
        <v>180</v>
      </c>
      <c r="I39" s="1" t="s">
        <v>207</v>
      </c>
      <c r="J39" s="1">
        <f>(3.5+6)/2</f>
        <v>4.75</v>
      </c>
      <c r="K39" s="1" t="s">
        <v>199</v>
      </c>
      <c r="L39" s="8">
        <v>0</v>
      </c>
      <c r="M39" s="1">
        <v>0</v>
      </c>
      <c r="N39" s="8">
        <v>0</v>
      </c>
      <c r="O39" t="s">
        <v>240</v>
      </c>
    </row>
    <row r="40" spans="1:15">
      <c r="A40" s="1" t="s">
        <v>47</v>
      </c>
      <c r="B40" s="1" t="s">
        <v>18</v>
      </c>
      <c r="C40" s="12" t="s">
        <v>53</v>
      </c>
      <c r="D40" s="8" t="s">
        <v>138</v>
      </c>
      <c r="E40" s="1" t="s">
        <v>105</v>
      </c>
      <c r="F40" s="1">
        <v>6</v>
      </c>
      <c r="G40" s="1" t="s">
        <v>526</v>
      </c>
      <c r="H40" s="1" t="s">
        <v>180</v>
      </c>
      <c r="I40" s="1" t="s">
        <v>194</v>
      </c>
      <c r="J40" s="1">
        <f>(36+45)/2</f>
        <v>40.5</v>
      </c>
      <c r="K40" s="1" t="s">
        <v>200</v>
      </c>
      <c r="L40" s="8">
        <v>0</v>
      </c>
      <c r="M40" s="8">
        <v>0</v>
      </c>
      <c r="N40" s="8">
        <v>0</v>
      </c>
      <c r="O40" t="s">
        <v>246</v>
      </c>
    </row>
    <row r="41" spans="1:15">
      <c r="A41" s="1" t="s">
        <v>54</v>
      </c>
      <c r="B41" s="1" t="s">
        <v>87</v>
      </c>
      <c r="C41" s="12" t="s">
        <v>88</v>
      </c>
      <c r="D41" s="8" t="s">
        <v>159</v>
      </c>
      <c r="E41" s="1" t="s">
        <v>182</v>
      </c>
      <c r="F41" s="1">
        <v>2</v>
      </c>
      <c r="G41" s="1" t="s">
        <v>528</v>
      </c>
      <c r="H41" s="1" t="s">
        <v>180</v>
      </c>
      <c r="I41" s="1" t="s">
        <v>247</v>
      </c>
      <c r="J41" s="1" t="s">
        <v>247</v>
      </c>
      <c r="K41" s="1" t="s">
        <v>247</v>
      </c>
      <c r="L41" s="8">
        <v>0</v>
      </c>
      <c r="M41" s="8">
        <f>N41-L41</f>
        <v>0</v>
      </c>
      <c r="N41" s="8">
        <v>0</v>
      </c>
      <c r="O41" t="s">
        <v>543</v>
      </c>
    </row>
    <row r="42" spans="1:15">
      <c r="A42" s="1" t="s">
        <v>54</v>
      </c>
      <c r="B42" s="1" t="s">
        <v>119</v>
      </c>
      <c r="C42" s="12" t="s">
        <v>62</v>
      </c>
      <c r="D42" s="8" t="s">
        <v>143</v>
      </c>
      <c r="E42" s="1" t="s">
        <v>108</v>
      </c>
      <c r="F42" s="1">
        <v>1</v>
      </c>
      <c r="G42" s="1" t="s">
        <v>525</v>
      </c>
      <c r="H42" s="1" t="s">
        <v>179</v>
      </c>
      <c r="I42">
        <v>13.580000000000002</v>
      </c>
      <c r="J42">
        <v>13.580000000000002</v>
      </c>
      <c r="K42" s="6" t="s">
        <v>200</v>
      </c>
      <c r="L42" s="8">
        <v>0</v>
      </c>
      <c r="M42" s="8">
        <f>N42-L42</f>
        <v>5</v>
      </c>
      <c r="N42" s="8">
        <v>5</v>
      </c>
    </row>
    <row r="43" spans="1:15">
      <c r="A43" s="1" t="s">
        <v>47</v>
      </c>
      <c r="B43" s="1" t="s">
        <v>116</v>
      </c>
      <c r="C43" s="12" t="s">
        <v>117</v>
      </c>
      <c r="D43" s="8" t="s">
        <v>136</v>
      </c>
      <c r="E43" s="1" t="s">
        <v>107</v>
      </c>
      <c r="F43" s="1">
        <v>4</v>
      </c>
      <c r="G43" s="1" t="s">
        <v>528</v>
      </c>
      <c r="H43" s="1" t="s">
        <v>180</v>
      </c>
      <c r="I43" s="6" t="s">
        <v>208</v>
      </c>
      <c r="J43" s="7">
        <f>(30+80)/2</f>
        <v>55</v>
      </c>
      <c r="K43" s="1" t="s">
        <v>201</v>
      </c>
      <c r="L43" s="8">
        <v>0</v>
      </c>
      <c r="M43" s="1">
        <v>0</v>
      </c>
      <c r="N43" s="8">
        <v>0</v>
      </c>
      <c r="O43" t="s">
        <v>245</v>
      </c>
    </row>
    <row r="44" spans="1:15">
      <c r="E44" s="1"/>
    </row>
  </sheetData>
  <autoFilter ref="A1:O43" xr:uid="{F76CFDB9-8EE5-410A-8D1E-9D1EB5E32ECE}"/>
  <sortState xmlns:xlrd2="http://schemas.microsoft.com/office/spreadsheetml/2017/richdata2" ref="A2:O43">
    <sortCondition ref="B2:B43"/>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803D6-AED2-41FC-865E-00B9F72CF0D4}">
  <dimension ref="A1:Q197"/>
  <sheetViews>
    <sheetView topLeftCell="D1" workbookViewId="0">
      <selection activeCell="K12" sqref="K12"/>
    </sheetView>
  </sheetViews>
  <sheetFormatPr defaultRowHeight="14.25"/>
  <cols>
    <col min="3" max="3" width="16.125" bestFit="1" customWidth="1"/>
    <col min="4" max="4" width="18" customWidth="1"/>
    <col min="11" max="11" width="32.375" customWidth="1"/>
  </cols>
  <sheetData>
    <row r="1" spans="1:17">
      <c r="A1" t="s">
        <v>248</v>
      </c>
      <c r="B1" t="s">
        <v>413</v>
      </c>
      <c r="C1" t="s">
        <v>414</v>
      </c>
      <c r="D1" t="s">
        <v>464</v>
      </c>
      <c r="E1" t="s">
        <v>249</v>
      </c>
      <c r="F1" t="s">
        <v>31</v>
      </c>
      <c r="G1" t="s">
        <v>468</v>
      </c>
      <c r="H1" s="1" t="s">
        <v>479</v>
      </c>
      <c r="I1" t="s">
        <v>467</v>
      </c>
      <c r="J1" t="s">
        <v>469</v>
      </c>
      <c r="K1" s="1" t="s">
        <v>470</v>
      </c>
      <c r="L1" t="s">
        <v>471</v>
      </c>
      <c r="M1" t="s">
        <v>472</v>
      </c>
      <c r="N1" t="s">
        <v>473</v>
      </c>
      <c r="O1" t="s">
        <v>474</v>
      </c>
      <c r="P1" t="s">
        <v>476</v>
      </c>
      <c r="Q1" t="s">
        <v>477</v>
      </c>
    </row>
    <row r="2" spans="1:17">
      <c r="A2">
        <v>1</v>
      </c>
      <c r="B2" t="s">
        <v>250</v>
      </c>
      <c r="C2" t="s">
        <v>251</v>
      </c>
      <c r="D2" t="s">
        <v>415</v>
      </c>
      <c r="E2">
        <v>57</v>
      </c>
      <c r="F2" t="s">
        <v>22</v>
      </c>
      <c r="G2" t="s">
        <v>465</v>
      </c>
      <c r="H2">
        <v>3</v>
      </c>
      <c r="I2" t="s">
        <v>466</v>
      </c>
      <c r="J2" t="s">
        <v>466</v>
      </c>
      <c r="L2" t="s">
        <v>465</v>
      </c>
      <c r="M2" t="s">
        <v>466</v>
      </c>
      <c r="N2" t="s">
        <v>466</v>
      </c>
      <c r="P2" t="s">
        <v>466</v>
      </c>
      <c r="Q2" t="s">
        <v>465</v>
      </c>
    </row>
    <row r="3" spans="1:17">
      <c r="A3">
        <v>2</v>
      </c>
      <c r="B3" t="s">
        <v>250</v>
      </c>
      <c r="C3" t="s">
        <v>251</v>
      </c>
      <c r="D3" t="s">
        <v>415</v>
      </c>
      <c r="E3">
        <v>57</v>
      </c>
      <c r="F3" t="s">
        <v>252</v>
      </c>
      <c r="G3" t="s">
        <v>465</v>
      </c>
      <c r="H3">
        <v>2</v>
      </c>
      <c r="I3" t="s">
        <v>465</v>
      </c>
      <c r="J3" t="s">
        <v>465</v>
      </c>
      <c r="K3" t="s">
        <v>483</v>
      </c>
      <c r="L3" t="s">
        <v>466</v>
      </c>
      <c r="M3" t="s">
        <v>465</v>
      </c>
      <c r="N3" t="s">
        <v>466</v>
      </c>
      <c r="P3" t="s">
        <v>466</v>
      </c>
      <c r="Q3" t="s">
        <v>465</v>
      </c>
    </row>
    <row r="4" spans="1:17">
      <c r="A4">
        <v>3</v>
      </c>
      <c r="B4" t="s">
        <v>250</v>
      </c>
      <c r="C4" t="s">
        <v>251</v>
      </c>
      <c r="D4" t="s">
        <v>415</v>
      </c>
      <c r="E4">
        <v>57</v>
      </c>
      <c r="F4" t="s">
        <v>6</v>
      </c>
      <c r="G4" t="s">
        <v>465</v>
      </c>
      <c r="H4">
        <v>1</v>
      </c>
      <c r="I4" t="s">
        <v>465</v>
      </c>
      <c r="J4" t="s">
        <v>466</v>
      </c>
      <c r="L4" t="s">
        <v>465</v>
      </c>
      <c r="M4" t="s">
        <v>466</v>
      </c>
      <c r="Q4" t="s">
        <v>465</v>
      </c>
    </row>
    <row r="5" spans="1:17">
      <c r="A5">
        <v>4</v>
      </c>
      <c r="B5" t="s">
        <v>250</v>
      </c>
      <c r="C5" t="s">
        <v>251</v>
      </c>
      <c r="D5" t="s">
        <v>415</v>
      </c>
      <c r="E5">
        <v>57</v>
      </c>
      <c r="F5" t="s">
        <v>18</v>
      </c>
      <c r="G5" t="s">
        <v>466</v>
      </c>
      <c r="I5" t="s">
        <v>466</v>
      </c>
      <c r="J5" t="s">
        <v>466</v>
      </c>
      <c r="L5" t="s">
        <v>466</v>
      </c>
      <c r="M5" t="s">
        <v>466</v>
      </c>
      <c r="N5" t="s">
        <v>466</v>
      </c>
      <c r="P5" t="s">
        <v>466</v>
      </c>
      <c r="Q5" t="s">
        <v>465</v>
      </c>
    </row>
    <row r="6" spans="1:17">
      <c r="A6">
        <v>5</v>
      </c>
      <c r="B6" t="s">
        <v>250</v>
      </c>
      <c r="C6" t="s">
        <v>253</v>
      </c>
      <c r="D6" t="s">
        <v>416</v>
      </c>
      <c r="E6" t="s">
        <v>254</v>
      </c>
      <c r="F6" t="s">
        <v>22</v>
      </c>
      <c r="G6" t="s">
        <v>466</v>
      </c>
      <c r="I6" t="s">
        <v>466</v>
      </c>
      <c r="J6" t="s">
        <v>466</v>
      </c>
      <c r="L6" t="s">
        <v>465</v>
      </c>
      <c r="M6" t="s">
        <v>466</v>
      </c>
      <c r="N6" t="s">
        <v>466</v>
      </c>
      <c r="Q6" t="s">
        <v>465</v>
      </c>
    </row>
    <row r="7" spans="1:17">
      <c r="A7">
        <v>6</v>
      </c>
      <c r="B7" t="s">
        <v>250</v>
      </c>
      <c r="C7" t="s">
        <v>253</v>
      </c>
      <c r="D7" t="s">
        <v>416</v>
      </c>
      <c r="E7" t="s">
        <v>254</v>
      </c>
      <c r="F7" t="s">
        <v>252</v>
      </c>
      <c r="G7" t="s">
        <v>465</v>
      </c>
      <c r="H7">
        <v>2</v>
      </c>
      <c r="I7" t="s">
        <v>465</v>
      </c>
      <c r="J7" t="s">
        <v>466</v>
      </c>
      <c r="L7" t="s">
        <v>465</v>
      </c>
      <c r="M7" t="s">
        <v>466</v>
      </c>
      <c r="N7" t="s">
        <v>466</v>
      </c>
      <c r="Q7" t="s">
        <v>465</v>
      </c>
    </row>
    <row r="8" spans="1:17">
      <c r="A8">
        <v>7</v>
      </c>
      <c r="B8" t="s">
        <v>250</v>
      </c>
      <c r="C8" t="s">
        <v>253</v>
      </c>
      <c r="D8" t="s">
        <v>416</v>
      </c>
      <c r="E8" t="s">
        <v>254</v>
      </c>
      <c r="F8" t="s">
        <v>6</v>
      </c>
      <c r="G8" t="s">
        <v>465</v>
      </c>
      <c r="H8">
        <v>1</v>
      </c>
      <c r="I8" t="s">
        <v>465</v>
      </c>
      <c r="J8" t="s">
        <v>465</v>
      </c>
      <c r="K8" t="s">
        <v>480</v>
      </c>
      <c r="L8" t="s">
        <v>465</v>
      </c>
      <c r="M8" t="s">
        <v>466</v>
      </c>
      <c r="N8" t="s">
        <v>466</v>
      </c>
      <c r="Q8" t="s">
        <v>465</v>
      </c>
    </row>
    <row r="9" spans="1:17">
      <c r="A9">
        <v>8</v>
      </c>
      <c r="B9" t="s">
        <v>250</v>
      </c>
      <c r="C9" t="s">
        <v>253</v>
      </c>
      <c r="D9" t="s">
        <v>416</v>
      </c>
      <c r="E9" t="s">
        <v>254</v>
      </c>
      <c r="F9" t="s">
        <v>18</v>
      </c>
      <c r="G9" t="s">
        <v>466</v>
      </c>
      <c r="I9" t="s">
        <v>466</v>
      </c>
      <c r="J9" t="s">
        <v>466</v>
      </c>
      <c r="L9" t="s">
        <v>465</v>
      </c>
      <c r="M9" t="s">
        <v>466</v>
      </c>
      <c r="N9" t="s">
        <v>466</v>
      </c>
      <c r="Q9" t="s">
        <v>465</v>
      </c>
    </row>
    <row r="10" spans="1:17">
      <c r="A10">
        <v>9</v>
      </c>
      <c r="B10" t="s">
        <v>250</v>
      </c>
      <c r="C10" t="s">
        <v>255</v>
      </c>
      <c r="D10" t="s">
        <v>417</v>
      </c>
      <c r="E10">
        <v>32</v>
      </c>
      <c r="F10" t="s">
        <v>22</v>
      </c>
      <c r="G10" t="s">
        <v>465</v>
      </c>
      <c r="H10">
        <v>3</v>
      </c>
      <c r="I10" t="s">
        <v>466</v>
      </c>
      <c r="J10" t="s">
        <v>466</v>
      </c>
      <c r="L10" t="s">
        <v>465</v>
      </c>
      <c r="M10" t="s">
        <v>466</v>
      </c>
      <c r="N10" t="s">
        <v>466</v>
      </c>
      <c r="Q10" t="s">
        <v>475</v>
      </c>
    </row>
    <row r="11" spans="1:17">
      <c r="A11">
        <v>10</v>
      </c>
      <c r="B11" t="s">
        <v>250</v>
      </c>
      <c r="C11" t="s">
        <v>255</v>
      </c>
      <c r="D11" t="s">
        <v>417</v>
      </c>
      <c r="E11">
        <v>32</v>
      </c>
      <c r="F11" t="s">
        <v>252</v>
      </c>
      <c r="G11" t="s">
        <v>465</v>
      </c>
      <c r="H11">
        <v>2</v>
      </c>
      <c r="I11" t="s">
        <v>465</v>
      </c>
      <c r="J11" t="s">
        <v>465</v>
      </c>
      <c r="K11" t="s">
        <v>483</v>
      </c>
      <c r="L11" t="s">
        <v>466</v>
      </c>
      <c r="M11" t="s">
        <v>466</v>
      </c>
      <c r="N11" t="s">
        <v>466</v>
      </c>
      <c r="Q11" t="s">
        <v>466</v>
      </c>
    </row>
    <row r="12" spans="1:17">
      <c r="A12">
        <v>11</v>
      </c>
      <c r="B12" t="s">
        <v>250</v>
      </c>
      <c r="C12" t="s">
        <v>255</v>
      </c>
      <c r="D12" t="s">
        <v>417</v>
      </c>
      <c r="E12">
        <v>32</v>
      </c>
      <c r="F12" t="s">
        <v>6</v>
      </c>
      <c r="G12" t="s">
        <v>465</v>
      </c>
      <c r="H12">
        <v>1</v>
      </c>
      <c r="I12" t="s">
        <v>465</v>
      </c>
      <c r="J12" t="s">
        <v>465</v>
      </c>
      <c r="K12" t="s">
        <v>482</v>
      </c>
      <c r="L12" t="s">
        <v>465</v>
      </c>
      <c r="M12" t="s">
        <v>466</v>
      </c>
      <c r="N12" t="s">
        <v>466</v>
      </c>
      <c r="Q12" t="s">
        <v>466</v>
      </c>
    </row>
    <row r="13" spans="1:17">
      <c r="A13">
        <v>12</v>
      </c>
      <c r="B13" t="s">
        <v>250</v>
      </c>
      <c r="C13" t="s">
        <v>255</v>
      </c>
      <c r="D13" t="s">
        <v>417</v>
      </c>
      <c r="E13">
        <v>32</v>
      </c>
      <c r="F13" t="s">
        <v>18</v>
      </c>
      <c r="G13" t="s">
        <v>466</v>
      </c>
      <c r="I13" t="s">
        <v>466</v>
      </c>
      <c r="J13" t="s">
        <v>465</v>
      </c>
      <c r="K13" t="s">
        <v>483</v>
      </c>
      <c r="L13" t="s">
        <v>466</v>
      </c>
      <c r="M13" t="s">
        <v>466</v>
      </c>
      <c r="N13" t="s">
        <v>466</v>
      </c>
      <c r="Q13" t="s">
        <v>466</v>
      </c>
    </row>
    <row r="14" spans="1:17">
      <c r="A14">
        <v>13</v>
      </c>
      <c r="B14" t="s">
        <v>250</v>
      </c>
      <c r="C14" t="s">
        <v>255</v>
      </c>
      <c r="D14" t="s">
        <v>418</v>
      </c>
      <c r="E14">
        <v>32</v>
      </c>
      <c r="F14" t="s">
        <v>22</v>
      </c>
      <c r="G14" t="s">
        <v>465</v>
      </c>
      <c r="H14">
        <v>3</v>
      </c>
      <c r="I14" t="s">
        <v>466</v>
      </c>
      <c r="J14" t="s">
        <v>465</v>
      </c>
      <c r="K14" t="s">
        <v>482</v>
      </c>
      <c r="L14" t="s">
        <v>465</v>
      </c>
      <c r="M14" t="s">
        <v>465</v>
      </c>
      <c r="N14" t="s">
        <v>465</v>
      </c>
      <c r="O14" t="s">
        <v>466</v>
      </c>
      <c r="Q14" t="s">
        <v>465</v>
      </c>
    </row>
    <row r="15" spans="1:17">
      <c r="A15">
        <v>14</v>
      </c>
      <c r="B15" t="s">
        <v>250</v>
      </c>
      <c r="C15" t="s">
        <v>255</v>
      </c>
      <c r="D15" t="s">
        <v>418</v>
      </c>
      <c r="E15">
        <v>32</v>
      </c>
      <c r="F15" t="s">
        <v>252</v>
      </c>
      <c r="G15" t="s">
        <v>465</v>
      </c>
      <c r="H15">
        <v>2</v>
      </c>
      <c r="I15" t="s">
        <v>465</v>
      </c>
      <c r="J15" t="s">
        <v>466</v>
      </c>
      <c r="L15" t="s">
        <v>465</v>
      </c>
      <c r="M15" t="s">
        <v>466</v>
      </c>
      <c r="N15" t="s">
        <v>466</v>
      </c>
      <c r="O15" t="s">
        <v>466</v>
      </c>
      <c r="Q15" t="s">
        <v>465</v>
      </c>
    </row>
    <row r="16" spans="1:17">
      <c r="A16">
        <v>15</v>
      </c>
      <c r="B16" t="s">
        <v>250</v>
      </c>
      <c r="C16" t="s">
        <v>255</v>
      </c>
      <c r="D16" t="s">
        <v>418</v>
      </c>
      <c r="E16">
        <v>32</v>
      </c>
      <c r="F16" t="s">
        <v>6</v>
      </c>
      <c r="G16" t="s">
        <v>465</v>
      </c>
      <c r="H16">
        <v>1</v>
      </c>
      <c r="I16" t="s">
        <v>465</v>
      </c>
      <c r="J16" t="s">
        <v>465</v>
      </c>
      <c r="K16" t="s">
        <v>480</v>
      </c>
      <c r="L16" t="s">
        <v>465</v>
      </c>
      <c r="M16" t="s">
        <v>466</v>
      </c>
      <c r="N16" t="s">
        <v>465</v>
      </c>
      <c r="O16" t="s">
        <v>465</v>
      </c>
      <c r="P16" t="s">
        <v>465</v>
      </c>
      <c r="Q16" t="s">
        <v>465</v>
      </c>
    </row>
    <row r="17" spans="1:17">
      <c r="A17">
        <v>16</v>
      </c>
      <c r="B17" t="s">
        <v>250</v>
      </c>
      <c r="C17" t="s">
        <v>255</v>
      </c>
      <c r="D17" t="s">
        <v>418</v>
      </c>
      <c r="E17">
        <v>32</v>
      </c>
      <c r="F17" t="s">
        <v>18</v>
      </c>
      <c r="G17" t="s">
        <v>466</v>
      </c>
      <c r="I17" t="s">
        <v>466</v>
      </c>
      <c r="J17" t="s">
        <v>466</v>
      </c>
      <c r="L17" t="s">
        <v>466</v>
      </c>
      <c r="N17" t="s">
        <v>466</v>
      </c>
      <c r="O17" t="s">
        <v>466</v>
      </c>
      <c r="Q17" t="s">
        <v>465</v>
      </c>
    </row>
    <row r="18" spans="1:17">
      <c r="A18">
        <v>17</v>
      </c>
      <c r="B18" t="s">
        <v>250</v>
      </c>
      <c r="C18" t="s">
        <v>256</v>
      </c>
      <c r="D18" t="s">
        <v>419</v>
      </c>
      <c r="E18" t="s">
        <v>257</v>
      </c>
      <c r="F18" t="s">
        <v>22</v>
      </c>
      <c r="G18" t="s">
        <v>465</v>
      </c>
      <c r="H18">
        <v>3</v>
      </c>
      <c r="I18" t="s">
        <v>466</v>
      </c>
      <c r="J18" t="s">
        <v>466</v>
      </c>
      <c r="K18" t="s">
        <v>481</v>
      </c>
      <c r="L18" t="s">
        <v>465</v>
      </c>
      <c r="M18" t="s">
        <v>466</v>
      </c>
      <c r="N18" t="s">
        <v>466</v>
      </c>
      <c r="O18" t="s">
        <v>466</v>
      </c>
      <c r="P18" t="s">
        <v>466</v>
      </c>
      <c r="Q18" t="s">
        <v>465</v>
      </c>
    </row>
    <row r="19" spans="1:17">
      <c r="A19">
        <v>18</v>
      </c>
      <c r="B19" t="s">
        <v>250</v>
      </c>
      <c r="C19" t="s">
        <v>256</v>
      </c>
      <c r="D19" t="s">
        <v>419</v>
      </c>
      <c r="E19" t="s">
        <v>257</v>
      </c>
      <c r="F19" t="s">
        <v>252</v>
      </c>
      <c r="G19" t="s">
        <v>465</v>
      </c>
      <c r="H19">
        <v>1</v>
      </c>
      <c r="I19" t="s">
        <v>465</v>
      </c>
      <c r="J19" t="s">
        <v>466</v>
      </c>
      <c r="K19" t="s">
        <v>481</v>
      </c>
      <c r="L19" t="s">
        <v>465</v>
      </c>
      <c r="M19" t="s">
        <v>465</v>
      </c>
      <c r="N19" t="s">
        <v>466</v>
      </c>
      <c r="O19" t="s">
        <v>466</v>
      </c>
      <c r="P19" t="s">
        <v>466</v>
      </c>
      <c r="Q19" t="s">
        <v>465</v>
      </c>
    </row>
    <row r="20" spans="1:17">
      <c r="A20">
        <v>19</v>
      </c>
      <c r="B20" t="s">
        <v>250</v>
      </c>
      <c r="C20" t="s">
        <v>256</v>
      </c>
      <c r="D20" t="s">
        <v>419</v>
      </c>
      <c r="E20" t="s">
        <v>257</v>
      </c>
      <c r="F20" t="s">
        <v>6</v>
      </c>
      <c r="G20" t="s">
        <v>465</v>
      </c>
      <c r="H20">
        <v>2</v>
      </c>
      <c r="I20" t="s">
        <v>465</v>
      </c>
      <c r="J20" t="s">
        <v>466</v>
      </c>
      <c r="K20" t="s">
        <v>481</v>
      </c>
      <c r="L20" t="s">
        <v>465</v>
      </c>
      <c r="M20" t="s">
        <v>465</v>
      </c>
      <c r="N20" t="s">
        <v>465</v>
      </c>
      <c r="O20" t="s">
        <v>465</v>
      </c>
      <c r="P20" t="s">
        <v>465</v>
      </c>
      <c r="Q20" t="s">
        <v>465</v>
      </c>
    </row>
    <row r="21" spans="1:17">
      <c r="A21">
        <v>20</v>
      </c>
      <c r="B21" t="s">
        <v>250</v>
      </c>
      <c r="C21" t="s">
        <v>256</v>
      </c>
      <c r="D21" t="s">
        <v>419</v>
      </c>
      <c r="E21" t="s">
        <v>257</v>
      </c>
      <c r="F21" t="s">
        <v>18</v>
      </c>
      <c r="G21" t="s">
        <v>465</v>
      </c>
      <c r="H21">
        <v>4</v>
      </c>
      <c r="I21" t="s">
        <v>465</v>
      </c>
      <c r="J21" t="s">
        <v>466</v>
      </c>
      <c r="K21" t="s">
        <v>481</v>
      </c>
      <c r="L21" t="s">
        <v>465</v>
      </c>
      <c r="M21" t="s">
        <v>466</v>
      </c>
      <c r="N21" t="s">
        <v>466</v>
      </c>
      <c r="O21" t="s">
        <v>466</v>
      </c>
      <c r="P21" t="s">
        <v>466</v>
      </c>
      <c r="Q21" t="s">
        <v>465</v>
      </c>
    </row>
    <row r="22" spans="1:17">
      <c r="A22">
        <v>21</v>
      </c>
      <c r="B22" t="s">
        <v>250</v>
      </c>
      <c r="C22" t="s">
        <v>256</v>
      </c>
      <c r="D22" t="s">
        <v>420</v>
      </c>
      <c r="E22">
        <v>60</v>
      </c>
      <c r="F22" t="s">
        <v>22</v>
      </c>
      <c r="G22" t="s">
        <v>466</v>
      </c>
      <c r="I22" t="s">
        <v>466</v>
      </c>
      <c r="J22" t="s">
        <v>466</v>
      </c>
      <c r="L22" t="s">
        <v>465</v>
      </c>
      <c r="M22" t="s">
        <v>466</v>
      </c>
      <c r="N22" t="s">
        <v>466</v>
      </c>
      <c r="O22" t="s">
        <v>466</v>
      </c>
      <c r="P22" t="s">
        <v>466</v>
      </c>
      <c r="Q22" t="s">
        <v>465</v>
      </c>
    </row>
    <row r="23" spans="1:17">
      <c r="A23">
        <v>22</v>
      </c>
      <c r="B23" t="s">
        <v>250</v>
      </c>
      <c r="C23" t="s">
        <v>256</v>
      </c>
      <c r="D23" t="s">
        <v>420</v>
      </c>
      <c r="E23">
        <v>60</v>
      </c>
      <c r="F23" t="s">
        <v>252</v>
      </c>
      <c r="G23" t="s">
        <v>465</v>
      </c>
      <c r="H23">
        <v>2</v>
      </c>
      <c r="I23" t="s">
        <v>465</v>
      </c>
      <c r="J23" t="s">
        <v>466</v>
      </c>
      <c r="L23" t="s">
        <v>466</v>
      </c>
      <c r="M23" t="s">
        <v>466</v>
      </c>
      <c r="N23" t="s">
        <v>466</v>
      </c>
      <c r="O23" t="s">
        <v>466</v>
      </c>
      <c r="P23" t="s">
        <v>466</v>
      </c>
      <c r="Q23" t="s">
        <v>465</v>
      </c>
    </row>
    <row r="24" spans="1:17">
      <c r="A24">
        <v>23</v>
      </c>
      <c r="B24" t="s">
        <v>250</v>
      </c>
      <c r="C24" t="s">
        <v>256</v>
      </c>
      <c r="D24" t="s">
        <v>420</v>
      </c>
      <c r="E24">
        <v>60</v>
      </c>
      <c r="F24" t="s">
        <v>6</v>
      </c>
      <c r="G24" t="s">
        <v>465</v>
      </c>
      <c r="H24">
        <v>1</v>
      </c>
      <c r="I24" t="s">
        <v>465</v>
      </c>
      <c r="J24" t="s">
        <v>466</v>
      </c>
      <c r="L24" t="s">
        <v>466</v>
      </c>
      <c r="M24" t="s">
        <v>466</v>
      </c>
      <c r="N24" t="s">
        <v>466</v>
      </c>
      <c r="O24" t="s">
        <v>466</v>
      </c>
      <c r="P24" t="s">
        <v>466</v>
      </c>
      <c r="Q24" t="s">
        <v>465</v>
      </c>
    </row>
    <row r="25" spans="1:17">
      <c r="A25">
        <v>24</v>
      </c>
      <c r="B25" t="s">
        <v>250</v>
      </c>
      <c r="C25" t="s">
        <v>256</v>
      </c>
      <c r="D25" t="s">
        <v>420</v>
      </c>
      <c r="E25">
        <v>60</v>
      </c>
      <c r="F25" t="s">
        <v>18</v>
      </c>
      <c r="G25" t="s">
        <v>466</v>
      </c>
      <c r="I25" t="s">
        <v>466</v>
      </c>
      <c r="J25" t="s">
        <v>466</v>
      </c>
      <c r="L25" t="s">
        <v>466</v>
      </c>
      <c r="M25" t="s">
        <v>466</v>
      </c>
      <c r="N25" t="s">
        <v>466</v>
      </c>
      <c r="O25" t="s">
        <v>466</v>
      </c>
      <c r="P25" t="s">
        <v>466</v>
      </c>
      <c r="Q25" t="s">
        <v>465</v>
      </c>
    </row>
    <row r="26" spans="1:17">
      <c r="A26">
        <v>25</v>
      </c>
      <c r="B26" t="s">
        <v>250</v>
      </c>
      <c r="C26" t="s">
        <v>256</v>
      </c>
      <c r="D26" t="s">
        <v>421</v>
      </c>
      <c r="E26">
        <v>19</v>
      </c>
      <c r="F26" t="s">
        <v>22</v>
      </c>
      <c r="G26" t="s">
        <v>465</v>
      </c>
      <c r="H26">
        <v>2</v>
      </c>
      <c r="I26" t="s">
        <v>465</v>
      </c>
      <c r="J26" t="s">
        <v>466</v>
      </c>
      <c r="L26" t="s">
        <v>465</v>
      </c>
      <c r="M26" t="s">
        <v>466</v>
      </c>
      <c r="N26" t="s">
        <v>465</v>
      </c>
      <c r="O26" t="s">
        <v>466</v>
      </c>
      <c r="P26" t="s">
        <v>466</v>
      </c>
      <c r="Q26" t="s">
        <v>466</v>
      </c>
    </row>
    <row r="27" spans="1:17">
      <c r="A27">
        <v>26</v>
      </c>
      <c r="B27" t="s">
        <v>250</v>
      </c>
      <c r="C27" t="s">
        <v>256</v>
      </c>
      <c r="D27" t="s">
        <v>421</v>
      </c>
      <c r="E27">
        <v>19</v>
      </c>
      <c r="F27" t="s">
        <v>252</v>
      </c>
      <c r="G27" t="s">
        <v>465</v>
      </c>
      <c r="H27">
        <v>1</v>
      </c>
      <c r="I27" t="s">
        <v>465</v>
      </c>
      <c r="J27" t="s">
        <v>465</v>
      </c>
      <c r="K27" t="s">
        <v>482</v>
      </c>
      <c r="L27" t="s">
        <v>465</v>
      </c>
      <c r="M27" t="s">
        <v>466</v>
      </c>
      <c r="N27" t="s">
        <v>465</v>
      </c>
      <c r="O27" t="s">
        <v>466</v>
      </c>
      <c r="P27" t="s">
        <v>466</v>
      </c>
      <c r="Q27" t="s">
        <v>466</v>
      </c>
    </row>
    <row r="28" spans="1:17">
      <c r="A28">
        <v>27</v>
      </c>
      <c r="B28" t="s">
        <v>250</v>
      </c>
      <c r="C28" t="s">
        <v>256</v>
      </c>
      <c r="D28" t="s">
        <v>421</v>
      </c>
      <c r="E28">
        <v>19</v>
      </c>
      <c r="F28" t="s">
        <v>6</v>
      </c>
      <c r="G28" t="s">
        <v>465</v>
      </c>
      <c r="H28">
        <v>3</v>
      </c>
      <c r="I28" t="s">
        <v>465</v>
      </c>
      <c r="J28" t="s">
        <v>465</v>
      </c>
      <c r="K28" t="s">
        <v>480</v>
      </c>
      <c r="L28" t="s">
        <v>465</v>
      </c>
      <c r="M28" t="s">
        <v>466</v>
      </c>
      <c r="N28" t="s">
        <v>466</v>
      </c>
      <c r="O28" t="s">
        <v>466</v>
      </c>
      <c r="P28" t="s">
        <v>466</v>
      </c>
      <c r="Q28" t="s">
        <v>466</v>
      </c>
    </row>
    <row r="29" spans="1:17">
      <c r="A29">
        <v>28</v>
      </c>
      <c r="B29" t="s">
        <v>250</v>
      </c>
      <c r="C29" t="s">
        <v>256</v>
      </c>
      <c r="D29" t="s">
        <v>421</v>
      </c>
      <c r="E29">
        <v>19</v>
      </c>
      <c r="F29" t="s">
        <v>18</v>
      </c>
      <c r="G29" t="s">
        <v>465</v>
      </c>
      <c r="H29">
        <v>4</v>
      </c>
      <c r="I29" t="s">
        <v>465</v>
      </c>
      <c r="J29" t="s">
        <v>466</v>
      </c>
      <c r="L29" t="s">
        <v>465</v>
      </c>
      <c r="M29" t="s">
        <v>466</v>
      </c>
      <c r="N29" t="s">
        <v>465</v>
      </c>
      <c r="O29" t="s">
        <v>466</v>
      </c>
      <c r="P29" t="s">
        <v>466</v>
      </c>
      <c r="Q29" t="s">
        <v>466</v>
      </c>
    </row>
    <row r="30" spans="1:17">
      <c r="A30">
        <v>29</v>
      </c>
      <c r="B30" t="s">
        <v>250</v>
      </c>
      <c r="C30" t="s">
        <v>258</v>
      </c>
      <c r="D30" t="s">
        <v>422</v>
      </c>
      <c r="E30">
        <v>40</v>
      </c>
      <c r="F30" t="s">
        <v>22</v>
      </c>
      <c r="G30" t="s">
        <v>465</v>
      </c>
      <c r="H30">
        <v>3</v>
      </c>
      <c r="I30" t="s">
        <v>465</v>
      </c>
      <c r="J30" t="s">
        <v>466</v>
      </c>
      <c r="L30" t="s">
        <v>465</v>
      </c>
      <c r="M30" t="s">
        <v>465</v>
      </c>
      <c r="N30" t="s">
        <v>465</v>
      </c>
      <c r="O30" t="s">
        <v>465</v>
      </c>
      <c r="P30" t="s">
        <v>465</v>
      </c>
      <c r="Q30" t="s">
        <v>465</v>
      </c>
    </row>
    <row r="31" spans="1:17">
      <c r="A31">
        <v>30</v>
      </c>
      <c r="B31" t="s">
        <v>250</v>
      </c>
      <c r="C31" t="s">
        <v>258</v>
      </c>
      <c r="D31" t="s">
        <v>422</v>
      </c>
      <c r="E31">
        <v>40</v>
      </c>
      <c r="F31" t="s">
        <v>252</v>
      </c>
      <c r="G31" t="s">
        <v>465</v>
      </c>
      <c r="H31">
        <v>2</v>
      </c>
      <c r="I31" t="s">
        <v>465</v>
      </c>
      <c r="J31" t="s">
        <v>465</v>
      </c>
      <c r="K31" t="s">
        <v>483</v>
      </c>
      <c r="L31" t="s">
        <v>465</v>
      </c>
      <c r="M31" t="s">
        <v>466</v>
      </c>
      <c r="N31" t="s">
        <v>465</v>
      </c>
      <c r="O31" t="s">
        <v>465</v>
      </c>
      <c r="P31" t="s">
        <v>465</v>
      </c>
      <c r="Q31" t="s">
        <v>465</v>
      </c>
    </row>
    <row r="32" spans="1:17">
      <c r="A32">
        <v>31</v>
      </c>
      <c r="B32" t="s">
        <v>250</v>
      </c>
      <c r="C32" t="s">
        <v>258</v>
      </c>
      <c r="D32" t="s">
        <v>422</v>
      </c>
      <c r="E32">
        <v>40</v>
      </c>
      <c r="F32" t="s">
        <v>6</v>
      </c>
      <c r="G32" t="s">
        <v>465</v>
      </c>
      <c r="H32">
        <v>1</v>
      </c>
      <c r="I32" t="s">
        <v>465</v>
      </c>
      <c r="J32" t="s">
        <v>465</v>
      </c>
      <c r="L32" t="s">
        <v>465</v>
      </c>
      <c r="M32" t="s">
        <v>466</v>
      </c>
      <c r="N32" t="s">
        <v>465</v>
      </c>
      <c r="O32" t="s">
        <v>465</v>
      </c>
      <c r="P32" t="s">
        <v>465</v>
      </c>
      <c r="Q32" t="s">
        <v>465</v>
      </c>
    </row>
    <row r="33" spans="1:17">
      <c r="A33">
        <v>32</v>
      </c>
      <c r="B33" t="s">
        <v>250</v>
      </c>
      <c r="C33" t="s">
        <v>258</v>
      </c>
      <c r="D33" t="s">
        <v>422</v>
      </c>
      <c r="E33">
        <v>40</v>
      </c>
      <c r="F33" t="s">
        <v>18</v>
      </c>
      <c r="G33" t="s">
        <v>466</v>
      </c>
      <c r="I33" t="s">
        <v>466</v>
      </c>
      <c r="J33" t="s">
        <v>466</v>
      </c>
      <c r="L33" t="s">
        <v>465</v>
      </c>
      <c r="M33" t="s">
        <v>466</v>
      </c>
      <c r="N33" t="s">
        <v>466</v>
      </c>
      <c r="O33" t="s">
        <v>466</v>
      </c>
      <c r="P33" t="s">
        <v>466</v>
      </c>
      <c r="Q33" t="s">
        <v>465</v>
      </c>
    </row>
    <row r="34" spans="1:17">
      <c r="A34">
        <v>33</v>
      </c>
      <c r="B34" t="s">
        <v>250</v>
      </c>
      <c r="C34" t="s">
        <v>259</v>
      </c>
      <c r="D34" t="s">
        <v>423</v>
      </c>
      <c r="E34">
        <v>54</v>
      </c>
      <c r="F34" t="s">
        <v>22</v>
      </c>
      <c r="G34" t="s">
        <v>465</v>
      </c>
      <c r="H34">
        <v>2</v>
      </c>
      <c r="I34" t="s">
        <v>465</v>
      </c>
      <c r="J34" t="s">
        <v>466</v>
      </c>
      <c r="L34" t="s">
        <v>465</v>
      </c>
      <c r="M34" t="s">
        <v>465</v>
      </c>
      <c r="N34" t="s">
        <v>465</v>
      </c>
      <c r="O34" t="s">
        <v>466</v>
      </c>
      <c r="P34" t="s">
        <v>465</v>
      </c>
      <c r="Q34" t="s">
        <v>465</v>
      </c>
    </row>
    <row r="35" spans="1:17">
      <c r="A35">
        <v>34</v>
      </c>
      <c r="B35" t="s">
        <v>250</v>
      </c>
      <c r="C35" t="s">
        <v>259</v>
      </c>
      <c r="D35" t="s">
        <v>423</v>
      </c>
      <c r="E35">
        <v>54</v>
      </c>
      <c r="F35" t="s">
        <v>252</v>
      </c>
      <c r="G35" t="s">
        <v>465</v>
      </c>
      <c r="H35">
        <v>3</v>
      </c>
      <c r="I35" t="s">
        <v>465</v>
      </c>
      <c r="J35" t="s">
        <v>465</v>
      </c>
      <c r="K35" t="s">
        <v>483</v>
      </c>
      <c r="L35" t="s">
        <v>465</v>
      </c>
      <c r="M35" t="s">
        <v>465</v>
      </c>
      <c r="N35" t="s">
        <v>466</v>
      </c>
      <c r="O35" t="s">
        <v>466</v>
      </c>
      <c r="P35" t="s">
        <v>465</v>
      </c>
      <c r="Q35" t="s">
        <v>465</v>
      </c>
    </row>
    <row r="36" spans="1:17">
      <c r="A36">
        <v>35</v>
      </c>
      <c r="B36" t="s">
        <v>250</v>
      </c>
      <c r="C36" t="s">
        <v>259</v>
      </c>
      <c r="D36" t="s">
        <v>423</v>
      </c>
      <c r="E36">
        <v>54</v>
      </c>
      <c r="F36" t="s">
        <v>6</v>
      </c>
      <c r="G36" t="s">
        <v>465</v>
      </c>
      <c r="H36">
        <v>1</v>
      </c>
      <c r="I36" t="s">
        <v>465</v>
      </c>
      <c r="J36" t="s">
        <v>465</v>
      </c>
      <c r="K36" t="s">
        <v>480</v>
      </c>
      <c r="L36" t="s">
        <v>465</v>
      </c>
      <c r="M36" t="s">
        <v>466</v>
      </c>
      <c r="N36" t="s">
        <v>465</v>
      </c>
      <c r="O36" t="s">
        <v>465</v>
      </c>
      <c r="P36" t="s">
        <v>465</v>
      </c>
      <c r="Q36" t="s">
        <v>465</v>
      </c>
    </row>
    <row r="37" spans="1:17">
      <c r="A37">
        <v>36</v>
      </c>
      <c r="B37" t="s">
        <v>250</v>
      </c>
      <c r="C37" t="s">
        <v>259</v>
      </c>
      <c r="D37" t="s">
        <v>423</v>
      </c>
      <c r="E37">
        <v>54</v>
      </c>
      <c r="F37" t="s">
        <v>18</v>
      </c>
      <c r="G37" t="s">
        <v>466</v>
      </c>
      <c r="I37" t="s">
        <v>466</v>
      </c>
      <c r="J37" t="s">
        <v>466</v>
      </c>
      <c r="L37" t="s">
        <v>466</v>
      </c>
      <c r="M37" t="s">
        <v>466</v>
      </c>
      <c r="N37" t="s">
        <v>466</v>
      </c>
      <c r="O37" t="s">
        <v>466</v>
      </c>
      <c r="P37" t="s">
        <v>466</v>
      </c>
      <c r="Q37" t="s">
        <v>465</v>
      </c>
    </row>
    <row r="38" spans="1:17">
      <c r="A38">
        <v>37</v>
      </c>
      <c r="B38" t="s">
        <v>250</v>
      </c>
      <c r="C38" t="s">
        <v>260</v>
      </c>
      <c r="D38" t="s">
        <v>424</v>
      </c>
      <c r="E38">
        <v>58</v>
      </c>
      <c r="F38" t="s">
        <v>22</v>
      </c>
      <c r="G38" t="s">
        <v>465</v>
      </c>
      <c r="H38">
        <v>2</v>
      </c>
      <c r="I38" t="s">
        <v>466</v>
      </c>
      <c r="J38" t="s">
        <v>465</v>
      </c>
      <c r="K38" t="s">
        <v>482</v>
      </c>
      <c r="L38" t="s">
        <v>465</v>
      </c>
      <c r="M38" t="s">
        <v>466</v>
      </c>
      <c r="N38" t="s">
        <v>466</v>
      </c>
      <c r="O38" t="s">
        <v>466</v>
      </c>
      <c r="P38" t="s">
        <v>466</v>
      </c>
      <c r="Q38" t="s">
        <v>465</v>
      </c>
    </row>
    <row r="39" spans="1:17">
      <c r="A39">
        <v>38</v>
      </c>
      <c r="B39" t="s">
        <v>250</v>
      </c>
      <c r="C39" t="s">
        <v>260</v>
      </c>
      <c r="D39" t="s">
        <v>424</v>
      </c>
      <c r="E39">
        <v>58</v>
      </c>
      <c r="F39" t="s">
        <v>252</v>
      </c>
      <c r="G39" t="s">
        <v>465</v>
      </c>
      <c r="H39">
        <v>3</v>
      </c>
      <c r="I39" t="s">
        <v>465</v>
      </c>
      <c r="J39" t="s">
        <v>465</v>
      </c>
      <c r="K39" t="s">
        <v>482</v>
      </c>
      <c r="L39" t="s">
        <v>465</v>
      </c>
      <c r="M39" t="s">
        <v>466</v>
      </c>
      <c r="N39" t="s">
        <v>466</v>
      </c>
      <c r="O39" t="s">
        <v>466</v>
      </c>
      <c r="P39" t="s">
        <v>466</v>
      </c>
      <c r="Q39" t="s">
        <v>465</v>
      </c>
    </row>
    <row r="40" spans="1:17">
      <c r="A40">
        <v>39</v>
      </c>
      <c r="B40" t="s">
        <v>250</v>
      </c>
      <c r="C40" t="s">
        <v>260</v>
      </c>
      <c r="D40" t="s">
        <v>424</v>
      </c>
      <c r="E40">
        <v>58</v>
      </c>
      <c r="F40" t="s">
        <v>6</v>
      </c>
      <c r="G40" t="s">
        <v>465</v>
      </c>
      <c r="H40">
        <v>1</v>
      </c>
      <c r="I40" t="s">
        <v>465</v>
      </c>
      <c r="J40" t="s">
        <v>465</v>
      </c>
      <c r="K40" t="s">
        <v>480</v>
      </c>
      <c r="L40" t="s">
        <v>465</v>
      </c>
      <c r="M40" t="s">
        <v>466</v>
      </c>
      <c r="N40" t="s">
        <v>466</v>
      </c>
      <c r="O40" t="s">
        <v>466</v>
      </c>
      <c r="P40" t="s">
        <v>466</v>
      </c>
      <c r="Q40" t="s">
        <v>465</v>
      </c>
    </row>
    <row r="41" spans="1:17">
      <c r="A41">
        <v>40</v>
      </c>
      <c r="B41" t="s">
        <v>250</v>
      </c>
      <c r="C41" t="s">
        <v>260</v>
      </c>
      <c r="D41" t="s">
        <v>424</v>
      </c>
      <c r="E41">
        <v>58</v>
      </c>
      <c r="F41" t="s">
        <v>18</v>
      </c>
      <c r="G41" t="s">
        <v>466</v>
      </c>
      <c r="I41" t="s">
        <v>466</v>
      </c>
      <c r="J41" t="s">
        <v>466</v>
      </c>
      <c r="L41" t="s">
        <v>465</v>
      </c>
      <c r="M41" t="s">
        <v>466</v>
      </c>
      <c r="N41" t="s">
        <v>466</v>
      </c>
      <c r="O41" t="s">
        <v>466</v>
      </c>
      <c r="P41" t="s">
        <v>466</v>
      </c>
      <c r="Q41" t="s">
        <v>465</v>
      </c>
    </row>
    <row r="42" spans="1:17">
      <c r="A42">
        <v>41</v>
      </c>
      <c r="B42" t="s">
        <v>250</v>
      </c>
      <c r="C42" t="s">
        <v>261</v>
      </c>
      <c r="D42" t="s">
        <v>425</v>
      </c>
      <c r="E42">
        <v>59</v>
      </c>
      <c r="F42" t="s">
        <v>22</v>
      </c>
      <c r="G42" t="s">
        <v>465</v>
      </c>
      <c r="H42">
        <v>3</v>
      </c>
      <c r="I42" t="s">
        <v>466</v>
      </c>
      <c r="J42" t="s">
        <v>465</v>
      </c>
      <c r="K42" t="s">
        <v>482</v>
      </c>
      <c r="L42" t="s">
        <v>465</v>
      </c>
      <c r="M42" t="s">
        <v>466</v>
      </c>
      <c r="N42" t="s">
        <v>466</v>
      </c>
      <c r="O42" t="s">
        <v>466</v>
      </c>
      <c r="P42" t="s">
        <v>466</v>
      </c>
      <c r="Q42" t="s">
        <v>465</v>
      </c>
    </row>
    <row r="43" spans="1:17">
      <c r="A43">
        <v>42</v>
      </c>
      <c r="B43" t="s">
        <v>250</v>
      </c>
      <c r="C43" t="s">
        <v>261</v>
      </c>
      <c r="D43" t="s">
        <v>425</v>
      </c>
      <c r="E43">
        <v>59</v>
      </c>
      <c r="F43" t="s">
        <v>252</v>
      </c>
      <c r="G43" t="s">
        <v>465</v>
      </c>
      <c r="H43">
        <v>2</v>
      </c>
      <c r="I43" t="s">
        <v>465</v>
      </c>
      <c r="J43" t="s">
        <v>465</v>
      </c>
      <c r="K43" t="s">
        <v>483</v>
      </c>
      <c r="L43" t="s">
        <v>466</v>
      </c>
      <c r="M43" t="s">
        <v>466</v>
      </c>
      <c r="N43" t="s">
        <v>466</v>
      </c>
      <c r="O43" t="s">
        <v>466</v>
      </c>
      <c r="P43" t="s">
        <v>466</v>
      </c>
      <c r="Q43" t="s">
        <v>465</v>
      </c>
    </row>
    <row r="44" spans="1:17">
      <c r="A44">
        <v>43</v>
      </c>
      <c r="B44" t="s">
        <v>250</v>
      </c>
      <c r="C44" t="s">
        <v>261</v>
      </c>
      <c r="D44" t="s">
        <v>425</v>
      </c>
      <c r="E44">
        <v>59</v>
      </c>
      <c r="F44" t="s">
        <v>6</v>
      </c>
      <c r="G44" t="s">
        <v>465</v>
      </c>
      <c r="H44">
        <v>1</v>
      </c>
      <c r="I44" t="s">
        <v>465</v>
      </c>
      <c r="J44" t="s">
        <v>465</v>
      </c>
      <c r="K44" t="s">
        <v>480</v>
      </c>
      <c r="L44" t="s">
        <v>465</v>
      </c>
      <c r="M44" t="s">
        <v>465</v>
      </c>
      <c r="N44" t="s">
        <v>465</v>
      </c>
      <c r="O44" t="s">
        <v>466</v>
      </c>
      <c r="P44" t="s">
        <v>466</v>
      </c>
      <c r="Q44" t="s">
        <v>465</v>
      </c>
    </row>
    <row r="45" spans="1:17">
      <c r="A45">
        <v>44</v>
      </c>
      <c r="B45" t="s">
        <v>250</v>
      </c>
      <c r="C45" t="s">
        <v>261</v>
      </c>
      <c r="D45" t="s">
        <v>425</v>
      </c>
      <c r="E45">
        <v>59</v>
      </c>
      <c r="F45" t="s">
        <v>18</v>
      </c>
      <c r="G45" t="s">
        <v>466</v>
      </c>
      <c r="I45" t="s">
        <v>466</v>
      </c>
      <c r="J45" t="s">
        <v>466</v>
      </c>
      <c r="L45" t="s">
        <v>466</v>
      </c>
      <c r="M45" t="s">
        <v>466</v>
      </c>
      <c r="N45" t="s">
        <v>466</v>
      </c>
      <c r="O45" t="s">
        <v>466</v>
      </c>
      <c r="P45" t="s">
        <v>466</v>
      </c>
      <c r="Q45" t="s">
        <v>465</v>
      </c>
    </row>
    <row r="46" spans="1:17">
      <c r="A46">
        <v>45</v>
      </c>
      <c r="B46" t="s">
        <v>250</v>
      </c>
      <c r="C46" t="s">
        <v>262</v>
      </c>
      <c r="D46" t="s">
        <v>426</v>
      </c>
      <c r="E46" t="s">
        <v>263</v>
      </c>
      <c r="F46" t="s">
        <v>22</v>
      </c>
      <c r="G46" t="s">
        <v>465</v>
      </c>
      <c r="H46">
        <v>1</v>
      </c>
      <c r="I46" t="s">
        <v>466</v>
      </c>
      <c r="J46" t="s">
        <v>465</v>
      </c>
      <c r="K46" t="s">
        <v>481</v>
      </c>
      <c r="L46" t="s">
        <v>465</v>
      </c>
      <c r="M46" t="s">
        <v>466</v>
      </c>
      <c r="N46" t="s">
        <v>466</v>
      </c>
      <c r="O46" t="s">
        <v>466</v>
      </c>
      <c r="P46" t="s">
        <v>465</v>
      </c>
      <c r="Q46" t="s">
        <v>465</v>
      </c>
    </row>
    <row r="47" spans="1:17">
      <c r="A47">
        <v>46</v>
      </c>
      <c r="B47" t="s">
        <v>250</v>
      </c>
      <c r="C47" t="s">
        <v>262</v>
      </c>
      <c r="D47" t="s">
        <v>426</v>
      </c>
      <c r="E47" t="s">
        <v>263</v>
      </c>
      <c r="F47" t="s">
        <v>252</v>
      </c>
      <c r="G47" t="s">
        <v>465</v>
      </c>
      <c r="H47">
        <v>2</v>
      </c>
      <c r="I47" t="s">
        <v>465</v>
      </c>
      <c r="J47" t="s">
        <v>465</v>
      </c>
      <c r="K47" t="s">
        <v>483</v>
      </c>
      <c r="L47" t="s">
        <v>466</v>
      </c>
      <c r="M47" t="s">
        <v>466</v>
      </c>
      <c r="N47" t="s">
        <v>466</v>
      </c>
      <c r="O47" t="s">
        <v>466</v>
      </c>
      <c r="P47" t="s">
        <v>466</v>
      </c>
      <c r="Q47" t="s">
        <v>465</v>
      </c>
    </row>
    <row r="48" spans="1:17">
      <c r="A48">
        <v>47</v>
      </c>
      <c r="B48" t="s">
        <v>250</v>
      </c>
      <c r="C48" t="s">
        <v>262</v>
      </c>
      <c r="D48" t="s">
        <v>426</v>
      </c>
      <c r="E48" t="s">
        <v>263</v>
      </c>
      <c r="F48" t="s">
        <v>6</v>
      </c>
      <c r="G48" t="s">
        <v>465</v>
      </c>
      <c r="H48">
        <v>3</v>
      </c>
      <c r="I48" t="s">
        <v>465</v>
      </c>
      <c r="J48" t="s">
        <v>465</v>
      </c>
      <c r="K48" t="s">
        <v>480</v>
      </c>
      <c r="L48" t="s">
        <v>466</v>
      </c>
      <c r="M48" t="s">
        <v>466</v>
      </c>
      <c r="N48" t="s">
        <v>466</v>
      </c>
      <c r="O48" t="s">
        <v>466</v>
      </c>
      <c r="P48" t="s">
        <v>465</v>
      </c>
      <c r="Q48" t="s">
        <v>465</v>
      </c>
    </row>
    <row r="49" spans="1:17">
      <c r="A49">
        <v>48</v>
      </c>
      <c r="B49" t="s">
        <v>250</v>
      </c>
      <c r="C49" t="s">
        <v>262</v>
      </c>
      <c r="D49" t="s">
        <v>426</v>
      </c>
      <c r="E49" t="s">
        <v>263</v>
      </c>
      <c r="F49" t="s">
        <v>18</v>
      </c>
      <c r="G49" t="s">
        <v>466</v>
      </c>
      <c r="I49" t="s">
        <v>466</v>
      </c>
      <c r="J49" t="s">
        <v>465</v>
      </c>
      <c r="K49" t="s">
        <v>483</v>
      </c>
      <c r="L49" t="s">
        <v>466</v>
      </c>
      <c r="M49" t="s">
        <v>466</v>
      </c>
      <c r="N49" t="s">
        <v>466</v>
      </c>
      <c r="O49" t="s">
        <v>466</v>
      </c>
      <c r="P49" t="s">
        <v>466</v>
      </c>
      <c r="Q49" t="s">
        <v>465</v>
      </c>
    </row>
    <row r="50" spans="1:17">
      <c r="A50">
        <v>49</v>
      </c>
      <c r="B50" t="s">
        <v>250</v>
      </c>
      <c r="C50" t="s">
        <v>264</v>
      </c>
      <c r="D50" t="s">
        <v>427</v>
      </c>
      <c r="E50">
        <v>43</v>
      </c>
      <c r="F50" t="s">
        <v>22</v>
      </c>
      <c r="G50" t="s">
        <v>466</v>
      </c>
      <c r="I50" t="s">
        <v>465</v>
      </c>
      <c r="J50" t="s">
        <v>466</v>
      </c>
      <c r="L50" t="s">
        <v>465</v>
      </c>
      <c r="M50" t="s">
        <v>466</v>
      </c>
      <c r="N50" t="s">
        <v>466</v>
      </c>
      <c r="O50" t="s">
        <v>466</v>
      </c>
      <c r="P50" t="s">
        <v>466</v>
      </c>
      <c r="Q50" t="s">
        <v>465</v>
      </c>
    </row>
    <row r="51" spans="1:17">
      <c r="A51">
        <v>50</v>
      </c>
      <c r="B51" t="s">
        <v>250</v>
      </c>
      <c r="C51" t="s">
        <v>264</v>
      </c>
      <c r="D51" t="s">
        <v>427</v>
      </c>
      <c r="E51">
        <v>43</v>
      </c>
      <c r="F51" t="s">
        <v>252</v>
      </c>
      <c r="G51" t="s">
        <v>465</v>
      </c>
      <c r="H51">
        <v>2</v>
      </c>
      <c r="I51" t="s">
        <v>465</v>
      </c>
      <c r="J51" t="s">
        <v>465</v>
      </c>
      <c r="K51" t="s">
        <v>483</v>
      </c>
      <c r="L51" t="s">
        <v>465</v>
      </c>
      <c r="M51" t="s">
        <v>466</v>
      </c>
      <c r="N51" t="s">
        <v>466</v>
      </c>
      <c r="O51" t="s">
        <v>466</v>
      </c>
      <c r="P51" t="s">
        <v>466</v>
      </c>
      <c r="Q51" t="s">
        <v>465</v>
      </c>
    </row>
    <row r="52" spans="1:17">
      <c r="A52">
        <v>51</v>
      </c>
      <c r="B52" t="s">
        <v>250</v>
      </c>
      <c r="C52" t="s">
        <v>264</v>
      </c>
      <c r="D52" t="s">
        <v>427</v>
      </c>
      <c r="E52">
        <v>43</v>
      </c>
      <c r="F52" t="s">
        <v>6</v>
      </c>
      <c r="G52" t="s">
        <v>465</v>
      </c>
      <c r="H52">
        <v>1</v>
      </c>
      <c r="I52" t="s">
        <v>465</v>
      </c>
      <c r="J52" t="s">
        <v>465</v>
      </c>
      <c r="K52" t="s">
        <v>480</v>
      </c>
      <c r="L52" t="s">
        <v>465</v>
      </c>
      <c r="M52" t="s">
        <v>466</v>
      </c>
      <c r="N52" t="s">
        <v>465</v>
      </c>
      <c r="O52" t="s">
        <v>465</v>
      </c>
      <c r="P52" t="s">
        <v>465</v>
      </c>
      <c r="Q52" t="s">
        <v>465</v>
      </c>
    </row>
    <row r="53" spans="1:17">
      <c r="A53">
        <v>52</v>
      </c>
      <c r="B53" t="s">
        <v>250</v>
      </c>
      <c r="C53" t="s">
        <v>264</v>
      </c>
      <c r="D53" t="s">
        <v>427</v>
      </c>
      <c r="E53">
        <v>43</v>
      </c>
      <c r="F53" t="s">
        <v>18</v>
      </c>
      <c r="G53" t="s">
        <v>466</v>
      </c>
      <c r="I53" t="s">
        <v>466</v>
      </c>
      <c r="J53" t="s">
        <v>465</v>
      </c>
      <c r="K53" t="s">
        <v>483</v>
      </c>
      <c r="L53" t="s">
        <v>466</v>
      </c>
      <c r="M53" t="s">
        <v>466</v>
      </c>
      <c r="N53" t="s">
        <v>466</v>
      </c>
      <c r="O53" t="s">
        <v>466</v>
      </c>
      <c r="P53" t="s">
        <v>466</v>
      </c>
      <c r="Q53" t="s">
        <v>465</v>
      </c>
    </row>
    <row r="54" spans="1:17">
      <c r="A54">
        <v>53</v>
      </c>
      <c r="B54" t="s">
        <v>250</v>
      </c>
      <c r="C54" t="s">
        <v>265</v>
      </c>
      <c r="D54" t="s">
        <v>428</v>
      </c>
      <c r="E54" t="s">
        <v>266</v>
      </c>
      <c r="F54" t="s">
        <v>22</v>
      </c>
      <c r="G54" t="s">
        <v>465</v>
      </c>
      <c r="H54">
        <v>2</v>
      </c>
      <c r="I54" t="s">
        <v>465</v>
      </c>
      <c r="J54" t="s">
        <v>466</v>
      </c>
      <c r="K54" t="s">
        <v>481</v>
      </c>
      <c r="L54" t="s">
        <v>465</v>
      </c>
      <c r="M54" t="s">
        <v>465</v>
      </c>
      <c r="N54" t="s">
        <v>466</v>
      </c>
      <c r="O54" t="s">
        <v>466</v>
      </c>
      <c r="P54" t="s">
        <v>466</v>
      </c>
      <c r="Q54" t="s">
        <v>465</v>
      </c>
    </row>
    <row r="55" spans="1:17">
      <c r="A55">
        <v>54</v>
      </c>
      <c r="B55" t="s">
        <v>250</v>
      </c>
      <c r="C55" t="s">
        <v>265</v>
      </c>
      <c r="D55" t="s">
        <v>428</v>
      </c>
      <c r="E55" t="s">
        <v>266</v>
      </c>
      <c r="F55" t="s">
        <v>252</v>
      </c>
      <c r="G55" t="s">
        <v>465</v>
      </c>
      <c r="H55">
        <v>3</v>
      </c>
      <c r="I55" t="s">
        <v>465</v>
      </c>
      <c r="J55" t="s">
        <v>465</v>
      </c>
      <c r="K55" t="s">
        <v>483</v>
      </c>
      <c r="L55" t="s">
        <v>465</v>
      </c>
      <c r="M55" t="s">
        <v>466</v>
      </c>
      <c r="N55" t="s">
        <v>466</v>
      </c>
      <c r="O55" t="s">
        <v>466</v>
      </c>
      <c r="P55" t="s">
        <v>466</v>
      </c>
      <c r="Q55" t="s">
        <v>465</v>
      </c>
    </row>
    <row r="56" spans="1:17">
      <c r="A56">
        <v>55</v>
      </c>
      <c r="B56" t="s">
        <v>250</v>
      </c>
      <c r="C56" t="s">
        <v>265</v>
      </c>
      <c r="D56" t="s">
        <v>428</v>
      </c>
      <c r="E56" t="s">
        <v>266</v>
      </c>
      <c r="F56" t="s">
        <v>6</v>
      </c>
      <c r="G56" t="s">
        <v>465</v>
      </c>
      <c r="H56">
        <v>1</v>
      </c>
      <c r="I56" t="s">
        <v>465</v>
      </c>
      <c r="J56" t="s">
        <v>465</v>
      </c>
      <c r="K56" t="s">
        <v>480</v>
      </c>
      <c r="L56" t="s">
        <v>465</v>
      </c>
      <c r="M56" t="s">
        <v>466</v>
      </c>
      <c r="N56" t="s">
        <v>465</v>
      </c>
      <c r="O56" t="s">
        <v>465</v>
      </c>
      <c r="P56" t="s">
        <v>465</v>
      </c>
      <c r="Q56" t="s">
        <v>465</v>
      </c>
    </row>
    <row r="57" spans="1:17">
      <c r="A57">
        <v>56</v>
      </c>
      <c r="B57" t="s">
        <v>250</v>
      </c>
      <c r="C57" t="s">
        <v>265</v>
      </c>
      <c r="D57" t="s">
        <v>428</v>
      </c>
      <c r="E57" t="s">
        <v>266</v>
      </c>
      <c r="F57" t="s">
        <v>18</v>
      </c>
      <c r="G57" t="s">
        <v>466</v>
      </c>
      <c r="I57" t="s">
        <v>466</v>
      </c>
      <c r="J57" t="s">
        <v>465</v>
      </c>
      <c r="K57" t="s">
        <v>483</v>
      </c>
      <c r="L57" t="s">
        <v>466</v>
      </c>
      <c r="M57" t="s">
        <v>466</v>
      </c>
      <c r="N57" t="s">
        <v>466</v>
      </c>
      <c r="O57" t="s">
        <v>466</v>
      </c>
      <c r="P57" t="s">
        <v>466</v>
      </c>
      <c r="Q57" t="s">
        <v>465</v>
      </c>
    </row>
    <row r="58" spans="1:17">
      <c r="A58">
        <v>57</v>
      </c>
      <c r="B58" t="s">
        <v>250</v>
      </c>
      <c r="C58" t="s">
        <v>267</v>
      </c>
      <c r="D58" t="s">
        <v>429</v>
      </c>
      <c r="F58" t="s">
        <v>22</v>
      </c>
      <c r="G58" t="s">
        <v>465</v>
      </c>
      <c r="H58">
        <v>2</v>
      </c>
      <c r="I58" t="s">
        <v>465</v>
      </c>
      <c r="J58" t="s">
        <v>466</v>
      </c>
      <c r="L58" t="s">
        <v>465</v>
      </c>
      <c r="M58" t="s">
        <v>465</v>
      </c>
      <c r="N58" t="s">
        <v>466</v>
      </c>
      <c r="O58" t="s">
        <v>466</v>
      </c>
      <c r="P58" t="s">
        <v>466</v>
      </c>
      <c r="Q58" t="s">
        <v>465</v>
      </c>
    </row>
    <row r="59" spans="1:17">
      <c r="A59">
        <v>58</v>
      </c>
      <c r="B59" t="s">
        <v>250</v>
      </c>
      <c r="C59" t="s">
        <v>267</v>
      </c>
      <c r="D59" t="s">
        <v>429</v>
      </c>
      <c r="F59" t="s">
        <v>252</v>
      </c>
      <c r="G59" t="s">
        <v>465</v>
      </c>
      <c r="H59">
        <v>3</v>
      </c>
      <c r="I59" t="s">
        <v>465</v>
      </c>
      <c r="J59" t="s">
        <v>465</v>
      </c>
      <c r="K59" t="s">
        <v>483</v>
      </c>
      <c r="L59" t="s">
        <v>465</v>
      </c>
      <c r="M59" t="s">
        <v>466</v>
      </c>
      <c r="N59" t="s">
        <v>466</v>
      </c>
      <c r="O59" t="s">
        <v>466</v>
      </c>
      <c r="P59" t="s">
        <v>466</v>
      </c>
      <c r="Q59" t="s">
        <v>465</v>
      </c>
    </row>
    <row r="60" spans="1:17">
      <c r="A60">
        <v>59</v>
      </c>
      <c r="B60" t="s">
        <v>250</v>
      </c>
      <c r="C60" t="s">
        <v>267</v>
      </c>
      <c r="D60" t="s">
        <v>429</v>
      </c>
      <c r="F60" t="s">
        <v>6</v>
      </c>
      <c r="G60" t="s">
        <v>465</v>
      </c>
      <c r="H60">
        <v>1</v>
      </c>
      <c r="I60" t="s">
        <v>465</v>
      </c>
      <c r="J60" t="s">
        <v>465</v>
      </c>
      <c r="K60" t="s">
        <v>480</v>
      </c>
      <c r="L60" t="s">
        <v>465</v>
      </c>
      <c r="M60" t="s">
        <v>466</v>
      </c>
      <c r="N60" t="s">
        <v>465</v>
      </c>
      <c r="O60" t="s">
        <v>466</v>
      </c>
      <c r="P60" t="s">
        <v>466</v>
      </c>
      <c r="Q60" t="s">
        <v>465</v>
      </c>
    </row>
    <row r="61" spans="1:17">
      <c r="A61">
        <v>60</v>
      </c>
      <c r="B61" t="s">
        <v>250</v>
      </c>
      <c r="C61" t="s">
        <v>267</v>
      </c>
      <c r="D61" t="s">
        <v>429</v>
      </c>
      <c r="F61" t="s">
        <v>18</v>
      </c>
      <c r="G61" t="s">
        <v>466</v>
      </c>
      <c r="I61" t="s">
        <v>466</v>
      </c>
      <c r="J61" t="s">
        <v>466</v>
      </c>
      <c r="L61" t="s">
        <v>465</v>
      </c>
      <c r="M61" t="s">
        <v>466</v>
      </c>
      <c r="N61" t="s">
        <v>466</v>
      </c>
      <c r="O61" t="s">
        <v>466</v>
      </c>
      <c r="P61" t="s">
        <v>466</v>
      </c>
      <c r="Q61" t="s">
        <v>465</v>
      </c>
    </row>
    <row r="62" spans="1:17">
      <c r="A62">
        <v>61</v>
      </c>
      <c r="B62" t="s">
        <v>250</v>
      </c>
      <c r="C62" t="s">
        <v>267</v>
      </c>
      <c r="D62" t="s">
        <v>430</v>
      </c>
      <c r="E62">
        <v>47</v>
      </c>
      <c r="F62" t="s">
        <v>22</v>
      </c>
      <c r="G62" t="s">
        <v>465</v>
      </c>
      <c r="H62">
        <v>3</v>
      </c>
      <c r="I62" t="s">
        <v>466</v>
      </c>
      <c r="J62" t="s">
        <v>466</v>
      </c>
      <c r="L62" t="s">
        <v>465</v>
      </c>
      <c r="M62" t="s">
        <v>465</v>
      </c>
      <c r="N62" t="s">
        <v>466</v>
      </c>
      <c r="O62" t="s">
        <v>466</v>
      </c>
      <c r="P62" t="s">
        <v>466</v>
      </c>
      <c r="Q62" t="s">
        <v>478</v>
      </c>
    </row>
    <row r="63" spans="1:17">
      <c r="A63">
        <v>62</v>
      </c>
      <c r="B63" t="s">
        <v>250</v>
      </c>
      <c r="C63" t="s">
        <v>267</v>
      </c>
      <c r="D63" t="s">
        <v>430</v>
      </c>
      <c r="E63">
        <v>47</v>
      </c>
      <c r="F63" t="s">
        <v>252</v>
      </c>
      <c r="G63" t="s">
        <v>465</v>
      </c>
      <c r="H63">
        <v>2</v>
      </c>
      <c r="I63" t="s">
        <v>465</v>
      </c>
      <c r="J63" t="s">
        <v>466</v>
      </c>
      <c r="L63" t="s">
        <v>465</v>
      </c>
      <c r="M63" t="s">
        <v>466</v>
      </c>
      <c r="N63" t="s">
        <v>466</v>
      </c>
      <c r="O63" t="s">
        <v>466</v>
      </c>
      <c r="P63" t="s">
        <v>466</v>
      </c>
      <c r="Q63" t="s">
        <v>478</v>
      </c>
    </row>
    <row r="64" spans="1:17">
      <c r="A64">
        <v>63</v>
      </c>
      <c r="B64" t="s">
        <v>250</v>
      </c>
      <c r="C64" t="s">
        <v>267</v>
      </c>
      <c r="D64" t="s">
        <v>430</v>
      </c>
      <c r="E64">
        <v>47</v>
      </c>
      <c r="F64" t="s">
        <v>6</v>
      </c>
      <c r="G64" t="s">
        <v>465</v>
      </c>
      <c r="H64">
        <v>1</v>
      </c>
      <c r="I64" t="s">
        <v>465</v>
      </c>
      <c r="J64" t="s">
        <v>465</v>
      </c>
      <c r="K64" t="s">
        <v>480</v>
      </c>
      <c r="L64" t="s">
        <v>465</v>
      </c>
      <c r="M64" t="s">
        <v>466</v>
      </c>
      <c r="N64" t="s">
        <v>465</v>
      </c>
      <c r="O64" t="s">
        <v>466</v>
      </c>
      <c r="P64" t="s">
        <v>466</v>
      </c>
      <c r="Q64" t="s">
        <v>478</v>
      </c>
    </row>
    <row r="65" spans="1:17">
      <c r="A65">
        <v>64</v>
      </c>
      <c r="B65" t="s">
        <v>250</v>
      </c>
      <c r="C65" t="s">
        <v>267</v>
      </c>
      <c r="D65" t="s">
        <v>430</v>
      </c>
      <c r="E65">
        <v>47</v>
      </c>
      <c r="F65" t="s">
        <v>18</v>
      </c>
      <c r="G65" t="s">
        <v>466</v>
      </c>
      <c r="I65" t="s">
        <v>466</v>
      </c>
      <c r="J65" t="s">
        <v>466</v>
      </c>
      <c r="L65" t="s">
        <v>466</v>
      </c>
      <c r="M65" t="s">
        <v>466</v>
      </c>
      <c r="N65" t="s">
        <v>466</v>
      </c>
      <c r="O65" t="s">
        <v>466</v>
      </c>
      <c r="P65" t="s">
        <v>466</v>
      </c>
      <c r="Q65" t="s">
        <v>478</v>
      </c>
    </row>
    <row r="66" spans="1:17">
      <c r="A66">
        <v>65</v>
      </c>
      <c r="B66" t="s">
        <v>250</v>
      </c>
      <c r="C66" t="s">
        <v>268</v>
      </c>
      <c r="D66" t="s">
        <v>431</v>
      </c>
      <c r="E66" t="s">
        <v>269</v>
      </c>
      <c r="F66" t="s">
        <v>22</v>
      </c>
      <c r="G66" t="s">
        <v>465</v>
      </c>
      <c r="H66">
        <v>2</v>
      </c>
      <c r="I66" t="s">
        <v>465</v>
      </c>
      <c r="J66" t="s">
        <v>466</v>
      </c>
      <c r="L66" t="s">
        <v>465</v>
      </c>
      <c r="M66" t="s">
        <v>466</v>
      </c>
      <c r="N66" t="s">
        <v>466</v>
      </c>
      <c r="O66" t="s">
        <v>466</v>
      </c>
      <c r="P66" t="s">
        <v>466</v>
      </c>
      <c r="Q66" t="s">
        <v>478</v>
      </c>
    </row>
    <row r="67" spans="1:17">
      <c r="A67">
        <v>66</v>
      </c>
      <c r="B67" t="s">
        <v>250</v>
      </c>
      <c r="C67" t="s">
        <v>268</v>
      </c>
      <c r="D67" t="s">
        <v>431</v>
      </c>
      <c r="E67" t="s">
        <v>269</v>
      </c>
      <c r="F67" t="s">
        <v>252</v>
      </c>
      <c r="G67" t="s">
        <v>465</v>
      </c>
      <c r="H67">
        <v>3</v>
      </c>
      <c r="I67" t="s">
        <v>465</v>
      </c>
      <c r="J67" t="s">
        <v>465</v>
      </c>
      <c r="K67" t="s">
        <v>483</v>
      </c>
      <c r="L67" t="s">
        <v>465</v>
      </c>
      <c r="M67" t="s">
        <v>466</v>
      </c>
      <c r="N67" t="s">
        <v>466</v>
      </c>
      <c r="O67" t="s">
        <v>466</v>
      </c>
      <c r="P67" t="s">
        <v>466</v>
      </c>
      <c r="Q67" t="s">
        <v>478</v>
      </c>
    </row>
    <row r="68" spans="1:17">
      <c r="A68">
        <v>67</v>
      </c>
      <c r="B68" t="s">
        <v>250</v>
      </c>
      <c r="C68" t="s">
        <v>268</v>
      </c>
      <c r="D68" t="s">
        <v>431</v>
      </c>
      <c r="E68" t="s">
        <v>269</v>
      </c>
      <c r="F68" t="s">
        <v>6</v>
      </c>
      <c r="G68" t="s">
        <v>465</v>
      </c>
      <c r="H68">
        <v>1</v>
      </c>
      <c r="I68" t="s">
        <v>465</v>
      </c>
      <c r="J68" t="s">
        <v>465</v>
      </c>
      <c r="K68" t="s">
        <v>480</v>
      </c>
      <c r="L68" t="s">
        <v>466</v>
      </c>
      <c r="M68" t="s">
        <v>466</v>
      </c>
      <c r="N68" t="s">
        <v>466</v>
      </c>
      <c r="O68" t="s">
        <v>466</v>
      </c>
      <c r="P68" t="s">
        <v>466</v>
      </c>
      <c r="Q68" t="s">
        <v>478</v>
      </c>
    </row>
    <row r="69" spans="1:17">
      <c r="A69">
        <v>68</v>
      </c>
      <c r="B69" t="s">
        <v>250</v>
      </c>
      <c r="C69" t="s">
        <v>268</v>
      </c>
      <c r="D69" t="s">
        <v>431</v>
      </c>
      <c r="E69" t="s">
        <v>269</v>
      </c>
      <c r="F69" t="s">
        <v>18</v>
      </c>
      <c r="G69" t="s">
        <v>466</v>
      </c>
      <c r="I69" t="s">
        <v>466</v>
      </c>
      <c r="J69" t="s">
        <v>466</v>
      </c>
      <c r="L69" t="s">
        <v>466</v>
      </c>
      <c r="M69" t="s">
        <v>466</v>
      </c>
      <c r="N69" t="s">
        <v>466</v>
      </c>
      <c r="O69" t="s">
        <v>466</v>
      </c>
      <c r="P69" t="s">
        <v>466</v>
      </c>
      <c r="Q69" t="s">
        <v>478</v>
      </c>
    </row>
    <row r="70" spans="1:17">
      <c r="A70">
        <v>69</v>
      </c>
      <c r="B70" t="s">
        <v>250</v>
      </c>
      <c r="C70" t="s">
        <v>270</v>
      </c>
      <c r="D70" t="s">
        <v>432</v>
      </c>
      <c r="E70">
        <v>55</v>
      </c>
      <c r="F70" t="s">
        <v>22</v>
      </c>
      <c r="G70" t="s">
        <v>465</v>
      </c>
      <c r="H70">
        <v>2</v>
      </c>
      <c r="I70" t="s">
        <v>465</v>
      </c>
      <c r="J70" t="s">
        <v>466</v>
      </c>
      <c r="L70" t="s">
        <v>465</v>
      </c>
      <c r="M70" t="s">
        <v>465</v>
      </c>
      <c r="N70" t="s">
        <v>466</v>
      </c>
      <c r="O70" t="s">
        <v>466</v>
      </c>
      <c r="P70" t="s">
        <v>465</v>
      </c>
      <c r="Q70" t="s">
        <v>465</v>
      </c>
    </row>
    <row r="71" spans="1:17">
      <c r="A71">
        <v>70</v>
      </c>
      <c r="B71" t="s">
        <v>250</v>
      </c>
      <c r="C71" t="s">
        <v>270</v>
      </c>
      <c r="D71" t="s">
        <v>432</v>
      </c>
      <c r="E71">
        <v>55</v>
      </c>
      <c r="F71" t="s">
        <v>252</v>
      </c>
      <c r="G71" t="s">
        <v>465</v>
      </c>
      <c r="H71">
        <v>1</v>
      </c>
      <c r="I71" t="s">
        <v>465</v>
      </c>
      <c r="J71" t="s">
        <v>465</v>
      </c>
      <c r="K71" t="s">
        <v>483</v>
      </c>
      <c r="L71" t="s">
        <v>465</v>
      </c>
      <c r="M71" t="s">
        <v>466</v>
      </c>
      <c r="N71" t="s">
        <v>465</v>
      </c>
      <c r="O71" t="s">
        <v>466</v>
      </c>
      <c r="P71" t="s">
        <v>466</v>
      </c>
      <c r="Q71" t="s">
        <v>465</v>
      </c>
    </row>
    <row r="72" spans="1:17">
      <c r="A72">
        <v>71</v>
      </c>
      <c r="B72" t="s">
        <v>250</v>
      </c>
      <c r="C72" t="s">
        <v>270</v>
      </c>
      <c r="D72" t="s">
        <v>432</v>
      </c>
      <c r="E72">
        <v>55</v>
      </c>
      <c r="F72" t="s">
        <v>6</v>
      </c>
      <c r="G72" t="s">
        <v>465</v>
      </c>
      <c r="H72">
        <v>2</v>
      </c>
      <c r="I72" t="s">
        <v>465</v>
      </c>
      <c r="J72" t="s">
        <v>465</v>
      </c>
      <c r="K72" t="s">
        <v>480</v>
      </c>
      <c r="L72" t="s">
        <v>465</v>
      </c>
      <c r="M72" t="s">
        <v>465</v>
      </c>
      <c r="N72" t="s">
        <v>465</v>
      </c>
      <c r="O72" t="s">
        <v>465</v>
      </c>
      <c r="P72" t="s">
        <v>465</v>
      </c>
      <c r="Q72" t="s">
        <v>465</v>
      </c>
    </row>
    <row r="73" spans="1:17">
      <c r="A73">
        <v>72</v>
      </c>
      <c r="B73" t="s">
        <v>250</v>
      </c>
      <c r="C73" t="s">
        <v>270</v>
      </c>
      <c r="D73" t="s">
        <v>432</v>
      </c>
      <c r="E73">
        <v>55</v>
      </c>
      <c r="F73" t="s">
        <v>18</v>
      </c>
      <c r="G73" t="s">
        <v>466</v>
      </c>
      <c r="I73" t="s">
        <v>466</v>
      </c>
      <c r="J73" t="s">
        <v>465</v>
      </c>
      <c r="K73" t="s">
        <v>483</v>
      </c>
      <c r="L73" t="s">
        <v>466</v>
      </c>
      <c r="M73" t="s">
        <v>466</v>
      </c>
      <c r="N73" t="s">
        <v>466</v>
      </c>
      <c r="O73" t="s">
        <v>466</v>
      </c>
      <c r="P73" t="s">
        <v>466</v>
      </c>
      <c r="Q73" t="s">
        <v>465</v>
      </c>
    </row>
    <row r="74" spans="1:17">
      <c r="A74">
        <v>73</v>
      </c>
      <c r="B74" t="s">
        <v>250</v>
      </c>
      <c r="C74" t="s">
        <v>271</v>
      </c>
      <c r="D74" t="s">
        <v>433</v>
      </c>
      <c r="E74">
        <v>59</v>
      </c>
      <c r="F74" t="s">
        <v>22</v>
      </c>
      <c r="G74" t="s">
        <v>465</v>
      </c>
      <c r="H74">
        <v>3</v>
      </c>
      <c r="I74" t="s">
        <v>465</v>
      </c>
      <c r="J74" t="s">
        <v>466</v>
      </c>
      <c r="L74" t="s">
        <v>465</v>
      </c>
      <c r="M74" t="s">
        <v>465</v>
      </c>
      <c r="N74" t="s">
        <v>466</v>
      </c>
      <c r="O74" t="s">
        <v>466</v>
      </c>
      <c r="P74" t="s">
        <v>466</v>
      </c>
      <c r="Q74" t="s">
        <v>465</v>
      </c>
    </row>
    <row r="75" spans="1:17">
      <c r="A75">
        <v>74</v>
      </c>
      <c r="B75" t="s">
        <v>250</v>
      </c>
      <c r="C75" t="s">
        <v>271</v>
      </c>
      <c r="D75" t="s">
        <v>433</v>
      </c>
      <c r="E75">
        <v>59</v>
      </c>
      <c r="F75" t="s">
        <v>252</v>
      </c>
      <c r="G75" t="s">
        <v>465</v>
      </c>
      <c r="H75">
        <v>2</v>
      </c>
      <c r="I75" t="s">
        <v>465</v>
      </c>
      <c r="J75" t="s">
        <v>465</v>
      </c>
      <c r="K75" t="s">
        <v>483</v>
      </c>
      <c r="L75" t="s">
        <v>465</v>
      </c>
      <c r="M75" t="s">
        <v>466</v>
      </c>
      <c r="N75" t="s">
        <v>466</v>
      </c>
      <c r="O75" t="s">
        <v>466</v>
      </c>
      <c r="P75" t="s">
        <v>466</v>
      </c>
      <c r="Q75" t="s">
        <v>465</v>
      </c>
    </row>
    <row r="76" spans="1:17">
      <c r="A76">
        <v>75</v>
      </c>
      <c r="B76" t="s">
        <v>250</v>
      </c>
      <c r="C76" t="s">
        <v>271</v>
      </c>
      <c r="D76" t="s">
        <v>433</v>
      </c>
      <c r="E76">
        <v>59</v>
      </c>
      <c r="F76" t="s">
        <v>6</v>
      </c>
      <c r="G76" t="s">
        <v>465</v>
      </c>
      <c r="H76">
        <v>1</v>
      </c>
      <c r="I76" t="s">
        <v>465</v>
      </c>
      <c r="J76" t="s">
        <v>465</v>
      </c>
      <c r="K76" t="s">
        <v>480</v>
      </c>
      <c r="L76" t="s">
        <v>466</v>
      </c>
      <c r="M76" t="s">
        <v>466</v>
      </c>
      <c r="N76" t="s">
        <v>465</v>
      </c>
      <c r="O76" t="s">
        <v>465</v>
      </c>
      <c r="P76" t="s">
        <v>465</v>
      </c>
      <c r="Q76" t="s">
        <v>465</v>
      </c>
    </row>
    <row r="77" spans="1:17">
      <c r="A77">
        <v>76</v>
      </c>
      <c r="B77" t="s">
        <v>250</v>
      </c>
      <c r="C77" t="s">
        <v>271</v>
      </c>
      <c r="D77" t="s">
        <v>433</v>
      </c>
      <c r="E77">
        <v>59</v>
      </c>
      <c r="F77" t="s">
        <v>18</v>
      </c>
      <c r="G77" t="s">
        <v>466</v>
      </c>
      <c r="I77" t="s">
        <v>466</v>
      </c>
      <c r="J77" t="s">
        <v>465</v>
      </c>
      <c r="K77" t="s">
        <v>483</v>
      </c>
      <c r="L77" t="s">
        <v>466</v>
      </c>
      <c r="M77" t="s">
        <v>466</v>
      </c>
      <c r="N77" t="s">
        <v>466</v>
      </c>
      <c r="O77" t="s">
        <v>466</v>
      </c>
      <c r="P77" t="s">
        <v>466</v>
      </c>
      <c r="Q77" t="s">
        <v>465</v>
      </c>
    </row>
    <row r="78" spans="1:17">
      <c r="A78">
        <v>77</v>
      </c>
      <c r="B78" t="s">
        <v>250</v>
      </c>
      <c r="C78" t="s">
        <v>272</v>
      </c>
      <c r="D78" t="s">
        <v>434</v>
      </c>
      <c r="F78" t="s">
        <v>22</v>
      </c>
      <c r="G78" t="s">
        <v>465</v>
      </c>
      <c r="H78">
        <v>2</v>
      </c>
      <c r="I78" t="s">
        <v>465</v>
      </c>
      <c r="J78" t="s">
        <v>466</v>
      </c>
      <c r="L78" t="s">
        <v>465</v>
      </c>
      <c r="M78" t="s">
        <v>465</v>
      </c>
      <c r="N78" t="s">
        <v>466</v>
      </c>
      <c r="O78" t="s">
        <v>466</v>
      </c>
      <c r="P78" t="s">
        <v>465</v>
      </c>
      <c r="Q78" t="s">
        <v>465</v>
      </c>
    </row>
    <row r="79" spans="1:17">
      <c r="A79">
        <v>78</v>
      </c>
      <c r="B79" t="s">
        <v>250</v>
      </c>
      <c r="C79" t="s">
        <v>272</v>
      </c>
      <c r="D79" t="s">
        <v>434</v>
      </c>
      <c r="F79" t="s">
        <v>252</v>
      </c>
      <c r="G79" t="s">
        <v>465</v>
      </c>
      <c r="H79">
        <v>1</v>
      </c>
      <c r="I79" t="s">
        <v>465</v>
      </c>
      <c r="J79" t="s">
        <v>465</v>
      </c>
      <c r="K79" t="s">
        <v>480</v>
      </c>
      <c r="M79" t="s">
        <v>466</v>
      </c>
      <c r="N79" t="s">
        <v>466</v>
      </c>
      <c r="O79" t="s">
        <v>466</v>
      </c>
      <c r="P79" t="s">
        <v>465</v>
      </c>
      <c r="Q79" t="s">
        <v>465</v>
      </c>
    </row>
    <row r="80" spans="1:17">
      <c r="A80">
        <v>79</v>
      </c>
      <c r="B80" t="s">
        <v>250</v>
      </c>
      <c r="C80" t="s">
        <v>272</v>
      </c>
      <c r="D80" t="s">
        <v>434</v>
      </c>
      <c r="F80" t="s">
        <v>6</v>
      </c>
      <c r="G80" t="s">
        <v>465</v>
      </c>
      <c r="H80">
        <v>3</v>
      </c>
      <c r="I80" t="s">
        <v>465</v>
      </c>
      <c r="J80" t="s">
        <v>465</v>
      </c>
      <c r="K80" t="s">
        <v>482</v>
      </c>
      <c r="L80" t="s">
        <v>466</v>
      </c>
      <c r="M80" t="s">
        <v>466</v>
      </c>
      <c r="N80" t="s">
        <v>465</v>
      </c>
      <c r="O80" t="s">
        <v>465</v>
      </c>
      <c r="P80" t="s">
        <v>465</v>
      </c>
      <c r="Q80" t="s">
        <v>465</v>
      </c>
    </row>
    <row r="81" spans="1:17">
      <c r="A81">
        <v>80</v>
      </c>
      <c r="B81" t="s">
        <v>250</v>
      </c>
      <c r="C81" t="s">
        <v>272</v>
      </c>
      <c r="D81" t="s">
        <v>434</v>
      </c>
      <c r="F81" t="s">
        <v>18</v>
      </c>
      <c r="G81" t="s">
        <v>466</v>
      </c>
      <c r="I81" t="s">
        <v>466</v>
      </c>
      <c r="J81" t="s">
        <v>465</v>
      </c>
      <c r="K81" t="s">
        <v>483</v>
      </c>
      <c r="L81" t="s">
        <v>466</v>
      </c>
      <c r="M81" t="s">
        <v>466</v>
      </c>
      <c r="N81" t="s">
        <v>466</v>
      </c>
      <c r="O81" t="s">
        <v>466</v>
      </c>
      <c r="P81" t="s">
        <v>466</v>
      </c>
      <c r="Q81" t="s">
        <v>465</v>
      </c>
    </row>
    <row r="82" spans="1:17">
      <c r="A82">
        <v>81</v>
      </c>
      <c r="B82" t="s">
        <v>250</v>
      </c>
      <c r="C82" t="s">
        <v>272</v>
      </c>
      <c r="D82" t="s">
        <v>435</v>
      </c>
      <c r="E82" t="s">
        <v>273</v>
      </c>
      <c r="F82" t="s">
        <v>22</v>
      </c>
      <c r="G82" t="s">
        <v>465</v>
      </c>
      <c r="H82">
        <v>2</v>
      </c>
      <c r="I82" t="s">
        <v>465</v>
      </c>
      <c r="J82" t="s">
        <v>466</v>
      </c>
      <c r="K82" t="s">
        <v>481</v>
      </c>
      <c r="L82" t="s">
        <v>465</v>
      </c>
      <c r="M82" t="s">
        <v>465</v>
      </c>
      <c r="N82" t="s">
        <v>466</v>
      </c>
      <c r="O82" t="s">
        <v>466</v>
      </c>
      <c r="P82" t="s">
        <v>466</v>
      </c>
      <c r="Q82" t="s">
        <v>465</v>
      </c>
    </row>
    <row r="83" spans="1:17">
      <c r="A83">
        <v>82</v>
      </c>
      <c r="B83" t="s">
        <v>250</v>
      </c>
      <c r="C83" t="s">
        <v>272</v>
      </c>
      <c r="D83" t="s">
        <v>435</v>
      </c>
      <c r="E83" t="s">
        <v>273</v>
      </c>
      <c r="F83" t="s">
        <v>252</v>
      </c>
      <c r="G83" t="s">
        <v>465</v>
      </c>
      <c r="H83">
        <v>3</v>
      </c>
      <c r="I83" t="s">
        <v>465</v>
      </c>
      <c r="J83" t="s">
        <v>466</v>
      </c>
      <c r="L83" t="s">
        <v>465</v>
      </c>
      <c r="M83" t="s">
        <v>466</v>
      </c>
      <c r="N83" t="s">
        <v>466</v>
      </c>
      <c r="O83" t="s">
        <v>466</v>
      </c>
      <c r="P83" t="s">
        <v>466</v>
      </c>
      <c r="Q83" t="s">
        <v>465</v>
      </c>
    </row>
    <row r="84" spans="1:17">
      <c r="A84">
        <v>83</v>
      </c>
      <c r="B84" t="s">
        <v>250</v>
      </c>
      <c r="C84" t="s">
        <v>272</v>
      </c>
      <c r="D84" t="s">
        <v>435</v>
      </c>
      <c r="E84" t="s">
        <v>273</v>
      </c>
      <c r="F84" t="s">
        <v>6</v>
      </c>
      <c r="G84" t="s">
        <v>465</v>
      </c>
      <c r="H84">
        <v>1</v>
      </c>
      <c r="I84" t="s">
        <v>465</v>
      </c>
      <c r="J84" t="s">
        <v>466</v>
      </c>
      <c r="K84" t="s">
        <v>480</v>
      </c>
      <c r="L84" t="s">
        <v>465</v>
      </c>
      <c r="M84" t="s">
        <v>466</v>
      </c>
      <c r="N84" t="s">
        <v>466</v>
      </c>
      <c r="O84" t="s">
        <v>466</v>
      </c>
      <c r="P84" t="s">
        <v>465</v>
      </c>
      <c r="Q84" t="s">
        <v>465</v>
      </c>
    </row>
    <row r="85" spans="1:17">
      <c r="A85">
        <v>84</v>
      </c>
      <c r="B85" t="s">
        <v>250</v>
      </c>
      <c r="C85" t="s">
        <v>272</v>
      </c>
      <c r="D85" t="s">
        <v>435</v>
      </c>
      <c r="E85" t="s">
        <v>273</v>
      </c>
      <c r="F85" t="s">
        <v>18</v>
      </c>
      <c r="G85" t="s">
        <v>466</v>
      </c>
      <c r="I85" t="s">
        <v>466</v>
      </c>
      <c r="J85" t="s">
        <v>465</v>
      </c>
      <c r="K85" t="s">
        <v>483</v>
      </c>
      <c r="L85" t="s">
        <v>466</v>
      </c>
      <c r="M85" t="s">
        <v>466</v>
      </c>
      <c r="N85" t="s">
        <v>466</v>
      </c>
      <c r="O85" t="s">
        <v>466</v>
      </c>
      <c r="P85" t="s">
        <v>466</v>
      </c>
      <c r="Q85" t="s">
        <v>465</v>
      </c>
    </row>
    <row r="86" spans="1:17">
      <c r="A86">
        <v>85</v>
      </c>
      <c r="B86" t="s">
        <v>250</v>
      </c>
      <c r="C86" t="s">
        <v>274</v>
      </c>
      <c r="D86" t="s">
        <v>436</v>
      </c>
      <c r="E86">
        <v>34</v>
      </c>
      <c r="F86" t="s">
        <v>22</v>
      </c>
      <c r="G86" t="s">
        <v>465</v>
      </c>
      <c r="H86">
        <v>3</v>
      </c>
      <c r="I86" t="s">
        <v>465</v>
      </c>
      <c r="J86" t="s">
        <v>466</v>
      </c>
      <c r="L86" t="s">
        <v>465</v>
      </c>
      <c r="M86" t="s">
        <v>466</v>
      </c>
      <c r="N86" t="s">
        <v>466</v>
      </c>
      <c r="O86" t="s">
        <v>466</v>
      </c>
      <c r="P86" t="s">
        <v>466</v>
      </c>
      <c r="Q86" t="s">
        <v>465</v>
      </c>
    </row>
    <row r="87" spans="1:17">
      <c r="A87">
        <v>86</v>
      </c>
      <c r="B87" t="s">
        <v>250</v>
      </c>
      <c r="C87" t="s">
        <v>274</v>
      </c>
      <c r="D87" t="s">
        <v>436</v>
      </c>
      <c r="E87">
        <v>34</v>
      </c>
      <c r="F87" t="s">
        <v>252</v>
      </c>
      <c r="G87" t="s">
        <v>465</v>
      </c>
      <c r="H87">
        <v>1</v>
      </c>
      <c r="I87" t="s">
        <v>465</v>
      </c>
      <c r="J87" t="s">
        <v>465</v>
      </c>
      <c r="K87" t="s">
        <v>480</v>
      </c>
      <c r="L87" t="s">
        <v>465</v>
      </c>
      <c r="M87" t="s">
        <v>466</v>
      </c>
      <c r="N87" t="s">
        <v>466</v>
      </c>
      <c r="O87" t="s">
        <v>466</v>
      </c>
      <c r="P87" t="s">
        <v>466</v>
      </c>
      <c r="Q87" t="s">
        <v>465</v>
      </c>
    </row>
    <row r="88" spans="1:17">
      <c r="A88">
        <v>87</v>
      </c>
      <c r="B88" t="s">
        <v>250</v>
      </c>
      <c r="C88" t="s">
        <v>274</v>
      </c>
      <c r="D88" t="s">
        <v>436</v>
      </c>
      <c r="E88">
        <v>34</v>
      </c>
      <c r="F88" t="s">
        <v>6</v>
      </c>
      <c r="G88" t="s">
        <v>465</v>
      </c>
      <c r="H88">
        <v>2</v>
      </c>
      <c r="I88" t="s">
        <v>465</v>
      </c>
      <c r="J88" t="s">
        <v>465</v>
      </c>
      <c r="K88" t="s">
        <v>480</v>
      </c>
      <c r="L88" t="s">
        <v>466</v>
      </c>
      <c r="M88" t="s">
        <v>466</v>
      </c>
      <c r="N88" t="s">
        <v>466</v>
      </c>
      <c r="O88" t="s">
        <v>466</v>
      </c>
      <c r="P88" t="s">
        <v>466</v>
      </c>
      <c r="Q88" t="s">
        <v>465</v>
      </c>
    </row>
    <row r="89" spans="1:17">
      <c r="A89">
        <v>88</v>
      </c>
      <c r="B89" t="s">
        <v>250</v>
      </c>
      <c r="C89" t="s">
        <v>274</v>
      </c>
      <c r="D89" t="s">
        <v>436</v>
      </c>
      <c r="E89">
        <v>34</v>
      </c>
      <c r="F89" t="s">
        <v>18</v>
      </c>
      <c r="G89" t="s">
        <v>466</v>
      </c>
      <c r="I89" t="s">
        <v>466</v>
      </c>
      <c r="J89" t="s">
        <v>465</v>
      </c>
      <c r="K89" t="s">
        <v>483</v>
      </c>
      <c r="L89" t="s">
        <v>465</v>
      </c>
      <c r="M89" t="s">
        <v>466</v>
      </c>
      <c r="N89" t="s">
        <v>466</v>
      </c>
      <c r="O89" t="s">
        <v>466</v>
      </c>
      <c r="P89" t="s">
        <v>466</v>
      </c>
      <c r="Q89" t="s">
        <v>465</v>
      </c>
    </row>
    <row r="90" spans="1:17">
      <c r="A90">
        <v>89</v>
      </c>
      <c r="B90" t="s">
        <v>250</v>
      </c>
      <c r="C90" t="s">
        <v>275</v>
      </c>
      <c r="D90" t="s">
        <v>437</v>
      </c>
      <c r="E90" t="s">
        <v>276</v>
      </c>
      <c r="F90" t="s">
        <v>22</v>
      </c>
      <c r="G90" t="s">
        <v>465</v>
      </c>
      <c r="H90">
        <v>3</v>
      </c>
      <c r="I90" t="s">
        <v>465</v>
      </c>
      <c r="J90" t="s">
        <v>466</v>
      </c>
      <c r="K90" t="s">
        <v>481</v>
      </c>
      <c r="L90" t="s">
        <v>465</v>
      </c>
      <c r="M90" t="s">
        <v>465</v>
      </c>
      <c r="N90" t="s">
        <v>466</v>
      </c>
      <c r="O90" t="s">
        <v>466</v>
      </c>
      <c r="P90" t="s">
        <v>465</v>
      </c>
      <c r="Q90" t="s">
        <v>478</v>
      </c>
    </row>
    <row r="91" spans="1:17">
      <c r="A91">
        <v>90</v>
      </c>
      <c r="B91" t="s">
        <v>250</v>
      </c>
      <c r="C91" t="s">
        <v>275</v>
      </c>
      <c r="D91" t="s">
        <v>437</v>
      </c>
      <c r="E91" t="s">
        <v>276</v>
      </c>
      <c r="F91" t="s">
        <v>252</v>
      </c>
      <c r="G91" t="s">
        <v>465</v>
      </c>
      <c r="H91">
        <v>1</v>
      </c>
      <c r="I91" t="s">
        <v>465</v>
      </c>
      <c r="J91" t="s">
        <v>465</v>
      </c>
      <c r="K91" t="s">
        <v>480</v>
      </c>
      <c r="L91" t="s">
        <v>466</v>
      </c>
      <c r="M91" t="s">
        <v>465</v>
      </c>
      <c r="N91" t="s">
        <v>466</v>
      </c>
      <c r="O91" t="s">
        <v>466</v>
      </c>
      <c r="P91" t="s">
        <v>465</v>
      </c>
      <c r="Q91" t="s">
        <v>478</v>
      </c>
    </row>
    <row r="92" spans="1:17">
      <c r="A92">
        <v>91</v>
      </c>
      <c r="B92" t="s">
        <v>250</v>
      </c>
      <c r="C92" t="s">
        <v>275</v>
      </c>
      <c r="D92" t="s">
        <v>437</v>
      </c>
      <c r="E92" t="s">
        <v>276</v>
      </c>
      <c r="F92" t="s">
        <v>6</v>
      </c>
      <c r="G92" t="s">
        <v>465</v>
      </c>
      <c r="H92">
        <v>2</v>
      </c>
      <c r="I92" t="s">
        <v>465</v>
      </c>
      <c r="J92" t="s">
        <v>465</v>
      </c>
      <c r="K92" t="s">
        <v>480</v>
      </c>
      <c r="L92" t="s">
        <v>466</v>
      </c>
      <c r="M92" t="s">
        <v>466</v>
      </c>
      <c r="N92" t="s">
        <v>466</v>
      </c>
      <c r="O92" t="s">
        <v>466</v>
      </c>
      <c r="P92" t="s">
        <v>465</v>
      </c>
      <c r="Q92" t="s">
        <v>478</v>
      </c>
    </row>
    <row r="93" spans="1:17">
      <c r="A93">
        <v>92</v>
      </c>
      <c r="B93" t="s">
        <v>250</v>
      </c>
      <c r="C93" t="s">
        <v>275</v>
      </c>
      <c r="D93" t="s">
        <v>437</v>
      </c>
      <c r="E93" t="s">
        <v>276</v>
      </c>
      <c r="F93" t="s">
        <v>18</v>
      </c>
      <c r="G93" t="s">
        <v>466</v>
      </c>
      <c r="I93" t="s">
        <v>466</v>
      </c>
      <c r="J93" t="s">
        <v>465</v>
      </c>
      <c r="K93" t="s">
        <v>480</v>
      </c>
      <c r="L93" t="s">
        <v>466</v>
      </c>
      <c r="M93" t="s">
        <v>466</v>
      </c>
      <c r="N93" t="s">
        <v>466</v>
      </c>
      <c r="O93" t="s">
        <v>466</v>
      </c>
      <c r="P93" t="s">
        <v>466</v>
      </c>
      <c r="Q93" t="s">
        <v>478</v>
      </c>
    </row>
    <row r="94" spans="1:17">
      <c r="A94">
        <v>93</v>
      </c>
      <c r="B94" t="s">
        <v>250</v>
      </c>
      <c r="C94" t="s">
        <v>277</v>
      </c>
      <c r="D94" t="s">
        <v>438</v>
      </c>
      <c r="E94">
        <v>40</v>
      </c>
      <c r="F94" t="s">
        <v>22</v>
      </c>
      <c r="G94" t="s">
        <v>465</v>
      </c>
      <c r="H94">
        <v>1</v>
      </c>
      <c r="I94" t="s">
        <v>465</v>
      </c>
      <c r="J94" t="s">
        <v>466</v>
      </c>
      <c r="L94" t="s">
        <v>465</v>
      </c>
      <c r="M94" t="s">
        <v>465</v>
      </c>
      <c r="N94" t="s">
        <v>466</v>
      </c>
      <c r="O94" t="s">
        <v>466</v>
      </c>
      <c r="P94" t="s">
        <v>466</v>
      </c>
      <c r="Q94" t="s">
        <v>478</v>
      </c>
    </row>
    <row r="95" spans="1:17">
      <c r="A95">
        <v>94</v>
      </c>
      <c r="B95" t="s">
        <v>250</v>
      </c>
      <c r="C95" t="s">
        <v>277</v>
      </c>
      <c r="D95" t="s">
        <v>438</v>
      </c>
      <c r="E95">
        <v>40</v>
      </c>
      <c r="F95" t="s">
        <v>252</v>
      </c>
      <c r="G95" t="s">
        <v>465</v>
      </c>
      <c r="H95">
        <v>3</v>
      </c>
      <c r="I95" t="s">
        <v>465</v>
      </c>
      <c r="J95" t="s">
        <v>465</v>
      </c>
      <c r="K95" t="s">
        <v>483</v>
      </c>
      <c r="L95" t="s">
        <v>466</v>
      </c>
      <c r="M95" t="s">
        <v>466</v>
      </c>
      <c r="N95" t="s">
        <v>466</v>
      </c>
      <c r="O95" t="s">
        <v>466</v>
      </c>
      <c r="P95" t="s">
        <v>466</v>
      </c>
      <c r="Q95" t="s">
        <v>478</v>
      </c>
    </row>
    <row r="96" spans="1:17">
      <c r="A96">
        <v>95</v>
      </c>
      <c r="B96" t="s">
        <v>250</v>
      </c>
      <c r="C96" t="s">
        <v>277</v>
      </c>
      <c r="D96" t="s">
        <v>438</v>
      </c>
      <c r="E96">
        <v>40</v>
      </c>
      <c r="F96" t="s">
        <v>6</v>
      </c>
      <c r="G96" t="s">
        <v>465</v>
      </c>
      <c r="H96">
        <v>2</v>
      </c>
      <c r="I96" t="s">
        <v>465</v>
      </c>
      <c r="J96" t="s">
        <v>465</v>
      </c>
      <c r="K96" t="s">
        <v>480</v>
      </c>
      <c r="M96" t="s">
        <v>466</v>
      </c>
      <c r="N96" t="s">
        <v>465</v>
      </c>
      <c r="O96" t="s">
        <v>466</v>
      </c>
      <c r="P96" t="s">
        <v>466</v>
      </c>
      <c r="Q96" t="s">
        <v>478</v>
      </c>
    </row>
    <row r="97" spans="1:17">
      <c r="A97">
        <v>96</v>
      </c>
      <c r="B97" t="s">
        <v>250</v>
      </c>
      <c r="C97" t="s">
        <v>277</v>
      </c>
      <c r="D97" t="s">
        <v>438</v>
      </c>
      <c r="E97">
        <v>40</v>
      </c>
      <c r="F97" t="s">
        <v>18</v>
      </c>
      <c r="G97" t="s">
        <v>466</v>
      </c>
      <c r="I97" t="s">
        <v>466</v>
      </c>
      <c r="J97" t="s">
        <v>465</v>
      </c>
      <c r="K97" t="s">
        <v>483</v>
      </c>
      <c r="L97" t="s">
        <v>466</v>
      </c>
      <c r="M97" t="s">
        <v>466</v>
      </c>
      <c r="N97" t="s">
        <v>466</v>
      </c>
      <c r="O97" t="s">
        <v>466</v>
      </c>
      <c r="P97" t="s">
        <v>466</v>
      </c>
      <c r="Q97" t="s">
        <v>478</v>
      </c>
    </row>
    <row r="98" spans="1:17">
      <c r="A98">
        <v>97</v>
      </c>
      <c r="B98" t="s">
        <v>250</v>
      </c>
      <c r="C98" t="s">
        <v>278</v>
      </c>
      <c r="D98" t="s">
        <v>439</v>
      </c>
      <c r="E98">
        <v>54</v>
      </c>
      <c r="F98" t="s">
        <v>22</v>
      </c>
      <c r="G98" t="s">
        <v>465</v>
      </c>
      <c r="H98">
        <v>3</v>
      </c>
      <c r="I98" t="s">
        <v>465</v>
      </c>
      <c r="J98" t="s">
        <v>466</v>
      </c>
      <c r="L98" t="s">
        <v>465</v>
      </c>
      <c r="M98" t="s">
        <v>465</v>
      </c>
      <c r="N98" t="s">
        <v>466</v>
      </c>
      <c r="O98" t="s">
        <v>466</v>
      </c>
      <c r="P98" t="s">
        <v>465</v>
      </c>
      <c r="Q98" t="s">
        <v>478</v>
      </c>
    </row>
    <row r="99" spans="1:17">
      <c r="A99">
        <v>98</v>
      </c>
      <c r="B99" t="s">
        <v>250</v>
      </c>
      <c r="C99" t="s">
        <v>278</v>
      </c>
      <c r="D99" t="s">
        <v>439</v>
      </c>
      <c r="E99">
        <v>54</v>
      </c>
      <c r="F99" t="s">
        <v>252</v>
      </c>
      <c r="G99" t="s">
        <v>465</v>
      </c>
      <c r="H99">
        <v>2</v>
      </c>
      <c r="I99" t="s">
        <v>465</v>
      </c>
      <c r="J99" t="s">
        <v>466</v>
      </c>
      <c r="K99" t="s">
        <v>481</v>
      </c>
      <c r="L99" t="s">
        <v>465</v>
      </c>
      <c r="M99" t="s">
        <v>466</v>
      </c>
      <c r="N99" t="s">
        <v>466</v>
      </c>
      <c r="O99" t="s">
        <v>466</v>
      </c>
      <c r="P99" t="s">
        <v>466</v>
      </c>
      <c r="Q99" t="s">
        <v>478</v>
      </c>
    </row>
    <row r="100" spans="1:17">
      <c r="A100">
        <v>99</v>
      </c>
      <c r="B100" t="s">
        <v>250</v>
      </c>
      <c r="C100" t="s">
        <v>278</v>
      </c>
      <c r="D100" t="s">
        <v>439</v>
      </c>
      <c r="E100">
        <v>54</v>
      </c>
      <c r="F100" t="s">
        <v>6</v>
      </c>
      <c r="G100" t="s">
        <v>465</v>
      </c>
      <c r="H100">
        <v>1</v>
      </c>
      <c r="I100" t="s">
        <v>465</v>
      </c>
      <c r="J100" t="s">
        <v>465</v>
      </c>
      <c r="K100" t="s">
        <v>480</v>
      </c>
      <c r="L100" t="s">
        <v>465</v>
      </c>
      <c r="M100" t="s">
        <v>465</v>
      </c>
      <c r="N100" t="s">
        <v>466</v>
      </c>
      <c r="O100" t="s">
        <v>466</v>
      </c>
      <c r="P100" t="s">
        <v>465</v>
      </c>
      <c r="Q100" t="s">
        <v>478</v>
      </c>
    </row>
    <row r="101" spans="1:17">
      <c r="A101">
        <v>100</v>
      </c>
      <c r="B101" t="s">
        <v>250</v>
      </c>
      <c r="C101" t="s">
        <v>278</v>
      </c>
      <c r="D101" t="s">
        <v>439</v>
      </c>
      <c r="E101">
        <v>54</v>
      </c>
      <c r="F101" t="s">
        <v>18</v>
      </c>
      <c r="G101" t="s">
        <v>466</v>
      </c>
      <c r="I101" t="s">
        <v>466</v>
      </c>
      <c r="J101" t="s">
        <v>466</v>
      </c>
      <c r="L101" t="s">
        <v>466</v>
      </c>
      <c r="M101" t="s">
        <v>466</v>
      </c>
      <c r="N101" t="s">
        <v>466</v>
      </c>
      <c r="O101" t="s">
        <v>466</v>
      </c>
      <c r="P101" t="s">
        <v>466</v>
      </c>
      <c r="Q101" t="s">
        <v>478</v>
      </c>
    </row>
    <row r="102" spans="1:17">
      <c r="A102">
        <v>101</v>
      </c>
      <c r="B102" t="s">
        <v>250</v>
      </c>
      <c r="C102" t="s">
        <v>279</v>
      </c>
      <c r="D102" t="s">
        <v>440</v>
      </c>
      <c r="E102" t="s">
        <v>280</v>
      </c>
      <c r="F102" t="s">
        <v>22</v>
      </c>
      <c r="G102" t="s">
        <v>465</v>
      </c>
      <c r="H102">
        <v>3</v>
      </c>
      <c r="I102" t="s">
        <v>465</v>
      </c>
      <c r="J102" t="s">
        <v>466</v>
      </c>
      <c r="L102" t="s">
        <v>465</v>
      </c>
      <c r="M102" t="s">
        <v>465</v>
      </c>
      <c r="N102" t="s">
        <v>466</v>
      </c>
      <c r="O102" t="s">
        <v>466</v>
      </c>
      <c r="P102" t="s">
        <v>466</v>
      </c>
      <c r="Q102" t="s">
        <v>478</v>
      </c>
    </row>
    <row r="103" spans="1:17">
      <c r="A103">
        <v>102</v>
      </c>
      <c r="B103" t="s">
        <v>250</v>
      </c>
      <c r="C103" t="s">
        <v>279</v>
      </c>
      <c r="D103" t="s">
        <v>440</v>
      </c>
      <c r="E103" t="s">
        <v>280</v>
      </c>
      <c r="F103" t="s">
        <v>252</v>
      </c>
      <c r="G103" t="s">
        <v>465</v>
      </c>
      <c r="H103">
        <v>2</v>
      </c>
      <c r="I103" t="s">
        <v>465</v>
      </c>
      <c r="J103" t="s">
        <v>466</v>
      </c>
      <c r="L103" t="s">
        <v>465</v>
      </c>
      <c r="M103" t="s">
        <v>466</v>
      </c>
      <c r="N103" t="s">
        <v>466</v>
      </c>
      <c r="O103" t="s">
        <v>466</v>
      </c>
      <c r="P103" t="s">
        <v>466</v>
      </c>
      <c r="Q103" t="s">
        <v>478</v>
      </c>
    </row>
    <row r="104" spans="1:17">
      <c r="A104">
        <v>103</v>
      </c>
      <c r="B104" t="s">
        <v>250</v>
      </c>
      <c r="C104" t="s">
        <v>279</v>
      </c>
      <c r="D104" t="s">
        <v>440</v>
      </c>
      <c r="E104" t="s">
        <v>280</v>
      </c>
      <c r="F104" t="s">
        <v>6</v>
      </c>
      <c r="G104" t="s">
        <v>465</v>
      </c>
      <c r="H104">
        <v>1</v>
      </c>
      <c r="I104" t="s">
        <v>465</v>
      </c>
      <c r="J104" t="s">
        <v>465</v>
      </c>
      <c r="K104" t="s">
        <v>480</v>
      </c>
      <c r="L104" t="s">
        <v>465</v>
      </c>
      <c r="M104" t="s">
        <v>466</v>
      </c>
      <c r="N104" t="s">
        <v>465</v>
      </c>
      <c r="O104" t="s">
        <v>465</v>
      </c>
      <c r="P104" t="s">
        <v>465</v>
      </c>
      <c r="Q104" t="s">
        <v>478</v>
      </c>
    </row>
    <row r="105" spans="1:17">
      <c r="A105">
        <v>104</v>
      </c>
      <c r="B105" t="s">
        <v>250</v>
      </c>
      <c r="C105" t="s">
        <v>279</v>
      </c>
      <c r="D105" t="s">
        <v>440</v>
      </c>
      <c r="E105" t="s">
        <v>280</v>
      </c>
      <c r="F105" t="s">
        <v>18</v>
      </c>
      <c r="G105" t="s">
        <v>466</v>
      </c>
      <c r="I105" t="s">
        <v>466</v>
      </c>
      <c r="J105" t="s">
        <v>465</v>
      </c>
      <c r="K105" t="s">
        <v>483</v>
      </c>
      <c r="L105" t="s">
        <v>466</v>
      </c>
      <c r="M105" t="s">
        <v>466</v>
      </c>
      <c r="N105" t="s">
        <v>466</v>
      </c>
      <c r="O105" t="s">
        <v>466</v>
      </c>
      <c r="P105" t="s">
        <v>466</v>
      </c>
      <c r="Q105" t="s">
        <v>478</v>
      </c>
    </row>
    <row r="106" spans="1:17">
      <c r="A106">
        <v>105</v>
      </c>
      <c r="B106" t="s">
        <v>281</v>
      </c>
      <c r="C106" t="s">
        <v>282</v>
      </c>
      <c r="D106" t="s">
        <v>441</v>
      </c>
      <c r="E106">
        <v>55</v>
      </c>
      <c r="F106" t="s">
        <v>22</v>
      </c>
      <c r="G106" t="s">
        <v>466</v>
      </c>
      <c r="H106">
        <v>3</v>
      </c>
      <c r="I106" t="s">
        <v>466</v>
      </c>
    </row>
    <row r="107" spans="1:17">
      <c r="A107">
        <v>106</v>
      </c>
      <c r="B107" t="s">
        <v>281</v>
      </c>
      <c r="C107" t="s">
        <v>282</v>
      </c>
      <c r="D107" t="s">
        <v>441</v>
      </c>
      <c r="E107">
        <v>55</v>
      </c>
      <c r="F107" t="s">
        <v>283</v>
      </c>
      <c r="G107" t="s">
        <v>465</v>
      </c>
      <c r="H107">
        <v>2</v>
      </c>
      <c r="I107" t="s">
        <v>465</v>
      </c>
    </row>
    <row r="108" spans="1:17">
      <c r="A108">
        <v>107</v>
      </c>
      <c r="B108" t="s">
        <v>281</v>
      </c>
      <c r="C108" t="s">
        <v>282</v>
      </c>
      <c r="D108" t="s">
        <v>441</v>
      </c>
      <c r="E108">
        <v>55</v>
      </c>
      <c r="F108" t="s">
        <v>6</v>
      </c>
      <c r="G108" t="s">
        <v>465</v>
      </c>
      <c r="H108">
        <v>1</v>
      </c>
      <c r="I108" t="s">
        <v>465</v>
      </c>
    </row>
    <row r="109" spans="1:17">
      <c r="A109">
        <v>108</v>
      </c>
      <c r="B109" t="s">
        <v>281</v>
      </c>
      <c r="C109" t="s">
        <v>282</v>
      </c>
      <c r="D109" t="s">
        <v>441</v>
      </c>
      <c r="E109">
        <v>55</v>
      </c>
      <c r="F109" t="s">
        <v>284</v>
      </c>
      <c r="G109" t="s">
        <v>466</v>
      </c>
      <c r="I109" t="s">
        <v>466</v>
      </c>
    </row>
    <row r="110" spans="1:17">
      <c r="A110">
        <v>109</v>
      </c>
      <c r="B110" t="s">
        <v>281</v>
      </c>
      <c r="C110" t="s">
        <v>285</v>
      </c>
      <c r="D110" t="s">
        <v>442</v>
      </c>
      <c r="E110">
        <v>28</v>
      </c>
      <c r="F110" t="s">
        <v>22</v>
      </c>
      <c r="G110" t="s">
        <v>465</v>
      </c>
      <c r="H110">
        <v>3</v>
      </c>
      <c r="I110" t="s">
        <v>465</v>
      </c>
      <c r="J110" t="s">
        <v>466</v>
      </c>
      <c r="L110" t="s">
        <v>465</v>
      </c>
      <c r="M110" t="s">
        <v>466</v>
      </c>
      <c r="N110" t="s">
        <v>466</v>
      </c>
      <c r="O110" t="s">
        <v>466</v>
      </c>
      <c r="P110" t="s">
        <v>466</v>
      </c>
      <c r="Q110" t="s">
        <v>465</v>
      </c>
    </row>
    <row r="111" spans="1:17">
      <c r="A111">
        <v>110</v>
      </c>
      <c r="B111" t="s">
        <v>281</v>
      </c>
      <c r="C111" t="s">
        <v>285</v>
      </c>
      <c r="D111" t="s">
        <v>442</v>
      </c>
      <c r="E111">
        <v>28</v>
      </c>
      <c r="F111" t="s">
        <v>283</v>
      </c>
      <c r="G111" t="s">
        <v>465</v>
      </c>
      <c r="H111">
        <v>1</v>
      </c>
      <c r="I111" t="s">
        <v>465</v>
      </c>
      <c r="J111" t="s">
        <v>465</v>
      </c>
      <c r="K111" t="s">
        <v>483</v>
      </c>
      <c r="L111" t="s">
        <v>465</v>
      </c>
      <c r="M111" t="s">
        <v>466</v>
      </c>
      <c r="N111" t="s">
        <v>466</v>
      </c>
      <c r="O111" t="s">
        <v>466</v>
      </c>
      <c r="P111" t="s">
        <v>466</v>
      </c>
      <c r="Q111" t="s">
        <v>465</v>
      </c>
    </row>
    <row r="112" spans="1:17">
      <c r="A112">
        <v>111</v>
      </c>
      <c r="B112" t="s">
        <v>281</v>
      </c>
      <c r="C112" t="s">
        <v>285</v>
      </c>
      <c r="D112" t="s">
        <v>442</v>
      </c>
      <c r="E112">
        <v>28</v>
      </c>
      <c r="F112" t="s">
        <v>6</v>
      </c>
      <c r="G112" t="s">
        <v>465</v>
      </c>
      <c r="H112">
        <v>2</v>
      </c>
      <c r="I112" t="s">
        <v>465</v>
      </c>
      <c r="J112" t="s">
        <v>465</v>
      </c>
      <c r="K112" t="s">
        <v>480</v>
      </c>
      <c r="L112" t="s">
        <v>466</v>
      </c>
      <c r="M112" t="s">
        <v>466</v>
      </c>
      <c r="N112" t="s">
        <v>465</v>
      </c>
      <c r="O112" t="s">
        <v>466</v>
      </c>
      <c r="P112" t="s">
        <v>465</v>
      </c>
      <c r="Q112" t="s">
        <v>465</v>
      </c>
    </row>
    <row r="113" spans="1:17">
      <c r="A113">
        <v>112</v>
      </c>
      <c r="B113" t="s">
        <v>281</v>
      </c>
      <c r="C113" t="s">
        <v>285</v>
      </c>
      <c r="D113" t="s">
        <v>442</v>
      </c>
      <c r="E113">
        <v>28</v>
      </c>
      <c r="F113" t="s">
        <v>284</v>
      </c>
      <c r="G113" t="s">
        <v>466</v>
      </c>
      <c r="I113" t="s">
        <v>466</v>
      </c>
      <c r="J113" t="s">
        <v>466</v>
      </c>
      <c r="L113" t="s">
        <v>466</v>
      </c>
      <c r="M113" t="s">
        <v>466</v>
      </c>
      <c r="N113" t="s">
        <v>466</v>
      </c>
      <c r="O113" t="s">
        <v>466</v>
      </c>
      <c r="P113" t="s">
        <v>466</v>
      </c>
      <c r="Q113" t="s">
        <v>465</v>
      </c>
    </row>
    <row r="114" spans="1:17">
      <c r="A114">
        <v>113</v>
      </c>
      <c r="B114" t="s">
        <v>281</v>
      </c>
      <c r="C114" t="s">
        <v>286</v>
      </c>
      <c r="D114" t="s">
        <v>443</v>
      </c>
      <c r="E114">
        <v>58</v>
      </c>
      <c r="F114" t="s">
        <v>22</v>
      </c>
      <c r="G114" t="s">
        <v>465</v>
      </c>
      <c r="H114">
        <v>3</v>
      </c>
      <c r="I114" t="s">
        <v>465</v>
      </c>
      <c r="J114" t="s">
        <v>465</v>
      </c>
      <c r="K114" t="s">
        <v>482</v>
      </c>
      <c r="L114" t="s">
        <v>465</v>
      </c>
      <c r="M114" t="s">
        <v>466</v>
      </c>
      <c r="N114" t="s">
        <v>465</v>
      </c>
      <c r="O114" t="s">
        <v>465</v>
      </c>
      <c r="P114" t="s">
        <v>465</v>
      </c>
      <c r="Q114" t="s">
        <v>478</v>
      </c>
    </row>
    <row r="115" spans="1:17">
      <c r="A115">
        <v>114</v>
      </c>
      <c r="B115" t="s">
        <v>281</v>
      </c>
      <c r="C115" t="s">
        <v>286</v>
      </c>
      <c r="D115" t="s">
        <v>443</v>
      </c>
      <c r="E115">
        <v>58</v>
      </c>
      <c r="F115" t="s">
        <v>283</v>
      </c>
      <c r="G115" t="s">
        <v>465</v>
      </c>
      <c r="H115">
        <v>2</v>
      </c>
      <c r="I115" t="s">
        <v>465</v>
      </c>
      <c r="J115" t="s">
        <v>465</v>
      </c>
      <c r="K115" t="s">
        <v>483</v>
      </c>
      <c r="L115" t="s">
        <v>465</v>
      </c>
      <c r="M115" t="s">
        <v>466</v>
      </c>
      <c r="N115" t="s">
        <v>466</v>
      </c>
      <c r="O115" t="s">
        <v>466</v>
      </c>
      <c r="P115" t="s">
        <v>466</v>
      </c>
      <c r="Q115" t="s">
        <v>478</v>
      </c>
    </row>
    <row r="116" spans="1:17">
      <c r="A116">
        <v>115</v>
      </c>
      <c r="B116" t="s">
        <v>281</v>
      </c>
      <c r="C116" t="s">
        <v>286</v>
      </c>
      <c r="D116" t="s">
        <v>443</v>
      </c>
      <c r="E116">
        <v>58</v>
      </c>
      <c r="F116" t="s">
        <v>6</v>
      </c>
      <c r="G116" t="s">
        <v>465</v>
      </c>
      <c r="H116">
        <v>1</v>
      </c>
      <c r="I116" t="s">
        <v>465</v>
      </c>
      <c r="J116" t="s">
        <v>465</v>
      </c>
      <c r="K116" t="s">
        <v>480</v>
      </c>
      <c r="L116" t="s">
        <v>465</v>
      </c>
      <c r="M116" t="s">
        <v>466</v>
      </c>
      <c r="N116" t="s">
        <v>465</v>
      </c>
      <c r="O116" t="s">
        <v>465</v>
      </c>
      <c r="P116" t="s">
        <v>465</v>
      </c>
      <c r="Q116" t="s">
        <v>478</v>
      </c>
    </row>
    <row r="117" spans="1:17">
      <c r="A117">
        <v>116</v>
      </c>
      <c r="B117" t="s">
        <v>281</v>
      </c>
      <c r="C117" t="s">
        <v>286</v>
      </c>
      <c r="D117" t="s">
        <v>443</v>
      </c>
      <c r="E117">
        <v>58</v>
      </c>
      <c r="F117" t="s">
        <v>284</v>
      </c>
      <c r="G117" t="s">
        <v>466</v>
      </c>
      <c r="I117" t="s">
        <v>466</v>
      </c>
      <c r="J117" t="s">
        <v>466</v>
      </c>
      <c r="L117" t="s">
        <v>466</v>
      </c>
      <c r="M117" t="s">
        <v>466</v>
      </c>
      <c r="N117" t="s">
        <v>466</v>
      </c>
      <c r="O117" t="s">
        <v>466</v>
      </c>
      <c r="P117" t="s">
        <v>466</v>
      </c>
      <c r="Q117" t="s">
        <v>478</v>
      </c>
    </row>
    <row r="118" spans="1:17">
      <c r="A118">
        <v>117</v>
      </c>
      <c r="B118" t="s">
        <v>281</v>
      </c>
      <c r="C118" t="s">
        <v>287</v>
      </c>
      <c r="D118" t="s">
        <v>444</v>
      </c>
      <c r="E118">
        <v>46</v>
      </c>
      <c r="F118" t="s">
        <v>22</v>
      </c>
      <c r="G118" t="s">
        <v>465</v>
      </c>
      <c r="H118">
        <v>2</v>
      </c>
      <c r="I118" t="s">
        <v>465</v>
      </c>
      <c r="J118" t="s">
        <v>465</v>
      </c>
      <c r="K118" t="s">
        <v>482</v>
      </c>
      <c r="L118" t="s">
        <v>465</v>
      </c>
      <c r="M118" t="s">
        <v>466</v>
      </c>
      <c r="N118" t="s">
        <v>466</v>
      </c>
      <c r="O118" t="s">
        <v>466</v>
      </c>
      <c r="P118" t="s">
        <v>466</v>
      </c>
      <c r="Q118" t="s">
        <v>466</v>
      </c>
    </row>
    <row r="119" spans="1:17">
      <c r="A119">
        <v>118</v>
      </c>
      <c r="B119" t="s">
        <v>281</v>
      </c>
      <c r="C119" t="s">
        <v>287</v>
      </c>
      <c r="D119" t="s">
        <v>444</v>
      </c>
      <c r="E119">
        <v>46</v>
      </c>
      <c r="F119" t="s">
        <v>283</v>
      </c>
      <c r="G119" t="s">
        <v>465</v>
      </c>
      <c r="H119">
        <v>3</v>
      </c>
      <c r="I119" t="s">
        <v>465</v>
      </c>
      <c r="J119" t="s">
        <v>466</v>
      </c>
      <c r="L119" t="s">
        <v>465</v>
      </c>
      <c r="M119" t="s">
        <v>466</v>
      </c>
      <c r="N119" t="s">
        <v>466</v>
      </c>
      <c r="O119" t="s">
        <v>466</v>
      </c>
      <c r="P119" t="s">
        <v>466</v>
      </c>
      <c r="Q119" t="s">
        <v>466</v>
      </c>
    </row>
    <row r="120" spans="1:17">
      <c r="A120">
        <v>119</v>
      </c>
      <c r="B120" t="s">
        <v>281</v>
      </c>
      <c r="C120" t="s">
        <v>287</v>
      </c>
      <c r="D120" t="s">
        <v>444</v>
      </c>
      <c r="E120">
        <v>46</v>
      </c>
      <c r="F120" t="s">
        <v>6</v>
      </c>
      <c r="G120" t="s">
        <v>465</v>
      </c>
      <c r="H120">
        <v>1</v>
      </c>
      <c r="I120" t="s">
        <v>465</v>
      </c>
      <c r="J120" t="s">
        <v>465</v>
      </c>
      <c r="K120" t="s">
        <v>480</v>
      </c>
      <c r="L120" t="s">
        <v>465</v>
      </c>
      <c r="M120" t="s">
        <v>465</v>
      </c>
      <c r="N120" t="s">
        <v>465</v>
      </c>
      <c r="O120" t="s">
        <v>466</v>
      </c>
      <c r="P120" t="s">
        <v>466</v>
      </c>
      <c r="Q120" t="s">
        <v>466</v>
      </c>
    </row>
    <row r="121" spans="1:17">
      <c r="A121">
        <v>120</v>
      </c>
      <c r="B121" t="s">
        <v>281</v>
      </c>
      <c r="C121" t="s">
        <v>287</v>
      </c>
      <c r="D121" t="s">
        <v>444</v>
      </c>
      <c r="E121">
        <v>46</v>
      </c>
      <c r="F121" t="s">
        <v>284</v>
      </c>
      <c r="G121" t="s">
        <v>466</v>
      </c>
      <c r="I121" t="s">
        <v>466</v>
      </c>
      <c r="J121" t="s">
        <v>466</v>
      </c>
      <c r="L121" t="s">
        <v>466</v>
      </c>
      <c r="M121" t="s">
        <v>466</v>
      </c>
      <c r="N121" t="s">
        <v>466</v>
      </c>
      <c r="O121" t="s">
        <v>466</v>
      </c>
      <c r="P121" t="s">
        <v>466</v>
      </c>
      <c r="Q121" t="s">
        <v>465</v>
      </c>
    </row>
    <row r="122" spans="1:17">
      <c r="A122">
        <v>121</v>
      </c>
      <c r="B122" t="s">
        <v>281</v>
      </c>
      <c r="C122" t="s">
        <v>288</v>
      </c>
      <c r="D122" t="s">
        <v>445</v>
      </c>
      <c r="E122">
        <v>64</v>
      </c>
      <c r="F122" t="s">
        <v>22</v>
      </c>
      <c r="G122" t="s">
        <v>465</v>
      </c>
      <c r="H122">
        <v>1</v>
      </c>
      <c r="I122" t="s">
        <v>465</v>
      </c>
      <c r="J122" t="s">
        <v>465</v>
      </c>
      <c r="K122" t="s">
        <v>482</v>
      </c>
      <c r="L122" t="s">
        <v>465</v>
      </c>
      <c r="M122" t="s">
        <v>466</v>
      </c>
      <c r="N122" t="s">
        <v>466</v>
      </c>
      <c r="O122" t="s">
        <v>466</v>
      </c>
      <c r="P122" t="s">
        <v>466</v>
      </c>
      <c r="Q122" t="s">
        <v>466</v>
      </c>
    </row>
    <row r="123" spans="1:17">
      <c r="A123">
        <v>122</v>
      </c>
      <c r="B123" t="s">
        <v>281</v>
      </c>
      <c r="C123" t="s">
        <v>288</v>
      </c>
      <c r="D123" t="s">
        <v>445</v>
      </c>
      <c r="E123">
        <v>64</v>
      </c>
      <c r="F123" t="s">
        <v>283</v>
      </c>
      <c r="G123" t="s">
        <v>465</v>
      </c>
      <c r="H123">
        <v>3</v>
      </c>
      <c r="I123" t="s">
        <v>465</v>
      </c>
      <c r="J123" t="s">
        <v>465</v>
      </c>
      <c r="K123" t="s">
        <v>483</v>
      </c>
      <c r="L123" t="s">
        <v>465</v>
      </c>
      <c r="M123" t="s">
        <v>466</v>
      </c>
      <c r="N123" t="s">
        <v>466</v>
      </c>
      <c r="O123" t="s">
        <v>466</v>
      </c>
      <c r="P123" t="s">
        <v>466</v>
      </c>
      <c r="Q123" t="s">
        <v>466</v>
      </c>
    </row>
    <row r="124" spans="1:17">
      <c r="A124">
        <v>123</v>
      </c>
      <c r="B124" t="s">
        <v>281</v>
      </c>
      <c r="C124" t="s">
        <v>288</v>
      </c>
      <c r="D124" t="s">
        <v>445</v>
      </c>
      <c r="E124">
        <v>64</v>
      </c>
      <c r="F124" t="s">
        <v>6</v>
      </c>
      <c r="G124" t="s">
        <v>465</v>
      </c>
      <c r="H124">
        <v>2</v>
      </c>
      <c r="I124" t="s">
        <v>465</v>
      </c>
      <c r="J124" t="s">
        <v>465</v>
      </c>
      <c r="K124" t="s">
        <v>480</v>
      </c>
      <c r="L124" t="s">
        <v>465</v>
      </c>
      <c r="M124" t="s">
        <v>466</v>
      </c>
      <c r="N124" t="s">
        <v>465</v>
      </c>
      <c r="O124" t="s">
        <v>466</v>
      </c>
      <c r="P124" t="s">
        <v>466</v>
      </c>
      <c r="Q124" t="s">
        <v>466</v>
      </c>
    </row>
    <row r="125" spans="1:17">
      <c r="A125">
        <v>124</v>
      </c>
      <c r="B125" t="s">
        <v>281</v>
      </c>
      <c r="C125" t="s">
        <v>288</v>
      </c>
      <c r="D125" t="s">
        <v>445</v>
      </c>
      <c r="E125">
        <v>64</v>
      </c>
      <c r="F125" t="s">
        <v>284</v>
      </c>
      <c r="G125" t="s">
        <v>466</v>
      </c>
      <c r="I125" t="s">
        <v>466</v>
      </c>
      <c r="J125" t="s">
        <v>466</v>
      </c>
      <c r="L125" t="s">
        <v>466</v>
      </c>
      <c r="M125" t="s">
        <v>466</v>
      </c>
      <c r="N125" t="s">
        <v>466</v>
      </c>
      <c r="O125" t="s">
        <v>466</v>
      </c>
      <c r="P125" t="s">
        <v>466</v>
      </c>
      <c r="Q125" t="s">
        <v>466</v>
      </c>
    </row>
    <row r="126" spans="1:17">
      <c r="A126">
        <v>125</v>
      </c>
      <c r="B126" t="s">
        <v>281</v>
      </c>
      <c r="C126" t="s">
        <v>289</v>
      </c>
      <c r="D126" t="s">
        <v>446</v>
      </c>
      <c r="E126">
        <v>39</v>
      </c>
      <c r="F126" t="s">
        <v>22</v>
      </c>
      <c r="G126" t="s">
        <v>465</v>
      </c>
      <c r="H126">
        <v>1</v>
      </c>
      <c r="I126" t="s">
        <v>466</v>
      </c>
      <c r="J126" t="s">
        <v>466</v>
      </c>
      <c r="L126" t="s">
        <v>465</v>
      </c>
      <c r="M126" t="s">
        <v>465</v>
      </c>
      <c r="N126" t="s">
        <v>466</v>
      </c>
      <c r="O126" t="s">
        <v>466</v>
      </c>
      <c r="P126" t="s">
        <v>466</v>
      </c>
      <c r="Q126" t="s">
        <v>466</v>
      </c>
    </row>
    <row r="127" spans="1:17">
      <c r="A127">
        <v>126</v>
      </c>
      <c r="B127" t="s">
        <v>281</v>
      </c>
      <c r="C127" t="s">
        <v>289</v>
      </c>
      <c r="D127" t="s">
        <v>446</v>
      </c>
      <c r="E127">
        <v>39</v>
      </c>
      <c r="F127" t="s">
        <v>283</v>
      </c>
      <c r="G127" t="s">
        <v>465</v>
      </c>
      <c r="H127">
        <v>3</v>
      </c>
      <c r="I127" t="s">
        <v>465</v>
      </c>
      <c r="J127" t="s">
        <v>465</v>
      </c>
      <c r="K127" t="s">
        <v>483</v>
      </c>
      <c r="L127" t="s">
        <v>465</v>
      </c>
      <c r="M127" t="s">
        <v>465</v>
      </c>
      <c r="N127" t="s">
        <v>466</v>
      </c>
      <c r="O127" t="s">
        <v>466</v>
      </c>
      <c r="P127" t="s">
        <v>466</v>
      </c>
      <c r="Q127" t="s">
        <v>465</v>
      </c>
    </row>
    <row r="128" spans="1:17">
      <c r="A128">
        <v>127</v>
      </c>
      <c r="B128" t="s">
        <v>281</v>
      </c>
      <c r="C128" t="s">
        <v>289</v>
      </c>
      <c r="D128" t="s">
        <v>446</v>
      </c>
      <c r="E128">
        <v>39</v>
      </c>
      <c r="F128" t="s">
        <v>6</v>
      </c>
      <c r="G128" t="s">
        <v>465</v>
      </c>
      <c r="H128">
        <v>2</v>
      </c>
      <c r="I128" t="s">
        <v>465</v>
      </c>
      <c r="J128" t="s">
        <v>465</v>
      </c>
      <c r="K128" t="s">
        <v>480</v>
      </c>
      <c r="L128" t="s">
        <v>465</v>
      </c>
      <c r="M128" t="s">
        <v>465</v>
      </c>
      <c r="N128" t="s">
        <v>466</v>
      </c>
      <c r="O128" t="s">
        <v>466</v>
      </c>
      <c r="P128" t="s">
        <v>466</v>
      </c>
      <c r="Q128" t="s">
        <v>466</v>
      </c>
    </row>
    <row r="129" spans="1:17">
      <c r="A129">
        <v>128</v>
      </c>
      <c r="B129" t="s">
        <v>281</v>
      </c>
      <c r="C129" t="s">
        <v>289</v>
      </c>
      <c r="D129" t="s">
        <v>446</v>
      </c>
      <c r="E129">
        <v>39</v>
      </c>
      <c r="F129" t="s">
        <v>284</v>
      </c>
      <c r="G129" t="s">
        <v>466</v>
      </c>
      <c r="I129" t="s">
        <v>466</v>
      </c>
      <c r="J129" t="s">
        <v>466</v>
      </c>
      <c r="L129" t="s">
        <v>466</v>
      </c>
      <c r="M129" t="s">
        <v>466</v>
      </c>
      <c r="N129" t="s">
        <v>466</v>
      </c>
      <c r="O129" t="s">
        <v>466</v>
      </c>
      <c r="P129" t="s">
        <v>466</v>
      </c>
      <c r="Q129" t="s">
        <v>465</v>
      </c>
    </row>
    <row r="130" spans="1:17">
      <c r="A130">
        <v>129</v>
      </c>
      <c r="B130" t="s">
        <v>281</v>
      </c>
      <c r="C130" t="s">
        <v>290</v>
      </c>
      <c r="D130" t="s">
        <v>447</v>
      </c>
      <c r="E130">
        <v>27</v>
      </c>
      <c r="F130" t="s">
        <v>22</v>
      </c>
      <c r="G130" t="s">
        <v>465</v>
      </c>
      <c r="H130">
        <v>3</v>
      </c>
      <c r="I130" t="s">
        <v>466</v>
      </c>
      <c r="J130" t="s">
        <v>465</v>
      </c>
      <c r="K130" t="s">
        <v>482</v>
      </c>
      <c r="L130" t="s">
        <v>465</v>
      </c>
      <c r="M130" t="s">
        <v>466</v>
      </c>
      <c r="N130" t="s">
        <v>466</v>
      </c>
      <c r="O130" t="s">
        <v>466</v>
      </c>
      <c r="P130" t="s">
        <v>466</v>
      </c>
      <c r="Q130" t="s">
        <v>466</v>
      </c>
    </row>
    <row r="131" spans="1:17">
      <c r="A131">
        <v>130</v>
      </c>
      <c r="B131" t="s">
        <v>281</v>
      </c>
      <c r="C131" t="s">
        <v>290</v>
      </c>
      <c r="D131" t="s">
        <v>447</v>
      </c>
      <c r="E131">
        <v>27</v>
      </c>
      <c r="F131" t="s">
        <v>283</v>
      </c>
      <c r="G131" t="s">
        <v>465</v>
      </c>
      <c r="H131">
        <v>2</v>
      </c>
      <c r="I131" t="s">
        <v>465</v>
      </c>
      <c r="J131" t="s">
        <v>466</v>
      </c>
      <c r="L131" t="s">
        <v>465</v>
      </c>
      <c r="M131" t="s">
        <v>466</v>
      </c>
      <c r="N131" t="s">
        <v>466</v>
      </c>
      <c r="O131" t="s">
        <v>466</v>
      </c>
      <c r="P131" t="s">
        <v>466</v>
      </c>
      <c r="Q131" t="s">
        <v>466</v>
      </c>
    </row>
    <row r="132" spans="1:17">
      <c r="A132">
        <v>131</v>
      </c>
      <c r="B132" t="s">
        <v>281</v>
      </c>
      <c r="C132" t="s">
        <v>290</v>
      </c>
      <c r="D132" t="s">
        <v>447</v>
      </c>
      <c r="E132">
        <v>27</v>
      </c>
      <c r="F132" t="s">
        <v>6</v>
      </c>
      <c r="G132" t="s">
        <v>465</v>
      </c>
      <c r="H132">
        <v>1</v>
      </c>
      <c r="I132" t="s">
        <v>465</v>
      </c>
      <c r="J132" t="s">
        <v>465</v>
      </c>
      <c r="K132" t="s">
        <v>480</v>
      </c>
      <c r="L132" t="s">
        <v>465</v>
      </c>
      <c r="M132" t="s">
        <v>465</v>
      </c>
      <c r="N132" t="s">
        <v>466</v>
      </c>
      <c r="O132" t="s">
        <v>465</v>
      </c>
      <c r="P132" t="s">
        <v>465</v>
      </c>
      <c r="Q132" t="s">
        <v>466</v>
      </c>
    </row>
    <row r="133" spans="1:17">
      <c r="A133">
        <v>132</v>
      </c>
      <c r="B133" t="s">
        <v>281</v>
      </c>
      <c r="C133" t="s">
        <v>290</v>
      </c>
      <c r="D133" t="s">
        <v>447</v>
      </c>
      <c r="E133">
        <v>27</v>
      </c>
      <c r="F133" t="s">
        <v>284</v>
      </c>
      <c r="G133" t="s">
        <v>466</v>
      </c>
      <c r="I133" t="s">
        <v>466</v>
      </c>
      <c r="J133" t="s">
        <v>466</v>
      </c>
      <c r="L133" t="s">
        <v>466</v>
      </c>
      <c r="M133" t="s">
        <v>466</v>
      </c>
      <c r="N133" t="s">
        <v>466</v>
      </c>
      <c r="O133" t="s">
        <v>466</v>
      </c>
      <c r="P133" t="s">
        <v>466</v>
      </c>
      <c r="Q133" t="s">
        <v>466</v>
      </c>
    </row>
    <row r="134" spans="1:17">
      <c r="A134">
        <v>133</v>
      </c>
      <c r="B134" t="s">
        <v>281</v>
      </c>
      <c r="C134" t="s">
        <v>291</v>
      </c>
      <c r="D134" t="s">
        <v>448</v>
      </c>
      <c r="E134">
        <v>44</v>
      </c>
      <c r="F134" t="s">
        <v>22</v>
      </c>
      <c r="G134" t="s">
        <v>465</v>
      </c>
      <c r="H134">
        <v>3</v>
      </c>
      <c r="I134" t="s">
        <v>466</v>
      </c>
      <c r="J134" t="s">
        <v>466</v>
      </c>
      <c r="L134" t="s">
        <v>465</v>
      </c>
      <c r="M134" t="s">
        <v>466</v>
      </c>
      <c r="N134" t="s">
        <v>466</v>
      </c>
      <c r="O134" t="s">
        <v>466</v>
      </c>
      <c r="P134" t="s">
        <v>466</v>
      </c>
      <c r="Q134" t="s">
        <v>466</v>
      </c>
    </row>
    <row r="135" spans="1:17">
      <c r="A135">
        <v>134</v>
      </c>
      <c r="B135" t="s">
        <v>281</v>
      </c>
      <c r="C135" t="s">
        <v>291</v>
      </c>
      <c r="D135" t="s">
        <v>448</v>
      </c>
      <c r="E135">
        <v>44</v>
      </c>
      <c r="F135" t="s">
        <v>283</v>
      </c>
      <c r="G135" t="s">
        <v>465</v>
      </c>
      <c r="H135">
        <v>1</v>
      </c>
      <c r="I135" t="s">
        <v>465</v>
      </c>
      <c r="J135" t="s">
        <v>465</v>
      </c>
      <c r="K135" t="s">
        <v>482</v>
      </c>
      <c r="L135" t="s">
        <v>465</v>
      </c>
      <c r="M135" t="s">
        <v>466</v>
      </c>
      <c r="N135" t="s">
        <v>466</v>
      </c>
      <c r="O135" t="s">
        <v>466</v>
      </c>
      <c r="P135" t="s">
        <v>466</v>
      </c>
      <c r="Q135" t="s">
        <v>466</v>
      </c>
    </row>
    <row r="136" spans="1:17">
      <c r="A136">
        <v>135</v>
      </c>
      <c r="B136" t="s">
        <v>281</v>
      </c>
      <c r="C136" t="s">
        <v>291</v>
      </c>
      <c r="D136" t="s">
        <v>448</v>
      </c>
      <c r="E136">
        <v>44</v>
      </c>
      <c r="F136" t="s">
        <v>6</v>
      </c>
      <c r="G136" t="s">
        <v>465</v>
      </c>
      <c r="H136">
        <v>2</v>
      </c>
      <c r="I136" t="s">
        <v>465</v>
      </c>
      <c r="J136" t="s">
        <v>465</v>
      </c>
      <c r="K136" t="s">
        <v>480</v>
      </c>
      <c r="L136" t="s">
        <v>465</v>
      </c>
      <c r="M136" t="s">
        <v>466</v>
      </c>
      <c r="N136" t="s">
        <v>465</v>
      </c>
      <c r="O136" t="s">
        <v>465</v>
      </c>
      <c r="P136" t="s">
        <v>465</v>
      </c>
      <c r="Q136" t="s">
        <v>466</v>
      </c>
    </row>
    <row r="137" spans="1:17">
      <c r="A137">
        <v>136</v>
      </c>
      <c r="B137" t="s">
        <v>281</v>
      </c>
      <c r="C137" t="s">
        <v>291</v>
      </c>
      <c r="D137" t="s">
        <v>448</v>
      </c>
      <c r="E137">
        <v>44</v>
      </c>
      <c r="F137" t="s">
        <v>284</v>
      </c>
      <c r="G137" t="s">
        <v>466</v>
      </c>
      <c r="I137" t="s">
        <v>466</v>
      </c>
      <c r="J137" t="s">
        <v>466</v>
      </c>
      <c r="L137" t="s">
        <v>466</v>
      </c>
      <c r="M137" t="s">
        <v>466</v>
      </c>
      <c r="N137" t="s">
        <v>466</v>
      </c>
      <c r="O137" t="s">
        <v>466</v>
      </c>
      <c r="P137" t="s">
        <v>466</v>
      </c>
      <c r="Q137" t="s">
        <v>466</v>
      </c>
    </row>
    <row r="138" spans="1:17">
      <c r="A138">
        <v>137</v>
      </c>
      <c r="B138" t="s">
        <v>281</v>
      </c>
      <c r="C138" t="s">
        <v>292</v>
      </c>
      <c r="D138" t="s">
        <v>449</v>
      </c>
      <c r="E138">
        <v>42</v>
      </c>
      <c r="F138" t="s">
        <v>22</v>
      </c>
      <c r="G138" t="s">
        <v>465</v>
      </c>
      <c r="H138">
        <v>2</v>
      </c>
      <c r="I138" t="s">
        <v>465</v>
      </c>
      <c r="J138" t="s">
        <v>466</v>
      </c>
      <c r="L138" t="s">
        <v>465</v>
      </c>
      <c r="M138" t="s">
        <v>466</v>
      </c>
      <c r="N138" t="s">
        <v>466</v>
      </c>
      <c r="O138" t="s">
        <v>466</v>
      </c>
      <c r="Q138" t="s">
        <v>465</v>
      </c>
    </row>
    <row r="139" spans="1:17">
      <c r="A139">
        <v>138</v>
      </c>
      <c r="B139" t="s">
        <v>281</v>
      </c>
      <c r="C139" t="s">
        <v>292</v>
      </c>
      <c r="D139" t="s">
        <v>449</v>
      </c>
      <c r="E139">
        <v>42</v>
      </c>
      <c r="F139" t="s">
        <v>283</v>
      </c>
      <c r="G139" t="s">
        <v>465</v>
      </c>
      <c r="H139">
        <v>3</v>
      </c>
      <c r="I139" t="s">
        <v>465</v>
      </c>
      <c r="J139" t="s">
        <v>465</v>
      </c>
      <c r="K139" t="s">
        <v>483</v>
      </c>
      <c r="L139" t="s">
        <v>465</v>
      </c>
      <c r="M139" t="s">
        <v>466</v>
      </c>
      <c r="N139" t="s">
        <v>466</v>
      </c>
      <c r="O139" t="s">
        <v>466</v>
      </c>
      <c r="Q139" t="s">
        <v>465</v>
      </c>
    </row>
    <row r="140" spans="1:17">
      <c r="A140">
        <v>139</v>
      </c>
      <c r="B140" t="s">
        <v>281</v>
      </c>
      <c r="C140" t="s">
        <v>292</v>
      </c>
      <c r="D140" t="s">
        <v>449</v>
      </c>
      <c r="E140">
        <v>42</v>
      </c>
      <c r="F140" t="s">
        <v>6</v>
      </c>
      <c r="G140" t="s">
        <v>465</v>
      </c>
      <c r="H140">
        <v>1</v>
      </c>
      <c r="I140" t="s">
        <v>465</v>
      </c>
      <c r="J140" t="s">
        <v>465</v>
      </c>
      <c r="K140" t="s">
        <v>480</v>
      </c>
      <c r="L140" t="s">
        <v>465</v>
      </c>
      <c r="M140" t="s">
        <v>466</v>
      </c>
      <c r="N140" t="s">
        <v>465</v>
      </c>
      <c r="O140" t="s">
        <v>466</v>
      </c>
      <c r="Q140" t="s">
        <v>465</v>
      </c>
    </row>
    <row r="141" spans="1:17">
      <c r="A141">
        <v>140</v>
      </c>
      <c r="B141" t="s">
        <v>281</v>
      </c>
      <c r="C141" t="s">
        <v>292</v>
      </c>
      <c r="D141" t="s">
        <v>449</v>
      </c>
      <c r="E141">
        <v>42</v>
      </c>
      <c r="F141" t="s">
        <v>284</v>
      </c>
      <c r="G141" t="s">
        <v>466</v>
      </c>
      <c r="I141" t="s">
        <v>466</v>
      </c>
      <c r="J141" t="s">
        <v>466</v>
      </c>
      <c r="L141" t="s">
        <v>466</v>
      </c>
      <c r="M141" t="s">
        <v>466</v>
      </c>
      <c r="N141" t="s">
        <v>466</v>
      </c>
      <c r="O141" t="s">
        <v>466</v>
      </c>
      <c r="Q141" t="s">
        <v>465</v>
      </c>
    </row>
    <row r="142" spans="1:17">
      <c r="A142">
        <v>141</v>
      </c>
      <c r="B142" t="s">
        <v>281</v>
      </c>
      <c r="C142" t="s">
        <v>293</v>
      </c>
      <c r="D142" t="s">
        <v>450</v>
      </c>
      <c r="E142">
        <v>28</v>
      </c>
      <c r="F142" t="s">
        <v>22</v>
      </c>
      <c r="G142" t="s">
        <v>465</v>
      </c>
      <c r="H142">
        <v>1</v>
      </c>
      <c r="I142" t="s">
        <v>465</v>
      </c>
      <c r="J142" t="s">
        <v>465</v>
      </c>
      <c r="K142" t="s">
        <v>482</v>
      </c>
      <c r="L142" t="s">
        <v>465</v>
      </c>
      <c r="M142" t="s">
        <v>465</v>
      </c>
      <c r="N142" t="s">
        <v>466</v>
      </c>
      <c r="O142" t="s">
        <v>475</v>
      </c>
      <c r="P142" t="s">
        <v>466</v>
      </c>
      <c r="Q142" t="s">
        <v>465</v>
      </c>
    </row>
    <row r="143" spans="1:17">
      <c r="A143">
        <v>142</v>
      </c>
      <c r="B143" t="s">
        <v>281</v>
      </c>
      <c r="C143" t="s">
        <v>293</v>
      </c>
      <c r="D143" t="s">
        <v>450</v>
      </c>
      <c r="E143">
        <v>28</v>
      </c>
      <c r="F143" t="s">
        <v>283</v>
      </c>
      <c r="G143" t="s">
        <v>465</v>
      </c>
      <c r="H143">
        <v>3</v>
      </c>
      <c r="I143" t="s">
        <v>465</v>
      </c>
      <c r="J143" t="s">
        <v>465</v>
      </c>
      <c r="K143" t="s">
        <v>483</v>
      </c>
      <c r="L143" t="s">
        <v>465</v>
      </c>
      <c r="M143" t="s">
        <v>466</v>
      </c>
      <c r="N143" t="s">
        <v>466</v>
      </c>
      <c r="O143" t="s">
        <v>466</v>
      </c>
      <c r="P143" t="s">
        <v>466</v>
      </c>
      <c r="Q143" t="s">
        <v>465</v>
      </c>
    </row>
    <row r="144" spans="1:17">
      <c r="A144">
        <v>143</v>
      </c>
      <c r="B144" t="s">
        <v>281</v>
      </c>
      <c r="C144" t="s">
        <v>293</v>
      </c>
      <c r="D144" t="s">
        <v>450</v>
      </c>
      <c r="E144">
        <v>28</v>
      </c>
      <c r="F144" t="s">
        <v>6</v>
      </c>
      <c r="G144" t="s">
        <v>465</v>
      </c>
      <c r="H144">
        <v>2</v>
      </c>
      <c r="I144" t="s">
        <v>465</v>
      </c>
      <c r="J144" t="s">
        <v>465</v>
      </c>
      <c r="K144" t="s">
        <v>480</v>
      </c>
      <c r="L144" t="s">
        <v>466</v>
      </c>
      <c r="M144" t="s">
        <v>466</v>
      </c>
      <c r="N144" t="s">
        <v>465</v>
      </c>
      <c r="O144" t="s">
        <v>465</v>
      </c>
      <c r="P144" t="s">
        <v>465</v>
      </c>
      <c r="Q144" t="s">
        <v>465</v>
      </c>
    </row>
    <row r="145" spans="1:17">
      <c r="A145">
        <v>144</v>
      </c>
      <c r="B145" t="s">
        <v>281</v>
      </c>
      <c r="C145" t="s">
        <v>293</v>
      </c>
      <c r="D145" t="s">
        <v>450</v>
      </c>
      <c r="E145">
        <v>28</v>
      </c>
      <c r="F145" t="s">
        <v>284</v>
      </c>
      <c r="G145" t="s">
        <v>466</v>
      </c>
      <c r="I145" t="s">
        <v>466</v>
      </c>
      <c r="J145" t="s">
        <v>466</v>
      </c>
      <c r="L145" t="s">
        <v>466</v>
      </c>
      <c r="M145" t="s">
        <v>466</v>
      </c>
      <c r="N145" t="s">
        <v>466</v>
      </c>
      <c r="O145" t="s">
        <v>466</v>
      </c>
      <c r="P145" t="s">
        <v>466</v>
      </c>
      <c r="Q145" t="s">
        <v>465</v>
      </c>
    </row>
    <row r="146" spans="1:17">
      <c r="A146">
        <v>145</v>
      </c>
      <c r="B146" t="s">
        <v>281</v>
      </c>
      <c r="C146" t="s">
        <v>294</v>
      </c>
      <c r="D146" t="s">
        <v>451</v>
      </c>
      <c r="E146">
        <v>36</v>
      </c>
      <c r="F146" t="s">
        <v>22</v>
      </c>
      <c r="G146" t="s">
        <v>465</v>
      </c>
      <c r="H146">
        <v>3</v>
      </c>
      <c r="I146" t="s">
        <v>465</v>
      </c>
      <c r="J146" t="s">
        <v>465</v>
      </c>
      <c r="K146" t="s">
        <v>481</v>
      </c>
      <c r="L146" t="s">
        <v>465</v>
      </c>
      <c r="M146" t="s">
        <v>466</v>
      </c>
      <c r="N146" t="s">
        <v>466</v>
      </c>
      <c r="O146" t="s">
        <v>466</v>
      </c>
      <c r="P146" t="s">
        <v>466</v>
      </c>
      <c r="Q146" t="s">
        <v>465</v>
      </c>
    </row>
    <row r="147" spans="1:17">
      <c r="A147">
        <v>146</v>
      </c>
      <c r="B147" t="s">
        <v>281</v>
      </c>
      <c r="C147" t="s">
        <v>294</v>
      </c>
      <c r="D147" t="s">
        <v>451</v>
      </c>
      <c r="E147">
        <v>36</v>
      </c>
      <c r="F147" t="s">
        <v>283</v>
      </c>
      <c r="G147" t="s">
        <v>465</v>
      </c>
      <c r="H147">
        <v>2</v>
      </c>
      <c r="I147" t="s">
        <v>465</v>
      </c>
      <c r="J147" t="s">
        <v>465</v>
      </c>
      <c r="K147" t="s">
        <v>483</v>
      </c>
      <c r="L147" t="s">
        <v>465</v>
      </c>
      <c r="M147" t="s">
        <v>466</v>
      </c>
      <c r="N147" t="s">
        <v>466</v>
      </c>
      <c r="O147" t="s">
        <v>466</v>
      </c>
      <c r="P147" t="s">
        <v>466</v>
      </c>
      <c r="Q147" t="s">
        <v>465</v>
      </c>
    </row>
    <row r="148" spans="1:17">
      <c r="A148">
        <v>147</v>
      </c>
      <c r="B148" t="s">
        <v>281</v>
      </c>
      <c r="C148" t="s">
        <v>294</v>
      </c>
      <c r="D148" t="s">
        <v>451</v>
      </c>
      <c r="E148">
        <v>36</v>
      </c>
      <c r="F148" t="s">
        <v>6</v>
      </c>
      <c r="G148" t="s">
        <v>465</v>
      </c>
      <c r="H148">
        <v>1</v>
      </c>
      <c r="I148" t="s">
        <v>465</v>
      </c>
      <c r="J148" t="s">
        <v>465</v>
      </c>
      <c r="K148" t="s">
        <v>480</v>
      </c>
      <c r="L148" t="s">
        <v>465</v>
      </c>
      <c r="M148" t="s">
        <v>466</v>
      </c>
      <c r="N148" t="s">
        <v>466</v>
      </c>
      <c r="O148" t="s">
        <v>466</v>
      </c>
      <c r="P148" t="s">
        <v>466</v>
      </c>
      <c r="Q148" t="s">
        <v>465</v>
      </c>
    </row>
    <row r="149" spans="1:17">
      <c r="A149">
        <v>148</v>
      </c>
      <c r="B149" t="s">
        <v>281</v>
      </c>
      <c r="C149" t="s">
        <v>294</v>
      </c>
      <c r="D149" t="s">
        <v>451</v>
      </c>
      <c r="E149">
        <v>36</v>
      </c>
      <c r="F149" t="s">
        <v>284</v>
      </c>
      <c r="G149" t="s">
        <v>466</v>
      </c>
      <c r="I149" t="s">
        <v>466</v>
      </c>
      <c r="J149" t="s">
        <v>466</v>
      </c>
      <c r="L149" t="s">
        <v>466</v>
      </c>
      <c r="M149" t="s">
        <v>466</v>
      </c>
      <c r="N149" t="s">
        <v>466</v>
      </c>
      <c r="O149" t="s">
        <v>466</v>
      </c>
      <c r="P149" t="s">
        <v>466</v>
      </c>
      <c r="Q149" t="s">
        <v>465</v>
      </c>
    </row>
    <row r="150" spans="1:17">
      <c r="A150">
        <v>149</v>
      </c>
      <c r="B150" t="s">
        <v>281</v>
      </c>
      <c r="C150" t="s">
        <v>295</v>
      </c>
      <c r="D150" t="s">
        <v>452</v>
      </c>
      <c r="F150" t="s">
        <v>22</v>
      </c>
      <c r="G150" t="s">
        <v>466</v>
      </c>
      <c r="I150" t="s">
        <v>466</v>
      </c>
      <c r="J150" t="s">
        <v>466</v>
      </c>
      <c r="L150" t="s">
        <v>465</v>
      </c>
      <c r="M150" t="s">
        <v>466</v>
      </c>
      <c r="N150" t="s">
        <v>466</v>
      </c>
      <c r="O150" t="s">
        <v>466</v>
      </c>
      <c r="P150" t="s">
        <v>466</v>
      </c>
      <c r="Q150" t="s">
        <v>465</v>
      </c>
    </row>
    <row r="151" spans="1:17">
      <c r="A151">
        <v>150</v>
      </c>
      <c r="B151" t="s">
        <v>281</v>
      </c>
      <c r="C151" t="s">
        <v>295</v>
      </c>
      <c r="D151" t="s">
        <v>452</v>
      </c>
      <c r="F151" t="s">
        <v>283</v>
      </c>
      <c r="G151" t="s">
        <v>465</v>
      </c>
      <c r="H151">
        <v>2</v>
      </c>
      <c r="I151" t="s">
        <v>465</v>
      </c>
      <c r="J151" t="s">
        <v>465</v>
      </c>
      <c r="K151" t="s">
        <v>483</v>
      </c>
      <c r="L151" t="s">
        <v>466</v>
      </c>
      <c r="M151" t="s">
        <v>466</v>
      </c>
      <c r="N151" t="s">
        <v>466</v>
      </c>
      <c r="O151" t="s">
        <v>466</v>
      </c>
      <c r="P151" t="s">
        <v>466</v>
      </c>
      <c r="Q151" t="s">
        <v>465</v>
      </c>
    </row>
    <row r="152" spans="1:17">
      <c r="A152">
        <v>151</v>
      </c>
      <c r="B152" t="s">
        <v>281</v>
      </c>
      <c r="C152" t="s">
        <v>295</v>
      </c>
      <c r="D152" t="s">
        <v>452</v>
      </c>
      <c r="F152" t="s">
        <v>6</v>
      </c>
      <c r="G152" t="s">
        <v>465</v>
      </c>
      <c r="H152">
        <v>1</v>
      </c>
      <c r="I152" t="s">
        <v>465</v>
      </c>
      <c r="J152" t="s">
        <v>465</v>
      </c>
      <c r="K152" t="s">
        <v>480</v>
      </c>
      <c r="L152" t="s">
        <v>465</v>
      </c>
      <c r="M152" t="s">
        <v>466</v>
      </c>
      <c r="N152" t="s">
        <v>466</v>
      </c>
      <c r="O152" t="s">
        <v>466</v>
      </c>
      <c r="P152" t="s">
        <v>466</v>
      </c>
      <c r="Q152" t="s">
        <v>466</v>
      </c>
    </row>
    <row r="153" spans="1:17">
      <c r="A153">
        <v>152</v>
      </c>
      <c r="B153" t="s">
        <v>281</v>
      </c>
      <c r="C153" t="s">
        <v>295</v>
      </c>
      <c r="D153" t="s">
        <v>452</v>
      </c>
      <c r="F153" t="s">
        <v>284</v>
      </c>
      <c r="G153" t="s">
        <v>466</v>
      </c>
      <c r="I153" t="s">
        <v>466</v>
      </c>
      <c r="J153" t="s">
        <v>465</v>
      </c>
      <c r="K153" t="s">
        <v>483</v>
      </c>
      <c r="L153" t="s">
        <v>466</v>
      </c>
      <c r="M153" t="s">
        <v>466</v>
      </c>
      <c r="N153" t="s">
        <v>466</v>
      </c>
      <c r="O153" t="s">
        <v>466</v>
      </c>
      <c r="P153" t="s">
        <v>466</v>
      </c>
      <c r="Q153" t="s">
        <v>465</v>
      </c>
    </row>
    <row r="154" spans="1:17">
      <c r="A154">
        <v>153</v>
      </c>
      <c r="B154" t="s">
        <v>281</v>
      </c>
      <c r="C154" t="s">
        <v>296</v>
      </c>
      <c r="D154" t="s">
        <v>453</v>
      </c>
      <c r="F154" t="s">
        <v>22</v>
      </c>
      <c r="G154" t="s">
        <v>465</v>
      </c>
      <c r="H154">
        <v>3</v>
      </c>
      <c r="I154" t="s">
        <v>466</v>
      </c>
      <c r="J154" t="s">
        <v>466</v>
      </c>
      <c r="L154" t="s">
        <v>465</v>
      </c>
      <c r="M154" t="s">
        <v>466</v>
      </c>
      <c r="N154" t="s">
        <v>466</v>
      </c>
      <c r="O154" t="s">
        <v>466</v>
      </c>
      <c r="P154" t="s">
        <v>466</v>
      </c>
      <c r="Q154" t="s">
        <v>465</v>
      </c>
    </row>
    <row r="155" spans="1:17">
      <c r="A155">
        <v>154</v>
      </c>
      <c r="B155" t="s">
        <v>281</v>
      </c>
      <c r="C155" t="s">
        <v>296</v>
      </c>
      <c r="D155" t="s">
        <v>453</v>
      </c>
      <c r="F155" t="s">
        <v>283</v>
      </c>
      <c r="G155" t="s">
        <v>465</v>
      </c>
      <c r="H155">
        <v>1</v>
      </c>
      <c r="I155" t="s">
        <v>465</v>
      </c>
      <c r="J155" t="s">
        <v>465</v>
      </c>
      <c r="K155" t="s">
        <v>483</v>
      </c>
      <c r="L155" t="s">
        <v>465</v>
      </c>
      <c r="M155" t="s">
        <v>465</v>
      </c>
      <c r="N155" t="s">
        <v>466</v>
      </c>
      <c r="O155" t="s">
        <v>466</v>
      </c>
      <c r="P155" t="s">
        <v>466</v>
      </c>
      <c r="Q155" t="s">
        <v>465</v>
      </c>
    </row>
    <row r="156" spans="1:17">
      <c r="A156">
        <v>155</v>
      </c>
      <c r="B156" t="s">
        <v>281</v>
      </c>
      <c r="C156" t="s">
        <v>296</v>
      </c>
      <c r="D156" t="s">
        <v>453</v>
      </c>
      <c r="F156" t="s">
        <v>6</v>
      </c>
      <c r="G156" t="s">
        <v>465</v>
      </c>
      <c r="H156">
        <v>2</v>
      </c>
      <c r="I156" t="s">
        <v>465</v>
      </c>
      <c r="J156" t="s">
        <v>466</v>
      </c>
      <c r="L156" t="s">
        <v>466</v>
      </c>
      <c r="M156" t="s">
        <v>466</v>
      </c>
      <c r="N156" t="s">
        <v>465</v>
      </c>
      <c r="O156" t="s">
        <v>466</v>
      </c>
      <c r="P156" t="s">
        <v>465</v>
      </c>
      <c r="Q156" t="s">
        <v>466</v>
      </c>
    </row>
    <row r="157" spans="1:17">
      <c r="A157">
        <v>156</v>
      </c>
      <c r="B157" t="s">
        <v>281</v>
      </c>
      <c r="C157" t="s">
        <v>296</v>
      </c>
      <c r="D157" t="s">
        <v>453</v>
      </c>
      <c r="F157" t="s">
        <v>284</v>
      </c>
      <c r="G157" t="s">
        <v>466</v>
      </c>
      <c r="I157" t="s">
        <v>466</v>
      </c>
      <c r="J157" t="s">
        <v>466</v>
      </c>
      <c r="L157" t="s">
        <v>466</v>
      </c>
      <c r="M157" t="s">
        <v>466</v>
      </c>
      <c r="N157" t="s">
        <v>466</v>
      </c>
      <c r="O157" t="s">
        <v>466</v>
      </c>
      <c r="P157" t="s">
        <v>466</v>
      </c>
      <c r="Q157" t="s">
        <v>465</v>
      </c>
    </row>
    <row r="158" spans="1:17">
      <c r="A158">
        <v>157</v>
      </c>
      <c r="B158" t="s">
        <v>281</v>
      </c>
      <c r="C158" t="s">
        <v>297</v>
      </c>
      <c r="D158" t="s">
        <v>454</v>
      </c>
      <c r="E158">
        <v>50</v>
      </c>
      <c r="F158" t="s">
        <v>22</v>
      </c>
      <c r="G158" t="s">
        <v>465</v>
      </c>
      <c r="H158">
        <v>3</v>
      </c>
      <c r="I158" t="s">
        <v>466</v>
      </c>
      <c r="J158" t="s">
        <v>466</v>
      </c>
      <c r="L158" t="s">
        <v>465</v>
      </c>
      <c r="M158" t="s">
        <v>466</v>
      </c>
      <c r="N158" t="s">
        <v>466</v>
      </c>
      <c r="O158" t="s">
        <v>466</v>
      </c>
      <c r="P158" t="s">
        <v>466</v>
      </c>
      <c r="Q158" t="s">
        <v>465</v>
      </c>
    </row>
    <row r="159" spans="1:17">
      <c r="A159">
        <v>158</v>
      </c>
      <c r="B159" t="s">
        <v>281</v>
      </c>
      <c r="C159" t="s">
        <v>297</v>
      </c>
      <c r="D159" t="s">
        <v>454</v>
      </c>
      <c r="E159">
        <v>50</v>
      </c>
      <c r="F159" t="s">
        <v>283</v>
      </c>
      <c r="G159" t="s">
        <v>465</v>
      </c>
      <c r="H159">
        <v>2</v>
      </c>
      <c r="I159" t="s">
        <v>465</v>
      </c>
      <c r="J159" t="s">
        <v>465</v>
      </c>
      <c r="K159" t="s">
        <v>483</v>
      </c>
      <c r="L159" t="s">
        <v>465</v>
      </c>
      <c r="M159" t="s">
        <v>466</v>
      </c>
      <c r="N159" t="s">
        <v>466</v>
      </c>
      <c r="O159" t="s">
        <v>466</v>
      </c>
      <c r="P159" t="s">
        <v>465</v>
      </c>
      <c r="Q159" t="s">
        <v>465</v>
      </c>
    </row>
    <row r="160" spans="1:17">
      <c r="A160">
        <v>159</v>
      </c>
      <c r="B160" t="s">
        <v>281</v>
      </c>
      <c r="C160" t="s">
        <v>297</v>
      </c>
      <c r="D160" t="s">
        <v>454</v>
      </c>
      <c r="E160">
        <v>50</v>
      </c>
      <c r="F160" t="s">
        <v>6</v>
      </c>
      <c r="G160" t="s">
        <v>465</v>
      </c>
      <c r="H160">
        <v>1</v>
      </c>
      <c r="I160" t="s">
        <v>465</v>
      </c>
      <c r="J160" t="s">
        <v>465</v>
      </c>
      <c r="K160" t="s">
        <v>480</v>
      </c>
      <c r="L160" t="s">
        <v>465</v>
      </c>
      <c r="M160" t="s">
        <v>465</v>
      </c>
      <c r="N160" t="s">
        <v>466</v>
      </c>
      <c r="O160" t="s">
        <v>466</v>
      </c>
      <c r="P160" t="s">
        <v>466</v>
      </c>
      <c r="Q160" t="s">
        <v>466</v>
      </c>
    </row>
    <row r="161" spans="1:17">
      <c r="A161">
        <v>160</v>
      </c>
      <c r="B161" t="s">
        <v>281</v>
      </c>
      <c r="C161" t="s">
        <v>297</v>
      </c>
      <c r="D161" t="s">
        <v>454</v>
      </c>
      <c r="E161">
        <v>50</v>
      </c>
      <c r="F161" t="s">
        <v>284</v>
      </c>
      <c r="G161" t="s">
        <v>466</v>
      </c>
      <c r="I161" t="s">
        <v>466</v>
      </c>
      <c r="J161" t="s">
        <v>466</v>
      </c>
      <c r="L161" t="s">
        <v>466</v>
      </c>
      <c r="M161" t="s">
        <v>466</v>
      </c>
      <c r="N161" t="s">
        <v>466</v>
      </c>
      <c r="O161" t="s">
        <v>466</v>
      </c>
      <c r="P161" t="s">
        <v>466</v>
      </c>
      <c r="Q161" t="s">
        <v>465</v>
      </c>
    </row>
    <row r="162" spans="1:17">
      <c r="A162">
        <v>161</v>
      </c>
      <c r="B162" t="s">
        <v>281</v>
      </c>
      <c r="C162" t="s">
        <v>298</v>
      </c>
      <c r="D162" t="s">
        <v>455</v>
      </c>
      <c r="F162" t="s">
        <v>22</v>
      </c>
      <c r="G162" t="s">
        <v>465</v>
      </c>
      <c r="H162">
        <v>3</v>
      </c>
      <c r="I162" t="s">
        <v>465</v>
      </c>
      <c r="J162" t="s">
        <v>466</v>
      </c>
      <c r="L162" t="s">
        <v>465</v>
      </c>
      <c r="M162" t="s">
        <v>466</v>
      </c>
      <c r="N162" t="s">
        <v>466</v>
      </c>
      <c r="O162" t="s">
        <v>466</v>
      </c>
      <c r="P162" t="s">
        <v>466</v>
      </c>
      <c r="Q162" t="s">
        <v>465</v>
      </c>
    </row>
    <row r="163" spans="1:17">
      <c r="A163">
        <v>162</v>
      </c>
      <c r="B163" t="s">
        <v>281</v>
      </c>
      <c r="C163" t="s">
        <v>298</v>
      </c>
      <c r="D163" t="s">
        <v>455</v>
      </c>
      <c r="F163" t="s">
        <v>283</v>
      </c>
      <c r="G163" t="s">
        <v>465</v>
      </c>
      <c r="H163">
        <v>2</v>
      </c>
      <c r="I163" t="s">
        <v>465</v>
      </c>
      <c r="J163" t="s">
        <v>465</v>
      </c>
      <c r="K163" t="s">
        <v>483</v>
      </c>
      <c r="L163" t="s">
        <v>465</v>
      </c>
      <c r="M163" t="s">
        <v>466</v>
      </c>
      <c r="N163" t="s">
        <v>466</v>
      </c>
      <c r="O163" t="s">
        <v>466</v>
      </c>
      <c r="P163" t="s">
        <v>466</v>
      </c>
      <c r="Q163" t="s">
        <v>465</v>
      </c>
    </row>
    <row r="164" spans="1:17">
      <c r="A164">
        <v>163</v>
      </c>
      <c r="B164" t="s">
        <v>281</v>
      </c>
      <c r="C164" t="s">
        <v>298</v>
      </c>
      <c r="D164" t="s">
        <v>455</v>
      </c>
      <c r="F164" t="s">
        <v>6</v>
      </c>
      <c r="G164" t="s">
        <v>465</v>
      </c>
      <c r="H164">
        <v>1</v>
      </c>
      <c r="I164" t="s">
        <v>465</v>
      </c>
      <c r="J164" t="s">
        <v>465</v>
      </c>
      <c r="K164" t="s">
        <v>480</v>
      </c>
      <c r="L164" t="s">
        <v>466</v>
      </c>
      <c r="M164" t="s">
        <v>466</v>
      </c>
      <c r="N164" t="s">
        <v>466</v>
      </c>
      <c r="O164" t="s">
        <v>466</v>
      </c>
      <c r="P164" t="s">
        <v>466</v>
      </c>
      <c r="Q164" t="s">
        <v>466</v>
      </c>
    </row>
    <row r="165" spans="1:17">
      <c r="A165">
        <v>164</v>
      </c>
      <c r="B165" t="s">
        <v>281</v>
      </c>
      <c r="C165" t="s">
        <v>298</v>
      </c>
      <c r="D165" t="s">
        <v>455</v>
      </c>
      <c r="F165" t="s">
        <v>284</v>
      </c>
      <c r="G165" t="s">
        <v>466</v>
      </c>
      <c r="I165" t="s">
        <v>466</v>
      </c>
      <c r="J165" t="s">
        <v>466</v>
      </c>
      <c r="L165" t="s">
        <v>466</v>
      </c>
      <c r="M165" t="s">
        <v>466</v>
      </c>
      <c r="N165" t="s">
        <v>466</v>
      </c>
      <c r="O165" t="s">
        <v>466</v>
      </c>
      <c r="P165" t="s">
        <v>466</v>
      </c>
      <c r="Q165" t="s">
        <v>465</v>
      </c>
    </row>
    <row r="166" spans="1:17">
      <c r="A166">
        <v>165</v>
      </c>
      <c r="B166" t="s">
        <v>299</v>
      </c>
      <c r="C166" t="s">
        <v>286</v>
      </c>
      <c r="D166" t="s">
        <v>456</v>
      </c>
      <c r="E166">
        <v>47</v>
      </c>
      <c r="F166" t="s">
        <v>22</v>
      </c>
      <c r="G166" t="s">
        <v>465</v>
      </c>
      <c r="H166">
        <v>3</v>
      </c>
      <c r="I166" t="s">
        <v>465</v>
      </c>
      <c r="J166" t="s">
        <v>465</v>
      </c>
      <c r="K166" t="s">
        <v>482</v>
      </c>
      <c r="L166" t="s">
        <v>465</v>
      </c>
      <c r="M166" t="s">
        <v>466</v>
      </c>
      <c r="N166" t="s">
        <v>465</v>
      </c>
      <c r="O166" t="s">
        <v>465</v>
      </c>
      <c r="P166" t="s">
        <v>465</v>
      </c>
      <c r="Q166" t="s">
        <v>466</v>
      </c>
    </row>
    <row r="167" spans="1:17">
      <c r="A167">
        <v>166</v>
      </c>
      <c r="B167" t="s">
        <v>299</v>
      </c>
      <c r="C167" t="s">
        <v>286</v>
      </c>
      <c r="D167" t="s">
        <v>456</v>
      </c>
      <c r="E167">
        <v>47</v>
      </c>
      <c r="F167" t="s">
        <v>283</v>
      </c>
      <c r="G167" t="s">
        <v>465</v>
      </c>
      <c r="H167">
        <v>2</v>
      </c>
      <c r="I167" t="s">
        <v>465</v>
      </c>
      <c r="J167" t="s">
        <v>465</v>
      </c>
      <c r="K167" t="s">
        <v>483</v>
      </c>
      <c r="L167" t="s">
        <v>465</v>
      </c>
      <c r="M167" t="s">
        <v>466</v>
      </c>
      <c r="N167" t="s">
        <v>466</v>
      </c>
      <c r="O167" t="s">
        <v>466</v>
      </c>
      <c r="P167" t="s">
        <v>466</v>
      </c>
      <c r="Q167" t="s">
        <v>466</v>
      </c>
    </row>
    <row r="168" spans="1:17">
      <c r="A168">
        <v>167</v>
      </c>
      <c r="B168" t="s">
        <v>299</v>
      </c>
      <c r="C168" t="s">
        <v>286</v>
      </c>
      <c r="D168" t="s">
        <v>456</v>
      </c>
      <c r="E168">
        <v>47</v>
      </c>
      <c r="F168" t="s">
        <v>6</v>
      </c>
      <c r="G168" t="s">
        <v>465</v>
      </c>
      <c r="H168">
        <v>1</v>
      </c>
      <c r="I168" t="s">
        <v>465</v>
      </c>
      <c r="J168" t="s">
        <v>465</v>
      </c>
      <c r="K168" t="s">
        <v>480</v>
      </c>
      <c r="L168" t="s">
        <v>465</v>
      </c>
      <c r="M168" t="s">
        <v>466</v>
      </c>
      <c r="N168" t="s">
        <v>465</v>
      </c>
      <c r="O168" t="s">
        <v>465</v>
      </c>
      <c r="P168" t="s">
        <v>465</v>
      </c>
      <c r="Q168" t="s">
        <v>466</v>
      </c>
    </row>
    <row r="169" spans="1:17">
      <c r="A169">
        <v>168</v>
      </c>
      <c r="B169" t="s">
        <v>299</v>
      </c>
      <c r="C169" t="s">
        <v>286</v>
      </c>
      <c r="D169" t="s">
        <v>456</v>
      </c>
      <c r="E169">
        <v>47</v>
      </c>
      <c r="F169" t="s">
        <v>284</v>
      </c>
      <c r="G169" t="s">
        <v>466</v>
      </c>
      <c r="I169" t="s">
        <v>466</v>
      </c>
      <c r="J169" t="s">
        <v>466</v>
      </c>
      <c r="L169" t="s">
        <v>466</v>
      </c>
      <c r="M169" t="s">
        <v>466</v>
      </c>
      <c r="N169" t="s">
        <v>466</v>
      </c>
      <c r="O169" t="s">
        <v>466</v>
      </c>
      <c r="P169" t="s">
        <v>466</v>
      </c>
      <c r="Q169" t="s">
        <v>465</v>
      </c>
    </row>
    <row r="170" spans="1:17">
      <c r="A170">
        <v>169</v>
      </c>
      <c r="B170" t="s">
        <v>281</v>
      </c>
      <c r="C170" t="s">
        <v>300</v>
      </c>
      <c r="D170" t="s">
        <v>457</v>
      </c>
      <c r="E170">
        <v>45</v>
      </c>
      <c r="F170" t="s">
        <v>22</v>
      </c>
      <c r="G170" t="s">
        <v>465</v>
      </c>
      <c r="H170">
        <v>3</v>
      </c>
      <c r="I170" t="s">
        <v>466</v>
      </c>
      <c r="J170" t="s">
        <v>466</v>
      </c>
      <c r="L170" t="s">
        <v>466</v>
      </c>
      <c r="M170" t="s">
        <v>466</v>
      </c>
      <c r="N170" t="s">
        <v>466</v>
      </c>
      <c r="O170" t="s">
        <v>466</v>
      </c>
      <c r="P170" t="s">
        <v>466</v>
      </c>
      <c r="Q170" t="s">
        <v>465</v>
      </c>
    </row>
    <row r="171" spans="1:17">
      <c r="A171">
        <v>170</v>
      </c>
      <c r="B171" t="s">
        <v>281</v>
      </c>
      <c r="C171" t="s">
        <v>300</v>
      </c>
      <c r="D171" t="s">
        <v>457</v>
      </c>
      <c r="E171">
        <v>45</v>
      </c>
      <c r="F171" t="s">
        <v>283</v>
      </c>
      <c r="G171" t="s">
        <v>465</v>
      </c>
      <c r="H171">
        <v>2</v>
      </c>
      <c r="I171" t="s">
        <v>465</v>
      </c>
      <c r="J171" t="s">
        <v>466</v>
      </c>
      <c r="L171" t="s">
        <v>466</v>
      </c>
      <c r="M171" t="s">
        <v>466</v>
      </c>
      <c r="N171" t="s">
        <v>466</v>
      </c>
      <c r="O171" t="s">
        <v>466</v>
      </c>
      <c r="P171" t="s">
        <v>466</v>
      </c>
      <c r="Q171" t="s">
        <v>465</v>
      </c>
    </row>
    <row r="172" spans="1:17">
      <c r="A172">
        <v>171</v>
      </c>
      <c r="B172" t="s">
        <v>281</v>
      </c>
      <c r="C172" t="s">
        <v>300</v>
      </c>
      <c r="D172" t="s">
        <v>457</v>
      </c>
      <c r="E172">
        <v>45</v>
      </c>
      <c r="F172" t="s">
        <v>6</v>
      </c>
      <c r="G172" t="s">
        <v>465</v>
      </c>
      <c r="H172">
        <v>1</v>
      </c>
      <c r="I172" t="s">
        <v>465</v>
      </c>
      <c r="J172" t="s">
        <v>466</v>
      </c>
      <c r="L172" t="s">
        <v>466</v>
      </c>
      <c r="M172" t="s">
        <v>466</v>
      </c>
      <c r="N172" t="s">
        <v>466</v>
      </c>
      <c r="O172" t="s">
        <v>466</v>
      </c>
      <c r="P172" t="s">
        <v>466</v>
      </c>
      <c r="Q172" t="s">
        <v>465</v>
      </c>
    </row>
    <row r="173" spans="1:17">
      <c r="A173">
        <v>172</v>
      </c>
      <c r="B173" t="s">
        <v>281</v>
      </c>
      <c r="C173" t="s">
        <v>300</v>
      </c>
      <c r="D173" t="s">
        <v>457</v>
      </c>
      <c r="E173">
        <v>45</v>
      </c>
      <c r="F173" t="s">
        <v>284</v>
      </c>
      <c r="G173" t="s">
        <v>466</v>
      </c>
      <c r="I173" t="s">
        <v>466</v>
      </c>
      <c r="J173" t="s">
        <v>466</v>
      </c>
      <c r="L173" t="s">
        <v>466</v>
      </c>
      <c r="M173" t="s">
        <v>466</v>
      </c>
      <c r="N173" t="s">
        <v>466</v>
      </c>
      <c r="O173" t="s">
        <v>466</v>
      </c>
      <c r="P173" t="s">
        <v>466</v>
      </c>
      <c r="Q173" t="s">
        <v>465</v>
      </c>
    </row>
    <row r="174" spans="1:17">
      <c r="A174">
        <v>173</v>
      </c>
      <c r="B174" t="s">
        <v>281</v>
      </c>
      <c r="C174" t="s">
        <v>300</v>
      </c>
      <c r="D174" t="s">
        <v>458</v>
      </c>
      <c r="E174">
        <v>27</v>
      </c>
      <c r="F174" t="s">
        <v>22</v>
      </c>
      <c r="G174" t="s">
        <v>465</v>
      </c>
      <c r="H174">
        <v>3</v>
      </c>
      <c r="I174" t="s">
        <v>466</v>
      </c>
      <c r="J174" t="s">
        <v>466</v>
      </c>
      <c r="L174" t="s">
        <v>465</v>
      </c>
      <c r="M174" t="s">
        <v>466</v>
      </c>
      <c r="N174" t="s">
        <v>466</v>
      </c>
      <c r="O174" t="s">
        <v>466</v>
      </c>
      <c r="P174" t="s">
        <v>466</v>
      </c>
      <c r="Q174" t="s">
        <v>465</v>
      </c>
    </row>
    <row r="175" spans="1:17">
      <c r="A175">
        <v>174</v>
      </c>
      <c r="B175" t="s">
        <v>281</v>
      </c>
      <c r="C175" t="s">
        <v>300</v>
      </c>
      <c r="D175" t="s">
        <v>458</v>
      </c>
      <c r="E175">
        <v>27</v>
      </c>
      <c r="F175" t="s">
        <v>283</v>
      </c>
      <c r="G175" t="s">
        <v>465</v>
      </c>
      <c r="H175">
        <v>1</v>
      </c>
      <c r="I175" t="s">
        <v>465</v>
      </c>
      <c r="J175" t="s">
        <v>466</v>
      </c>
      <c r="L175" t="s">
        <v>465</v>
      </c>
      <c r="M175" t="s">
        <v>466</v>
      </c>
      <c r="N175" t="s">
        <v>466</v>
      </c>
      <c r="O175" t="s">
        <v>466</v>
      </c>
      <c r="P175" t="s">
        <v>466</v>
      </c>
      <c r="Q175" t="s">
        <v>465</v>
      </c>
    </row>
    <row r="176" spans="1:17">
      <c r="A176">
        <v>175</v>
      </c>
      <c r="B176" t="s">
        <v>281</v>
      </c>
      <c r="C176" t="s">
        <v>300</v>
      </c>
      <c r="D176" t="s">
        <v>458</v>
      </c>
      <c r="E176">
        <v>27</v>
      </c>
      <c r="F176" t="s">
        <v>6</v>
      </c>
      <c r="G176" t="s">
        <v>465</v>
      </c>
      <c r="H176">
        <v>2</v>
      </c>
      <c r="I176" t="s">
        <v>465</v>
      </c>
      <c r="J176" t="s">
        <v>465</v>
      </c>
      <c r="K176" t="s">
        <v>480</v>
      </c>
      <c r="L176" t="s">
        <v>466</v>
      </c>
      <c r="M176" t="s">
        <v>466</v>
      </c>
      <c r="N176" t="s">
        <v>466</v>
      </c>
      <c r="O176" t="s">
        <v>466</v>
      </c>
      <c r="P176" t="s">
        <v>466</v>
      </c>
      <c r="Q176" t="s">
        <v>465</v>
      </c>
    </row>
    <row r="177" spans="1:17">
      <c r="A177">
        <v>176</v>
      </c>
      <c r="B177" t="s">
        <v>281</v>
      </c>
      <c r="C177" t="s">
        <v>300</v>
      </c>
      <c r="D177" t="s">
        <v>458</v>
      </c>
      <c r="E177">
        <v>27</v>
      </c>
      <c r="F177" t="s">
        <v>284</v>
      </c>
      <c r="G177" t="s">
        <v>466</v>
      </c>
      <c r="I177" t="s">
        <v>466</v>
      </c>
      <c r="J177" t="s">
        <v>466</v>
      </c>
      <c r="L177" t="s">
        <v>466</v>
      </c>
      <c r="M177" t="s">
        <v>466</v>
      </c>
      <c r="N177" t="s">
        <v>466</v>
      </c>
      <c r="O177" t="s">
        <v>466</v>
      </c>
      <c r="P177" t="s">
        <v>466</v>
      </c>
      <c r="Q177" t="s">
        <v>465</v>
      </c>
    </row>
    <row r="178" spans="1:17">
      <c r="A178">
        <v>177</v>
      </c>
      <c r="B178" t="s">
        <v>281</v>
      </c>
      <c r="C178" t="s">
        <v>301</v>
      </c>
      <c r="D178" t="s">
        <v>459</v>
      </c>
      <c r="E178">
        <v>31</v>
      </c>
      <c r="F178" t="s">
        <v>22</v>
      </c>
      <c r="G178" t="s">
        <v>465</v>
      </c>
      <c r="H178">
        <v>3</v>
      </c>
      <c r="I178" t="s">
        <v>466</v>
      </c>
      <c r="J178" t="s">
        <v>466</v>
      </c>
      <c r="L178" t="s">
        <v>465</v>
      </c>
      <c r="M178" t="s">
        <v>466</v>
      </c>
      <c r="N178" t="s">
        <v>466</v>
      </c>
      <c r="O178" t="s">
        <v>466</v>
      </c>
      <c r="P178" t="s">
        <v>466</v>
      </c>
      <c r="Q178" t="s">
        <v>465</v>
      </c>
    </row>
    <row r="179" spans="1:17">
      <c r="A179">
        <v>178</v>
      </c>
      <c r="B179" t="s">
        <v>281</v>
      </c>
      <c r="C179" t="s">
        <v>301</v>
      </c>
      <c r="D179" t="s">
        <v>459</v>
      </c>
      <c r="E179">
        <v>31</v>
      </c>
      <c r="F179" t="s">
        <v>283</v>
      </c>
      <c r="G179" t="s">
        <v>465</v>
      </c>
      <c r="H179">
        <v>2</v>
      </c>
      <c r="I179" t="s">
        <v>465</v>
      </c>
      <c r="J179" t="s">
        <v>465</v>
      </c>
      <c r="K179" t="s">
        <v>483</v>
      </c>
      <c r="L179" t="s">
        <v>466</v>
      </c>
      <c r="M179" t="s">
        <v>466</v>
      </c>
      <c r="N179" t="s">
        <v>466</v>
      </c>
      <c r="O179" t="s">
        <v>466</v>
      </c>
      <c r="P179" t="s">
        <v>466</v>
      </c>
      <c r="Q179" t="s">
        <v>465</v>
      </c>
    </row>
    <row r="180" spans="1:17">
      <c r="A180">
        <v>179</v>
      </c>
      <c r="B180" t="s">
        <v>281</v>
      </c>
      <c r="C180" t="s">
        <v>301</v>
      </c>
      <c r="D180" t="s">
        <v>459</v>
      </c>
      <c r="E180">
        <v>31</v>
      </c>
      <c r="F180" t="s">
        <v>6</v>
      </c>
      <c r="G180" t="s">
        <v>465</v>
      </c>
      <c r="H180">
        <v>1</v>
      </c>
      <c r="I180" t="s">
        <v>465</v>
      </c>
      <c r="J180" t="s">
        <v>465</v>
      </c>
      <c r="K180" t="s">
        <v>480</v>
      </c>
      <c r="L180" t="s">
        <v>466</v>
      </c>
      <c r="M180" t="s">
        <v>466</v>
      </c>
      <c r="N180" t="s">
        <v>466</v>
      </c>
      <c r="O180" t="s">
        <v>466</v>
      </c>
      <c r="P180" t="s">
        <v>466</v>
      </c>
      <c r="Q180" t="s">
        <v>465</v>
      </c>
    </row>
    <row r="181" spans="1:17">
      <c r="A181">
        <v>180</v>
      </c>
      <c r="B181" t="s">
        <v>281</v>
      </c>
      <c r="C181" t="s">
        <v>301</v>
      </c>
      <c r="D181" t="s">
        <v>459</v>
      </c>
      <c r="E181">
        <v>31</v>
      </c>
      <c r="F181" t="s">
        <v>284</v>
      </c>
      <c r="G181" t="s">
        <v>466</v>
      </c>
      <c r="I181" t="s">
        <v>466</v>
      </c>
      <c r="J181" t="s">
        <v>466</v>
      </c>
      <c r="L181" t="s">
        <v>466</v>
      </c>
      <c r="M181" t="s">
        <v>466</v>
      </c>
      <c r="N181" t="s">
        <v>466</v>
      </c>
      <c r="O181" t="s">
        <v>466</v>
      </c>
      <c r="P181" t="s">
        <v>466</v>
      </c>
      <c r="Q181" t="s">
        <v>465</v>
      </c>
    </row>
    <row r="182" spans="1:17">
      <c r="A182">
        <v>181</v>
      </c>
      <c r="B182" t="s">
        <v>281</v>
      </c>
      <c r="C182" t="s">
        <v>301</v>
      </c>
      <c r="D182" t="s">
        <v>460</v>
      </c>
      <c r="E182">
        <v>50</v>
      </c>
      <c r="F182" t="s">
        <v>22</v>
      </c>
      <c r="G182" t="s">
        <v>465</v>
      </c>
      <c r="H182">
        <v>3</v>
      </c>
      <c r="I182" t="s">
        <v>466</v>
      </c>
      <c r="J182" t="s">
        <v>466</v>
      </c>
      <c r="L182" t="s">
        <v>465</v>
      </c>
      <c r="M182" t="s">
        <v>466</v>
      </c>
      <c r="N182" t="s">
        <v>466</v>
      </c>
      <c r="O182" t="s">
        <v>466</v>
      </c>
      <c r="P182" t="s">
        <v>466</v>
      </c>
      <c r="Q182" t="s">
        <v>465</v>
      </c>
    </row>
    <row r="183" spans="1:17">
      <c r="A183">
        <v>182</v>
      </c>
      <c r="B183" t="s">
        <v>281</v>
      </c>
      <c r="C183" t="s">
        <v>301</v>
      </c>
      <c r="D183" t="s">
        <v>460</v>
      </c>
      <c r="E183">
        <v>50</v>
      </c>
      <c r="F183" t="s">
        <v>283</v>
      </c>
      <c r="G183" t="s">
        <v>465</v>
      </c>
      <c r="H183">
        <v>2</v>
      </c>
      <c r="I183" t="s">
        <v>465</v>
      </c>
      <c r="J183" t="s">
        <v>465</v>
      </c>
      <c r="K183" t="s">
        <v>483</v>
      </c>
      <c r="L183" t="s">
        <v>466</v>
      </c>
      <c r="M183" t="s">
        <v>466</v>
      </c>
      <c r="N183" t="s">
        <v>466</v>
      </c>
      <c r="O183" t="s">
        <v>466</v>
      </c>
      <c r="P183" t="s">
        <v>466</v>
      </c>
      <c r="Q183" t="s">
        <v>465</v>
      </c>
    </row>
    <row r="184" spans="1:17">
      <c r="A184">
        <v>183</v>
      </c>
      <c r="B184" t="s">
        <v>281</v>
      </c>
      <c r="C184" t="s">
        <v>301</v>
      </c>
      <c r="D184" t="s">
        <v>460</v>
      </c>
      <c r="E184">
        <v>50</v>
      </c>
      <c r="F184" t="s">
        <v>6</v>
      </c>
      <c r="G184" t="s">
        <v>465</v>
      </c>
      <c r="H184">
        <v>1</v>
      </c>
      <c r="I184" t="s">
        <v>465</v>
      </c>
      <c r="J184" t="s">
        <v>465</v>
      </c>
      <c r="K184" t="s">
        <v>480</v>
      </c>
      <c r="L184" t="s">
        <v>466</v>
      </c>
      <c r="M184" t="s">
        <v>466</v>
      </c>
      <c r="N184" t="s">
        <v>466</v>
      </c>
      <c r="O184" t="s">
        <v>466</v>
      </c>
      <c r="P184" t="s">
        <v>466</v>
      </c>
      <c r="Q184" t="s">
        <v>465</v>
      </c>
    </row>
    <row r="185" spans="1:17">
      <c r="A185">
        <v>184</v>
      </c>
      <c r="B185" t="s">
        <v>281</v>
      </c>
      <c r="C185" t="s">
        <v>301</v>
      </c>
      <c r="D185" t="s">
        <v>460</v>
      </c>
      <c r="E185">
        <v>50</v>
      </c>
      <c r="F185" t="s">
        <v>284</v>
      </c>
      <c r="G185" t="s">
        <v>466</v>
      </c>
      <c r="I185" t="s">
        <v>466</v>
      </c>
      <c r="J185" t="s">
        <v>466</v>
      </c>
      <c r="L185" t="s">
        <v>466</v>
      </c>
      <c r="M185" t="s">
        <v>466</v>
      </c>
      <c r="N185" t="s">
        <v>466</v>
      </c>
      <c r="O185" t="s">
        <v>466</v>
      </c>
      <c r="P185" t="s">
        <v>466</v>
      </c>
      <c r="Q185" t="s">
        <v>465</v>
      </c>
    </row>
    <row r="186" spans="1:17">
      <c r="A186">
        <v>185</v>
      </c>
      <c r="B186" t="s">
        <v>281</v>
      </c>
      <c r="C186" t="s">
        <v>302</v>
      </c>
      <c r="D186" t="s">
        <v>461</v>
      </c>
      <c r="E186">
        <v>64</v>
      </c>
      <c r="F186" t="s">
        <v>22</v>
      </c>
      <c r="G186" t="s">
        <v>465</v>
      </c>
      <c r="H186">
        <v>3</v>
      </c>
      <c r="I186" t="s">
        <v>466</v>
      </c>
      <c r="J186" t="s">
        <v>466</v>
      </c>
      <c r="L186" t="s">
        <v>465</v>
      </c>
      <c r="M186" t="s">
        <v>466</v>
      </c>
      <c r="N186" t="s">
        <v>466</v>
      </c>
      <c r="O186" t="s">
        <v>466</v>
      </c>
      <c r="P186" t="s">
        <v>466</v>
      </c>
      <c r="Q186" t="s">
        <v>465</v>
      </c>
    </row>
    <row r="187" spans="1:17">
      <c r="A187">
        <v>186</v>
      </c>
      <c r="B187" t="s">
        <v>281</v>
      </c>
      <c r="C187" t="s">
        <v>302</v>
      </c>
      <c r="D187" t="s">
        <v>461</v>
      </c>
      <c r="E187">
        <v>64</v>
      </c>
      <c r="F187" t="s">
        <v>283</v>
      </c>
      <c r="G187" t="s">
        <v>465</v>
      </c>
      <c r="H187">
        <v>2</v>
      </c>
      <c r="I187" t="s">
        <v>465</v>
      </c>
      <c r="J187" t="s">
        <v>465</v>
      </c>
      <c r="K187" t="s">
        <v>483</v>
      </c>
      <c r="L187" t="s">
        <v>466</v>
      </c>
      <c r="M187" t="s">
        <v>466</v>
      </c>
      <c r="N187" t="s">
        <v>466</v>
      </c>
      <c r="O187" t="s">
        <v>466</v>
      </c>
      <c r="P187" t="s">
        <v>466</v>
      </c>
      <c r="Q187" t="s">
        <v>465</v>
      </c>
    </row>
    <row r="188" spans="1:17">
      <c r="A188">
        <v>187</v>
      </c>
      <c r="B188" t="s">
        <v>281</v>
      </c>
      <c r="C188" t="s">
        <v>302</v>
      </c>
      <c r="D188" t="s">
        <v>461</v>
      </c>
      <c r="E188">
        <v>64</v>
      </c>
      <c r="F188" t="s">
        <v>6</v>
      </c>
      <c r="G188" t="s">
        <v>465</v>
      </c>
      <c r="H188">
        <v>1</v>
      </c>
      <c r="I188" t="s">
        <v>465</v>
      </c>
      <c r="J188" t="s">
        <v>465</v>
      </c>
      <c r="K188" t="s">
        <v>480</v>
      </c>
      <c r="L188" t="s">
        <v>466</v>
      </c>
      <c r="M188" t="s">
        <v>466</v>
      </c>
      <c r="N188" t="s">
        <v>466</v>
      </c>
      <c r="O188" t="s">
        <v>466</v>
      </c>
      <c r="P188" t="s">
        <v>466</v>
      </c>
      <c r="Q188" t="s">
        <v>465</v>
      </c>
    </row>
    <row r="189" spans="1:17">
      <c r="A189">
        <v>188</v>
      </c>
      <c r="B189" t="s">
        <v>281</v>
      </c>
      <c r="C189" t="s">
        <v>302</v>
      </c>
      <c r="D189" t="s">
        <v>461</v>
      </c>
      <c r="E189">
        <v>64</v>
      </c>
      <c r="F189" t="s">
        <v>284</v>
      </c>
      <c r="G189" t="s">
        <v>466</v>
      </c>
      <c r="I189" t="s">
        <v>466</v>
      </c>
      <c r="J189" t="s">
        <v>466</v>
      </c>
      <c r="L189" t="s">
        <v>466</v>
      </c>
      <c r="M189" t="s">
        <v>466</v>
      </c>
      <c r="N189" t="s">
        <v>466</v>
      </c>
      <c r="O189" t="s">
        <v>466</v>
      </c>
      <c r="P189" t="s">
        <v>466</v>
      </c>
      <c r="Q189" t="s">
        <v>465</v>
      </c>
    </row>
    <row r="190" spans="1:17">
      <c r="A190">
        <v>189</v>
      </c>
      <c r="B190" t="s">
        <v>281</v>
      </c>
      <c r="C190" t="s">
        <v>303</v>
      </c>
      <c r="D190" t="s">
        <v>462</v>
      </c>
      <c r="E190">
        <v>50</v>
      </c>
      <c r="F190" t="s">
        <v>22</v>
      </c>
      <c r="G190" t="s">
        <v>465</v>
      </c>
      <c r="H190">
        <v>2</v>
      </c>
      <c r="I190" t="s">
        <v>466</v>
      </c>
      <c r="J190" t="s">
        <v>466</v>
      </c>
      <c r="L190" t="s">
        <v>465</v>
      </c>
      <c r="M190" t="s">
        <v>466</v>
      </c>
      <c r="N190" t="s">
        <v>466</v>
      </c>
      <c r="O190" t="s">
        <v>466</v>
      </c>
      <c r="P190" t="s">
        <v>466</v>
      </c>
      <c r="Q190" t="s">
        <v>465</v>
      </c>
    </row>
    <row r="191" spans="1:17">
      <c r="A191">
        <v>190</v>
      </c>
      <c r="B191" t="s">
        <v>281</v>
      </c>
      <c r="C191" t="s">
        <v>303</v>
      </c>
      <c r="D191" t="s">
        <v>462</v>
      </c>
      <c r="E191">
        <v>50</v>
      </c>
      <c r="F191" t="s">
        <v>283</v>
      </c>
      <c r="G191" t="s">
        <v>465</v>
      </c>
      <c r="H191">
        <v>3</v>
      </c>
      <c r="I191" t="s">
        <v>465</v>
      </c>
      <c r="J191" t="s">
        <v>465</v>
      </c>
      <c r="K191" t="s">
        <v>483</v>
      </c>
      <c r="L191" t="s">
        <v>465</v>
      </c>
      <c r="M191" t="s">
        <v>466</v>
      </c>
      <c r="N191" t="s">
        <v>466</v>
      </c>
      <c r="O191" t="s">
        <v>466</v>
      </c>
      <c r="P191" t="s">
        <v>466</v>
      </c>
      <c r="Q191" t="s">
        <v>465</v>
      </c>
    </row>
    <row r="192" spans="1:17">
      <c r="A192">
        <v>191</v>
      </c>
      <c r="B192" t="s">
        <v>281</v>
      </c>
      <c r="C192" t="s">
        <v>303</v>
      </c>
      <c r="D192" t="s">
        <v>462</v>
      </c>
      <c r="E192">
        <v>50</v>
      </c>
      <c r="F192" t="s">
        <v>6</v>
      </c>
      <c r="G192" t="s">
        <v>465</v>
      </c>
      <c r="H192">
        <v>1</v>
      </c>
      <c r="I192" t="s">
        <v>465</v>
      </c>
      <c r="J192" t="s">
        <v>465</v>
      </c>
      <c r="K192" t="s">
        <v>480</v>
      </c>
      <c r="L192" t="s">
        <v>465</v>
      </c>
      <c r="M192" t="s">
        <v>466</v>
      </c>
      <c r="N192" t="s">
        <v>466</v>
      </c>
      <c r="O192" t="s">
        <v>466</v>
      </c>
      <c r="P192" t="s">
        <v>466</v>
      </c>
      <c r="Q192" t="s">
        <v>465</v>
      </c>
    </row>
    <row r="193" spans="1:17">
      <c r="A193">
        <v>192</v>
      </c>
      <c r="B193" t="s">
        <v>281</v>
      </c>
      <c r="C193" t="s">
        <v>303</v>
      </c>
      <c r="D193" t="s">
        <v>462</v>
      </c>
      <c r="E193">
        <v>50</v>
      </c>
      <c r="F193" t="s">
        <v>284</v>
      </c>
      <c r="G193" t="s">
        <v>466</v>
      </c>
      <c r="I193" t="s">
        <v>466</v>
      </c>
      <c r="J193" t="s">
        <v>466</v>
      </c>
      <c r="L193" t="s">
        <v>465</v>
      </c>
      <c r="M193" t="s">
        <v>466</v>
      </c>
      <c r="N193" t="s">
        <v>466</v>
      </c>
      <c r="O193" t="s">
        <v>466</v>
      </c>
      <c r="P193" t="s">
        <v>466</v>
      </c>
      <c r="Q193" t="s">
        <v>465</v>
      </c>
    </row>
    <row r="194" spans="1:17">
      <c r="A194">
        <v>193</v>
      </c>
      <c r="B194" t="s">
        <v>281</v>
      </c>
      <c r="C194" t="s">
        <v>304</v>
      </c>
      <c r="D194" t="s">
        <v>463</v>
      </c>
      <c r="E194">
        <v>48</v>
      </c>
      <c r="F194" t="s">
        <v>22</v>
      </c>
      <c r="G194" t="s">
        <v>465</v>
      </c>
      <c r="H194">
        <v>3</v>
      </c>
      <c r="I194" t="s">
        <v>466</v>
      </c>
      <c r="J194" t="s">
        <v>466</v>
      </c>
      <c r="L194" t="s">
        <v>465</v>
      </c>
      <c r="M194" t="s">
        <v>466</v>
      </c>
      <c r="N194" t="s">
        <v>466</v>
      </c>
      <c r="O194" t="s">
        <v>466</v>
      </c>
      <c r="P194" t="s">
        <v>466</v>
      </c>
      <c r="Q194" t="s">
        <v>465</v>
      </c>
    </row>
    <row r="195" spans="1:17">
      <c r="A195">
        <v>194</v>
      </c>
      <c r="B195" t="s">
        <v>281</v>
      </c>
      <c r="C195" t="s">
        <v>304</v>
      </c>
      <c r="D195" t="s">
        <v>463</v>
      </c>
      <c r="E195">
        <v>48</v>
      </c>
      <c r="F195" t="s">
        <v>283</v>
      </c>
      <c r="G195" t="s">
        <v>465</v>
      </c>
      <c r="H195">
        <v>2</v>
      </c>
      <c r="I195" t="s">
        <v>465</v>
      </c>
      <c r="J195" t="s">
        <v>465</v>
      </c>
      <c r="K195" t="s">
        <v>483</v>
      </c>
      <c r="L195" t="s">
        <v>465</v>
      </c>
      <c r="M195" t="s">
        <v>466</v>
      </c>
      <c r="N195" t="s">
        <v>466</v>
      </c>
      <c r="O195" t="s">
        <v>466</v>
      </c>
      <c r="P195" t="s">
        <v>466</v>
      </c>
      <c r="Q195" t="s">
        <v>465</v>
      </c>
    </row>
    <row r="196" spans="1:17">
      <c r="A196">
        <v>195</v>
      </c>
      <c r="B196" t="s">
        <v>281</v>
      </c>
      <c r="C196" t="s">
        <v>304</v>
      </c>
      <c r="D196" t="s">
        <v>463</v>
      </c>
      <c r="E196">
        <v>48</v>
      </c>
      <c r="F196" t="s">
        <v>6</v>
      </c>
      <c r="G196" t="s">
        <v>465</v>
      </c>
      <c r="H196">
        <v>1</v>
      </c>
      <c r="I196" t="s">
        <v>465</v>
      </c>
      <c r="J196" t="s">
        <v>465</v>
      </c>
      <c r="K196" t="s">
        <v>480</v>
      </c>
      <c r="L196" t="s">
        <v>466</v>
      </c>
      <c r="M196" t="s">
        <v>466</v>
      </c>
      <c r="N196" t="s">
        <v>466</v>
      </c>
      <c r="O196" t="s">
        <v>466</v>
      </c>
      <c r="P196" t="s">
        <v>466</v>
      </c>
      <c r="Q196" t="s">
        <v>465</v>
      </c>
    </row>
    <row r="197" spans="1:17">
      <c r="A197">
        <v>196</v>
      </c>
      <c r="B197" t="s">
        <v>281</v>
      </c>
      <c r="C197" t="s">
        <v>304</v>
      </c>
      <c r="D197" t="s">
        <v>463</v>
      </c>
      <c r="E197">
        <v>48</v>
      </c>
      <c r="F197" t="s">
        <v>284</v>
      </c>
      <c r="G197" t="s">
        <v>466</v>
      </c>
      <c r="I197" t="s">
        <v>466</v>
      </c>
      <c r="J197" t="s">
        <v>466</v>
      </c>
      <c r="L197" t="s">
        <v>466</v>
      </c>
      <c r="M197" t="s">
        <v>466</v>
      </c>
      <c r="N197" t="s">
        <v>466</v>
      </c>
      <c r="O197" t="s">
        <v>466</v>
      </c>
      <c r="P197" t="s">
        <v>466</v>
      </c>
      <c r="Q197" t="s">
        <v>465</v>
      </c>
    </row>
  </sheetData>
  <autoFilter ref="A1:Q197" xr:uid="{3F71BFEC-3B1A-416B-8A3C-BAB7BC11B5D3}"/>
  <phoneticPr fontId="1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62534-4049-4139-AABE-8FE0CDAF6CC2}">
  <dimension ref="A1:A12"/>
  <sheetViews>
    <sheetView workbookViewId="0">
      <selection activeCell="F12" sqref="F12"/>
    </sheetView>
  </sheetViews>
  <sheetFormatPr defaultRowHeight="14.25"/>
  <sheetData>
    <row r="1" spans="1:1">
      <c r="A1" s="17" t="s">
        <v>531</v>
      </c>
    </row>
    <row r="2" spans="1:1">
      <c r="A2" s="17" t="s">
        <v>532</v>
      </c>
    </row>
    <row r="3" spans="1:1">
      <c r="A3" s="17" t="s">
        <v>533</v>
      </c>
    </row>
    <row r="4" spans="1:1">
      <c r="A4" s="17" t="s">
        <v>534</v>
      </c>
    </row>
    <row r="5" spans="1:1">
      <c r="A5" s="17" t="s">
        <v>535</v>
      </c>
    </row>
    <row r="6" spans="1:1">
      <c r="A6" s="17" t="s">
        <v>536</v>
      </c>
    </row>
    <row r="7" spans="1:1">
      <c r="A7" s="17" t="s">
        <v>537</v>
      </c>
    </row>
    <row r="8" spans="1:1">
      <c r="A8" s="17" t="s">
        <v>538</v>
      </c>
    </row>
    <row r="9" spans="1:1">
      <c r="A9" s="17" t="s">
        <v>539</v>
      </c>
    </row>
    <row r="10" spans="1:1">
      <c r="A10" s="17" t="s">
        <v>540</v>
      </c>
    </row>
    <row r="11" spans="1:1">
      <c r="A11" s="17" t="s">
        <v>541</v>
      </c>
    </row>
    <row r="12" spans="1:1">
      <c r="A12" s="17" t="s">
        <v>542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Literature Review</vt:lpstr>
      <vt:lpstr>Species Data</vt:lpstr>
      <vt:lpstr>Jurua Interviews</vt:lpstr>
      <vt:lpstr>Jurua Interview Questions</vt:lpstr>
      <vt:lpstr>'Jurua Interview Questions'!_Hlk83147849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Cook</dc:creator>
  <cp:lastModifiedBy>Patrick Cook</cp:lastModifiedBy>
  <dcterms:created xsi:type="dcterms:W3CDTF">2020-10-17T17:56:20Z</dcterms:created>
  <dcterms:modified xsi:type="dcterms:W3CDTF">2021-11-04T20:51:43Z</dcterms:modified>
</cp:coreProperties>
</file>