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D:\miR-148a课题-已结题\21年大修\"/>
    </mc:Choice>
  </mc:AlternateContent>
  <xr:revisionPtr revIDLastSave="0" documentId="13_ncr:1_{69448DB1-226B-4209-93B2-C0F268ED69C7}" xr6:coauthVersionLast="47" xr6:coauthVersionMax="47" xr10:uidLastSave="{00000000-0000-0000-0000-000000000000}"/>
  <bookViews>
    <workbookView xWindow="1560" yWindow="1560" windowWidth="21600" windowHeight="11385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B27" i="1"/>
  <c r="B28" i="1"/>
  <c r="B26" i="1"/>
  <c r="S23" i="1"/>
  <c r="S24" i="1"/>
  <c r="S22" i="1"/>
  <c r="R23" i="1"/>
  <c r="R24" i="1"/>
  <c r="R22" i="1"/>
  <c r="O23" i="1"/>
  <c r="O24" i="1"/>
  <c r="O22" i="1"/>
  <c r="Q23" i="1"/>
  <c r="Q24" i="1"/>
  <c r="Q22" i="1"/>
  <c r="P23" i="1"/>
  <c r="P24" i="1"/>
  <c r="P22" i="1"/>
  <c r="N23" i="1"/>
  <c r="N24" i="1"/>
  <c r="N22" i="1"/>
  <c r="M23" i="1"/>
  <c r="M24" i="1"/>
  <c r="M22" i="1"/>
  <c r="L23" i="1"/>
  <c r="L24" i="1"/>
  <c r="L22" i="1"/>
  <c r="I23" i="1"/>
  <c r="I24" i="1"/>
  <c r="I22" i="1"/>
  <c r="J23" i="1"/>
  <c r="J24" i="1"/>
  <c r="J22" i="1"/>
  <c r="K23" i="1"/>
  <c r="K24" i="1"/>
  <c r="K22" i="1"/>
  <c r="H23" i="1"/>
  <c r="H24" i="1"/>
  <c r="H22" i="1"/>
  <c r="G23" i="1"/>
  <c r="G24" i="1"/>
  <c r="G22" i="1"/>
  <c r="F23" i="1"/>
  <c r="F24" i="1"/>
  <c r="F22" i="1"/>
  <c r="E23" i="1"/>
  <c r="E24" i="1"/>
  <c r="E22" i="1"/>
  <c r="D23" i="1"/>
  <c r="D24" i="1"/>
  <c r="D22" i="1"/>
  <c r="C23" i="1"/>
  <c r="C24" i="1"/>
  <c r="C22" i="1"/>
  <c r="B23" i="1"/>
  <c r="B24" i="1"/>
  <c r="B22" i="1"/>
  <c r="G20" i="1"/>
  <c r="J20" i="1"/>
  <c r="M20" i="1"/>
  <c r="P20" i="1"/>
  <c r="S20" i="1"/>
  <c r="D20" i="1"/>
  <c r="C18" i="1" l="1"/>
  <c r="E18" i="1"/>
  <c r="C17" i="1"/>
  <c r="B17" i="1"/>
  <c r="C15" i="1"/>
  <c r="C19" i="1" s="1"/>
  <c r="D15" i="1"/>
  <c r="D19" i="1" s="1"/>
  <c r="E15" i="1"/>
  <c r="E17" i="1" s="1"/>
  <c r="F15" i="1"/>
  <c r="F18" i="1" s="1"/>
  <c r="G15" i="1"/>
  <c r="G18" i="1" s="1"/>
  <c r="H15" i="1"/>
  <c r="H17" i="1" s="1"/>
  <c r="I15" i="1"/>
  <c r="I19" i="1" s="1"/>
  <c r="J15" i="1"/>
  <c r="J18" i="1" s="1"/>
  <c r="K15" i="1"/>
  <c r="K19" i="1" s="1"/>
  <c r="L15" i="1"/>
  <c r="L18" i="1" s="1"/>
  <c r="M15" i="1"/>
  <c r="M19" i="1" s="1"/>
  <c r="N15" i="1"/>
  <c r="N19" i="1" s="1"/>
  <c r="O15" i="1"/>
  <c r="O19" i="1" s="1"/>
  <c r="P15" i="1"/>
  <c r="P17" i="1" s="1"/>
  <c r="Q15" i="1"/>
  <c r="Q19" i="1" s="1"/>
  <c r="R15" i="1"/>
  <c r="R19" i="1" s="1"/>
  <c r="S15" i="1"/>
  <c r="S19" i="1" s="1"/>
  <c r="B15" i="1"/>
  <c r="B19" i="1" s="1"/>
  <c r="N17" i="1" l="1"/>
  <c r="F17" i="1"/>
  <c r="R18" i="1"/>
  <c r="N18" i="1"/>
  <c r="J19" i="1"/>
  <c r="B18" i="1"/>
  <c r="Q17" i="1"/>
  <c r="M17" i="1"/>
  <c r="I17" i="1"/>
  <c r="D17" i="1"/>
  <c r="Q18" i="1"/>
  <c r="M18" i="1"/>
  <c r="I18" i="1"/>
  <c r="D18" i="1"/>
  <c r="E19" i="1"/>
  <c r="R17" i="1"/>
  <c r="J17" i="1"/>
  <c r="P18" i="1"/>
  <c r="H18" i="1"/>
  <c r="P19" i="1"/>
  <c r="L19" i="1"/>
  <c r="H19" i="1"/>
  <c r="F19" i="1"/>
  <c r="L17" i="1"/>
  <c r="S17" i="1"/>
  <c r="O17" i="1"/>
  <c r="K17" i="1"/>
  <c r="G17" i="1"/>
  <c r="S18" i="1"/>
  <c r="O18" i="1"/>
  <c r="K18" i="1"/>
  <c r="G19" i="1"/>
</calcChain>
</file>

<file path=xl/sharedStrings.xml><?xml version="1.0" encoding="utf-8"?>
<sst xmlns="http://schemas.openxmlformats.org/spreadsheetml/2006/main" count="53" uniqueCount="27">
  <si>
    <t>A</t>
    <phoneticPr fontId="6" type="noConversion"/>
  </si>
  <si>
    <t>B</t>
    <phoneticPr fontId="6" type="noConversion"/>
  </si>
  <si>
    <t>C</t>
    <phoneticPr fontId="6" type="noConversion"/>
  </si>
  <si>
    <t>D</t>
    <phoneticPr fontId="6" type="noConversion"/>
  </si>
  <si>
    <t>E</t>
    <phoneticPr fontId="6" type="noConversion"/>
  </si>
  <si>
    <t>F</t>
    <phoneticPr fontId="6" type="noConversion"/>
  </si>
  <si>
    <t>G</t>
    <phoneticPr fontId="6" type="noConversion"/>
  </si>
  <si>
    <t>H</t>
    <phoneticPr fontId="6" type="noConversion"/>
  </si>
  <si>
    <t>NC</t>
    <phoneticPr fontId="6" type="noConversion"/>
  </si>
  <si>
    <t>T24</t>
    <phoneticPr fontId="6" type="noConversion"/>
  </si>
  <si>
    <t>UMUC3</t>
    <phoneticPr fontId="6" type="noConversion"/>
  </si>
  <si>
    <t>mimics</t>
    <phoneticPr fontId="6" type="noConversion"/>
  </si>
  <si>
    <t>inhi</t>
    <phoneticPr fontId="6" type="noConversion"/>
  </si>
  <si>
    <t>inhi NC</t>
    <phoneticPr fontId="6" type="noConversion"/>
  </si>
  <si>
    <t>U6均值</t>
    <phoneticPr fontId="6" type="noConversion"/>
  </si>
  <si>
    <t>Δct1（A）</t>
    <phoneticPr fontId="6" type="noConversion"/>
  </si>
  <si>
    <t>Δct2（B）</t>
    <phoneticPr fontId="6" type="noConversion"/>
  </si>
  <si>
    <t>Δct3（C）</t>
    <phoneticPr fontId="6" type="noConversion"/>
  </si>
  <si>
    <t>ΔΔct1（A）</t>
    <phoneticPr fontId="6" type="noConversion"/>
  </si>
  <si>
    <t>ΔΔct2（B）</t>
    <phoneticPr fontId="6" type="noConversion"/>
  </si>
  <si>
    <t>ΔΔct3（C）</t>
    <phoneticPr fontId="6" type="noConversion"/>
  </si>
  <si>
    <t>FC1（A）</t>
    <phoneticPr fontId="6" type="noConversion"/>
  </si>
  <si>
    <t>FC2（B）</t>
    <phoneticPr fontId="6" type="noConversion"/>
  </si>
  <si>
    <t>FC3（C）</t>
    <phoneticPr fontId="6" type="noConversion"/>
  </si>
  <si>
    <t>√</t>
  </si>
  <si>
    <t>√</t>
    <phoneticPr fontId="6" type="noConversion"/>
  </si>
  <si>
    <t>&lt;0.001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</si>
</sst>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_ "/>
    <numFmt numFmtId="177" formatCode="0.00_ "/>
  </numFmts>
  <fonts count="7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6500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2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</cellStyleXfs>
  <cellXfs count="14">
    <xf numFmtId="0" fontId="0" fillId="0" borderId="0" xfId="0"/>
    <xf numFmtId="0" fontId="2" fillId="2" borderId="0" xfId="1" applyAlignment="1"/>
    <xf numFmtId="0" fontId="4" fillId="4" borderId="0" xfId="3" applyAlignment="1"/>
    <xf numFmtId="0" fontId="5" fillId="8" borderId="0" xfId="7" applyAlignment="1">
      <alignment horizontal="center"/>
    </xf>
    <xf numFmtId="0" fontId="3" fillId="3" borderId="0" xfId="2" applyAlignment="1"/>
    <xf numFmtId="0" fontId="1" fillId="6" borderId="0" xfId="5" applyAlignment="1"/>
    <xf numFmtId="0" fontId="5" fillId="5" borderId="0" xfId="4" applyAlignment="1">
      <alignment horizontal="center"/>
    </xf>
    <xf numFmtId="0" fontId="5" fillId="9" borderId="0" xfId="8" applyAlignment="1">
      <alignment horizontal="center"/>
    </xf>
    <xf numFmtId="0" fontId="5" fillId="7" borderId="0" xfId="6" applyAlignment="1">
      <alignment horizontal="center"/>
    </xf>
    <xf numFmtId="176" fontId="3" fillId="3" borderId="0" xfId="2" applyNumberFormat="1" applyAlignment="1"/>
    <xf numFmtId="176" fontId="2" fillId="2" borderId="0" xfId="1" applyNumberFormat="1" applyAlignment="1"/>
    <xf numFmtId="176" fontId="4" fillId="4" borderId="0" xfId="3" applyNumberFormat="1" applyAlignment="1"/>
    <xf numFmtId="177" fontId="0" fillId="0" borderId="0" xfId="0" applyNumberFormat="1"/>
    <xf numFmtId="0" fontId="0" fillId="0" borderId="0" xfId="0"/>
  </cellXfs>
  <cellStyles count="9">
    <cellStyle name="20% - 着色 2" xfId="5" builtinId="34"/>
    <cellStyle name="差" xfId="2" builtinId="27"/>
    <cellStyle name="常规" xfId="0" builtinId="0"/>
    <cellStyle name="好" xfId="1" builtinId="26"/>
    <cellStyle name="适中" xfId="3" builtinId="28"/>
    <cellStyle name="着色 2" xfId="4" builtinId="33"/>
    <cellStyle name="着色 3" xfId="6" builtinId="37"/>
    <cellStyle name="着色 5" xfId="7" builtinId="45"/>
    <cellStyle name="着色 6" xfId="8" builtin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9"/>
  <sheetViews>
    <sheetView tabSelected="1" topLeftCell="K1" workbookViewId="0">
      <selection activeCell="P32" sqref="P32:Q32"/>
    </sheetView>
  </sheetViews>
  <sheetFormatPr defaultRowHeight="14.25" x14ac:dyDescent="0.2"/>
  <cols>
    <col min="1" max="1" width="8.25" customWidth="1"/>
  </cols>
  <sheetData>
    <row r="1" spans="1:26" x14ac:dyDescent="0.2">
      <c r="B1" s="6" t="s">
        <v>9</v>
      </c>
      <c r="C1" s="6"/>
      <c r="D1" s="6"/>
      <c r="E1" s="6"/>
      <c r="F1" s="6"/>
      <c r="G1" s="6"/>
      <c r="H1" s="7">
        <v>5637</v>
      </c>
      <c r="I1" s="7"/>
      <c r="J1" s="7"/>
      <c r="K1" s="7"/>
      <c r="L1" s="7"/>
      <c r="M1" s="7"/>
      <c r="N1" s="8" t="s">
        <v>10</v>
      </c>
      <c r="O1" s="8"/>
      <c r="P1" s="8"/>
      <c r="Q1" s="8"/>
      <c r="R1" s="8"/>
      <c r="S1" s="8"/>
      <c r="T1" s="13"/>
      <c r="U1" s="13"/>
      <c r="V1" s="13"/>
      <c r="W1" s="13"/>
      <c r="X1" s="13"/>
      <c r="Y1" s="13"/>
      <c r="Z1" s="13"/>
    </row>
    <row r="2" spans="1:26" x14ac:dyDescent="0.2">
      <c r="B2" t="s">
        <v>11</v>
      </c>
      <c r="C2" t="s">
        <v>12</v>
      </c>
      <c r="D2" t="s">
        <v>8</v>
      </c>
      <c r="E2" t="s">
        <v>11</v>
      </c>
      <c r="F2" t="s">
        <v>12</v>
      </c>
      <c r="G2" t="s">
        <v>13</v>
      </c>
      <c r="H2" t="s">
        <v>11</v>
      </c>
      <c r="I2" t="s">
        <v>12</v>
      </c>
      <c r="J2" t="s">
        <v>8</v>
      </c>
      <c r="K2" t="s">
        <v>11</v>
      </c>
      <c r="L2" t="s">
        <v>12</v>
      </c>
      <c r="M2" t="s">
        <v>13</v>
      </c>
      <c r="N2" t="s">
        <v>11</v>
      </c>
      <c r="O2" t="s">
        <v>12</v>
      </c>
      <c r="P2" t="s">
        <v>8</v>
      </c>
      <c r="Q2" t="s">
        <v>11</v>
      </c>
      <c r="R2" t="s">
        <v>12</v>
      </c>
      <c r="S2" t="s">
        <v>13</v>
      </c>
    </row>
    <row r="3" spans="1:26" x14ac:dyDescent="0.2">
      <c r="A3" s="3"/>
      <c r="B3" s="3">
        <v>1</v>
      </c>
      <c r="C3" s="3">
        <v>2</v>
      </c>
      <c r="D3" s="3">
        <v>3</v>
      </c>
      <c r="E3" s="3">
        <v>4</v>
      </c>
      <c r="F3" s="3">
        <v>5</v>
      </c>
      <c r="G3" s="3">
        <v>6</v>
      </c>
      <c r="H3" s="3">
        <v>7</v>
      </c>
      <c r="I3" s="3">
        <v>8</v>
      </c>
      <c r="J3" s="3">
        <v>9</v>
      </c>
      <c r="K3" s="3">
        <v>10</v>
      </c>
      <c r="L3" s="3">
        <v>11</v>
      </c>
      <c r="M3" s="3">
        <v>12</v>
      </c>
      <c r="N3" s="3">
        <v>13</v>
      </c>
      <c r="O3" s="3">
        <v>14</v>
      </c>
      <c r="P3" s="3">
        <v>15</v>
      </c>
      <c r="Q3" s="3">
        <v>16</v>
      </c>
      <c r="R3" s="3">
        <v>17</v>
      </c>
      <c r="S3" s="3">
        <v>18</v>
      </c>
    </row>
    <row r="4" spans="1:26" x14ac:dyDescent="0.2">
      <c r="A4" s="3" t="s">
        <v>0</v>
      </c>
      <c r="B4" s="4">
        <v>15</v>
      </c>
      <c r="C4" s="1">
        <v>19.71</v>
      </c>
      <c r="D4" s="2">
        <v>16.96</v>
      </c>
      <c r="E4" s="4">
        <v>16.16</v>
      </c>
      <c r="F4" s="1">
        <v>21.71</v>
      </c>
      <c r="G4" s="2">
        <v>17.13</v>
      </c>
      <c r="H4" s="4">
        <v>16.149999999999999</v>
      </c>
      <c r="I4" s="1">
        <v>19.18</v>
      </c>
      <c r="J4" s="2">
        <v>17.190000000000001</v>
      </c>
      <c r="K4" s="4">
        <v>14.31</v>
      </c>
      <c r="L4" s="1">
        <v>19.47</v>
      </c>
      <c r="M4" s="2">
        <v>16.78</v>
      </c>
      <c r="N4" s="4">
        <v>15.11</v>
      </c>
      <c r="O4" s="1">
        <v>20.9</v>
      </c>
      <c r="P4" s="2">
        <v>18.21</v>
      </c>
      <c r="Q4" s="4">
        <v>15.05</v>
      </c>
      <c r="R4" s="1">
        <v>20.74</v>
      </c>
      <c r="S4" s="2">
        <v>17.29</v>
      </c>
    </row>
    <row r="5" spans="1:26" x14ac:dyDescent="0.2">
      <c r="A5" s="3" t="s">
        <v>1</v>
      </c>
      <c r="B5" s="4">
        <v>15.64</v>
      </c>
      <c r="C5" s="1">
        <v>19.96</v>
      </c>
      <c r="D5" s="2">
        <v>17.04</v>
      </c>
      <c r="E5" s="4">
        <v>16.27</v>
      </c>
      <c r="F5" s="1">
        <v>21.83</v>
      </c>
      <c r="G5" s="2">
        <v>17.190000000000001</v>
      </c>
      <c r="H5" s="4">
        <v>15.93</v>
      </c>
      <c r="I5" s="1">
        <v>19.12</v>
      </c>
      <c r="J5" s="2">
        <v>16.989999999999998</v>
      </c>
      <c r="K5" s="4">
        <v>14.26</v>
      </c>
      <c r="L5" s="1">
        <v>19.440000000000001</v>
      </c>
      <c r="M5" s="2">
        <v>16.97</v>
      </c>
      <c r="N5" s="4">
        <v>15.13</v>
      </c>
      <c r="O5" s="1">
        <v>20.83</v>
      </c>
      <c r="P5" s="2">
        <v>18.329999999999998</v>
      </c>
      <c r="Q5" s="4">
        <v>14.87</v>
      </c>
      <c r="R5" s="1">
        <v>21.03</v>
      </c>
      <c r="S5" s="2">
        <v>17.37</v>
      </c>
    </row>
    <row r="6" spans="1:26" x14ac:dyDescent="0.2">
      <c r="A6" s="3" t="s">
        <v>2</v>
      </c>
      <c r="B6" s="4">
        <v>14.99</v>
      </c>
      <c r="C6" s="1">
        <v>19.79</v>
      </c>
      <c r="D6" s="2">
        <v>17.309999999999999</v>
      </c>
      <c r="E6" s="4">
        <v>16.28</v>
      </c>
      <c r="F6" s="1">
        <v>22.13</v>
      </c>
      <c r="G6" s="2">
        <v>17.149999999999999</v>
      </c>
      <c r="H6" s="4">
        <v>16.059999999999999</v>
      </c>
      <c r="I6" s="1">
        <v>19.09</v>
      </c>
      <c r="J6" s="2">
        <v>16.920000000000002</v>
      </c>
      <c r="K6" s="4">
        <v>14.29</v>
      </c>
      <c r="L6" s="1">
        <v>19.07</v>
      </c>
      <c r="M6" s="2">
        <v>16.690000000000001</v>
      </c>
      <c r="N6" s="4">
        <v>15.01</v>
      </c>
      <c r="O6" s="1">
        <v>20.74</v>
      </c>
      <c r="P6" s="2">
        <v>18.239999999999998</v>
      </c>
      <c r="Q6" s="4">
        <v>14.9</v>
      </c>
      <c r="R6" s="1">
        <v>20.77</v>
      </c>
      <c r="S6" s="2">
        <v>16.920000000000002</v>
      </c>
    </row>
    <row r="7" spans="1:26" x14ac:dyDescent="0.2">
      <c r="A7" s="3" t="s">
        <v>3</v>
      </c>
      <c r="B7" s="4"/>
      <c r="C7" s="1"/>
      <c r="D7" s="2"/>
      <c r="E7" s="4"/>
      <c r="F7" s="1"/>
      <c r="G7" s="2"/>
      <c r="H7" s="4"/>
      <c r="I7" s="1"/>
      <c r="J7" s="2"/>
      <c r="K7" s="4"/>
      <c r="L7" s="1"/>
      <c r="M7" s="2"/>
      <c r="N7" s="4"/>
      <c r="O7" s="1"/>
      <c r="P7" s="2"/>
      <c r="Q7" s="4"/>
      <c r="R7" s="1"/>
      <c r="S7" s="2"/>
    </row>
    <row r="8" spans="1:26" x14ac:dyDescent="0.2">
      <c r="A8" s="3" t="s">
        <v>4</v>
      </c>
      <c r="B8" s="4">
        <v>8.8000000000000007</v>
      </c>
      <c r="C8" s="1">
        <v>9.4600000000000009</v>
      </c>
      <c r="D8" s="2">
        <v>8.89</v>
      </c>
      <c r="E8" s="4">
        <v>11.15</v>
      </c>
      <c r="F8" s="1">
        <v>9.48</v>
      </c>
      <c r="G8" s="2">
        <v>9.17</v>
      </c>
      <c r="H8" s="4">
        <v>9.61</v>
      </c>
      <c r="I8" s="1">
        <v>8.77</v>
      </c>
      <c r="J8" s="2">
        <v>8.99</v>
      </c>
      <c r="K8" s="4">
        <v>8.86</v>
      </c>
      <c r="L8" s="1">
        <v>8.9499999999999993</v>
      </c>
      <c r="M8" s="2">
        <v>8.8000000000000007</v>
      </c>
      <c r="N8" s="4">
        <v>8.74</v>
      </c>
      <c r="O8" s="1">
        <v>8.41</v>
      </c>
      <c r="P8" s="2">
        <v>8.6300000000000008</v>
      </c>
      <c r="Q8" s="4">
        <v>8.19</v>
      </c>
      <c r="R8" s="1">
        <v>8.61</v>
      </c>
      <c r="S8" s="2">
        <v>8.16</v>
      </c>
    </row>
    <row r="9" spans="1:26" x14ac:dyDescent="0.2">
      <c r="A9" s="3" t="s">
        <v>5</v>
      </c>
      <c r="B9" s="4">
        <v>8.73</v>
      </c>
      <c r="C9" s="1">
        <v>9.3000000000000007</v>
      </c>
      <c r="D9" s="2">
        <v>8.7200000000000006</v>
      </c>
      <c r="E9" s="4">
        <v>11.42</v>
      </c>
      <c r="F9" s="1">
        <v>9.4499999999999993</v>
      </c>
      <c r="G9" s="2">
        <v>8.94</v>
      </c>
      <c r="H9" s="4">
        <v>9.5399999999999991</v>
      </c>
      <c r="I9" s="1">
        <v>8.69</v>
      </c>
      <c r="J9" s="2">
        <v>8.92</v>
      </c>
      <c r="K9" s="4"/>
      <c r="L9" s="1">
        <v>8.9499999999999993</v>
      </c>
      <c r="M9" s="2">
        <v>8.8800000000000008</v>
      </c>
      <c r="N9" s="4">
        <v>8.6999999999999993</v>
      </c>
      <c r="O9" s="1">
        <v>8.2899999999999991</v>
      </c>
      <c r="P9" s="2">
        <v>8.6300000000000008</v>
      </c>
      <c r="Q9" s="4">
        <v>8.07</v>
      </c>
      <c r="R9" s="1">
        <v>8.59</v>
      </c>
      <c r="S9" s="2">
        <v>8.06</v>
      </c>
    </row>
    <row r="10" spans="1:26" x14ac:dyDescent="0.2">
      <c r="A10" s="3" t="s">
        <v>6</v>
      </c>
      <c r="B10" s="4">
        <v>8.9</v>
      </c>
      <c r="C10" s="1">
        <v>9.35</v>
      </c>
      <c r="D10" s="2">
        <v>8.8000000000000007</v>
      </c>
      <c r="E10" s="4">
        <v>11.3</v>
      </c>
      <c r="F10" s="1">
        <v>9.33</v>
      </c>
      <c r="G10" s="2">
        <v>9.1</v>
      </c>
      <c r="H10" s="4">
        <v>9.57</v>
      </c>
      <c r="I10" s="1">
        <v>8.6999999999999993</v>
      </c>
      <c r="J10" s="2">
        <v>8.8800000000000008</v>
      </c>
      <c r="K10" s="4">
        <v>8.74</v>
      </c>
      <c r="L10" s="1">
        <v>8.9</v>
      </c>
      <c r="M10" s="2">
        <v>8.9600000000000009</v>
      </c>
      <c r="N10" s="4">
        <v>8.84</v>
      </c>
      <c r="O10" s="1">
        <v>8.24</v>
      </c>
      <c r="P10" s="2">
        <v>8.6</v>
      </c>
      <c r="Q10" s="4">
        <v>8.07</v>
      </c>
      <c r="R10" s="1">
        <v>8.66</v>
      </c>
      <c r="S10" s="2">
        <v>8.11</v>
      </c>
    </row>
    <row r="11" spans="1:26" x14ac:dyDescent="0.2">
      <c r="A11" s="3" t="s">
        <v>7</v>
      </c>
    </row>
    <row r="14" spans="1:26" x14ac:dyDescent="0.2">
      <c r="C14" t="s">
        <v>24</v>
      </c>
      <c r="D14" t="s">
        <v>25</v>
      </c>
      <c r="E14" t="s">
        <v>24</v>
      </c>
      <c r="K14" t="s">
        <v>24</v>
      </c>
      <c r="L14" t="s">
        <v>24</v>
      </c>
      <c r="M14" t="s">
        <v>24</v>
      </c>
      <c r="N14" t="s">
        <v>24</v>
      </c>
      <c r="P14" t="s">
        <v>24</v>
      </c>
      <c r="R14" t="s">
        <v>24</v>
      </c>
    </row>
    <row r="15" spans="1:26" x14ac:dyDescent="0.2">
      <c r="A15" t="s">
        <v>14</v>
      </c>
      <c r="B15" s="5">
        <f>AVERAGE(B8:B10)</f>
        <v>8.81</v>
      </c>
      <c r="C15" s="5">
        <f t="shared" ref="C15:Z15" si="0">AVERAGE(C8:C10)</f>
        <v>9.3699999999999992</v>
      </c>
      <c r="D15" s="5">
        <f t="shared" si="0"/>
        <v>8.8033333333333328</v>
      </c>
      <c r="E15" s="5">
        <f t="shared" si="0"/>
        <v>11.290000000000001</v>
      </c>
      <c r="F15" s="5">
        <f t="shared" si="0"/>
        <v>9.42</v>
      </c>
      <c r="G15" s="5">
        <f t="shared" si="0"/>
        <v>9.07</v>
      </c>
      <c r="H15" s="5">
        <f t="shared" si="0"/>
        <v>9.5733333333333324</v>
      </c>
      <c r="I15" s="5">
        <f t="shared" si="0"/>
        <v>8.7200000000000006</v>
      </c>
      <c r="J15" s="5">
        <f t="shared" si="0"/>
        <v>8.93</v>
      </c>
      <c r="K15" s="5">
        <f t="shared" si="0"/>
        <v>8.8000000000000007</v>
      </c>
      <c r="L15" s="5">
        <f t="shared" si="0"/>
        <v>8.9333333333333318</v>
      </c>
      <c r="M15" s="5">
        <f t="shared" si="0"/>
        <v>8.8800000000000008</v>
      </c>
      <c r="N15" s="5">
        <f t="shared" si="0"/>
        <v>8.76</v>
      </c>
      <c r="O15" s="5">
        <f t="shared" si="0"/>
        <v>8.3133333333333326</v>
      </c>
      <c r="P15" s="5">
        <f t="shared" si="0"/>
        <v>8.6199999999999992</v>
      </c>
      <c r="Q15" s="5">
        <f t="shared" si="0"/>
        <v>8.11</v>
      </c>
      <c r="R15" s="5">
        <f t="shared" si="0"/>
        <v>8.6199999999999992</v>
      </c>
      <c r="S15" s="5">
        <f t="shared" si="0"/>
        <v>8.11</v>
      </c>
    </row>
    <row r="17" spans="1:26" x14ac:dyDescent="0.2">
      <c r="A17" t="s">
        <v>15</v>
      </c>
      <c r="B17" s="12">
        <f>B4-B15</f>
        <v>6.1899999999999995</v>
      </c>
      <c r="C17" s="12">
        <f>C4-C15</f>
        <v>10.340000000000002</v>
      </c>
      <c r="D17" s="12">
        <f>D4-D15</f>
        <v>8.1566666666666681</v>
      </c>
      <c r="E17" s="12">
        <f>E4-E15</f>
        <v>4.8699999999999992</v>
      </c>
      <c r="F17" s="12">
        <f t="shared" ref="F17:Z17" si="1">F4-F15</f>
        <v>12.290000000000001</v>
      </c>
      <c r="G17" s="12">
        <f t="shared" si="1"/>
        <v>8.0599999999999987</v>
      </c>
      <c r="H17" s="12">
        <f t="shared" si="1"/>
        <v>6.5766666666666662</v>
      </c>
      <c r="I17" s="12">
        <f t="shared" si="1"/>
        <v>10.459999999999999</v>
      </c>
      <c r="J17" s="12">
        <f t="shared" si="1"/>
        <v>8.2600000000000016</v>
      </c>
      <c r="K17" s="12">
        <f t="shared" si="1"/>
        <v>5.51</v>
      </c>
      <c r="L17" s="12">
        <f t="shared" si="1"/>
        <v>10.536666666666667</v>
      </c>
      <c r="M17" s="12">
        <f t="shared" si="1"/>
        <v>7.9</v>
      </c>
      <c r="N17" s="12">
        <f t="shared" si="1"/>
        <v>6.35</v>
      </c>
      <c r="O17" s="12">
        <f t="shared" si="1"/>
        <v>12.586666666666666</v>
      </c>
      <c r="P17" s="12">
        <f t="shared" si="1"/>
        <v>9.5900000000000016</v>
      </c>
      <c r="Q17" s="12">
        <f t="shared" si="1"/>
        <v>6.9400000000000013</v>
      </c>
      <c r="R17" s="12">
        <f t="shared" si="1"/>
        <v>12.12</v>
      </c>
      <c r="S17" s="12">
        <f t="shared" si="1"/>
        <v>9.18</v>
      </c>
    </row>
    <row r="18" spans="1:26" x14ac:dyDescent="0.2">
      <c r="A18" t="s">
        <v>16</v>
      </c>
      <c r="B18" s="12">
        <f t="shared" ref="B18:G18" si="2">B5-B15</f>
        <v>6.83</v>
      </c>
      <c r="C18" s="12">
        <f t="shared" si="2"/>
        <v>10.590000000000002</v>
      </c>
      <c r="D18" s="12">
        <f t="shared" si="2"/>
        <v>8.2366666666666664</v>
      </c>
      <c r="E18" s="12">
        <f t="shared" si="2"/>
        <v>4.9799999999999986</v>
      </c>
      <c r="F18" s="12">
        <f t="shared" si="2"/>
        <v>12.409999999999998</v>
      </c>
      <c r="G18" s="12">
        <f t="shared" si="2"/>
        <v>8.120000000000001</v>
      </c>
      <c r="H18" s="12">
        <f t="shared" ref="H18:Z18" si="3">H5-H15</f>
        <v>6.3566666666666674</v>
      </c>
      <c r="I18" s="12">
        <f t="shared" si="3"/>
        <v>10.4</v>
      </c>
      <c r="J18" s="12">
        <f t="shared" si="3"/>
        <v>8.0599999999999987</v>
      </c>
      <c r="K18" s="12">
        <f t="shared" si="3"/>
        <v>5.4599999999999991</v>
      </c>
      <c r="L18" s="12">
        <f t="shared" si="3"/>
        <v>10.506666666666669</v>
      </c>
      <c r="M18" s="12">
        <f t="shared" si="3"/>
        <v>8.0899999999999981</v>
      </c>
      <c r="N18" s="12">
        <f t="shared" si="3"/>
        <v>6.370000000000001</v>
      </c>
      <c r="O18" s="12">
        <f t="shared" si="3"/>
        <v>12.516666666666666</v>
      </c>
      <c r="P18" s="12">
        <f t="shared" si="3"/>
        <v>9.7099999999999991</v>
      </c>
      <c r="Q18" s="12">
        <f t="shared" si="3"/>
        <v>6.76</v>
      </c>
      <c r="R18" s="12">
        <f t="shared" si="3"/>
        <v>12.410000000000002</v>
      </c>
      <c r="S18" s="12">
        <f t="shared" si="3"/>
        <v>9.2600000000000016</v>
      </c>
    </row>
    <row r="19" spans="1:26" x14ac:dyDescent="0.2">
      <c r="A19" t="s">
        <v>17</v>
      </c>
      <c r="B19" s="12">
        <f>B6-B15</f>
        <v>6.18</v>
      </c>
      <c r="C19" s="12">
        <f t="shared" ref="C19:Z19" si="4">C6-C15</f>
        <v>10.42</v>
      </c>
      <c r="D19" s="12">
        <f t="shared" si="4"/>
        <v>8.5066666666666659</v>
      </c>
      <c r="E19" s="12">
        <f t="shared" si="4"/>
        <v>4.99</v>
      </c>
      <c r="F19" s="12">
        <f t="shared" si="4"/>
        <v>12.709999999999999</v>
      </c>
      <c r="G19" s="12">
        <f t="shared" si="4"/>
        <v>8.0799999999999983</v>
      </c>
      <c r="H19" s="12">
        <f t="shared" si="4"/>
        <v>6.4866666666666664</v>
      </c>
      <c r="I19" s="12">
        <f t="shared" si="4"/>
        <v>10.37</v>
      </c>
      <c r="J19" s="12">
        <f t="shared" si="4"/>
        <v>7.990000000000002</v>
      </c>
      <c r="K19" s="12">
        <f t="shared" si="4"/>
        <v>5.4899999999999984</v>
      </c>
      <c r="L19" s="12">
        <f t="shared" si="4"/>
        <v>10.136666666666668</v>
      </c>
      <c r="M19" s="12">
        <f t="shared" si="4"/>
        <v>7.8100000000000005</v>
      </c>
      <c r="N19" s="12">
        <f t="shared" si="4"/>
        <v>6.25</v>
      </c>
      <c r="O19" s="12">
        <f t="shared" si="4"/>
        <v>12.426666666666666</v>
      </c>
      <c r="P19" s="12">
        <f t="shared" si="4"/>
        <v>9.6199999999999992</v>
      </c>
      <c r="Q19" s="12">
        <f t="shared" si="4"/>
        <v>6.7900000000000009</v>
      </c>
      <c r="R19" s="12">
        <f t="shared" si="4"/>
        <v>12.15</v>
      </c>
      <c r="S19" s="12">
        <f t="shared" si="4"/>
        <v>8.8100000000000023</v>
      </c>
    </row>
    <row r="20" spans="1:26" x14ac:dyDescent="0.2">
      <c r="B20" s="12"/>
      <c r="C20" s="12"/>
      <c r="D20" s="12">
        <f>AVERAGE(D17:D19)</f>
        <v>8.2999999999999989</v>
      </c>
      <c r="E20" s="12"/>
      <c r="F20" s="12"/>
      <c r="G20" s="12">
        <f t="shared" ref="E20:W20" si="5">AVERAGE(G17:G19)</f>
        <v>8.086666666666666</v>
      </c>
      <c r="H20" s="12"/>
      <c r="I20" s="12"/>
      <c r="J20" s="12">
        <f t="shared" si="5"/>
        <v>8.1033333333333335</v>
      </c>
      <c r="K20" s="12"/>
      <c r="L20" s="12"/>
      <c r="M20" s="12">
        <f t="shared" si="5"/>
        <v>7.9333333333333327</v>
      </c>
      <c r="N20" s="12"/>
      <c r="O20" s="12"/>
      <c r="P20" s="12">
        <f t="shared" si="5"/>
        <v>9.64</v>
      </c>
      <c r="Q20" s="12"/>
      <c r="R20" s="12"/>
      <c r="S20" s="12">
        <f t="shared" si="5"/>
        <v>9.0833333333333339</v>
      </c>
      <c r="X20" s="13"/>
      <c r="Y20" s="13"/>
      <c r="Z20" s="13"/>
    </row>
    <row r="21" spans="1:26" x14ac:dyDescent="0.2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26" x14ac:dyDescent="0.2">
      <c r="A22" t="s">
        <v>18</v>
      </c>
      <c r="B22" s="12">
        <f>B17-8.3</f>
        <v>-2.1100000000000012</v>
      </c>
      <c r="C22" s="12">
        <f>C17-8.09</f>
        <v>2.2500000000000018</v>
      </c>
      <c r="D22" s="12">
        <f>D17-8.3</f>
        <v>-0.14333333333333265</v>
      </c>
      <c r="E22" s="12">
        <f>E17-8.3</f>
        <v>-3.4300000000000015</v>
      </c>
      <c r="F22" s="12">
        <f>F17-8.09</f>
        <v>4.2000000000000011</v>
      </c>
      <c r="G22" s="12">
        <f>G17-8.09</f>
        <v>-3.0000000000001137E-2</v>
      </c>
      <c r="H22" s="12">
        <f>H17-8.1</f>
        <v>-1.5233333333333334</v>
      </c>
      <c r="I22" s="12">
        <f>I17-7.93</f>
        <v>2.5299999999999994</v>
      </c>
      <c r="J22" s="12">
        <f>J17-8.1</f>
        <v>0.16000000000000192</v>
      </c>
      <c r="K22" s="12">
        <f>K17-8.1</f>
        <v>-2.59</v>
      </c>
      <c r="L22" s="12">
        <f>L17-7.93</f>
        <v>2.6066666666666674</v>
      </c>
      <c r="M22" s="12">
        <f>M17-7.93</f>
        <v>-2.9999999999999361E-2</v>
      </c>
      <c r="N22" s="12">
        <f>N17-9.64</f>
        <v>-3.2900000000000009</v>
      </c>
      <c r="O22" s="12">
        <f>O17-9.08</f>
        <v>3.5066666666666659</v>
      </c>
      <c r="P22" s="12">
        <f>P17-9.64</f>
        <v>-4.9999999999998934E-2</v>
      </c>
      <c r="Q22" s="12">
        <f>Q17-9.64</f>
        <v>-2.6999999999999993</v>
      </c>
      <c r="R22" s="12">
        <f>R17-9.08</f>
        <v>3.0399999999999991</v>
      </c>
      <c r="S22" s="12">
        <f>S17-9.08</f>
        <v>9.9999999999999645E-2</v>
      </c>
    </row>
    <row r="23" spans="1:26" x14ac:dyDescent="0.2">
      <c r="A23" t="s">
        <v>19</v>
      </c>
      <c r="B23" s="12">
        <f t="shared" ref="B23:B24" si="6">B18-8.3</f>
        <v>-1.4700000000000006</v>
      </c>
      <c r="C23" s="12">
        <f t="shared" ref="C23:C24" si="7">C18-8.09</f>
        <v>2.5000000000000018</v>
      </c>
      <c r="D23" s="12">
        <f t="shared" ref="D23:E24" si="8">D18-8.3</f>
        <v>-6.3333333333334352E-2</v>
      </c>
      <c r="E23" s="12">
        <f t="shared" si="8"/>
        <v>-3.3200000000000021</v>
      </c>
      <c r="F23" s="12">
        <f t="shared" ref="F23:G24" si="9">F18-8.09</f>
        <v>4.3199999999999985</v>
      </c>
      <c r="G23" s="12">
        <f t="shared" si="9"/>
        <v>3.0000000000001137E-2</v>
      </c>
      <c r="H23" s="12">
        <f t="shared" ref="H23:H24" si="10">H18-8.1</f>
        <v>-1.7433333333333323</v>
      </c>
      <c r="I23" s="12">
        <f t="shared" ref="I23:I24" si="11">I18-7.93</f>
        <v>2.4700000000000006</v>
      </c>
      <c r="J23" s="12">
        <f t="shared" ref="J23:J24" si="12">J18-8.1</f>
        <v>-4.0000000000000924E-2</v>
      </c>
      <c r="K23" s="12">
        <f t="shared" ref="K23:K24" si="13">K18-8.1</f>
        <v>-2.6400000000000006</v>
      </c>
      <c r="L23" s="12">
        <f t="shared" ref="L23:M24" si="14">L18-7.93</f>
        <v>2.5766666666666698</v>
      </c>
      <c r="M23" s="12">
        <f t="shared" si="14"/>
        <v>0.15999999999999837</v>
      </c>
      <c r="N23" s="12">
        <f t="shared" ref="N23:N24" si="15">N18-9.64</f>
        <v>-3.2699999999999996</v>
      </c>
      <c r="O23" s="12">
        <f t="shared" ref="O23:O24" si="16">O18-9.08</f>
        <v>3.4366666666666656</v>
      </c>
      <c r="P23" s="12">
        <f t="shared" ref="P23:Q24" si="17">P18-9.64</f>
        <v>6.9999999999998508E-2</v>
      </c>
      <c r="Q23" s="12">
        <f t="shared" si="17"/>
        <v>-2.8800000000000008</v>
      </c>
      <c r="R23" s="12">
        <f t="shared" ref="R23:S24" si="18">R18-9.08</f>
        <v>3.3300000000000018</v>
      </c>
      <c r="S23" s="12">
        <f t="shared" si="18"/>
        <v>0.18000000000000149</v>
      </c>
    </row>
    <row r="24" spans="1:26" x14ac:dyDescent="0.2">
      <c r="A24" t="s">
        <v>20</v>
      </c>
      <c r="B24" s="12">
        <f t="shared" si="6"/>
        <v>-2.120000000000001</v>
      </c>
      <c r="C24" s="12">
        <f t="shared" si="7"/>
        <v>2.33</v>
      </c>
      <c r="D24" s="12">
        <f t="shared" si="8"/>
        <v>0.20666666666666522</v>
      </c>
      <c r="E24" s="12">
        <f t="shared" si="8"/>
        <v>-3.3100000000000005</v>
      </c>
      <c r="F24" s="12">
        <f t="shared" si="9"/>
        <v>4.6199999999999992</v>
      </c>
      <c r="G24" s="12">
        <f t="shared" si="9"/>
        <v>-1.0000000000001563E-2</v>
      </c>
      <c r="H24" s="12">
        <f t="shared" si="10"/>
        <v>-1.6133333333333333</v>
      </c>
      <c r="I24" s="12">
        <f t="shared" si="11"/>
        <v>2.4399999999999995</v>
      </c>
      <c r="J24" s="12">
        <f t="shared" si="12"/>
        <v>-0.10999999999999766</v>
      </c>
      <c r="K24" s="12">
        <f t="shared" si="13"/>
        <v>-2.6100000000000012</v>
      </c>
      <c r="L24" s="12">
        <f t="shared" si="14"/>
        <v>2.2066666666666688</v>
      </c>
      <c r="M24" s="12">
        <f t="shared" si="14"/>
        <v>-0.11999999999999922</v>
      </c>
      <c r="N24" s="12">
        <f t="shared" si="15"/>
        <v>-3.3900000000000006</v>
      </c>
      <c r="O24" s="12">
        <f t="shared" si="16"/>
        <v>3.3466666666666658</v>
      </c>
      <c r="P24" s="12">
        <f t="shared" si="17"/>
        <v>-2.000000000000135E-2</v>
      </c>
      <c r="Q24" s="12">
        <f t="shared" si="17"/>
        <v>-2.8499999999999996</v>
      </c>
      <c r="R24" s="12">
        <f t="shared" si="18"/>
        <v>3.0700000000000003</v>
      </c>
      <c r="S24" s="12">
        <f t="shared" si="18"/>
        <v>-0.2699999999999978</v>
      </c>
    </row>
    <row r="25" spans="1:26" x14ac:dyDescent="0.2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26" x14ac:dyDescent="0.2">
      <c r="A26" t="s">
        <v>21</v>
      </c>
      <c r="B26" s="9">
        <f>POWER(2,-B22)</f>
        <v>4.3169129460177125</v>
      </c>
      <c r="C26" s="10">
        <f t="shared" ref="C26:S28" si="19">POWER(2,-C22)</f>
        <v>0.2102241038134284</v>
      </c>
      <c r="D26" s="11">
        <f t="shared" si="19"/>
        <v>1.1044540007443511</v>
      </c>
      <c r="E26" s="9">
        <f t="shared" si="19"/>
        <v>10.777868614925534</v>
      </c>
      <c r="F26" s="10">
        <f t="shared" si="19"/>
        <v>5.4409410206007709E-2</v>
      </c>
      <c r="G26" s="11">
        <f t="shared" si="19"/>
        <v>1.021012125707194</v>
      </c>
      <c r="H26" s="9">
        <f t="shared" si="19"/>
        <v>2.8745444371578421</v>
      </c>
      <c r="I26" s="10">
        <f t="shared" si="19"/>
        <v>0.17313868351386569</v>
      </c>
      <c r="J26" s="11">
        <f t="shared" si="19"/>
        <v>0.89502507092797134</v>
      </c>
      <c r="K26" s="9">
        <f t="shared" si="19"/>
        <v>6.0209869896442676</v>
      </c>
      <c r="L26" s="10">
        <f t="shared" si="19"/>
        <v>0.16417806948480035</v>
      </c>
      <c r="M26" s="11">
        <f t="shared" si="19"/>
        <v>1.0210121257071929</v>
      </c>
      <c r="N26" s="9">
        <f t="shared" si="19"/>
        <v>9.7811222215365525</v>
      </c>
      <c r="O26" s="10">
        <f t="shared" si="19"/>
        <v>8.7980849002124398E-2</v>
      </c>
      <c r="P26" s="11">
        <f t="shared" si="19"/>
        <v>1.0352649238413767</v>
      </c>
      <c r="Q26" s="9">
        <f t="shared" si="19"/>
        <v>6.4980191708498802</v>
      </c>
      <c r="R26" s="10">
        <f t="shared" si="19"/>
        <v>0.12158186842653573</v>
      </c>
      <c r="S26" s="11">
        <f t="shared" si="19"/>
        <v>0.93303299153680763</v>
      </c>
    </row>
    <row r="27" spans="1:26" x14ac:dyDescent="0.2">
      <c r="A27" t="s">
        <v>22</v>
      </c>
      <c r="B27" s="9">
        <f t="shared" ref="B27:Q28" si="20">POWER(2,-B23)</f>
        <v>2.7702189362218506</v>
      </c>
      <c r="C27" s="10">
        <f t="shared" si="20"/>
        <v>0.17677669529663667</v>
      </c>
      <c r="D27" s="11">
        <f t="shared" si="20"/>
        <v>1.0448771528608716</v>
      </c>
      <c r="E27" s="9">
        <f t="shared" si="20"/>
        <v>9.9866443912129075</v>
      </c>
      <c r="F27" s="10">
        <f t="shared" si="20"/>
        <v>5.0066867349351445E-2</v>
      </c>
      <c r="G27" s="11">
        <f t="shared" si="20"/>
        <v>0.97942029758692617</v>
      </c>
      <c r="H27" s="9">
        <f t="shared" si="20"/>
        <v>3.3480784517537998</v>
      </c>
      <c r="I27" s="10">
        <f t="shared" si="20"/>
        <v>0.18049114944031197</v>
      </c>
      <c r="J27" s="11">
        <f t="shared" si="20"/>
        <v>1.0281138266560672</v>
      </c>
      <c r="K27" s="9">
        <f t="shared" si="20"/>
        <v>6.233316637284001</v>
      </c>
      <c r="L27" s="10">
        <f t="shared" si="20"/>
        <v>0.16762779971917902</v>
      </c>
      <c r="M27" s="11">
        <f t="shared" si="20"/>
        <v>0.89502507092797345</v>
      </c>
      <c r="N27" s="9">
        <f t="shared" si="20"/>
        <v>9.6464626215260783</v>
      </c>
      <c r="O27" s="10">
        <f t="shared" si="20"/>
        <v>9.2354965036851866E-2</v>
      </c>
      <c r="P27" s="11">
        <f t="shared" si="20"/>
        <v>0.95263799804393834</v>
      </c>
      <c r="Q27" s="9">
        <f t="shared" si="20"/>
        <v>7.3615012049990032</v>
      </c>
      <c r="R27" s="10">
        <f t="shared" si="19"/>
        <v>9.9442060469364726E-2</v>
      </c>
      <c r="S27" s="11">
        <f t="shared" si="19"/>
        <v>0.88270299629065385</v>
      </c>
    </row>
    <row r="28" spans="1:26" x14ac:dyDescent="0.2">
      <c r="A28" t="s">
        <v>23</v>
      </c>
      <c r="B28" s="9">
        <f t="shared" si="20"/>
        <v>4.3469394501042355</v>
      </c>
      <c r="C28" s="10">
        <f t="shared" si="19"/>
        <v>0.1988841209387297</v>
      </c>
      <c r="D28" s="11">
        <f t="shared" si="19"/>
        <v>0.86653704584246516</v>
      </c>
      <c r="E28" s="9">
        <f t="shared" si="19"/>
        <v>9.9176615995118933</v>
      </c>
      <c r="F28" s="10">
        <f t="shared" si="19"/>
        <v>4.0666932982560459E-2</v>
      </c>
      <c r="G28" s="11">
        <f t="shared" si="19"/>
        <v>1.00695555005672</v>
      </c>
      <c r="H28" s="9">
        <f t="shared" si="19"/>
        <v>3.0595793870479833</v>
      </c>
      <c r="I28" s="10">
        <f t="shared" si="19"/>
        <v>0.18428365216138776</v>
      </c>
      <c r="J28" s="11">
        <f t="shared" si="19"/>
        <v>1.0792282365044255</v>
      </c>
      <c r="K28" s="9">
        <f t="shared" si="19"/>
        <v>6.1050368358422409</v>
      </c>
      <c r="L28" s="10">
        <f t="shared" si="19"/>
        <v>0.21663426146061579</v>
      </c>
      <c r="M28" s="11">
        <f t="shared" si="19"/>
        <v>1.0867348625260576</v>
      </c>
      <c r="N28" s="9">
        <f t="shared" si="19"/>
        <v>10.48314723086691</v>
      </c>
      <c r="O28" s="10">
        <f t="shared" si="19"/>
        <v>9.8299870986747709E-2</v>
      </c>
      <c r="P28" s="11">
        <f t="shared" si="19"/>
        <v>1.01395947979003</v>
      </c>
      <c r="Q28" s="9">
        <f t="shared" si="19"/>
        <v>7.2100037008866389</v>
      </c>
      <c r="R28" s="10">
        <f t="shared" si="19"/>
        <v>0.1190797497554922</v>
      </c>
      <c r="S28" s="11">
        <f t="shared" si="19"/>
        <v>1.2058078276907587</v>
      </c>
    </row>
    <row r="29" spans="1:26" x14ac:dyDescent="0.2">
      <c r="B29" s="12"/>
      <c r="C29" s="12" t="s">
        <v>26</v>
      </c>
      <c r="D29" s="12"/>
      <c r="E29" s="12" t="s">
        <v>26</v>
      </c>
      <c r="F29" s="12"/>
      <c r="G29" s="12"/>
      <c r="H29" s="12"/>
      <c r="I29" s="12"/>
      <c r="J29" s="12"/>
      <c r="K29" s="12" t="s">
        <v>26</v>
      </c>
      <c r="L29" s="12" t="s">
        <v>26</v>
      </c>
      <c r="M29" s="12"/>
      <c r="N29" s="12" t="s">
        <v>26</v>
      </c>
      <c r="O29" s="12"/>
      <c r="P29" s="12"/>
      <c r="Q29" s="12"/>
      <c r="R29" s="12" t="s">
        <v>26</v>
      </c>
      <c r="S29" s="12"/>
    </row>
    <row r="30" spans="1:26" x14ac:dyDescent="0.2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26" x14ac:dyDescent="0.2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</row>
    <row r="32" spans="1:26" x14ac:dyDescent="0.2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</row>
    <row r="33" spans="2:23" x14ac:dyDescent="0.2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</row>
    <row r="34" spans="2:23" x14ac:dyDescent="0.2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</row>
    <row r="35" spans="2:23" x14ac:dyDescent="0.2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2:23" x14ac:dyDescent="0.2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2:23" x14ac:dyDescent="0.2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2:23" x14ac:dyDescent="0.2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2:23" x14ac:dyDescent="0.2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2:23" x14ac:dyDescent="0.2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</row>
    <row r="41" spans="2:23" x14ac:dyDescent="0.2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2:23" x14ac:dyDescent="0.2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2:23" x14ac:dyDescent="0.2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</row>
    <row r="44" spans="2:23" x14ac:dyDescent="0.2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</row>
    <row r="45" spans="2:23" x14ac:dyDescent="0.2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</row>
    <row r="46" spans="2:23" x14ac:dyDescent="0.2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</row>
    <row r="47" spans="2:23" x14ac:dyDescent="0.2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</row>
    <row r="48" spans="2:23" x14ac:dyDescent="0.2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2:23" x14ac:dyDescent="0.2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2:23" x14ac:dyDescent="0.2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</row>
    <row r="51" spans="2:23" x14ac:dyDescent="0.2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</row>
    <row r="52" spans="2:23" x14ac:dyDescent="0.2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</row>
    <row r="53" spans="2:23" x14ac:dyDescent="0.2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</row>
    <row r="54" spans="2:23" x14ac:dyDescent="0.2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</row>
    <row r="55" spans="2:23" x14ac:dyDescent="0.2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2:23" x14ac:dyDescent="0.2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2:23" x14ac:dyDescent="0.2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</row>
    <row r="58" spans="2:23" x14ac:dyDescent="0.2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</row>
    <row r="59" spans="2:23" x14ac:dyDescent="0.2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</row>
    <row r="60" spans="2:23" x14ac:dyDescent="0.2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</row>
    <row r="61" spans="2:23" x14ac:dyDescent="0.2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2:23" x14ac:dyDescent="0.2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2:23" x14ac:dyDescent="0.2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</row>
    <row r="64" spans="2:23" x14ac:dyDescent="0.2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</row>
    <row r="65" spans="2:23" x14ac:dyDescent="0.2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</row>
    <row r="66" spans="2:23" x14ac:dyDescent="0.2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</row>
    <row r="67" spans="2:23" x14ac:dyDescent="0.2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2:23" x14ac:dyDescent="0.2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2:23" x14ac:dyDescent="0.2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</row>
    <row r="70" spans="2:23" x14ac:dyDescent="0.2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</row>
    <row r="71" spans="2:23" x14ac:dyDescent="0.2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</row>
    <row r="72" spans="2:23" x14ac:dyDescent="0.2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</row>
    <row r="73" spans="2:23" x14ac:dyDescent="0.2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</row>
    <row r="74" spans="2:23" x14ac:dyDescent="0.2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2:23" x14ac:dyDescent="0.2"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2:23" x14ac:dyDescent="0.2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</row>
    <row r="77" spans="2:23" x14ac:dyDescent="0.2"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</row>
    <row r="78" spans="2:23" x14ac:dyDescent="0.2"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</row>
    <row r="79" spans="2:23" x14ac:dyDescent="0.2"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</row>
  </sheetData>
  <mergeCells count="6">
    <mergeCell ref="X20:Z20"/>
    <mergeCell ref="T1:W1"/>
    <mergeCell ref="B1:G1"/>
    <mergeCell ref="H1:M1"/>
    <mergeCell ref="N1:S1"/>
    <mergeCell ref="X1:Z1"/>
  </mergeCells>
  <phoneticPr fontId="6" type="noConversion"/>
  <pageMargins left="0.7" right="0.7" top="0.75" bottom="0.75" header="0.3" footer="0.3"/>
  <pageSetup paperSize="9" orientation="portrait" r:id="rId1"/>
  <ignoredErrors>
    <ignoredError sqref="C22:C24 I22:I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AndoR</dc:creator>
  <cp:lastModifiedBy>AndoR</cp:lastModifiedBy>
  <dcterms:created xsi:type="dcterms:W3CDTF">2015-06-05T18:17:20Z</dcterms:created>
  <dcterms:modified xsi:type="dcterms:W3CDTF">2021-06-04T16:25:20Z</dcterms:modified>
</cp:coreProperties>
</file>