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term paper 2019\MS\Submitted_final\"/>
    </mc:Choice>
  </mc:AlternateContent>
  <xr:revisionPtr revIDLastSave="0" documentId="13_ncr:1_{E5450D16-F751-46AD-8004-0558C039D6C4}" xr6:coauthVersionLast="47" xr6:coauthVersionMax="47" xr10:uidLastSave="{00000000-0000-0000-0000-000000000000}"/>
  <bookViews>
    <workbookView xWindow="-120" yWindow="-120" windowWidth="29040" windowHeight="15840" xr2:uid="{B00F1DF7-DFD5-41E3-AA35-B9B959A94191}"/>
  </bookViews>
  <sheets>
    <sheet name="Supplemental file 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4" i="1" l="1"/>
  <c r="Q105" i="1"/>
  <c r="Q106" i="1"/>
  <c r="Q107" i="1"/>
  <c r="Q108" i="1"/>
  <c r="Q109" i="1"/>
  <c r="Q103" i="1"/>
  <c r="K104" i="1"/>
  <c r="K105" i="1"/>
  <c r="K106" i="1"/>
  <c r="K107" i="1"/>
  <c r="K108" i="1"/>
  <c r="K109" i="1"/>
  <c r="K103" i="1"/>
  <c r="E104" i="1"/>
  <c r="E105" i="1"/>
  <c r="E106" i="1"/>
  <c r="E107" i="1"/>
  <c r="E108" i="1"/>
  <c r="E109" i="1"/>
  <c r="E103" i="1"/>
  <c r="Q94" i="1"/>
  <c r="Q95" i="1"/>
  <c r="Q96" i="1"/>
  <c r="Q97" i="1"/>
  <c r="Q98" i="1"/>
  <c r="Q99" i="1"/>
  <c r="Q93" i="1"/>
  <c r="K94" i="1"/>
  <c r="K95" i="1"/>
  <c r="K96" i="1"/>
  <c r="K97" i="1"/>
  <c r="K98" i="1"/>
  <c r="K99" i="1"/>
  <c r="K93" i="1"/>
  <c r="E94" i="1"/>
  <c r="E95" i="1"/>
  <c r="E96" i="1"/>
  <c r="E97" i="1"/>
  <c r="E98" i="1"/>
  <c r="E99" i="1"/>
  <c r="E93" i="1"/>
  <c r="Q84" i="1"/>
  <c r="Q85" i="1"/>
  <c r="Q86" i="1"/>
  <c r="Q87" i="1"/>
  <c r="Q88" i="1"/>
  <c r="Q89" i="1"/>
  <c r="Q83" i="1"/>
  <c r="K84" i="1"/>
  <c r="K85" i="1"/>
  <c r="K86" i="1"/>
  <c r="K87" i="1"/>
  <c r="K88" i="1"/>
  <c r="K89" i="1"/>
  <c r="K83" i="1"/>
  <c r="E84" i="1"/>
  <c r="E85" i="1"/>
  <c r="E86" i="1"/>
  <c r="E87" i="1"/>
  <c r="E88" i="1"/>
  <c r="E89" i="1"/>
  <c r="E83" i="1"/>
  <c r="P109" i="1"/>
  <c r="P108" i="1"/>
  <c r="P107" i="1"/>
  <c r="P106" i="1"/>
  <c r="P105" i="1"/>
  <c r="P104" i="1"/>
  <c r="P103" i="1"/>
  <c r="J109" i="1"/>
  <c r="J108" i="1"/>
  <c r="J107" i="1"/>
  <c r="J106" i="1"/>
  <c r="J105" i="1"/>
  <c r="J104" i="1"/>
  <c r="J103" i="1"/>
  <c r="D109" i="1"/>
  <c r="D108" i="1"/>
  <c r="D107" i="1"/>
  <c r="D106" i="1"/>
  <c r="D105" i="1"/>
  <c r="D104" i="1"/>
  <c r="D103" i="1"/>
  <c r="R99" i="1"/>
  <c r="P99" i="1"/>
  <c r="R98" i="1"/>
  <c r="P98" i="1"/>
  <c r="R97" i="1"/>
  <c r="P97" i="1"/>
  <c r="R96" i="1"/>
  <c r="P96" i="1"/>
  <c r="R95" i="1"/>
  <c r="P95" i="1"/>
  <c r="R94" i="1"/>
  <c r="P94" i="1"/>
  <c r="R93" i="1"/>
  <c r="P93" i="1"/>
  <c r="L99" i="1"/>
  <c r="J99" i="1"/>
  <c r="L98" i="1"/>
  <c r="J98" i="1"/>
  <c r="L97" i="1"/>
  <c r="J97" i="1"/>
  <c r="L96" i="1"/>
  <c r="J96" i="1"/>
  <c r="L95" i="1"/>
  <c r="J95" i="1"/>
  <c r="L94" i="1"/>
  <c r="J94" i="1"/>
  <c r="L93" i="1"/>
  <c r="J93" i="1"/>
  <c r="F99" i="1"/>
  <c r="D99" i="1"/>
  <c r="F98" i="1"/>
  <c r="D98" i="1"/>
  <c r="F97" i="1"/>
  <c r="D97" i="1"/>
  <c r="F96" i="1"/>
  <c r="D96" i="1"/>
  <c r="F95" i="1"/>
  <c r="D95" i="1"/>
  <c r="F94" i="1"/>
  <c r="D94" i="1"/>
  <c r="F93" i="1"/>
  <c r="D93" i="1"/>
  <c r="R89" i="1"/>
  <c r="P89" i="1"/>
  <c r="R88" i="1"/>
  <c r="P88" i="1"/>
  <c r="R87" i="1"/>
  <c r="P87" i="1"/>
  <c r="R86" i="1"/>
  <c r="P86" i="1"/>
  <c r="R85" i="1"/>
  <c r="P85" i="1"/>
  <c r="R84" i="1"/>
  <c r="P84" i="1"/>
  <c r="R83" i="1"/>
  <c r="P83" i="1"/>
  <c r="L89" i="1"/>
  <c r="J89" i="1"/>
  <c r="L88" i="1"/>
  <c r="J88" i="1"/>
  <c r="L87" i="1"/>
  <c r="J87" i="1"/>
  <c r="L86" i="1"/>
  <c r="J86" i="1"/>
  <c r="L85" i="1"/>
  <c r="J85" i="1"/>
  <c r="L84" i="1"/>
  <c r="J84" i="1"/>
  <c r="L83" i="1"/>
  <c r="J83" i="1"/>
  <c r="F89" i="1"/>
  <c r="D89" i="1"/>
  <c r="F88" i="1"/>
  <c r="D88" i="1"/>
  <c r="F87" i="1"/>
  <c r="D87" i="1"/>
  <c r="F86" i="1"/>
  <c r="D86" i="1"/>
  <c r="F85" i="1"/>
  <c r="D85" i="1"/>
  <c r="F84" i="1"/>
  <c r="D84" i="1"/>
  <c r="F83" i="1"/>
  <c r="D83" i="1"/>
  <c r="F115" i="1"/>
  <c r="E115" i="1"/>
  <c r="F114" i="1"/>
  <c r="E114" i="1"/>
  <c r="F113" i="1"/>
  <c r="E113" i="1"/>
  <c r="R109" i="1"/>
  <c r="L109" i="1"/>
  <c r="F109" i="1"/>
  <c r="R108" i="1"/>
  <c r="L108" i="1"/>
  <c r="F108" i="1"/>
  <c r="R107" i="1"/>
  <c r="L107" i="1"/>
  <c r="F107" i="1"/>
  <c r="R106" i="1"/>
  <c r="L106" i="1"/>
  <c r="F106" i="1"/>
  <c r="R105" i="1"/>
  <c r="L105" i="1"/>
  <c r="F105" i="1"/>
  <c r="R104" i="1"/>
  <c r="L104" i="1"/>
  <c r="F104" i="1"/>
  <c r="R103" i="1"/>
  <c r="L103" i="1"/>
  <c r="F103" i="1"/>
  <c r="E36" i="1"/>
  <c r="F78" i="1"/>
  <c r="E78" i="1"/>
  <c r="F77" i="1"/>
  <c r="E77" i="1"/>
  <c r="F76" i="1"/>
  <c r="E76" i="1"/>
  <c r="Q66" i="1"/>
  <c r="Q67" i="1"/>
  <c r="Q68" i="1"/>
  <c r="Q69" i="1"/>
  <c r="Q70" i="1"/>
  <c r="Q71" i="1"/>
  <c r="Q65" i="1"/>
  <c r="Q56" i="1"/>
  <c r="Q57" i="1"/>
  <c r="Q58" i="1"/>
  <c r="Q59" i="1"/>
  <c r="Q60" i="1"/>
  <c r="Q61" i="1"/>
  <c r="Q55" i="1"/>
  <c r="K66" i="1"/>
  <c r="K67" i="1"/>
  <c r="K68" i="1"/>
  <c r="K69" i="1"/>
  <c r="K70" i="1"/>
  <c r="K71" i="1"/>
  <c r="K65" i="1"/>
  <c r="K56" i="1"/>
  <c r="K57" i="1"/>
  <c r="K58" i="1"/>
  <c r="K59" i="1"/>
  <c r="K60" i="1"/>
  <c r="K61" i="1"/>
  <c r="K55" i="1"/>
  <c r="E66" i="1"/>
  <c r="E67" i="1"/>
  <c r="E68" i="1"/>
  <c r="E69" i="1"/>
  <c r="E70" i="1"/>
  <c r="E71" i="1"/>
  <c r="E65" i="1"/>
  <c r="F55" i="1"/>
  <c r="E56" i="1"/>
  <c r="E57" i="1"/>
  <c r="E58" i="1"/>
  <c r="E59" i="1"/>
  <c r="E60" i="1"/>
  <c r="E61" i="1"/>
  <c r="E55" i="1"/>
  <c r="R71" i="1"/>
  <c r="P71" i="1"/>
  <c r="R70" i="1"/>
  <c r="P70" i="1"/>
  <c r="R69" i="1"/>
  <c r="P69" i="1"/>
  <c r="R68" i="1"/>
  <c r="P68" i="1"/>
  <c r="R67" i="1"/>
  <c r="P67" i="1"/>
  <c r="R66" i="1"/>
  <c r="P66" i="1"/>
  <c r="R65" i="1"/>
  <c r="P65" i="1"/>
  <c r="L71" i="1"/>
  <c r="J71" i="1"/>
  <c r="L70" i="1"/>
  <c r="J70" i="1"/>
  <c r="L69" i="1"/>
  <c r="J69" i="1"/>
  <c r="L68" i="1"/>
  <c r="J68" i="1"/>
  <c r="L67" i="1"/>
  <c r="J67" i="1"/>
  <c r="L66" i="1"/>
  <c r="J66" i="1"/>
  <c r="L65" i="1"/>
  <c r="J65" i="1"/>
  <c r="F71" i="1"/>
  <c r="D71" i="1"/>
  <c r="F70" i="1"/>
  <c r="D70" i="1"/>
  <c r="F69" i="1"/>
  <c r="D69" i="1"/>
  <c r="F68" i="1"/>
  <c r="D68" i="1"/>
  <c r="F67" i="1"/>
  <c r="D67" i="1"/>
  <c r="F66" i="1"/>
  <c r="D66" i="1"/>
  <c r="F65" i="1"/>
  <c r="D65" i="1"/>
  <c r="R61" i="1"/>
  <c r="P61" i="1"/>
  <c r="R60" i="1"/>
  <c r="P60" i="1"/>
  <c r="R59" i="1"/>
  <c r="P59" i="1"/>
  <c r="R58" i="1"/>
  <c r="P58" i="1"/>
  <c r="R57" i="1"/>
  <c r="P57" i="1"/>
  <c r="R56" i="1"/>
  <c r="P56" i="1"/>
  <c r="R55" i="1"/>
  <c r="P55" i="1"/>
  <c r="L61" i="1"/>
  <c r="J61" i="1"/>
  <c r="L60" i="1"/>
  <c r="J60" i="1"/>
  <c r="L59" i="1"/>
  <c r="J59" i="1"/>
  <c r="L58" i="1"/>
  <c r="J58" i="1"/>
  <c r="L57" i="1"/>
  <c r="J57" i="1"/>
  <c r="L56" i="1"/>
  <c r="J56" i="1"/>
  <c r="L55" i="1"/>
  <c r="J55" i="1"/>
  <c r="F61" i="1"/>
  <c r="D61" i="1"/>
  <c r="F60" i="1"/>
  <c r="D60" i="1"/>
  <c r="F59" i="1"/>
  <c r="D59" i="1"/>
  <c r="F58" i="1"/>
  <c r="D58" i="1"/>
  <c r="F57" i="1"/>
  <c r="D57" i="1"/>
  <c r="F56" i="1"/>
  <c r="D56" i="1"/>
  <c r="D55" i="1"/>
  <c r="R45" i="1"/>
  <c r="L45" i="1"/>
  <c r="F45" i="1"/>
  <c r="F31" i="1"/>
  <c r="Q46" i="1"/>
  <c r="Q47" i="1"/>
  <c r="Q48" i="1"/>
  <c r="Q49" i="1"/>
  <c r="Q50" i="1"/>
  <c r="Q51" i="1"/>
  <c r="Q45" i="1"/>
  <c r="K46" i="1"/>
  <c r="K47" i="1"/>
  <c r="K48" i="1"/>
  <c r="K49" i="1"/>
  <c r="K50" i="1"/>
  <c r="K51" i="1"/>
  <c r="K45" i="1"/>
  <c r="R51" i="1"/>
  <c r="P51" i="1"/>
  <c r="R50" i="1"/>
  <c r="P50" i="1"/>
  <c r="R49" i="1"/>
  <c r="P49" i="1"/>
  <c r="R48" i="1"/>
  <c r="P48" i="1"/>
  <c r="R47" i="1"/>
  <c r="P47" i="1"/>
  <c r="R46" i="1"/>
  <c r="P46" i="1"/>
  <c r="P45" i="1"/>
  <c r="L51" i="1"/>
  <c r="J51" i="1"/>
  <c r="L50" i="1"/>
  <c r="J50" i="1"/>
  <c r="L49" i="1"/>
  <c r="J49" i="1"/>
  <c r="L48" i="1"/>
  <c r="J48" i="1"/>
  <c r="L47" i="1"/>
  <c r="J47" i="1"/>
  <c r="L46" i="1"/>
  <c r="J46" i="1"/>
  <c r="J45" i="1"/>
  <c r="E45" i="1"/>
  <c r="E46" i="1"/>
  <c r="E47" i="1"/>
  <c r="E48" i="1"/>
  <c r="E49" i="1"/>
  <c r="E50" i="1"/>
  <c r="E51" i="1"/>
  <c r="E5" i="1"/>
  <c r="E25" i="1"/>
  <c r="F51" i="1"/>
  <c r="F50" i="1"/>
  <c r="F49" i="1"/>
  <c r="F48" i="1"/>
  <c r="F47" i="1"/>
  <c r="F46" i="1"/>
  <c r="F39" i="1"/>
  <c r="E39" i="1"/>
  <c r="F38" i="1"/>
  <c r="E38" i="1"/>
  <c r="F37" i="1"/>
  <c r="E37" i="1"/>
  <c r="F36" i="1"/>
  <c r="X31" i="1"/>
  <c r="V31" i="1"/>
  <c r="R31" i="1"/>
  <c r="P31" i="1"/>
  <c r="L31" i="1"/>
  <c r="J31" i="1"/>
  <c r="D31" i="1"/>
  <c r="X30" i="1"/>
  <c r="V30" i="1"/>
  <c r="R30" i="1"/>
  <c r="P30" i="1"/>
  <c r="L30" i="1"/>
  <c r="J30" i="1"/>
  <c r="F30" i="1"/>
  <c r="D30" i="1"/>
  <c r="X29" i="1"/>
  <c r="V29" i="1"/>
  <c r="R29" i="1"/>
  <c r="P29" i="1"/>
  <c r="L29" i="1"/>
  <c r="J29" i="1"/>
  <c r="F29" i="1"/>
  <c r="D29" i="1"/>
  <c r="X28" i="1"/>
  <c r="V28" i="1"/>
  <c r="R28" i="1"/>
  <c r="P28" i="1"/>
  <c r="L28" i="1"/>
  <c r="J28" i="1"/>
  <c r="F28" i="1"/>
  <c r="D28" i="1"/>
  <c r="X27" i="1"/>
  <c r="V27" i="1"/>
  <c r="R27" i="1"/>
  <c r="P27" i="1"/>
  <c r="L27" i="1"/>
  <c r="J27" i="1"/>
  <c r="F27" i="1"/>
  <c r="D27" i="1"/>
  <c r="X26" i="1"/>
  <c r="V26" i="1"/>
  <c r="R26" i="1"/>
  <c r="P26" i="1"/>
  <c r="L26" i="1"/>
  <c r="J26" i="1"/>
  <c r="F26" i="1"/>
  <c r="D26" i="1"/>
  <c r="X25" i="1"/>
  <c r="V25" i="1"/>
  <c r="W25" i="1" s="1"/>
  <c r="R25" i="1"/>
  <c r="P25" i="1"/>
  <c r="Q25" i="1" s="1"/>
  <c r="L25" i="1"/>
  <c r="J25" i="1"/>
  <c r="K25" i="1" s="1"/>
  <c r="F25" i="1"/>
  <c r="D25" i="1"/>
  <c r="X21" i="1"/>
  <c r="V21" i="1"/>
  <c r="R21" i="1"/>
  <c r="P21" i="1"/>
  <c r="L21" i="1"/>
  <c r="J21" i="1"/>
  <c r="F21" i="1"/>
  <c r="D21" i="1"/>
  <c r="X20" i="1"/>
  <c r="V20" i="1"/>
  <c r="R20" i="1"/>
  <c r="P20" i="1"/>
  <c r="L20" i="1"/>
  <c r="J20" i="1"/>
  <c r="F20" i="1"/>
  <c r="D20" i="1"/>
  <c r="X19" i="1"/>
  <c r="V19" i="1"/>
  <c r="R19" i="1"/>
  <c r="P19" i="1"/>
  <c r="L19" i="1"/>
  <c r="J19" i="1"/>
  <c r="F19" i="1"/>
  <c r="D19" i="1"/>
  <c r="X18" i="1"/>
  <c r="V18" i="1"/>
  <c r="R18" i="1"/>
  <c r="P18" i="1"/>
  <c r="L18" i="1"/>
  <c r="J18" i="1"/>
  <c r="F18" i="1"/>
  <c r="D18" i="1"/>
  <c r="X17" i="1"/>
  <c r="V17" i="1"/>
  <c r="R17" i="1"/>
  <c r="P17" i="1"/>
  <c r="L17" i="1"/>
  <c r="J17" i="1"/>
  <c r="F17" i="1"/>
  <c r="D17" i="1"/>
  <c r="X16" i="1"/>
  <c r="V16" i="1"/>
  <c r="R16" i="1"/>
  <c r="P16" i="1"/>
  <c r="L16" i="1"/>
  <c r="J16" i="1"/>
  <c r="F16" i="1"/>
  <c r="D16" i="1"/>
  <c r="X15" i="1"/>
  <c r="V15" i="1"/>
  <c r="W15" i="1" s="1"/>
  <c r="R15" i="1"/>
  <c r="P15" i="1"/>
  <c r="Q15" i="1" s="1"/>
  <c r="L15" i="1"/>
  <c r="J15" i="1"/>
  <c r="K15" i="1" s="1"/>
  <c r="F15" i="1"/>
  <c r="D15" i="1"/>
  <c r="E15" i="1" s="1"/>
  <c r="X11" i="1"/>
  <c r="V11" i="1"/>
  <c r="R11" i="1"/>
  <c r="P11" i="1"/>
  <c r="L11" i="1"/>
  <c r="J11" i="1"/>
  <c r="F11" i="1"/>
  <c r="D11" i="1"/>
  <c r="X10" i="1"/>
  <c r="V10" i="1"/>
  <c r="R10" i="1"/>
  <c r="P10" i="1"/>
  <c r="L10" i="1"/>
  <c r="J10" i="1"/>
  <c r="F10" i="1"/>
  <c r="D10" i="1"/>
  <c r="X9" i="1"/>
  <c r="V9" i="1"/>
  <c r="R9" i="1"/>
  <c r="P9" i="1"/>
  <c r="L9" i="1"/>
  <c r="J9" i="1"/>
  <c r="F9" i="1"/>
  <c r="D9" i="1"/>
  <c r="X8" i="1"/>
  <c r="V8" i="1"/>
  <c r="R8" i="1"/>
  <c r="P8" i="1"/>
  <c r="L8" i="1"/>
  <c r="J8" i="1"/>
  <c r="F8" i="1"/>
  <c r="D8" i="1"/>
  <c r="X7" i="1"/>
  <c r="V7" i="1"/>
  <c r="R7" i="1"/>
  <c r="P7" i="1"/>
  <c r="L7" i="1"/>
  <c r="J7" i="1"/>
  <c r="F7" i="1"/>
  <c r="D7" i="1"/>
  <c r="X6" i="1"/>
  <c r="V6" i="1"/>
  <c r="R6" i="1"/>
  <c r="P6" i="1"/>
  <c r="L6" i="1"/>
  <c r="J6" i="1"/>
  <c r="F6" i="1"/>
  <c r="D6" i="1"/>
  <c r="X5" i="1"/>
  <c r="V5" i="1"/>
  <c r="W5" i="1" s="1"/>
  <c r="R5" i="1"/>
  <c r="P5" i="1"/>
  <c r="Q5" i="1" s="1"/>
  <c r="L5" i="1"/>
  <c r="J5" i="1"/>
  <c r="F5" i="1"/>
  <c r="D5" i="1"/>
  <c r="K28" i="1" l="1"/>
  <c r="E30" i="1"/>
  <c r="E21" i="1"/>
  <c r="K19" i="1"/>
  <c r="K26" i="1"/>
  <c r="K17" i="1"/>
  <c r="K21" i="1"/>
  <c r="K30" i="1"/>
  <c r="Q16" i="1"/>
  <c r="Q17" i="1"/>
  <c r="Q19" i="1"/>
  <c r="Q21" i="1"/>
  <c r="Q26" i="1"/>
  <c r="Q27" i="1"/>
  <c r="Q28" i="1"/>
  <c r="Q30" i="1"/>
  <c r="W16" i="1"/>
  <c r="W18" i="1"/>
  <c r="W20" i="1"/>
  <c r="W27" i="1"/>
  <c r="W29" i="1"/>
  <c r="W31" i="1"/>
  <c r="E17" i="1"/>
  <c r="E19" i="1"/>
  <c r="E26" i="1"/>
  <c r="E28" i="1"/>
  <c r="W17" i="1"/>
  <c r="W19" i="1"/>
  <c r="W21" i="1"/>
  <c r="W26" i="1"/>
  <c r="W28" i="1"/>
  <c r="W30" i="1"/>
  <c r="Q31" i="1"/>
  <c r="E16" i="1"/>
  <c r="E18" i="1"/>
  <c r="E20" i="1"/>
  <c r="E27" i="1"/>
  <c r="E29" i="1"/>
  <c r="E31" i="1"/>
  <c r="Q18" i="1"/>
  <c r="K16" i="1"/>
  <c r="K18" i="1"/>
  <c r="K20" i="1"/>
  <c r="K27" i="1"/>
  <c r="K29" i="1"/>
  <c r="K31" i="1"/>
  <c r="Q20" i="1"/>
  <c r="Q29" i="1"/>
  <c r="W6" i="1"/>
  <c r="E7" i="1"/>
  <c r="E9" i="1"/>
  <c r="K11" i="1"/>
  <c r="W7" i="1"/>
  <c r="W8" i="1"/>
  <c r="Q9" i="1"/>
  <c r="Q10" i="1"/>
  <c r="E8" i="1"/>
  <c r="E6" i="1"/>
  <c r="K5" i="1"/>
  <c r="K6" i="1"/>
  <c r="W9" i="1"/>
  <c r="Q11" i="1"/>
  <c r="W10" i="1"/>
  <c r="Q6" i="1"/>
  <c r="K8" i="1"/>
  <c r="E10" i="1"/>
  <c r="W11" i="1"/>
  <c r="Q7" i="1"/>
  <c r="Q8" i="1"/>
  <c r="K10" i="1"/>
  <c r="E11" i="1"/>
  <c r="K7" i="1"/>
  <c r="K9" i="1"/>
</calcChain>
</file>

<file path=xl/sharedStrings.xml><?xml version="1.0" encoding="utf-8"?>
<sst xmlns="http://schemas.openxmlformats.org/spreadsheetml/2006/main" count="285" uniqueCount="31">
  <si>
    <t>KKU-100</t>
  </si>
  <si>
    <t>O.D 1</t>
  </si>
  <si>
    <t>O.D  2</t>
  </si>
  <si>
    <t>Mean O.D</t>
  </si>
  <si>
    <t>[Nt/Nc]*100</t>
  </si>
  <si>
    <t>SD</t>
  </si>
  <si>
    <t>2.5 µM</t>
  </si>
  <si>
    <t>5 µM</t>
  </si>
  <si>
    <t>10 µM</t>
  </si>
  <si>
    <t>20 µM</t>
  </si>
  <si>
    <t>40 µM</t>
  </si>
  <si>
    <t>50 µM</t>
  </si>
  <si>
    <t>Final Conc. (MK-2206 )</t>
  </si>
  <si>
    <t>N1</t>
  </si>
  <si>
    <t>N2</t>
  </si>
  <si>
    <t>N3</t>
  </si>
  <si>
    <t>Control</t>
  </si>
  <si>
    <t>IC50</t>
  </si>
  <si>
    <t>N</t>
  </si>
  <si>
    <t>Mean</t>
  </si>
  <si>
    <t>KKU-452</t>
  </si>
  <si>
    <t>KKU-055</t>
  </si>
  <si>
    <t>KKU-213A</t>
  </si>
  <si>
    <t>%Cell viability (ARID1A knockdown Cell lines)</t>
  </si>
  <si>
    <t>shN_KKU-213A</t>
  </si>
  <si>
    <t>shARID1A#1_KKU-213A</t>
  </si>
  <si>
    <t>shARID1A#2_KKU-213A</t>
  </si>
  <si>
    <t>shN_HUCCT1</t>
  </si>
  <si>
    <t>shARID1A#1_HUCCT1</t>
  </si>
  <si>
    <t>shARID1A#2_HUCCT1</t>
  </si>
  <si>
    <t>%Cell viability (Four CCA Cell lines) MTT assay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</si>
</sst>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 applyFill="1" applyAlignment="1"/>
    <xf numFmtId="0" fontId="0" fillId="0" borderId="0" xfId="0" applyFont="1" applyFill="1"/>
    <xf numFmtId="0" fontId="0" fillId="0" borderId="0" xfId="0" applyFont="1"/>
    <xf numFmtId="0" fontId="0" fillId="0" borderId="0" xfId="0" applyFont="1" applyAlignment="1">
      <alignment horizontal="left" vertical="top"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top"/>
    </xf>
    <xf numFmtId="164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Fill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Border="1"/>
    <xf numFmtId="165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/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Border="1"/>
    <xf numFmtId="2" fontId="7" fillId="0" borderId="0" xfId="0" applyNumberFormat="1" applyFont="1" applyBorder="1"/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DDFF3-E807-4FD6-B22F-836AB4DB3BA5}">
  <dimension ref="A1:X115"/>
  <sheetViews>
    <sheetView tabSelected="1" workbookViewId="0">
      <selection activeCell="G31" sqref="G31"/>
    </sheetView>
  </sheetViews>
  <sheetFormatPr defaultRowHeight="15" x14ac:dyDescent="0.25"/>
  <cols>
    <col min="1" max="1" width="23" style="5" customWidth="1"/>
    <col min="2" max="16384" width="9.140625" style="5"/>
  </cols>
  <sheetData>
    <row r="1" spans="1:24" ht="15.75" x14ac:dyDescent="0.25">
      <c r="A1" s="26" t="s">
        <v>30</v>
      </c>
      <c r="B1" s="26"/>
      <c r="C1" s="26"/>
      <c r="D1" s="26"/>
    </row>
    <row r="2" spans="1:24" ht="18.75" x14ac:dyDescent="0.3">
      <c r="A2" s="1"/>
      <c r="B2" s="1"/>
      <c r="C2" s="1"/>
      <c r="D2" s="1"/>
    </row>
    <row r="3" spans="1:24" ht="15.75" x14ac:dyDescent="0.25">
      <c r="A3" s="2" t="s">
        <v>13</v>
      </c>
      <c r="B3" s="24" t="s">
        <v>20</v>
      </c>
      <c r="C3" s="24"/>
      <c r="D3" s="24"/>
      <c r="E3" s="24"/>
      <c r="F3" s="24"/>
      <c r="G3" s="21"/>
      <c r="H3" s="24" t="s">
        <v>21</v>
      </c>
      <c r="I3" s="24"/>
      <c r="J3" s="24"/>
      <c r="K3" s="24"/>
      <c r="L3" s="24"/>
      <c r="M3" s="21"/>
      <c r="N3" s="24" t="s">
        <v>22</v>
      </c>
      <c r="O3" s="27"/>
      <c r="P3" s="27"/>
      <c r="Q3" s="27"/>
      <c r="R3" s="27"/>
      <c r="S3" s="21"/>
      <c r="T3" s="24" t="s">
        <v>0</v>
      </c>
      <c r="U3" s="27"/>
      <c r="V3" s="27"/>
      <c r="W3" s="27"/>
      <c r="X3" s="27"/>
    </row>
    <row r="4" spans="1:24" x14ac:dyDescent="0.25">
      <c r="A4" s="6" t="s">
        <v>12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4"/>
      <c r="H4" s="7" t="s">
        <v>1</v>
      </c>
      <c r="I4" s="7" t="s">
        <v>2</v>
      </c>
      <c r="J4" s="7" t="s">
        <v>3</v>
      </c>
      <c r="K4" s="7" t="s">
        <v>4</v>
      </c>
      <c r="L4" s="7" t="s">
        <v>5</v>
      </c>
      <c r="M4" s="4"/>
      <c r="N4" s="7" t="s">
        <v>1</v>
      </c>
      <c r="O4" s="7" t="s">
        <v>2</v>
      </c>
      <c r="P4" s="7" t="s">
        <v>3</v>
      </c>
      <c r="Q4" s="7" t="s">
        <v>4</v>
      </c>
      <c r="R4" s="7" t="s">
        <v>5</v>
      </c>
      <c r="S4" s="4"/>
      <c r="T4" s="7" t="s">
        <v>1</v>
      </c>
      <c r="U4" s="7" t="s">
        <v>2</v>
      </c>
      <c r="V4" s="7" t="s">
        <v>3</v>
      </c>
      <c r="W4" s="7" t="s">
        <v>4</v>
      </c>
      <c r="X4" s="7" t="s">
        <v>5</v>
      </c>
    </row>
    <row r="5" spans="1:24" x14ac:dyDescent="0.25">
      <c r="A5" s="8" t="s">
        <v>16</v>
      </c>
      <c r="B5" s="7">
        <v>0.36699999999999999</v>
      </c>
      <c r="C5" s="7">
        <v>0.39700000000000002</v>
      </c>
      <c r="D5" s="9">
        <f t="shared" ref="D5:D11" si="0">AVERAGE(B5,C5)</f>
        <v>0.38200000000000001</v>
      </c>
      <c r="E5" s="9">
        <f>(D5/$D$5)*100</f>
        <v>100</v>
      </c>
      <c r="F5" s="9">
        <f t="shared" ref="F5:F11" si="1">STDEV(B5,C5)</f>
        <v>2.1213203435596444E-2</v>
      </c>
      <c r="G5" s="7"/>
      <c r="H5" s="7">
        <v>0.29799999999999999</v>
      </c>
      <c r="I5" s="7">
        <v>0.315</v>
      </c>
      <c r="J5" s="9">
        <f t="shared" ref="J5:J11" si="2">AVERAGE(H5,I5)</f>
        <v>0.30649999999999999</v>
      </c>
      <c r="K5" s="9">
        <f t="shared" ref="K5:K11" si="3">(J5/$J$5)*100</f>
        <v>100</v>
      </c>
      <c r="L5" s="9">
        <f t="shared" ref="L5:L11" si="4">STDEV(H5,I5)</f>
        <v>1.2020815280171319E-2</v>
      </c>
      <c r="M5" s="4"/>
      <c r="N5" s="7">
        <v>0.30299999999999999</v>
      </c>
      <c r="O5" s="7">
        <v>0.28599999999999998</v>
      </c>
      <c r="P5" s="9">
        <f t="shared" ref="P5:P11" si="5">AVERAGE(N5,O5)</f>
        <v>0.29449999999999998</v>
      </c>
      <c r="Q5" s="9">
        <f t="shared" ref="Q5:Q11" si="6">(P5/$P$5)*100</f>
        <v>100</v>
      </c>
      <c r="R5" s="9">
        <f t="shared" ref="R5:R11" si="7">STDEV(N5,O5)</f>
        <v>1.2020815280171319E-2</v>
      </c>
      <c r="S5" s="4"/>
      <c r="T5" s="7">
        <v>0.29499999999999998</v>
      </c>
      <c r="U5" s="7">
        <v>0.33500000000000002</v>
      </c>
      <c r="V5" s="9">
        <f t="shared" ref="V5:V11" si="8">AVERAGE(T5,U5)</f>
        <v>0.315</v>
      </c>
      <c r="W5" s="9">
        <f>(V5/$V$5)*100</f>
        <v>100</v>
      </c>
      <c r="X5" s="9">
        <f t="shared" ref="X5:X11" si="9">STDEV(T5,U5)</f>
        <v>2.8284271247461926E-2</v>
      </c>
    </row>
    <row r="6" spans="1:24" x14ac:dyDescent="0.25">
      <c r="A6" s="10" t="s">
        <v>6</v>
      </c>
      <c r="B6" s="7">
        <v>0.34300000000000003</v>
      </c>
      <c r="C6" s="7">
        <v>0.34699999999999998</v>
      </c>
      <c r="D6" s="9">
        <f t="shared" si="0"/>
        <v>0.34499999999999997</v>
      </c>
      <c r="E6" s="9">
        <f t="shared" ref="E6:E11" si="10">(D6/$D$5)*100</f>
        <v>90.314136125654443</v>
      </c>
      <c r="F6" s="9">
        <f t="shared" si="1"/>
        <v>2.8284271247461532E-3</v>
      </c>
      <c r="G6" s="7"/>
      <c r="H6" s="7">
        <v>0.311</v>
      </c>
      <c r="I6" s="7">
        <v>0.312</v>
      </c>
      <c r="J6" s="9">
        <f t="shared" si="2"/>
        <v>0.3115</v>
      </c>
      <c r="K6" s="9">
        <f t="shared" si="3"/>
        <v>101.63132137030995</v>
      </c>
      <c r="L6" s="9">
        <f t="shared" si="4"/>
        <v>7.0710678118654816E-4</v>
      </c>
      <c r="M6" s="4"/>
      <c r="N6" s="7">
        <v>0.34799999999999998</v>
      </c>
      <c r="O6" s="7">
        <v>0.307</v>
      </c>
      <c r="P6" s="9">
        <f t="shared" si="5"/>
        <v>0.32750000000000001</v>
      </c>
      <c r="Q6" s="9">
        <f t="shared" si="6"/>
        <v>111.20543293718168</v>
      </c>
      <c r="R6" s="9">
        <f t="shared" si="7"/>
        <v>2.8991378028648436E-2</v>
      </c>
      <c r="S6" s="4"/>
      <c r="T6" s="7">
        <v>0.33500000000000002</v>
      </c>
      <c r="U6" s="7">
        <v>0.36699999999999999</v>
      </c>
      <c r="V6" s="9">
        <f t="shared" si="8"/>
        <v>0.35099999999999998</v>
      </c>
      <c r="W6" s="9">
        <f t="shared" ref="W6:W11" si="11">(V6/$V$5)*100</f>
        <v>111.42857142857142</v>
      </c>
      <c r="X6" s="9">
        <f t="shared" si="9"/>
        <v>2.2627416997969503E-2</v>
      </c>
    </row>
    <row r="7" spans="1:24" x14ac:dyDescent="0.25">
      <c r="A7" s="10" t="s">
        <v>7</v>
      </c>
      <c r="B7" s="7">
        <v>0.32600000000000001</v>
      </c>
      <c r="C7" s="7">
        <v>0.32500000000000001</v>
      </c>
      <c r="D7" s="9">
        <f t="shared" si="0"/>
        <v>0.32550000000000001</v>
      </c>
      <c r="E7" s="9">
        <f t="shared" si="10"/>
        <v>85.209424083769633</v>
      </c>
      <c r="F7" s="9">
        <f t="shared" si="1"/>
        <v>7.0710678118654816E-4</v>
      </c>
      <c r="G7" s="7"/>
      <c r="H7" s="7">
        <v>0.29799999999999999</v>
      </c>
      <c r="I7" s="7">
        <v>0.28499999999999998</v>
      </c>
      <c r="J7" s="9">
        <f t="shared" si="2"/>
        <v>0.29149999999999998</v>
      </c>
      <c r="K7" s="9">
        <f t="shared" si="3"/>
        <v>95.106035889070142</v>
      </c>
      <c r="L7" s="9">
        <f t="shared" si="4"/>
        <v>9.1923881554251269E-3</v>
      </c>
      <c r="M7" s="4"/>
      <c r="N7" s="7">
        <v>0.31900000000000001</v>
      </c>
      <c r="O7" s="7">
        <v>0.35099999999999998</v>
      </c>
      <c r="P7" s="9">
        <f t="shared" si="5"/>
        <v>0.33499999999999996</v>
      </c>
      <c r="Q7" s="9">
        <f t="shared" si="6"/>
        <v>113.75212224108657</v>
      </c>
      <c r="R7" s="9">
        <f t="shared" si="7"/>
        <v>2.2627416997969503E-2</v>
      </c>
      <c r="S7" s="4"/>
      <c r="T7" s="7">
        <v>0.35199999999999998</v>
      </c>
      <c r="U7" s="7">
        <v>0.45800000000000002</v>
      </c>
      <c r="V7" s="9">
        <f t="shared" si="8"/>
        <v>0.40500000000000003</v>
      </c>
      <c r="W7" s="9">
        <f t="shared" si="11"/>
        <v>128.57142857142858</v>
      </c>
      <c r="X7" s="9">
        <f t="shared" si="9"/>
        <v>7.495331880577337E-2</v>
      </c>
    </row>
    <row r="8" spans="1:24" x14ac:dyDescent="0.25">
      <c r="A8" s="10" t="s">
        <v>8</v>
      </c>
      <c r="B8" s="7">
        <v>0.27600000000000002</v>
      </c>
      <c r="C8" s="7">
        <v>0.27600000000000002</v>
      </c>
      <c r="D8" s="9">
        <f t="shared" si="0"/>
        <v>0.27600000000000002</v>
      </c>
      <c r="E8" s="9">
        <f t="shared" si="10"/>
        <v>72.251308900523568</v>
      </c>
      <c r="F8" s="9">
        <f t="shared" si="1"/>
        <v>0</v>
      </c>
      <c r="G8" s="7"/>
      <c r="H8" s="7">
        <v>0.26</v>
      </c>
      <c r="I8" s="7">
        <v>0.23799999999999999</v>
      </c>
      <c r="J8" s="9">
        <f t="shared" si="2"/>
        <v>0.249</v>
      </c>
      <c r="K8" s="9">
        <f t="shared" si="3"/>
        <v>81.239804241435564</v>
      </c>
      <c r="L8" s="9">
        <f t="shared" si="4"/>
        <v>1.555634918610406E-2</v>
      </c>
      <c r="M8" s="4"/>
      <c r="N8" s="7">
        <v>0.29099999999999998</v>
      </c>
      <c r="O8" s="7">
        <v>0.27</v>
      </c>
      <c r="P8" s="9">
        <f t="shared" si="5"/>
        <v>0.28049999999999997</v>
      </c>
      <c r="Q8" s="9">
        <f t="shared" si="6"/>
        <v>95.246179966044139</v>
      </c>
      <c r="R8" s="9">
        <f t="shared" si="7"/>
        <v>1.4849242404917471E-2</v>
      </c>
      <c r="S8" s="4"/>
      <c r="T8" s="7">
        <v>0.30299999999999999</v>
      </c>
      <c r="U8" s="7">
        <v>0.375</v>
      </c>
      <c r="V8" s="9">
        <f t="shared" si="8"/>
        <v>0.33899999999999997</v>
      </c>
      <c r="W8" s="9">
        <f t="shared" si="11"/>
        <v>107.61904761904762</v>
      </c>
      <c r="X8" s="9">
        <f t="shared" si="9"/>
        <v>5.0911688245431803E-2</v>
      </c>
    </row>
    <row r="9" spans="1:24" x14ac:dyDescent="0.25">
      <c r="A9" s="10" t="s">
        <v>9</v>
      </c>
      <c r="B9" s="7">
        <v>0.32700000000000001</v>
      </c>
      <c r="C9" s="7">
        <v>0.32500000000000001</v>
      </c>
      <c r="D9" s="9">
        <f t="shared" si="0"/>
        <v>0.32600000000000001</v>
      </c>
      <c r="E9" s="9">
        <f t="shared" si="10"/>
        <v>85.340314136125656</v>
      </c>
      <c r="F9" s="9">
        <f t="shared" si="1"/>
        <v>1.4142135623730963E-3</v>
      </c>
      <c r="G9" s="7"/>
      <c r="H9" s="7">
        <v>0.27100000000000002</v>
      </c>
      <c r="I9" s="7">
        <v>0.27700000000000002</v>
      </c>
      <c r="J9" s="9">
        <f t="shared" si="2"/>
        <v>0.27400000000000002</v>
      </c>
      <c r="K9" s="9">
        <f t="shared" si="3"/>
        <v>89.396411092985332</v>
      </c>
      <c r="L9" s="9">
        <f t="shared" si="4"/>
        <v>4.2426406871192892E-3</v>
      </c>
      <c r="M9" s="4"/>
      <c r="N9" s="7">
        <v>0.30499999999999999</v>
      </c>
      <c r="O9" s="7">
        <v>0.30499999999999999</v>
      </c>
      <c r="P9" s="9">
        <f t="shared" si="5"/>
        <v>0.30499999999999999</v>
      </c>
      <c r="Q9" s="9">
        <f t="shared" si="6"/>
        <v>103.56536502546689</v>
      </c>
      <c r="R9" s="9">
        <f t="shared" si="7"/>
        <v>0</v>
      </c>
      <c r="S9" s="4"/>
      <c r="T9" s="7">
        <v>0.25900000000000001</v>
      </c>
      <c r="U9" s="7">
        <v>0.26500000000000001</v>
      </c>
      <c r="V9" s="9">
        <f t="shared" si="8"/>
        <v>0.26200000000000001</v>
      </c>
      <c r="W9" s="9">
        <f t="shared" si="11"/>
        <v>83.174603174603178</v>
      </c>
      <c r="X9" s="9">
        <f t="shared" si="9"/>
        <v>4.2426406871192892E-3</v>
      </c>
    </row>
    <row r="10" spans="1:24" x14ac:dyDescent="0.25">
      <c r="A10" s="10" t="s">
        <v>10</v>
      </c>
      <c r="B10" s="7">
        <v>0.20799999999999999</v>
      </c>
      <c r="C10" s="7">
        <v>0.21</v>
      </c>
      <c r="D10" s="9">
        <f t="shared" si="0"/>
        <v>0.20899999999999999</v>
      </c>
      <c r="E10" s="9">
        <f t="shared" si="10"/>
        <v>54.712041884816756</v>
      </c>
      <c r="F10" s="9">
        <f t="shared" si="1"/>
        <v>1.4142135623730963E-3</v>
      </c>
      <c r="G10" s="7"/>
      <c r="H10" s="7">
        <v>0.20100000000000001</v>
      </c>
      <c r="I10" s="7">
        <v>0.20399999999999999</v>
      </c>
      <c r="J10" s="9">
        <f t="shared" si="2"/>
        <v>0.20250000000000001</v>
      </c>
      <c r="K10" s="9">
        <f t="shared" si="3"/>
        <v>66.068515497553022</v>
      </c>
      <c r="L10" s="9">
        <f t="shared" si="4"/>
        <v>2.1213203435596246E-3</v>
      </c>
      <c r="M10" s="4"/>
      <c r="N10" s="7">
        <v>0.216</v>
      </c>
      <c r="O10" s="7">
        <v>0.215</v>
      </c>
      <c r="P10" s="9">
        <f t="shared" si="5"/>
        <v>0.2155</v>
      </c>
      <c r="Q10" s="9">
        <f t="shared" si="6"/>
        <v>73.174872665534807</v>
      </c>
      <c r="R10" s="9">
        <f t="shared" si="7"/>
        <v>7.0710678118654816E-4</v>
      </c>
      <c r="S10" s="4"/>
      <c r="T10" s="7">
        <v>0.20699999999999999</v>
      </c>
      <c r="U10" s="7">
        <v>0.20899999999999999</v>
      </c>
      <c r="V10" s="9">
        <f t="shared" si="8"/>
        <v>0.20799999999999999</v>
      </c>
      <c r="W10" s="9">
        <f t="shared" si="11"/>
        <v>66.031746031746025</v>
      </c>
      <c r="X10" s="9">
        <f t="shared" si="9"/>
        <v>1.4142135623730963E-3</v>
      </c>
    </row>
    <row r="11" spans="1:24" x14ac:dyDescent="0.25">
      <c r="A11" s="10" t="s">
        <v>11</v>
      </c>
      <c r="B11" s="7">
        <v>0.20399999999999999</v>
      </c>
      <c r="C11" s="7">
        <v>0.20499999999999999</v>
      </c>
      <c r="D11" s="9">
        <f t="shared" si="0"/>
        <v>0.20449999999999999</v>
      </c>
      <c r="E11" s="9">
        <f t="shared" si="10"/>
        <v>53.53403141361256</v>
      </c>
      <c r="F11" s="9">
        <f t="shared" si="1"/>
        <v>7.0710678118654816E-4</v>
      </c>
      <c r="G11" s="7"/>
      <c r="H11" s="7">
        <v>0.20300000000000001</v>
      </c>
      <c r="I11" s="7">
        <v>0.20100000000000001</v>
      </c>
      <c r="J11" s="9">
        <f t="shared" si="2"/>
        <v>0.20200000000000001</v>
      </c>
      <c r="K11" s="9">
        <f t="shared" si="3"/>
        <v>65.905383360522023</v>
      </c>
      <c r="L11" s="9">
        <f t="shared" si="4"/>
        <v>1.4142135623730963E-3</v>
      </c>
      <c r="M11" s="4"/>
      <c r="N11" s="7">
        <v>0.214</v>
      </c>
      <c r="O11" s="7">
        <v>0.215</v>
      </c>
      <c r="P11" s="9">
        <f t="shared" si="5"/>
        <v>0.2145</v>
      </c>
      <c r="Q11" s="9">
        <f t="shared" si="6"/>
        <v>72.835314091680814</v>
      </c>
      <c r="R11" s="9">
        <f t="shared" si="7"/>
        <v>7.0710678118654816E-4</v>
      </c>
      <c r="S11" s="4"/>
      <c r="T11" s="7">
        <v>0.20499999999999999</v>
      </c>
      <c r="U11" s="7">
        <v>0.20599999999999999</v>
      </c>
      <c r="V11" s="9">
        <f t="shared" si="8"/>
        <v>0.20549999999999999</v>
      </c>
      <c r="W11" s="9">
        <f t="shared" si="11"/>
        <v>65.238095238095227</v>
      </c>
      <c r="X11" s="9">
        <f t="shared" si="9"/>
        <v>7.0710678118654816E-4</v>
      </c>
    </row>
    <row r="12" spans="1:24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5.75" x14ac:dyDescent="0.25">
      <c r="A13" s="2" t="s">
        <v>14</v>
      </c>
      <c r="B13" s="24" t="s">
        <v>20</v>
      </c>
      <c r="C13" s="24"/>
      <c r="D13" s="24"/>
      <c r="E13" s="24"/>
      <c r="F13" s="24"/>
      <c r="G13" s="21"/>
      <c r="H13" s="24" t="s">
        <v>21</v>
      </c>
      <c r="I13" s="24"/>
      <c r="J13" s="24"/>
      <c r="K13" s="24"/>
      <c r="L13" s="24"/>
      <c r="M13" s="21"/>
      <c r="N13" s="24" t="s">
        <v>22</v>
      </c>
      <c r="O13" s="27"/>
      <c r="P13" s="27"/>
      <c r="Q13" s="27"/>
      <c r="R13" s="27"/>
      <c r="S13" s="21"/>
      <c r="T13" s="24" t="s">
        <v>0</v>
      </c>
      <c r="U13" s="27"/>
      <c r="V13" s="27"/>
      <c r="W13" s="27"/>
      <c r="X13" s="27"/>
    </row>
    <row r="14" spans="1:24" x14ac:dyDescent="0.25">
      <c r="A14" s="6" t="s">
        <v>12</v>
      </c>
      <c r="B14" s="7" t="s">
        <v>1</v>
      </c>
      <c r="C14" s="7" t="s">
        <v>2</v>
      </c>
      <c r="D14" s="7" t="s">
        <v>3</v>
      </c>
      <c r="E14" s="7" t="s">
        <v>4</v>
      </c>
      <c r="F14" s="7" t="s">
        <v>5</v>
      </c>
      <c r="G14" s="4"/>
      <c r="H14" s="7" t="s">
        <v>1</v>
      </c>
      <c r="I14" s="7" t="s">
        <v>2</v>
      </c>
      <c r="J14" s="7" t="s">
        <v>3</v>
      </c>
      <c r="K14" s="7" t="s">
        <v>4</v>
      </c>
      <c r="L14" s="7" t="s">
        <v>5</v>
      </c>
      <c r="M14" s="4"/>
      <c r="N14" s="7" t="s">
        <v>1</v>
      </c>
      <c r="O14" s="7" t="s">
        <v>2</v>
      </c>
      <c r="P14" s="7" t="s">
        <v>3</v>
      </c>
      <c r="Q14" s="7" t="s">
        <v>4</v>
      </c>
      <c r="R14" s="7" t="s">
        <v>5</v>
      </c>
      <c r="S14" s="4"/>
      <c r="T14" s="7" t="s">
        <v>1</v>
      </c>
      <c r="U14" s="7" t="s">
        <v>2</v>
      </c>
      <c r="V14" s="7" t="s">
        <v>3</v>
      </c>
      <c r="W14" s="7" t="s">
        <v>4</v>
      </c>
      <c r="X14" s="7" t="s">
        <v>5</v>
      </c>
    </row>
    <row r="15" spans="1:24" x14ac:dyDescent="0.25">
      <c r="A15" s="8" t="s">
        <v>16</v>
      </c>
      <c r="B15" s="7">
        <v>0.308</v>
      </c>
      <c r="C15" s="7">
        <v>0.36199999999999999</v>
      </c>
      <c r="D15" s="9">
        <f t="shared" ref="D15:D21" si="12">AVERAGE(B15,C15)</f>
        <v>0.33499999999999996</v>
      </c>
      <c r="E15" s="9">
        <f>(D15/$D$15)*100</f>
        <v>100</v>
      </c>
      <c r="F15" s="9">
        <f t="shared" ref="F15:F21" si="13">STDEV(B15,C15)</f>
        <v>3.8183766184073563E-2</v>
      </c>
      <c r="G15" s="7"/>
      <c r="H15" s="7">
        <v>0.32300000000000001</v>
      </c>
      <c r="I15" s="7">
        <v>0.313</v>
      </c>
      <c r="J15" s="9">
        <f t="shared" ref="J15:J21" si="14">AVERAGE(H15,I15)</f>
        <v>0.318</v>
      </c>
      <c r="K15" s="9">
        <f>(J15/$J$15)*100</f>
        <v>100</v>
      </c>
      <c r="L15" s="9">
        <f t="shared" ref="L15:L21" si="15">STDEV(H15,I15)</f>
        <v>7.0710678118654814E-3</v>
      </c>
      <c r="M15" s="4"/>
      <c r="N15" s="7">
        <v>0.32100000000000001</v>
      </c>
      <c r="O15" s="7">
        <v>0.312</v>
      </c>
      <c r="P15" s="9">
        <f t="shared" ref="P15:P21" si="16">AVERAGE(N15,O15)</f>
        <v>0.3165</v>
      </c>
      <c r="Q15" s="9">
        <f>(P15/$P$15)*100</f>
        <v>100</v>
      </c>
      <c r="R15" s="9">
        <f t="shared" ref="R15:R21" si="17">STDEV(N15,O15)</f>
        <v>6.3639610306789329E-3</v>
      </c>
      <c r="S15" s="4"/>
      <c r="T15" s="7">
        <v>0.42799999999999999</v>
      </c>
      <c r="U15" s="7">
        <v>0.42699999999999999</v>
      </c>
      <c r="V15" s="9">
        <f t="shared" ref="V15:V21" si="18">AVERAGE(T15,U15)</f>
        <v>0.42749999999999999</v>
      </c>
      <c r="W15" s="9">
        <f>(V15/$V$15)*100</f>
        <v>100</v>
      </c>
      <c r="X15" s="9">
        <f t="shared" ref="X15:X21" si="19">STDEV(T15,U15)</f>
        <v>7.0710678118654816E-4</v>
      </c>
    </row>
    <row r="16" spans="1:24" x14ac:dyDescent="0.25">
      <c r="A16" s="10" t="s">
        <v>6</v>
      </c>
      <c r="B16" s="7">
        <v>0.33</v>
      </c>
      <c r="C16" s="7">
        <v>0.315</v>
      </c>
      <c r="D16" s="9">
        <f t="shared" si="12"/>
        <v>0.32250000000000001</v>
      </c>
      <c r="E16" s="9">
        <f t="shared" ref="E16:E21" si="20">(D16/$D$15)*100</f>
        <v>96.268656716417922</v>
      </c>
      <c r="F16" s="9">
        <f t="shared" si="13"/>
        <v>1.0606601717798222E-2</v>
      </c>
      <c r="G16" s="7"/>
      <c r="H16" s="7">
        <v>0.29599999999999999</v>
      </c>
      <c r="I16" s="7">
        <v>0.3</v>
      </c>
      <c r="J16" s="9">
        <f t="shared" si="14"/>
        <v>0.29799999999999999</v>
      </c>
      <c r="K16" s="9">
        <f t="shared" ref="K16:K21" si="21">(J16/$J$15)*100</f>
        <v>93.710691823899367</v>
      </c>
      <c r="L16" s="9">
        <f t="shared" si="15"/>
        <v>2.8284271247461927E-3</v>
      </c>
      <c r="M16" s="4"/>
      <c r="N16" s="7">
        <v>0.318</v>
      </c>
      <c r="O16" s="7">
        <v>0.32900000000000001</v>
      </c>
      <c r="P16" s="9">
        <f t="shared" si="16"/>
        <v>0.32350000000000001</v>
      </c>
      <c r="Q16" s="9">
        <f t="shared" ref="Q16:Q21" si="22">(P16/$P$15)*100</f>
        <v>102.21169036334913</v>
      </c>
      <c r="R16" s="9">
        <f t="shared" si="17"/>
        <v>7.7781745930520299E-3</v>
      </c>
      <c r="S16" s="4"/>
      <c r="T16" s="7">
        <v>0.4</v>
      </c>
      <c r="U16" s="7">
        <v>0.39200000000000002</v>
      </c>
      <c r="V16" s="9">
        <f t="shared" si="18"/>
        <v>0.39600000000000002</v>
      </c>
      <c r="W16" s="9">
        <f t="shared" ref="W16:W21" si="23">(V16/$V$15)*100</f>
        <v>92.631578947368425</v>
      </c>
      <c r="X16" s="9">
        <f t="shared" si="19"/>
        <v>5.6568542494923853E-3</v>
      </c>
    </row>
    <row r="17" spans="1:24" x14ac:dyDescent="0.25">
      <c r="A17" s="10" t="s">
        <v>7</v>
      </c>
      <c r="B17" s="7">
        <v>0.29699999999999999</v>
      </c>
      <c r="C17" s="7">
        <v>0.29099999999999998</v>
      </c>
      <c r="D17" s="9">
        <f t="shared" si="12"/>
        <v>0.29399999999999998</v>
      </c>
      <c r="E17" s="9">
        <f t="shared" si="20"/>
        <v>87.761194029850756</v>
      </c>
      <c r="F17" s="9">
        <f t="shared" si="13"/>
        <v>4.2426406871192892E-3</v>
      </c>
      <c r="G17" s="7"/>
      <c r="H17" s="7">
        <v>0.27200000000000002</v>
      </c>
      <c r="I17" s="7">
        <v>0.27500000000000002</v>
      </c>
      <c r="J17" s="9">
        <f t="shared" si="14"/>
        <v>0.27350000000000002</v>
      </c>
      <c r="K17" s="9">
        <f t="shared" si="21"/>
        <v>86.006289308176108</v>
      </c>
      <c r="L17" s="9">
        <f t="shared" si="15"/>
        <v>2.1213203435596446E-3</v>
      </c>
      <c r="M17" s="4"/>
      <c r="N17" s="7">
        <v>0.29899999999999999</v>
      </c>
      <c r="O17" s="7">
        <v>0.32</v>
      </c>
      <c r="P17" s="9">
        <f t="shared" si="16"/>
        <v>0.3095</v>
      </c>
      <c r="Q17" s="9">
        <f t="shared" si="22"/>
        <v>97.788309636650865</v>
      </c>
      <c r="R17" s="9">
        <f t="shared" si="17"/>
        <v>1.4849242404917511E-2</v>
      </c>
      <c r="S17" s="4"/>
      <c r="T17" s="7">
        <v>0.5</v>
      </c>
      <c r="U17" s="7">
        <v>0.45500000000000002</v>
      </c>
      <c r="V17" s="9">
        <f t="shared" si="18"/>
        <v>0.47750000000000004</v>
      </c>
      <c r="W17" s="9">
        <f t="shared" si="23"/>
        <v>111.69590643274856</v>
      </c>
      <c r="X17" s="9">
        <f t="shared" si="19"/>
        <v>3.181980515339463E-2</v>
      </c>
    </row>
    <row r="18" spans="1:24" x14ac:dyDescent="0.25">
      <c r="A18" s="10" t="s">
        <v>8</v>
      </c>
      <c r="B18" s="7">
        <v>0.33100000000000002</v>
      </c>
      <c r="C18" s="7">
        <v>0.36799999999999999</v>
      </c>
      <c r="D18" s="9">
        <f t="shared" si="12"/>
        <v>0.34950000000000003</v>
      </c>
      <c r="E18" s="9">
        <f t="shared" si="20"/>
        <v>104.32835820895525</v>
      </c>
      <c r="F18" s="9">
        <f t="shared" si="13"/>
        <v>2.6162950903902242E-2</v>
      </c>
      <c r="G18" s="7"/>
      <c r="H18" s="7">
        <v>0.31</v>
      </c>
      <c r="I18" s="7">
        <v>0.31</v>
      </c>
      <c r="J18" s="9">
        <f t="shared" si="14"/>
        <v>0.31</v>
      </c>
      <c r="K18" s="9">
        <f t="shared" si="21"/>
        <v>97.484276729559753</v>
      </c>
      <c r="L18" s="9">
        <f t="shared" si="15"/>
        <v>0</v>
      </c>
      <c r="M18" s="4"/>
      <c r="N18" s="7">
        <v>0.35499999999999998</v>
      </c>
      <c r="O18" s="7">
        <v>0.34899999999999998</v>
      </c>
      <c r="P18" s="9">
        <f t="shared" si="16"/>
        <v>0.35199999999999998</v>
      </c>
      <c r="Q18" s="9">
        <f t="shared" si="22"/>
        <v>111.21642969984202</v>
      </c>
      <c r="R18" s="9">
        <f t="shared" si="17"/>
        <v>4.2426406871192892E-3</v>
      </c>
      <c r="S18" s="4"/>
      <c r="T18" s="7">
        <v>0.51700000000000002</v>
      </c>
      <c r="U18" s="7">
        <v>0.5</v>
      </c>
      <c r="V18" s="9">
        <f t="shared" si="18"/>
        <v>0.50849999999999995</v>
      </c>
      <c r="W18" s="9">
        <f t="shared" si="23"/>
        <v>118.94736842105263</v>
      </c>
      <c r="X18" s="9">
        <f t="shared" si="19"/>
        <v>1.2020815280171319E-2</v>
      </c>
    </row>
    <row r="19" spans="1:24" x14ac:dyDescent="0.25">
      <c r="A19" s="10" t="s">
        <v>9</v>
      </c>
      <c r="B19" s="7">
        <v>0.28299999999999997</v>
      </c>
      <c r="C19" s="7">
        <v>0.27300000000000002</v>
      </c>
      <c r="D19" s="9">
        <f t="shared" si="12"/>
        <v>0.27800000000000002</v>
      </c>
      <c r="E19" s="9">
        <f t="shared" si="20"/>
        <v>82.985074626865682</v>
      </c>
      <c r="F19" s="9">
        <f t="shared" si="13"/>
        <v>7.0710678118654424E-3</v>
      </c>
      <c r="G19" s="7"/>
      <c r="H19" s="7">
        <v>0.253</v>
      </c>
      <c r="I19" s="7">
        <v>0.26400000000000001</v>
      </c>
      <c r="J19" s="9">
        <f t="shared" si="14"/>
        <v>0.25850000000000001</v>
      </c>
      <c r="K19" s="9">
        <f t="shared" si="21"/>
        <v>81.289308176100633</v>
      </c>
      <c r="L19" s="9">
        <f t="shared" si="15"/>
        <v>7.7781745930520299E-3</v>
      </c>
      <c r="M19" s="4"/>
      <c r="N19" s="7">
        <v>0.30199999999999999</v>
      </c>
      <c r="O19" s="7">
        <v>0.27700000000000002</v>
      </c>
      <c r="P19" s="9">
        <f t="shared" si="16"/>
        <v>0.28949999999999998</v>
      </c>
      <c r="Q19" s="9">
        <f t="shared" si="22"/>
        <v>91.469194312796205</v>
      </c>
      <c r="R19" s="9">
        <f t="shared" si="17"/>
        <v>1.7677669529663664E-2</v>
      </c>
      <c r="S19" s="4"/>
      <c r="T19" s="7">
        <v>0.496</v>
      </c>
      <c r="U19" s="7">
        <v>0.50600000000000001</v>
      </c>
      <c r="V19" s="9">
        <f t="shared" si="18"/>
        <v>0.501</v>
      </c>
      <c r="W19" s="9">
        <f t="shared" si="23"/>
        <v>117.19298245614036</v>
      </c>
      <c r="X19" s="9">
        <f t="shared" si="19"/>
        <v>7.0710678118654814E-3</v>
      </c>
    </row>
    <row r="20" spans="1:24" x14ac:dyDescent="0.25">
      <c r="A20" s="10" t="s">
        <v>10</v>
      </c>
      <c r="B20" s="7">
        <v>0.21199999999999999</v>
      </c>
      <c r="C20" s="7">
        <v>0.219</v>
      </c>
      <c r="D20" s="9">
        <f t="shared" si="12"/>
        <v>0.2155</v>
      </c>
      <c r="E20" s="9">
        <f t="shared" si="20"/>
        <v>64.328358208955223</v>
      </c>
      <c r="F20" s="9">
        <f t="shared" si="13"/>
        <v>4.9497474683058368E-3</v>
      </c>
      <c r="G20" s="7"/>
      <c r="H20" s="7">
        <v>0.219</v>
      </c>
      <c r="I20" s="7">
        <v>0.20499999999999999</v>
      </c>
      <c r="J20" s="9">
        <f t="shared" si="14"/>
        <v>0.21199999999999999</v>
      </c>
      <c r="K20" s="9">
        <f t="shared" si="21"/>
        <v>66.666666666666657</v>
      </c>
      <c r="L20" s="9">
        <f t="shared" si="15"/>
        <v>9.8994949366116736E-3</v>
      </c>
      <c r="M20" s="4"/>
      <c r="N20" s="7">
        <v>0.248</v>
      </c>
      <c r="O20" s="7">
        <v>0.24299999999999999</v>
      </c>
      <c r="P20" s="9">
        <f t="shared" si="16"/>
        <v>0.2455</v>
      </c>
      <c r="Q20" s="9">
        <f t="shared" si="22"/>
        <v>77.567140600315952</v>
      </c>
      <c r="R20" s="9">
        <f t="shared" si="17"/>
        <v>3.5355339059327407E-3</v>
      </c>
      <c r="S20" s="4"/>
      <c r="T20" s="7">
        <v>0.27100000000000002</v>
      </c>
      <c r="U20" s="7">
        <v>0.252</v>
      </c>
      <c r="V20" s="9">
        <f t="shared" si="18"/>
        <v>0.26150000000000001</v>
      </c>
      <c r="W20" s="9">
        <f t="shared" si="23"/>
        <v>61.169590643274866</v>
      </c>
      <c r="X20" s="9">
        <f t="shared" si="19"/>
        <v>1.3435028842544414E-2</v>
      </c>
    </row>
    <row r="21" spans="1:24" x14ac:dyDescent="0.25">
      <c r="A21" s="10" t="s">
        <v>11</v>
      </c>
      <c r="B21" s="7">
        <v>0.17</v>
      </c>
      <c r="C21" s="7">
        <v>0.182</v>
      </c>
      <c r="D21" s="9">
        <f t="shared" si="12"/>
        <v>0.17599999999999999</v>
      </c>
      <c r="E21" s="9">
        <f t="shared" si="20"/>
        <v>52.537313432835816</v>
      </c>
      <c r="F21" s="9">
        <f t="shared" si="13"/>
        <v>8.4852813742385576E-3</v>
      </c>
      <c r="G21" s="7"/>
      <c r="H21" s="7">
        <v>0.183</v>
      </c>
      <c r="I21" s="7">
        <v>0.191</v>
      </c>
      <c r="J21" s="9">
        <f t="shared" si="14"/>
        <v>0.187</v>
      </c>
      <c r="K21" s="9">
        <f t="shared" si="21"/>
        <v>58.80503144654088</v>
      </c>
      <c r="L21" s="9">
        <f t="shared" si="15"/>
        <v>5.6568542494923853E-3</v>
      </c>
      <c r="M21" s="4"/>
      <c r="N21" s="7">
        <v>0.20499999999999999</v>
      </c>
      <c r="O21" s="7">
        <v>0.20799999999999999</v>
      </c>
      <c r="P21" s="9">
        <f t="shared" si="16"/>
        <v>0.20649999999999999</v>
      </c>
      <c r="Q21" s="9">
        <f t="shared" si="22"/>
        <v>65.24486571879936</v>
      </c>
      <c r="R21" s="9">
        <f t="shared" si="17"/>
        <v>2.1213203435596446E-3</v>
      </c>
      <c r="S21" s="4"/>
      <c r="T21" s="7">
        <v>0.21</v>
      </c>
      <c r="U21" s="7">
        <v>0.219</v>
      </c>
      <c r="V21" s="9">
        <f t="shared" si="18"/>
        <v>0.2145</v>
      </c>
      <c r="W21" s="9">
        <f t="shared" si="23"/>
        <v>50.175438596491226</v>
      </c>
      <c r="X21" s="9">
        <f t="shared" si="19"/>
        <v>6.3639610306789329E-3</v>
      </c>
    </row>
    <row r="22" spans="1:24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5.75" x14ac:dyDescent="0.25">
      <c r="A23" s="2" t="s">
        <v>15</v>
      </c>
      <c r="B23" s="24" t="s">
        <v>20</v>
      </c>
      <c r="C23" s="24"/>
      <c r="D23" s="24"/>
      <c r="E23" s="24"/>
      <c r="F23" s="24"/>
      <c r="G23" s="21"/>
      <c r="H23" s="24" t="s">
        <v>21</v>
      </c>
      <c r="I23" s="24"/>
      <c r="J23" s="24"/>
      <c r="K23" s="24"/>
      <c r="L23" s="24"/>
      <c r="M23" s="21"/>
      <c r="N23" s="24" t="s">
        <v>22</v>
      </c>
      <c r="O23" s="27"/>
      <c r="P23" s="27"/>
      <c r="Q23" s="27"/>
      <c r="R23" s="27"/>
      <c r="S23" s="21"/>
      <c r="T23" s="24" t="s">
        <v>0</v>
      </c>
      <c r="U23" s="27"/>
      <c r="V23" s="27"/>
      <c r="W23" s="27"/>
      <c r="X23" s="27"/>
    </row>
    <row r="24" spans="1:24" x14ac:dyDescent="0.25">
      <c r="A24" s="6" t="s">
        <v>12</v>
      </c>
      <c r="B24" s="7" t="s">
        <v>1</v>
      </c>
      <c r="C24" s="7" t="s">
        <v>2</v>
      </c>
      <c r="D24" s="7" t="s">
        <v>3</v>
      </c>
      <c r="E24" s="7" t="s">
        <v>4</v>
      </c>
      <c r="F24" s="7" t="s">
        <v>5</v>
      </c>
      <c r="G24" s="4"/>
      <c r="H24" s="7" t="s">
        <v>1</v>
      </c>
      <c r="I24" s="7" t="s">
        <v>2</v>
      </c>
      <c r="J24" s="7" t="s">
        <v>3</v>
      </c>
      <c r="K24" s="7" t="s">
        <v>4</v>
      </c>
      <c r="L24" s="7" t="s">
        <v>5</v>
      </c>
      <c r="M24" s="4"/>
      <c r="N24" s="7" t="s">
        <v>1</v>
      </c>
      <c r="O24" s="7" t="s">
        <v>2</v>
      </c>
      <c r="P24" s="7" t="s">
        <v>3</v>
      </c>
      <c r="Q24" s="7" t="s">
        <v>4</v>
      </c>
      <c r="R24" s="7" t="s">
        <v>5</v>
      </c>
      <c r="S24" s="4"/>
      <c r="T24" s="7" t="s">
        <v>1</v>
      </c>
      <c r="U24" s="7" t="s">
        <v>2</v>
      </c>
      <c r="V24" s="7" t="s">
        <v>3</v>
      </c>
      <c r="W24" s="7" t="s">
        <v>4</v>
      </c>
      <c r="X24" s="7" t="s">
        <v>5</v>
      </c>
    </row>
    <row r="25" spans="1:24" x14ac:dyDescent="0.25">
      <c r="A25" s="8" t="s">
        <v>16</v>
      </c>
      <c r="B25" s="11">
        <v>0.26300000000000001</v>
      </c>
      <c r="C25" s="11">
        <v>0.26800000000000002</v>
      </c>
      <c r="D25" s="12">
        <f t="shared" ref="D25:D31" si="24">AVERAGE(B25,C25)</f>
        <v>0.26550000000000001</v>
      </c>
      <c r="E25" s="12">
        <f>(D25/$D$25)*100</f>
        <v>100</v>
      </c>
      <c r="F25" s="12">
        <f t="shared" ref="F25:F30" si="25">STDEV(B25,C25)</f>
        <v>3.5355339059327407E-3</v>
      </c>
      <c r="G25" s="11"/>
      <c r="H25" s="11">
        <v>0.28000000000000003</v>
      </c>
      <c r="I25" s="11">
        <v>0.27</v>
      </c>
      <c r="J25" s="12">
        <f t="shared" ref="J25:J31" si="26">AVERAGE(H25,I25)</f>
        <v>0.27500000000000002</v>
      </c>
      <c r="K25" s="12">
        <f>(J25/$J$25)*100</f>
        <v>100</v>
      </c>
      <c r="L25" s="12">
        <f t="shared" ref="L25:L31" si="27">STDEV(H25,I25)</f>
        <v>7.0710678118654814E-3</v>
      </c>
      <c r="N25" s="11">
        <v>0.309</v>
      </c>
      <c r="O25" s="11">
        <v>0.29899999999999999</v>
      </c>
      <c r="P25" s="12">
        <f t="shared" ref="P25:P31" si="28">AVERAGE(N25,O25)</f>
        <v>0.30399999999999999</v>
      </c>
      <c r="Q25" s="12">
        <f>(P25/$P$25)*100</f>
        <v>100</v>
      </c>
      <c r="R25" s="12">
        <f t="shared" ref="R25:R31" si="29">STDEV(N25,O25)</f>
        <v>7.0710678118654814E-3</v>
      </c>
      <c r="T25" s="11">
        <v>0.28699999999999998</v>
      </c>
      <c r="U25" s="11">
        <v>0.28000000000000003</v>
      </c>
      <c r="V25" s="12">
        <f t="shared" ref="V25:V31" si="30">AVERAGE(T25,U25)</f>
        <v>0.28349999999999997</v>
      </c>
      <c r="W25" s="12">
        <f>(V25/$V$25)*100</f>
        <v>100</v>
      </c>
      <c r="X25" s="12">
        <f t="shared" ref="X25:X31" si="31">STDEV(T25,U25)</f>
        <v>4.9497474683057978E-3</v>
      </c>
    </row>
    <row r="26" spans="1:24" x14ac:dyDescent="0.25">
      <c r="A26" s="10" t="s">
        <v>6</v>
      </c>
      <c r="B26" s="11">
        <v>0.218</v>
      </c>
      <c r="C26" s="11">
        <v>0.22</v>
      </c>
      <c r="D26" s="12">
        <f t="shared" si="24"/>
        <v>0.219</v>
      </c>
      <c r="E26" s="12">
        <f t="shared" ref="E26:E31" si="32">(D26/$D$25)*100</f>
        <v>82.485875706214685</v>
      </c>
      <c r="F26" s="12">
        <f t="shared" si="25"/>
        <v>1.4142135623730963E-3</v>
      </c>
      <c r="G26" s="11"/>
      <c r="H26" s="11">
        <v>0.24</v>
      </c>
      <c r="I26" s="11">
        <v>0.249</v>
      </c>
      <c r="J26" s="12">
        <f t="shared" si="26"/>
        <v>0.2445</v>
      </c>
      <c r="K26" s="12">
        <f t="shared" ref="K26:K31" si="33">(J26/$J$25)*100</f>
        <v>88.909090909090907</v>
      </c>
      <c r="L26" s="12">
        <f t="shared" si="27"/>
        <v>6.3639610306789329E-3</v>
      </c>
      <c r="N26" s="11">
        <v>0.30399999999999999</v>
      </c>
      <c r="O26" s="11">
        <v>0.31</v>
      </c>
      <c r="P26" s="12">
        <f t="shared" si="28"/>
        <v>0.307</v>
      </c>
      <c r="Q26" s="12">
        <f t="shared" ref="Q26:Q31" si="34">(P26/$P$25)*100</f>
        <v>100.98684210526316</v>
      </c>
      <c r="R26" s="12">
        <f t="shared" si="29"/>
        <v>4.2426406871192892E-3</v>
      </c>
      <c r="T26" s="11">
        <v>0.25600000000000001</v>
      </c>
      <c r="U26" s="11">
        <v>0.29699999999999999</v>
      </c>
      <c r="V26" s="12">
        <f t="shared" si="30"/>
        <v>0.27649999999999997</v>
      </c>
      <c r="W26" s="12">
        <f t="shared" ref="W26:W31" si="35">(V26/$V$25)*100</f>
        <v>97.53086419753086</v>
      </c>
      <c r="X26" s="12">
        <f t="shared" si="31"/>
        <v>2.8991378028648436E-2</v>
      </c>
    </row>
    <row r="27" spans="1:24" x14ac:dyDescent="0.25">
      <c r="A27" s="10" t="s">
        <v>7</v>
      </c>
      <c r="B27" s="11">
        <v>0.19700000000000001</v>
      </c>
      <c r="C27" s="11">
        <v>0.20599999999999999</v>
      </c>
      <c r="D27" s="12">
        <f t="shared" si="24"/>
        <v>0.20150000000000001</v>
      </c>
      <c r="E27" s="12">
        <f t="shared" si="32"/>
        <v>75.894538606403017</v>
      </c>
      <c r="F27" s="12">
        <f t="shared" si="25"/>
        <v>6.3639610306789138E-3</v>
      </c>
      <c r="G27" s="11"/>
      <c r="H27" s="11">
        <v>0.24099999999999999</v>
      </c>
      <c r="I27" s="11">
        <v>0.23899999999999999</v>
      </c>
      <c r="J27" s="12">
        <f t="shared" si="26"/>
        <v>0.24</v>
      </c>
      <c r="K27" s="12">
        <f t="shared" si="33"/>
        <v>87.272727272727252</v>
      </c>
      <c r="L27" s="12">
        <f t="shared" si="27"/>
        <v>1.4142135623730963E-3</v>
      </c>
      <c r="N27" s="11">
        <v>0.3</v>
      </c>
      <c r="O27" s="11">
        <v>0.29599999999999999</v>
      </c>
      <c r="P27" s="12">
        <f t="shared" si="28"/>
        <v>0.29799999999999999</v>
      </c>
      <c r="Q27" s="12">
        <f t="shared" si="34"/>
        <v>98.026315789473685</v>
      </c>
      <c r="R27" s="12">
        <f t="shared" si="29"/>
        <v>2.8284271247461927E-3</v>
      </c>
      <c r="T27" s="11">
        <v>0.253</v>
      </c>
      <c r="U27" s="11">
        <v>0.26400000000000001</v>
      </c>
      <c r="V27" s="12">
        <f t="shared" si="30"/>
        <v>0.25850000000000001</v>
      </c>
      <c r="W27" s="12">
        <f t="shared" si="35"/>
        <v>91.181657848324534</v>
      </c>
      <c r="X27" s="12">
        <f t="shared" si="31"/>
        <v>7.7781745930520299E-3</v>
      </c>
    </row>
    <row r="28" spans="1:24" x14ac:dyDescent="0.25">
      <c r="A28" s="10" t="s">
        <v>8</v>
      </c>
      <c r="B28" s="11">
        <v>0.24299999999999999</v>
      </c>
      <c r="C28" s="11">
        <v>0.246</v>
      </c>
      <c r="D28" s="12">
        <f t="shared" si="24"/>
        <v>0.2445</v>
      </c>
      <c r="E28" s="12">
        <f t="shared" si="32"/>
        <v>92.090395480225979</v>
      </c>
      <c r="F28" s="12">
        <f t="shared" si="25"/>
        <v>2.1213203435596446E-3</v>
      </c>
      <c r="G28" s="11"/>
      <c r="H28" s="11">
        <v>0.28000000000000003</v>
      </c>
      <c r="I28" s="11">
        <v>0.28000000000000003</v>
      </c>
      <c r="J28" s="12">
        <f t="shared" si="26"/>
        <v>0.28000000000000003</v>
      </c>
      <c r="K28" s="12">
        <f t="shared" si="33"/>
        <v>101.81818181818183</v>
      </c>
      <c r="L28" s="12">
        <f t="shared" si="27"/>
        <v>0</v>
      </c>
      <c r="N28" s="11">
        <v>0.309</v>
      </c>
      <c r="O28" s="11">
        <v>0.31</v>
      </c>
      <c r="P28" s="12">
        <f t="shared" si="28"/>
        <v>0.3095</v>
      </c>
      <c r="Q28" s="12">
        <f t="shared" si="34"/>
        <v>101.80921052631579</v>
      </c>
      <c r="R28" s="12">
        <f t="shared" si="29"/>
        <v>7.0710678118654816E-4</v>
      </c>
      <c r="T28" s="11">
        <v>0.31</v>
      </c>
      <c r="U28" s="11">
        <v>0.317</v>
      </c>
      <c r="V28" s="12">
        <f t="shared" si="30"/>
        <v>0.3135</v>
      </c>
      <c r="W28" s="12">
        <f t="shared" si="35"/>
        <v>110.58201058201058</v>
      </c>
      <c r="X28" s="12">
        <f t="shared" si="31"/>
        <v>4.9497474683058368E-3</v>
      </c>
    </row>
    <row r="29" spans="1:24" x14ac:dyDescent="0.25">
      <c r="A29" s="10" t="s">
        <v>9</v>
      </c>
      <c r="B29" s="11">
        <v>0.20300000000000001</v>
      </c>
      <c r="C29" s="11">
        <v>0.20200000000000001</v>
      </c>
      <c r="D29" s="12">
        <f t="shared" si="24"/>
        <v>0.20250000000000001</v>
      </c>
      <c r="E29" s="12">
        <f t="shared" si="32"/>
        <v>76.271186440677965</v>
      </c>
      <c r="F29" s="12">
        <f t="shared" si="25"/>
        <v>7.0710678118654816E-4</v>
      </c>
      <c r="G29" s="11"/>
      <c r="H29" s="11">
        <v>0.23599999999999999</v>
      </c>
      <c r="I29" s="11">
        <v>0.223</v>
      </c>
      <c r="J29" s="12">
        <f t="shared" si="26"/>
        <v>0.22949999999999998</v>
      </c>
      <c r="K29" s="12">
        <f t="shared" si="33"/>
        <v>83.454545454545439</v>
      </c>
      <c r="L29" s="12">
        <f t="shared" si="27"/>
        <v>9.1923881554251061E-3</v>
      </c>
      <c r="N29" s="11">
        <v>0.28199999999999997</v>
      </c>
      <c r="O29" s="11">
        <v>0.28799999999999998</v>
      </c>
      <c r="P29" s="12">
        <f t="shared" si="28"/>
        <v>0.28499999999999998</v>
      </c>
      <c r="Q29" s="12">
        <f t="shared" si="34"/>
        <v>93.749999999999986</v>
      </c>
      <c r="R29" s="12">
        <f t="shared" si="29"/>
        <v>4.2426406871192892E-3</v>
      </c>
      <c r="T29" s="11">
        <v>0.26800000000000002</v>
      </c>
      <c r="U29" s="11">
        <v>0.28499999999999998</v>
      </c>
      <c r="V29" s="12">
        <f t="shared" si="30"/>
        <v>0.27649999999999997</v>
      </c>
      <c r="W29" s="12">
        <f t="shared" si="35"/>
        <v>97.53086419753086</v>
      </c>
      <c r="X29" s="12">
        <f t="shared" si="31"/>
        <v>1.2020815280171279E-2</v>
      </c>
    </row>
    <row r="30" spans="1:24" x14ac:dyDescent="0.25">
      <c r="A30" s="10" t="s">
        <v>10</v>
      </c>
      <c r="B30" s="11">
        <v>0.187</v>
      </c>
      <c r="C30" s="11">
        <v>0.189</v>
      </c>
      <c r="D30" s="12">
        <f t="shared" si="24"/>
        <v>0.188</v>
      </c>
      <c r="E30" s="12">
        <f t="shared" si="32"/>
        <v>70.809792843691142</v>
      </c>
      <c r="F30" s="12">
        <f t="shared" si="25"/>
        <v>1.4142135623730963E-3</v>
      </c>
      <c r="G30" s="11"/>
      <c r="H30" s="11">
        <v>0.184</v>
      </c>
      <c r="I30" s="11">
        <v>0.188</v>
      </c>
      <c r="J30" s="12">
        <f t="shared" si="26"/>
        <v>0.186</v>
      </c>
      <c r="K30" s="12">
        <f t="shared" si="33"/>
        <v>67.636363636363626</v>
      </c>
      <c r="L30" s="12">
        <f t="shared" si="27"/>
        <v>2.8284271247461927E-3</v>
      </c>
      <c r="N30" s="11">
        <v>0.23</v>
      </c>
      <c r="O30" s="11">
        <v>0.23</v>
      </c>
      <c r="P30" s="12">
        <f t="shared" si="28"/>
        <v>0.23</v>
      </c>
      <c r="Q30" s="12">
        <f t="shared" si="34"/>
        <v>75.65789473684211</v>
      </c>
      <c r="R30" s="12">
        <f t="shared" si="29"/>
        <v>0</v>
      </c>
      <c r="T30" s="11">
        <v>0.2</v>
      </c>
      <c r="U30" s="11">
        <v>0.20599999999999999</v>
      </c>
      <c r="V30" s="12">
        <f t="shared" si="30"/>
        <v>0.20300000000000001</v>
      </c>
      <c r="W30" s="12">
        <f t="shared" si="35"/>
        <v>71.604938271604951</v>
      </c>
      <c r="X30" s="12">
        <f t="shared" si="31"/>
        <v>4.2426406871192692E-3</v>
      </c>
    </row>
    <row r="31" spans="1:24" x14ac:dyDescent="0.25">
      <c r="A31" s="10" t="s">
        <v>11</v>
      </c>
      <c r="B31" s="11">
        <v>0.16800000000000001</v>
      </c>
      <c r="C31" s="11">
        <v>0.16700000000000001</v>
      </c>
      <c r="D31" s="12">
        <f t="shared" si="24"/>
        <v>0.16750000000000001</v>
      </c>
      <c r="E31" s="12">
        <f t="shared" si="32"/>
        <v>63.088512241054616</v>
      </c>
      <c r="F31" s="12">
        <f>STDEV(B31,C31)</f>
        <v>7.0710678118654816E-4</v>
      </c>
      <c r="G31" s="11"/>
      <c r="H31" s="11">
        <v>0.16600000000000001</v>
      </c>
      <c r="I31" s="11">
        <v>0.159</v>
      </c>
      <c r="J31" s="12">
        <f t="shared" si="26"/>
        <v>0.16250000000000001</v>
      </c>
      <c r="K31" s="12">
        <f t="shared" si="33"/>
        <v>59.090909090909079</v>
      </c>
      <c r="L31" s="12">
        <f t="shared" si="27"/>
        <v>4.9497474683058368E-3</v>
      </c>
      <c r="N31" s="11">
        <v>0.218</v>
      </c>
      <c r="O31" s="11">
        <v>0.21</v>
      </c>
      <c r="P31" s="12">
        <f t="shared" si="28"/>
        <v>0.214</v>
      </c>
      <c r="Q31" s="12">
        <f t="shared" si="34"/>
        <v>70.39473684210526</v>
      </c>
      <c r="R31" s="12">
        <f t="shared" si="29"/>
        <v>5.6568542494923853E-3</v>
      </c>
      <c r="T31" s="11">
        <v>0.183</v>
      </c>
      <c r="U31" s="11">
        <v>0.189</v>
      </c>
      <c r="V31" s="12">
        <f t="shared" si="30"/>
        <v>0.186</v>
      </c>
      <c r="W31" s="12">
        <f t="shared" si="35"/>
        <v>65.608465608465622</v>
      </c>
      <c r="X31" s="12">
        <f t="shared" si="31"/>
        <v>4.2426406871192892E-3</v>
      </c>
    </row>
    <row r="34" spans="1:18" ht="15.75" x14ac:dyDescent="0.25">
      <c r="A34" s="20" t="s">
        <v>17</v>
      </c>
      <c r="B34" s="25" t="s">
        <v>18</v>
      </c>
      <c r="C34" s="25"/>
      <c r="D34" s="25"/>
      <c r="E34" s="13"/>
      <c r="F34" s="13"/>
    </row>
    <row r="35" spans="1:18" x14ac:dyDescent="0.25">
      <c r="A35" s="14"/>
      <c r="B35" s="14">
        <v>1</v>
      </c>
      <c r="C35" s="14">
        <v>2</v>
      </c>
      <c r="D35" s="14">
        <v>3</v>
      </c>
      <c r="E35" s="15" t="s">
        <v>19</v>
      </c>
      <c r="F35" s="15" t="s">
        <v>5</v>
      </c>
    </row>
    <row r="36" spans="1:18" x14ac:dyDescent="0.25">
      <c r="A36" s="16" t="s">
        <v>20</v>
      </c>
      <c r="B36" s="29">
        <v>53.59</v>
      </c>
      <c r="C36" s="29">
        <v>74.92</v>
      </c>
      <c r="D36" s="29">
        <v>77.540000000000006</v>
      </c>
      <c r="E36" s="18">
        <f>AVERAGE(B36:D36)</f>
        <v>68.683333333333337</v>
      </c>
      <c r="F36" s="19">
        <f>STDEV(B36:D36)</f>
        <v>13.136690349297773</v>
      </c>
    </row>
    <row r="37" spans="1:18" x14ac:dyDescent="0.25">
      <c r="A37" s="16" t="s">
        <v>21</v>
      </c>
      <c r="B37" s="29">
        <v>91.17</v>
      </c>
      <c r="C37" s="31">
        <v>79.260000000000005</v>
      </c>
      <c r="D37" s="29">
        <v>84.77</v>
      </c>
      <c r="E37" s="18">
        <f>AVERAGE(B37:D37)</f>
        <v>85.066666666666663</v>
      </c>
      <c r="F37" s="19">
        <f>STDEV(B37:D37)</f>
        <v>5.9605396847377268</v>
      </c>
    </row>
    <row r="38" spans="1:18" x14ac:dyDescent="0.25">
      <c r="A38" s="16" t="s">
        <v>22</v>
      </c>
      <c r="B38" s="29">
        <v>170.8</v>
      </c>
      <c r="C38" s="31">
        <v>139.69999999999999</v>
      </c>
      <c r="D38" s="29">
        <v>144.9</v>
      </c>
      <c r="E38" s="18">
        <f>AVERAGE(B38:D38)</f>
        <v>151.79999999999998</v>
      </c>
      <c r="F38" s="19">
        <f>STDEV(B38:D38)</f>
        <v>16.658631396366278</v>
      </c>
    </row>
    <row r="39" spans="1:18" x14ac:dyDescent="0.25">
      <c r="A39" s="16" t="s">
        <v>0</v>
      </c>
      <c r="B39" s="29">
        <v>114.8</v>
      </c>
      <c r="C39" s="29">
        <v>114.4</v>
      </c>
      <c r="D39" s="29">
        <v>130.5</v>
      </c>
      <c r="E39" s="18">
        <f>AVERAGE(B39:D39)</f>
        <v>119.89999999999999</v>
      </c>
      <c r="F39" s="19">
        <f>STDEV(B39:D39)</f>
        <v>9.1820477019017925</v>
      </c>
    </row>
    <row r="41" spans="1:18" ht="15.75" customHeight="1" x14ac:dyDescent="0.25">
      <c r="A41" s="26" t="s">
        <v>23</v>
      </c>
      <c r="B41" s="26"/>
      <c r="C41" s="26"/>
      <c r="D41" s="26"/>
      <c r="E41" s="26"/>
      <c r="F41" s="3"/>
    </row>
    <row r="43" spans="1:18" ht="15.75" x14ac:dyDescent="0.25">
      <c r="A43" s="2" t="s">
        <v>13</v>
      </c>
      <c r="B43" s="24" t="s">
        <v>24</v>
      </c>
      <c r="C43" s="24"/>
      <c r="D43" s="24"/>
      <c r="E43" s="24"/>
      <c r="F43" s="24"/>
      <c r="G43" s="21"/>
      <c r="H43" s="24" t="s">
        <v>25</v>
      </c>
      <c r="I43" s="24"/>
      <c r="J43" s="24"/>
      <c r="K43" s="24"/>
      <c r="L43" s="24"/>
      <c r="M43" s="21"/>
      <c r="N43" s="24" t="s">
        <v>26</v>
      </c>
      <c r="O43" s="24"/>
      <c r="P43" s="24"/>
      <c r="Q43" s="24"/>
      <c r="R43" s="24"/>
    </row>
    <row r="44" spans="1:18" x14ac:dyDescent="0.25">
      <c r="A44" s="6" t="s">
        <v>12</v>
      </c>
      <c r="B44" s="7" t="s">
        <v>1</v>
      </c>
      <c r="C44" s="7" t="s">
        <v>2</v>
      </c>
      <c r="D44" s="7" t="s">
        <v>3</v>
      </c>
      <c r="E44" s="7" t="s">
        <v>4</v>
      </c>
      <c r="F44" s="7" t="s">
        <v>5</v>
      </c>
      <c r="G44" s="4"/>
      <c r="H44" s="7" t="s">
        <v>1</v>
      </c>
      <c r="I44" s="7" t="s">
        <v>2</v>
      </c>
      <c r="J44" s="7" t="s">
        <v>3</v>
      </c>
      <c r="K44" s="7" t="s">
        <v>4</v>
      </c>
      <c r="L44" s="7" t="s">
        <v>5</v>
      </c>
      <c r="M44" s="4"/>
      <c r="N44" s="7" t="s">
        <v>1</v>
      </c>
      <c r="O44" s="7" t="s">
        <v>2</v>
      </c>
      <c r="P44" s="7" t="s">
        <v>3</v>
      </c>
      <c r="Q44" s="7" t="s">
        <v>4</v>
      </c>
      <c r="R44" s="7" t="s">
        <v>5</v>
      </c>
    </row>
    <row r="45" spans="1:18" x14ac:dyDescent="0.25">
      <c r="A45" s="8" t="s">
        <v>16</v>
      </c>
      <c r="B45" s="7">
        <v>0.6</v>
      </c>
      <c r="C45" s="7">
        <v>0.61799999999999999</v>
      </c>
      <c r="D45" s="9">
        <v>0.60899999999999999</v>
      </c>
      <c r="E45" s="9">
        <f>(D45/$D$45)*100</f>
        <v>100</v>
      </c>
      <c r="F45" s="9">
        <f>STDEV(B45,C45)</f>
        <v>1.2727922061357866E-2</v>
      </c>
      <c r="G45" s="7"/>
      <c r="H45" s="11">
        <v>0.39500000000000002</v>
      </c>
      <c r="I45" s="11">
        <v>0.38600000000000001</v>
      </c>
      <c r="J45" s="12">
        <f t="shared" ref="J45:J51" si="36">AVERAGE(H45,I45)</f>
        <v>0.39050000000000001</v>
      </c>
      <c r="K45" s="12">
        <f>(J45/$J$45)*100</f>
        <v>100</v>
      </c>
      <c r="L45" s="12">
        <f>STDEV(H45,I45)</f>
        <v>6.3639610306789329E-3</v>
      </c>
      <c r="M45" s="4"/>
      <c r="N45" s="11">
        <v>0.70499999999999996</v>
      </c>
      <c r="O45" s="11">
        <v>0.69499999999999995</v>
      </c>
      <c r="P45" s="12">
        <f t="shared" ref="P45:P51" si="37">AVERAGE(N45,O45)</f>
        <v>0.7</v>
      </c>
      <c r="Q45" s="12">
        <f>(P45/$P$45)*100</f>
        <v>100</v>
      </c>
      <c r="R45" s="12">
        <f>STDEV(N45,O45)</f>
        <v>7.0710678118654814E-3</v>
      </c>
    </row>
    <row r="46" spans="1:18" x14ac:dyDescent="0.25">
      <c r="A46" s="10" t="s">
        <v>6</v>
      </c>
      <c r="B46" s="7">
        <v>0.626</v>
      </c>
      <c r="C46" s="7">
        <v>0.67900000000000005</v>
      </c>
      <c r="D46" s="9">
        <v>0.65250000000000008</v>
      </c>
      <c r="E46" s="9">
        <f t="shared" ref="E46:E51" si="38">D46/$D$45*100</f>
        <v>107.14285714285717</v>
      </c>
      <c r="F46" s="9">
        <f t="shared" ref="F46:F51" si="39">STDEV(B46,C46)</f>
        <v>3.7476659402887053E-2</v>
      </c>
      <c r="G46" s="7"/>
      <c r="H46" s="11">
        <v>0.34</v>
      </c>
      <c r="I46" s="11">
        <v>0.34799999999999998</v>
      </c>
      <c r="J46" s="12">
        <f t="shared" si="36"/>
        <v>0.34399999999999997</v>
      </c>
      <c r="K46" s="12">
        <f t="shared" ref="K46:K51" si="40">(J46/$J$45)*100</f>
        <v>88.092189500640188</v>
      </c>
      <c r="L46" s="12">
        <f t="shared" ref="L46:L51" si="41">STDEV(H46,I46)</f>
        <v>5.6568542494923463E-3</v>
      </c>
      <c r="M46" s="4"/>
      <c r="N46" s="11">
        <v>0.52700000000000002</v>
      </c>
      <c r="O46" s="11">
        <v>0.55000000000000004</v>
      </c>
      <c r="P46" s="12">
        <f t="shared" si="37"/>
        <v>0.53849999999999998</v>
      </c>
      <c r="Q46" s="12">
        <f t="shared" ref="Q46:Q51" si="42">(P46/$P$45)*100</f>
        <v>76.928571428571431</v>
      </c>
      <c r="R46" s="12">
        <f t="shared" ref="R46:R51" si="43">STDEV(N46,O46)</f>
        <v>1.6263455967290608E-2</v>
      </c>
    </row>
    <row r="47" spans="1:18" x14ac:dyDescent="0.25">
      <c r="A47" s="10" t="s">
        <v>7</v>
      </c>
      <c r="B47" s="7">
        <v>0.59499999999999997</v>
      </c>
      <c r="C47" s="7">
        <v>0.58199999999999996</v>
      </c>
      <c r="D47" s="9">
        <v>0.58850000000000002</v>
      </c>
      <c r="E47" s="9">
        <f t="shared" si="38"/>
        <v>96.633825944170781</v>
      </c>
      <c r="F47" s="9">
        <f t="shared" si="39"/>
        <v>9.1923881554251269E-3</v>
      </c>
      <c r="G47" s="7"/>
      <c r="H47" s="11">
        <v>0.34899999999999998</v>
      </c>
      <c r="I47" s="11">
        <v>0.30199999999999999</v>
      </c>
      <c r="J47" s="12">
        <f t="shared" si="36"/>
        <v>0.32550000000000001</v>
      </c>
      <c r="K47" s="12">
        <f t="shared" si="40"/>
        <v>83.354673495518554</v>
      </c>
      <c r="L47" s="12">
        <f t="shared" si="41"/>
        <v>3.3234018715767727E-2</v>
      </c>
      <c r="M47" s="4"/>
      <c r="N47" s="11">
        <v>0.48699999999999999</v>
      </c>
      <c r="O47" s="11">
        <v>0.54600000000000004</v>
      </c>
      <c r="P47" s="12">
        <f t="shared" si="37"/>
        <v>0.51649999999999996</v>
      </c>
      <c r="Q47" s="12">
        <f t="shared" si="42"/>
        <v>73.785714285714292</v>
      </c>
      <c r="R47" s="12">
        <f t="shared" si="43"/>
        <v>4.1719300090006343E-2</v>
      </c>
    </row>
    <row r="48" spans="1:18" x14ac:dyDescent="0.25">
      <c r="A48" s="10" t="s">
        <v>8</v>
      </c>
      <c r="B48" s="7">
        <v>0.69099999999999995</v>
      </c>
      <c r="C48" s="7">
        <v>0.61599999999999999</v>
      </c>
      <c r="D48" s="9">
        <v>0.65349999999999997</v>
      </c>
      <c r="E48" s="9">
        <f t="shared" si="38"/>
        <v>107.30706075533662</v>
      </c>
      <c r="F48" s="9">
        <f t="shared" si="39"/>
        <v>5.3033008588991036E-2</v>
      </c>
      <c r="G48" s="7"/>
      <c r="H48" s="11">
        <v>0.311</v>
      </c>
      <c r="I48" s="11">
        <v>0.34699999999999998</v>
      </c>
      <c r="J48" s="12">
        <f t="shared" si="36"/>
        <v>0.32899999999999996</v>
      </c>
      <c r="K48" s="12">
        <f t="shared" si="40"/>
        <v>84.250960307298314</v>
      </c>
      <c r="L48" s="12">
        <f t="shared" si="41"/>
        <v>2.5455844122715694E-2</v>
      </c>
      <c r="M48" s="4"/>
      <c r="N48" s="11">
        <v>0.61399999999999999</v>
      </c>
      <c r="O48" s="11">
        <v>0.60899999999999999</v>
      </c>
      <c r="P48" s="12">
        <f t="shared" si="37"/>
        <v>0.61149999999999993</v>
      </c>
      <c r="Q48" s="12">
        <f t="shared" si="42"/>
        <v>87.357142857142861</v>
      </c>
      <c r="R48" s="12">
        <f t="shared" si="43"/>
        <v>3.5355339059327407E-3</v>
      </c>
    </row>
    <row r="49" spans="1:18" x14ac:dyDescent="0.25">
      <c r="A49" s="10" t="s">
        <v>9</v>
      </c>
      <c r="B49" s="7">
        <v>0.36299999999999999</v>
      </c>
      <c r="C49" s="7">
        <v>0.38700000000000001</v>
      </c>
      <c r="D49" s="9">
        <v>0.375</v>
      </c>
      <c r="E49" s="9">
        <f t="shared" si="38"/>
        <v>61.576354679802961</v>
      </c>
      <c r="F49" s="9">
        <f t="shared" si="39"/>
        <v>1.6970562748477157E-2</v>
      </c>
      <c r="G49" s="7"/>
      <c r="H49" s="11">
        <v>0.20499999999999999</v>
      </c>
      <c r="I49" s="11">
        <v>0.222</v>
      </c>
      <c r="J49" s="12">
        <f t="shared" si="36"/>
        <v>0.2135</v>
      </c>
      <c r="K49" s="12">
        <f t="shared" si="40"/>
        <v>54.673495518565943</v>
      </c>
      <c r="L49" s="12">
        <f t="shared" si="41"/>
        <v>1.2020815280171319E-2</v>
      </c>
      <c r="M49" s="4"/>
      <c r="N49" s="11">
        <v>0.28699999999999998</v>
      </c>
      <c r="O49" s="11">
        <v>0.26400000000000001</v>
      </c>
      <c r="P49" s="12">
        <f t="shared" si="37"/>
        <v>0.27549999999999997</v>
      </c>
      <c r="Q49" s="12">
        <f t="shared" si="42"/>
        <v>39.357142857142854</v>
      </c>
      <c r="R49" s="12">
        <f t="shared" si="43"/>
        <v>1.626345596729057E-2</v>
      </c>
    </row>
    <row r="50" spans="1:18" x14ac:dyDescent="0.25">
      <c r="A50" s="10" t="s">
        <v>10</v>
      </c>
      <c r="B50" s="7">
        <v>0.17499999999999999</v>
      </c>
      <c r="C50" s="7">
        <v>0.17899999999999999</v>
      </c>
      <c r="D50" s="9">
        <v>0.17699999999999999</v>
      </c>
      <c r="E50" s="9">
        <f t="shared" si="38"/>
        <v>29.064039408866993</v>
      </c>
      <c r="F50" s="9">
        <f t="shared" si="39"/>
        <v>2.8284271247461927E-3</v>
      </c>
      <c r="G50" s="7"/>
      <c r="H50" s="11">
        <v>0.13100000000000001</v>
      </c>
      <c r="I50" s="11">
        <v>0.13500000000000001</v>
      </c>
      <c r="J50" s="12">
        <f t="shared" si="36"/>
        <v>0.13300000000000001</v>
      </c>
      <c r="K50" s="12">
        <f t="shared" si="40"/>
        <v>34.058898847631241</v>
      </c>
      <c r="L50" s="12">
        <f t="shared" si="41"/>
        <v>2.8284271247461927E-3</v>
      </c>
      <c r="M50" s="4"/>
      <c r="N50" s="11">
        <v>0.17599999999999999</v>
      </c>
      <c r="O50" s="11">
        <v>0.16200000000000001</v>
      </c>
      <c r="P50" s="12">
        <f t="shared" si="37"/>
        <v>0.16899999999999998</v>
      </c>
      <c r="Q50" s="12">
        <f t="shared" si="42"/>
        <v>24.142857142857142</v>
      </c>
      <c r="R50" s="12">
        <f t="shared" si="43"/>
        <v>9.8994949366116546E-3</v>
      </c>
    </row>
    <row r="51" spans="1:18" x14ac:dyDescent="0.25">
      <c r="A51" s="10" t="s">
        <v>11</v>
      </c>
      <c r="B51" s="7">
        <v>0.156</v>
      </c>
      <c r="C51" s="7">
        <v>0.155</v>
      </c>
      <c r="D51" s="9">
        <v>0.1555</v>
      </c>
      <c r="E51" s="9">
        <f t="shared" si="38"/>
        <v>25.533661740558294</v>
      </c>
      <c r="F51" s="9">
        <f t="shared" si="39"/>
        <v>7.0710678118654816E-4</v>
      </c>
      <c r="G51" s="7"/>
      <c r="H51" s="11">
        <v>0.11</v>
      </c>
      <c r="I51" s="11">
        <v>0.112</v>
      </c>
      <c r="J51" s="12">
        <f t="shared" si="36"/>
        <v>0.111</v>
      </c>
      <c r="K51" s="12">
        <f t="shared" si="40"/>
        <v>28.425096030729836</v>
      </c>
      <c r="L51" s="12">
        <f t="shared" si="41"/>
        <v>1.4142135623730963E-3</v>
      </c>
      <c r="M51" s="4"/>
      <c r="N51" s="11">
        <v>9.6000000000000002E-2</v>
      </c>
      <c r="O51" s="11">
        <v>9.6000000000000002E-2</v>
      </c>
      <c r="P51" s="12">
        <f t="shared" si="37"/>
        <v>9.6000000000000002E-2</v>
      </c>
      <c r="Q51" s="12">
        <f t="shared" si="42"/>
        <v>13.714285714285715</v>
      </c>
      <c r="R51" s="12">
        <f t="shared" si="43"/>
        <v>0</v>
      </c>
    </row>
    <row r="52" spans="1:18" ht="15.75" x14ac:dyDescent="0.2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18" ht="15.75" x14ac:dyDescent="0.25">
      <c r="A53" s="2" t="s">
        <v>14</v>
      </c>
      <c r="B53" s="24" t="s">
        <v>24</v>
      </c>
      <c r="C53" s="24"/>
      <c r="D53" s="24"/>
      <c r="E53" s="24"/>
      <c r="F53" s="24"/>
      <c r="G53" s="21"/>
      <c r="H53" s="24" t="s">
        <v>25</v>
      </c>
      <c r="I53" s="24"/>
      <c r="J53" s="24"/>
      <c r="K53" s="24"/>
      <c r="L53" s="24"/>
      <c r="M53" s="21"/>
      <c r="N53" s="24" t="s">
        <v>26</v>
      </c>
      <c r="O53" s="24"/>
      <c r="P53" s="24"/>
      <c r="Q53" s="24"/>
      <c r="R53" s="24"/>
    </row>
    <row r="54" spans="1:18" x14ac:dyDescent="0.25">
      <c r="A54" s="6" t="s">
        <v>12</v>
      </c>
      <c r="B54" s="7" t="s">
        <v>1</v>
      </c>
      <c r="C54" s="7" t="s">
        <v>2</v>
      </c>
      <c r="D54" s="7" t="s">
        <v>3</v>
      </c>
      <c r="E54" s="7" t="s">
        <v>4</v>
      </c>
      <c r="F54" s="7" t="s">
        <v>5</v>
      </c>
      <c r="G54" s="4"/>
      <c r="H54" s="7" t="s">
        <v>1</v>
      </c>
      <c r="I54" s="7" t="s">
        <v>2</v>
      </c>
      <c r="J54" s="7" t="s">
        <v>3</v>
      </c>
      <c r="K54" s="7" t="s">
        <v>4</v>
      </c>
      <c r="L54" s="7" t="s">
        <v>5</v>
      </c>
      <c r="M54" s="4"/>
      <c r="N54" s="7" t="s">
        <v>1</v>
      </c>
      <c r="O54" s="7" t="s">
        <v>2</v>
      </c>
      <c r="P54" s="7" t="s">
        <v>3</v>
      </c>
      <c r="Q54" s="7" t="s">
        <v>4</v>
      </c>
      <c r="R54" s="7" t="s">
        <v>5</v>
      </c>
    </row>
    <row r="55" spans="1:18" x14ac:dyDescent="0.25">
      <c r="A55" s="8" t="s">
        <v>16</v>
      </c>
      <c r="B55" s="11">
        <v>0.42399999999999999</v>
      </c>
      <c r="C55" s="11">
        <v>0.42199999999999999</v>
      </c>
      <c r="D55" s="12">
        <f t="shared" ref="D55:D61" si="44">AVERAGE(B55,C55)</f>
        <v>0.42299999999999999</v>
      </c>
      <c r="E55" s="12">
        <f>(D55/$D$55)*100</f>
        <v>100</v>
      </c>
      <c r="F55" s="12">
        <f>STDEV(B55,C55)</f>
        <v>1.4142135623730963E-3</v>
      </c>
      <c r="G55" s="7"/>
      <c r="H55" s="11">
        <v>0.41899999999999998</v>
      </c>
      <c r="I55" s="11">
        <v>0.41199999999999998</v>
      </c>
      <c r="J55" s="12">
        <f t="shared" ref="J55:J61" si="45">AVERAGE(H55,I55)</f>
        <v>0.41549999999999998</v>
      </c>
      <c r="K55" s="12">
        <f>(J55/$J$55)*100</f>
        <v>100</v>
      </c>
      <c r="L55" s="12">
        <f t="shared" ref="L55:L61" si="46">STDEV(H55,I55)</f>
        <v>4.9497474683058368E-3</v>
      </c>
      <c r="M55" s="4"/>
      <c r="N55" s="11">
        <v>0.47099999999999997</v>
      </c>
      <c r="O55" s="11">
        <v>0.51900000000000002</v>
      </c>
      <c r="P55" s="12">
        <f t="shared" ref="P55:P61" si="47">AVERAGE(N55,O55)</f>
        <v>0.495</v>
      </c>
      <c r="Q55" s="12">
        <f>(P55/$P$55)*100</f>
        <v>100</v>
      </c>
      <c r="R55" s="12">
        <f t="shared" ref="R55:R61" si="48">STDEV(N55,O55)</f>
        <v>3.3941125496954314E-2</v>
      </c>
    </row>
    <row r="56" spans="1:18" x14ac:dyDescent="0.25">
      <c r="A56" s="10" t="s">
        <v>6</v>
      </c>
      <c r="B56" s="11">
        <v>0.43</v>
      </c>
      <c r="C56" s="11">
        <v>0.47599999999999998</v>
      </c>
      <c r="D56" s="12">
        <f t="shared" si="44"/>
        <v>0.45299999999999996</v>
      </c>
      <c r="E56" s="12">
        <f t="shared" ref="E56:E61" si="49">(D56/$D$55)*100</f>
        <v>107.09219858156027</v>
      </c>
      <c r="F56" s="12">
        <f t="shared" ref="F56:F61" si="50">STDEV(B56,C56)</f>
        <v>3.2526911934581175E-2</v>
      </c>
      <c r="G56" s="7"/>
      <c r="H56" s="11">
        <v>0.39800000000000002</v>
      </c>
      <c r="I56" s="11">
        <v>0.39200000000000002</v>
      </c>
      <c r="J56" s="12">
        <f t="shared" si="45"/>
        <v>0.39500000000000002</v>
      </c>
      <c r="K56" s="12">
        <f t="shared" ref="K56:K61" si="51">(J56/$J$55)*100</f>
        <v>95.066185318892906</v>
      </c>
      <c r="L56" s="12">
        <f t="shared" si="46"/>
        <v>4.2426406871192892E-3</v>
      </c>
      <c r="M56" s="4"/>
      <c r="N56" s="11">
        <v>0.45600000000000002</v>
      </c>
      <c r="O56" s="11">
        <v>0.438</v>
      </c>
      <c r="P56" s="12">
        <f t="shared" si="47"/>
        <v>0.44700000000000001</v>
      </c>
      <c r="Q56" s="12">
        <f t="shared" ref="Q56:Q61" si="52">(P56/$P$55)*100</f>
        <v>90.303030303030312</v>
      </c>
      <c r="R56" s="12">
        <f t="shared" si="48"/>
        <v>1.2727922061357866E-2</v>
      </c>
    </row>
    <row r="57" spans="1:18" x14ac:dyDescent="0.25">
      <c r="A57" s="10" t="s">
        <v>7</v>
      </c>
      <c r="B57" s="11">
        <v>0.45700000000000002</v>
      </c>
      <c r="C57" s="11">
        <v>0.45500000000000002</v>
      </c>
      <c r="D57" s="12">
        <f t="shared" si="44"/>
        <v>0.45600000000000002</v>
      </c>
      <c r="E57" s="12">
        <f t="shared" si="49"/>
        <v>107.80141843971631</v>
      </c>
      <c r="F57" s="12">
        <f t="shared" si="50"/>
        <v>1.4142135623730963E-3</v>
      </c>
      <c r="G57" s="7"/>
      <c r="H57" s="11">
        <v>0.30099999999999999</v>
      </c>
      <c r="I57" s="11">
        <v>0.314</v>
      </c>
      <c r="J57" s="12">
        <f t="shared" si="45"/>
        <v>0.3075</v>
      </c>
      <c r="K57" s="12">
        <f t="shared" si="51"/>
        <v>74.007220216606498</v>
      </c>
      <c r="L57" s="12">
        <f t="shared" si="46"/>
        <v>9.1923881554251269E-3</v>
      </c>
      <c r="M57" s="4"/>
      <c r="N57" s="11">
        <v>0.41299999999999998</v>
      </c>
      <c r="O57" s="11">
        <v>0.41699999999999998</v>
      </c>
      <c r="P57" s="12">
        <f t="shared" si="47"/>
        <v>0.41499999999999998</v>
      </c>
      <c r="Q57" s="12">
        <f t="shared" si="52"/>
        <v>83.838383838383834</v>
      </c>
      <c r="R57" s="12">
        <f t="shared" si="48"/>
        <v>2.8284271247461927E-3</v>
      </c>
    </row>
    <row r="58" spans="1:18" x14ac:dyDescent="0.25">
      <c r="A58" s="10" t="s">
        <v>8</v>
      </c>
      <c r="B58" s="11">
        <v>0.45900000000000002</v>
      </c>
      <c r="C58" s="11">
        <v>0.44</v>
      </c>
      <c r="D58" s="12">
        <f t="shared" si="44"/>
        <v>0.44950000000000001</v>
      </c>
      <c r="E58" s="12">
        <f t="shared" si="49"/>
        <v>106.2647754137116</v>
      </c>
      <c r="F58" s="12">
        <f t="shared" si="50"/>
        <v>1.3435028842544414E-2</v>
      </c>
      <c r="G58" s="7"/>
      <c r="H58" s="11">
        <v>0.24</v>
      </c>
      <c r="I58" s="11">
        <v>0.251</v>
      </c>
      <c r="J58" s="12">
        <f t="shared" si="45"/>
        <v>0.2455</v>
      </c>
      <c r="K58" s="12">
        <f t="shared" si="51"/>
        <v>59.085439229843558</v>
      </c>
      <c r="L58" s="12">
        <f t="shared" si="46"/>
        <v>7.7781745930520299E-3</v>
      </c>
      <c r="M58" s="4"/>
      <c r="N58" s="11">
        <v>0.39600000000000002</v>
      </c>
      <c r="O58" s="11">
        <v>0.433</v>
      </c>
      <c r="P58" s="12">
        <f t="shared" si="47"/>
        <v>0.41449999999999998</v>
      </c>
      <c r="Q58" s="12">
        <f t="shared" si="52"/>
        <v>83.73737373737373</v>
      </c>
      <c r="R58" s="12">
        <f t="shared" si="48"/>
        <v>2.6162950903902242E-2</v>
      </c>
    </row>
    <row r="59" spans="1:18" x14ac:dyDescent="0.25">
      <c r="A59" s="10" t="s">
        <v>9</v>
      </c>
      <c r="B59" s="11">
        <v>0.318</v>
      </c>
      <c r="C59" s="11">
        <v>0.34899999999999998</v>
      </c>
      <c r="D59" s="12">
        <f t="shared" si="44"/>
        <v>0.33350000000000002</v>
      </c>
      <c r="E59" s="12">
        <f t="shared" si="49"/>
        <v>78.841607565011827</v>
      </c>
      <c r="F59" s="12">
        <f t="shared" si="50"/>
        <v>2.1920310216782955E-2</v>
      </c>
      <c r="G59" s="7"/>
      <c r="H59" s="11">
        <v>0.21099999999999999</v>
      </c>
      <c r="I59" s="11">
        <v>0.21</v>
      </c>
      <c r="J59" s="12">
        <f t="shared" si="45"/>
        <v>0.21049999999999999</v>
      </c>
      <c r="K59" s="12">
        <f t="shared" si="51"/>
        <v>50.661853188929008</v>
      </c>
      <c r="L59" s="12">
        <f t="shared" si="46"/>
        <v>7.0710678118654816E-4</v>
      </c>
      <c r="M59" s="4"/>
      <c r="N59" s="11">
        <v>0.32900000000000001</v>
      </c>
      <c r="O59" s="11">
        <v>0.3</v>
      </c>
      <c r="P59" s="12">
        <f t="shared" si="47"/>
        <v>0.3145</v>
      </c>
      <c r="Q59" s="12">
        <f t="shared" si="52"/>
        <v>63.535353535353536</v>
      </c>
      <c r="R59" s="12">
        <f t="shared" si="48"/>
        <v>2.0506096654409896E-2</v>
      </c>
    </row>
    <row r="60" spans="1:18" x14ac:dyDescent="0.25">
      <c r="A60" s="10" t="s">
        <v>10</v>
      </c>
      <c r="B60" s="11">
        <v>0.19700000000000001</v>
      </c>
      <c r="C60" s="11">
        <v>0.183</v>
      </c>
      <c r="D60" s="12">
        <f t="shared" si="44"/>
        <v>0.19</v>
      </c>
      <c r="E60" s="12">
        <f t="shared" si="49"/>
        <v>44.917257683215134</v>
      </c>
      <c r="F60" s="12">
        <f t="shared" si="50"/>
        <v>9.8994949366116736E-3</v>
      </c>
      <c r="G60" s="7"/>
      <c r="H60" s="11">
        <v>0.14099999999999999</v>
      </c>
      <c r="I60" s="11">
        <v>0.13900000000000001</v>
      </c>
      <c r="J60" s="12">
        <f t="shared" si="45"/>
        <v>0.14000000000000001</v>
      </c>
      <c r="K60" s="12">
        <f t="shared" si="51"/>
        <v>33.694344163658243</v>
      </c>
      <c r="L60" s="12">
        <f t="shared" si="46"/>
        <v>1.4142135623730766E-3</v>
      </c>
      <c r="M60" s="4"/>
      <c r="N60" s="11">
        <v>0.16700000000000001</v>
      </c>
      <c r="O60" s="11">
        <v>0.16900000000000001</v>
      </c>
      <c r="P60" s="12">
        <f t="shared" si="47"/>
        <v>0.16800000000000001</v>
      </c>
      <c r="Q60" s="12">
        <f t="shared" si="52"/>
        <v>33.939393939393945</v>
      </c>
      <c r="R60" s="12">
        <f t="shared" si="48"/>
        <v>1.4142135623730963E-3</v>
      </c>
    </row>
    <row r="61" spans="1:18" x14ac:dyDescent="0.25">
      <c r="A61" s="10" t="s">
        <v>11</v>
      </c>
      <c r="B61" s="11">
        <v>0.125</v>
      </c>
      <c r="C61" s="11">
        <v>0.128</v>
      </c>
      <c r="D61" s="12">
        <f t="shared" si="44"/>
        <v>0.1265</v>
      </c>
      <c r="E61" s="12">
        <f t="shared" si="49"/>
        <v>29.905437352245862</v>
      </c>
      <c r="F61" s="12">
        <f t="shared" si="50"/>
        <v>2.1213203435596446E-3</v>
      </c>
      <c r="G61" s="7"/>
      <c r="H61" s="11">
        <v>0.122</v>
      </c>
      <c r="I61" s="11">
        <v>0.121</v>
      </c>
      <c r="J61" s="12">
        <f t="shared" si="45"/>
        <v>0.1215</v>
      </c>
      <c r="K61" s="12">
        <f t="shared" si="51"/>
        <v>29.241877256317689</v>
      </c>
      <c r="L61" s="12">
        <f t="shared" si="46"/>
        <v>7.0710678118654816E-4</v>
      </c>
      <c r="M61" s="4"/>
      <c r="N61" s="11">
        <v>0.126</v>
      </c>
      <c r="O61" s="11">
        <v>0.126</v>
      </c>
      <c r="P61" s="12">
        <f t="shared" si="47"/>
        <v>0.126</v>
      </c>
      <c r="Q61" s="12">
        <f t="shared" si="52"/>
        <v>25.454545454545457</v>
      </c>
      <c r="R61" s="12">
        <f t="shared" si="48"/>
        <v>0</v>
      </c>
    </row>
    <row r="63" spans="1:18" ht="15.75" x14ac:dyDescent="0.25">
      <c r="A63" s="2" t="s">
        <v>15</v>
      </c>
      <c r="B63" s="24" t="s">
        <v>24</v>
      </c>
      <c r="C63" s="24"/>
      <c r="D63" s="24"/>
      <c r="E63" s="24"/>
      <c r="F63" s="24"/>
      <c r="G63" s="21"/>
      <c r="H63" s="24" t="s">
        <v>25</v>
      </c>
      <c r="I63" s="24"/>
      <c r="J63" s="24"/>
      <c r="K63" s="24"/>
      <c r="L63" s="24"/>
      <c r="M63" s="21"/>
      <c r="N63" s="24" t="s">
        <v>26</v>
      </c>
      <c r="O63" s="24"/>
      <c r="P63" s="24"/>
      <c r="Q63" s="24"/>
      <c r="R63" s="24"/>
    </row>
    <row r="64" spans="1:18" x14ac:dyDescent="0.25">
      <c r="A64" s="6" t="s">
        <v>12</v>
      </c>
      <c r="B64" s="7" t="s">
        <v>1</v>
      </c>
      <c r="C64" s="7" t="s">
        <v>2</v>
      </c>
      <c r="D64" s="7" t="s">
        <v>3</v>
      </c>
      <c r="E64" s="7" t="s">
        <v>4</v>
      </c>
      <c r="F64" s="7" t="s">
        <v>5</v>
      </c>
      <c r="G64" s="4"/>
      <c r="H64" s="7" t="s">
        <v>1</v>
      </c>
      <c r="I64" s="7" t="s">
        <v>2</v>
      </c>
      <c r="J64" s="7" t="s">
        <v>3</v>
      </c>
      <c r="K64" s="7" t="s">
        <v>4</v>
      </c>
      <c r="L64" s="7" t="s">
        <v>5</v>
      </c>
      <c r="M64" s="4"/>
      <c r="N64" s="7" t="s">
        <v>1</v>
      </c>
      <c r="O64" s="7" t="s">
        <v>2</v>
      </c>
      <c r="P64" s="7" t="s">
        <v>3</v>
      </c>
      <c r="Q64" s="7" t="s">
        <v>4</v>
      </c>
      <c r="R64" s="7" t="s">
        <v>5</v>
      </c>
    </row>
    <row r="65" spans="1:18" x14ac:dyDescent="0.25">
      <c r="A65" s="8" t="s">
        <v>16</v>
      </c>
      <c r="B65" s="11">
        <v>0.46700000000000003</v>
      </c>
      <c r="C65" s="11">
        <v>0.45300000000000001</v>
      </c>
      <c r="D65" s="12">
        <f t="shared" ref="D65:D71" si="53">AVERAGE(B65,C65)</f>
        <v>0.46</v>
      </c>
      <c r="E65" s="12">
        <f>(D65/$D$65)*100</f>
        <v>100</v>
      </c>
      <c r="F65" s="12">
        <f t="shared" ref="F65:F71" si="54">STDEV(B65,C65)</f>
        <v>9.8994949366116736E-3</v>
      </c>
      <c r="G65" s="7"/>
      <c r="H65" s="11">
        <v>0.38300000000000001</v>
      </c>
      <c r="I65" s="11">
        <v>0.38600000000000001</v>
      </c>
      <c r="J65" s="12">
        <f t="shared" ref="J65:J71" si="55">AVERAGE(H65,I65)</f>
        <v>0.38450000000000001</v>
      </c>
      <c r="K65" s="12">
        <f>(J65/$J$65)*100</f>
        <v>100</v>
      </c>
      <c r="L65" s="12">
        <f t="shared" ref="L65:L71" si="56">STDEV(H65,I65)</f>
        <v>2.1213203435596446E-3</v>
      </c>
      <c r="M65" s="4"/>
      <c r="N65" s="11">
        <v>0.48699999999999999</v>
      </c>
      <c r="O65" s="11">
        <v>0.497</v>
      </c>
      <c r="P65" s="12">
        <f t="shared" ref="P65:P71" si="57">AVERAGE(N65,O65)</f>
        <v>0.49199999999999999</v>
      </c>
      <c r="Q65" s="12">
        <f>(P65/$P$65)*100</f>
        <v>100</v>
      </c>
      <c r="R65" s="12">
        <f t="shared" ref="R65:R71" si="58">STDEV(N65,O65)</f>
        <v>7.0710678118654814E-3</v>
      </c>
    </row>
    <row r="66" spans="1:18" x14ac:dyDescent="0.25">
      <c r="A66" s="10" t="s">
        <v>6</v>
      </c>
      <c r="B66" s="11">
        <v>0.41799999999999998</v>
      </c>
      <c r="C66" s="11">
        <v>0.44</v>
      </c>
      <c r="D66" s="12">
        <f t="shared" si="53"/>
        <v>0.42899999999999999</v>
      </c>
      <c r="E66" s="12">
        <f t="shared" ref="E66:E71" si="59">(D66/$D$65)*100</f>
        <v>93.260869565217391</v>
      </c>
      <c r="F66" s="12">
        <f t="shared" si="54"/>
        <v>1.555634918610406E-2</v>
      </c>
      <c r="G66" s="7"/>
      <c r="H66" s="11">
        <v>0.28699999999999998</v>
      </c>
      <c r="I66" s="11">
        <v>0.27700000000000002</v>
      </c>
      <c r="J66" s="12">
        <f t="shared" si="55"/>
        <v>0.28200000000000003</v>
      </c>
      <c r="K66" s="12">
        <f t="shared" ref="K66:K71" si="60">(J66/$J$65)*100</f>
        <v>73.342002600780248</v>
      </c>
      <c r="L66" s="12">
        <f t="shared" si="56"/>
        <v>7.0710678118654424E-3</v>
      </c>
      <c r="M66" s="4"/>
      <c r="N66" s="11">
        <v>0.47499999999999998</v>
      </c>
      <c r="O66" s="11">
        <v>0.48</v>
      </c>
      <c r="P66" s="12">
        <f t="shared" si="57"/>
        <v>0.47749999999999998</v>
      </c>
      <c r="Q66" s="12">
        <f t="shared" ref="Q66:Q71" si="61">(P66/$P$65)*100</f>
        <v>97.052845528455279</v>
      </c>
      <c r="R66" s="12">
        <f t="shared" si="58"/>
        <v>3.5355339059327407E-3</v>
      </c>
    </row>
    <row r="67" spans="1:18" x14ac:dyDescent="0.25">
      <c r="A67" s="10" t="s">
        <v>7</v>
      </c>
      <c r="B67" s="11">
        <v>0.45800000000000002</v>
      </c>
      <c r="C67" s="11">
        <v>0.50800000000000001</v>
      </c>
      <c r="D67" s="12">
        <f t="shared" si="53"/>
        <v>0.48299999999999998</v>
      </c>
      <c r="E67" s="12">
        <f t="shared" si="59"/>
        <v>104.99999999999999</v>
      </c>
      <c r="F67" s="12">
        <f t="shared" si="54"/>
        <v>3.5355339059327369E-2</v>
      </c>
      <c r="G67" s="7"/>
      <c r="H67" s="11">
        <v>0.311</v>
      </c>
      <c r="I67" s="11">
        <v>0.312</v>
      </c>
      <c r="J67" s="12">
        <f t="shared" si="55"/>
        <v>0.3115</v>
      </c>
      <c r="K67" s="12">
        <f t="shared" si="60"/>
        <v>81.014304291287388</v>
      </c>
      <c r="L67" s="12">
        <f t="shared" si="56"/>
        <v>7.0710678118654816E-4</v>
      </c>
      <c r="M67" s="4"/>
      <c r="N67" s="11">
        <v>0.41599999999999998</v>
      </c>
      <c r="O67" s="11">
        <v>0.40500000000000003</v>
      </c>
      <c r="P67" s="12">
        <f t="shared" si="57"/>
        <v>0.41049999999999998</v>
      </c>
      <c r="Q67" s="12">
        <f t="shared" si="61"/>
        <v>83.434959349593498</v>
      </c>
      <c r="R67" s="12">
        <f t="shared" si="58"/>
        <v>7.7781745930519909E-3</v>
      </c>
    </row>
    <row r="68" spans="1:18" x14ac:dyDescent="0.25">
      <c r="A68" s="10" t="s">
        <v>8</v>
      </c>
      <c r="B68" s="11">
        <v>0.51200000000000001</v>
      </c>
      <c r="C68" s="11">
        <v>0.44600000000000001</v>
      </c>
      <c r="D68" s="12">
        <f t="shared" si="53"/>
        <v>0.47899999999999998</v>
      </c>
      <c r="E68" s="12">
        <f t="shared" si="59"/>
        <v>104.13043478260869</v>
      </c>
      <c r="F68" s="12">
        <f t="shared" si="54"/>
        <v>4.6669047558312138E-2</v>
      </c>
      <c r="G68" s="7"/>
      <c r="H68" s="11">
        <v>0.318</v>
      </c>
      <c r="I68" s="11">
        <v>0.30099999999999999</v>
      </c>
      <c r="J68" s="12">
        <f t="shared" si="55"/>
        <v>0.3095</v>
      </c>
      <c r="K68" s="12">
        <f t="shared" si="60"/>
        <v>80.494148244473337</v>
      </c>
      <c r="L68" s="12">
        <f t="shared" si="56"/>
        <v>1.2020815280171319E-2</v>
      </c>
      <c r="M68" s="4"/>
      <c r="N68" s="11">
        <v>0.42399999999999999</v>
      </c>
      <c r="O68" s="11">
        <v>0.374</v>
      </c>
      <c r="P68" s="12">
        <f t="shared" si="57"/>
        <v>0.39900000000000002</v>
      </c>
      <c r="Q68" s="12">
        <f t="shared" si="61"/>
        <v>81.097560975609767</v>
      </c>
      <c r="R68" s="12">
        <f t="shared" si="58"/>
        <v>3.5355339059327369E-2</v>
      </c>
    </row>
    <row r="69" spans="1:18" x14ac:dyDescent="0.25">
      <c r="A69" s="10" t="s">
        <v>9</v>
      </c>
      <c r="B69" s="11">
        <v>0.33900000000000002</v>
      </c>
      <c r="C69" s="11">
        <v>0.36499999999999999</v>
      </c>
      <c r="D69" s="12">
        <f t="shared" si="53"/>
        <v>0.35199999999999998</v>
      </c>
      <c r="E69" s="12">
        <f t="shared" si="59"/>
        <v>76.521739130434767</v>
      </c>
      <c r="F69" s="12">
        <f t="shared" si="54"/>
        <v>1.8384776310850212E-2</v>
      </c>
      <c r="G69" s="7"/>
      <c r="H69" s="11">
        <v>0.23200000000000001</v>
      </c>
      <c r="I69" s="11">
        <v>0.24</v>
      </c>
      <c r="J69" s="12">
        <f t="shared" si="55"/>
        <v>0.23599999999999999</v>
      </c>
      <c r="K69" s="12">
        <f t="shared" si="60"/>
        <v>61.378413524057208</v>
      </c>
      <c r="L69" s="12">
        <f t="shared" si="56"/>
        <v>5.6568542494923654E-3</v>
      </c>
      <c r="M69" s="4"/>
      <c r="N69" s="11">
        <v>0.315</v>
      </c>
      <c r="O69" s="11">
        <v>0.33800000000000002</v>
      </c>
      <c r="P69" s="12">
        <f t="shared" si="57"/>
        <v>0.32650000000000001</v>
      </c>
      <c r="Q69" s="12">
        <f t="shared" si="61"/>
        <v>66.361788617886191</v>
      </c>
      <c r="R69" s="12">
        <f t="shared" si="58"/>
        <v>1.6263455967290608E-2</v>
      </c>
    </row>
    <row r="70" spans="1:18" x14ac:dyDescent="0.25">
      <c r="A70" s="10" t="s">
        <v>10</v>
      </c>
      <c r="B70" s="11">
        <v>0.188</v>
      </c>
      <c r="C70" s="11">
        <v>0.17699999999999999</v>
      </c>
      <c r="D70" s="12">
        <f t="shared" si="53"/>
        <v>0.1825</v>
      </c>
      <c r="E70" s="12">
        <f t="shared" si="59"/>
        <v>39.673913043478258</v>
      </c>
      <c r="F70" s="12">
        <f t="shared" si="54"/>
        <v>7.7781745930520299E-3</v>
      </c>
      <c r="G70" s="7"/>
      <c r="H70" s="11">
        <v>0.16700000000000001</v>
      </c>
      <c r="I70" s="11">
        <v>0.16300000000000001</v>
      </c>
      <c r="J70" s="12">
        <f t="shared" si="55"/>
        <v>0.16500000000000001</v>
      </c>
      <c r="K70" s="12">
        <f t="shared" si="60"/>
        <v>42.912873862158648</v>
      </c>
      <c r="L70" s="12">
        <f t="shared" si="56"/>
        <v>2.8284271247461927E-3</v>
      </c>
      <c r="M70" s="4"/>
      <c r="N70" s="11">
        <v>0.182</v>
      </c>
      <c r="O70" s="11">
        <v>0.20100000000000001</v>
      </c>
      <c r="P70" s="12">
        <f t="shared" si="57"/>
        <v>0.1915</v>
      </c>
      <c r="Q70" s="12">
        <f t="shared" si="61"/>
        <v>38.922764227642276</v>
      </c>
      <c r="R70" s="12">
        <f t="shared" si="58"/>
        <v>1.3435028842544414E-2</v>
      </c>
    </row>
    <row r="71" spans="1:18" x14ac:dyDescent="0.25">
      <c r="A71" s="10" t="s">
        <v>11</v>
      </c>
      <c r="B71" s="11">
        <v>0.14899999999999999</v>
      </c>
      <c r="C71" s="11">
        <v>0.14599999999999999</v>
      </c>
      <c r="D71" s="12">
        <f t="shared" si="53"/>
        <v>0.14749999999999999</v>
      </c>
      <c r="E71" s="12">
        <f t="shared" si="59"/>
        <v>32.065217391304344</v>
      </c>
      <c r="F71" s="12">
        <f t="shared" si="54"/>
        <v>2.1213203435596446E-3</v>
      </c>
      <c r="G71" s="7"/>
      <c r="H71" s="11">
        <v>0.129</v>
      </c>
      <c r="I71" s="11">
        <v>0.128</v>
      </c>
      <c r="J71" s="12">
        <f t="shared" si="55"/>
        <v>0.1285</v>
      </c>
      <c r="K71" s="12">
        <f t="shared" si="60"/>
        <v>33.420026007802342</v>
      </c>
      <c r="L71" s="12">
        <f t="shared" si="56"/>
        <v>7.0710678118654816E-4</v>
      </c>
      <c r="M71" s="4"/>
      <c r="N71" s="11">
        <v>0.122</v>
      </c>
      <c r="O71" s="11">
        <v>0.123</v>
      </c>
      <c r="P71" s="12">
        <f t="shared" si="57"/>
        <v>0.1225</v>
      </c>
      <c r="Q71" s="12">
        <f t="shared" si="61"/>
        <v>24.898373983739837</v>
      </c>
      <c r="R71" s="12">
        <f t="shared" si="58"/>
        <v>7.0710678118654816E-4</v>
      </c>
    </row>
    <row r="74" spans="1:18" ht="15.75" x14ac:dyDescent="0.25">
      <c r="A74" s="20" t="s">
        <v>17</v>
      </c>
      <c r="B74" s="25" t="s">
        <v>18</v>
      </c>
      <c r="C74" s="25"/>
      <c r="D74" s="25"/>
      <c r="E74" s="13"/>
      <c r="F74" s="13"/>
    </row>
    <row r="75" spans="1:18" x14ac:dyDescent="0.25">
      <c r="A75" s="14"/>
      <c r="B75" s="14">
        <v>1</v>
      </c>
      <c r="C75" s="14">
        <v>2</v>
      </c>
      <c r="D75" s="14">
        <v>3</v>
      </c>
      <c r="E75" s="15" t="s">
        <v>19</v>
      </c>
      <c r="F75" s="15" t="s">
        <v>5</v>
      </c>
    </row>
    <row r="76" spans="1:18" x14ac:dyDescent="0.25">
      <c r="A76" s="23" t="s">
        <v>24</v>
      </c>
      <c r="B76" s="29">
        <v>32.92</v>
      </c>
      <c r="C76" s="29">
        <v>47.91</v>
      </c>
      <c r="D76" s="29">
        <v>43.23</v>
      </c>
      <c r="E76" s="30">
        <f>AVERAGE(B76:D76)</f>
        <v>41.353333333333332</v>
      </c>
      <c r="F76" s="19">
        <f>STDEV(B76:D76)</f>
        <v>7.6691872668055874</v>
      </c>
    </row>
    <row r="77" spans="1:18" x14ac:dyDescent="0.25">
      <c r="A77" s="23" t="s">
        <v>25</v>
      </c>
      <c r="B77" s="29">
        <v>25.04</v>
      </c>
      <c r="C77" s="29">
        <v>18.62</v>
      </c>
      <c r="D77" s="31">
        <v>28.04</v>
      </c>
      <c r="E77" s="30">
        <f>AVERAGE(B77:D77)</f>
        <v>23.899999999999995</v>
      </c>
      <c r="F77" s="19">
        <f>STDEV(B77:D77)</f>
        <v>4.8123590888461631</v>
      </c>
    </row>
    <row r="78" spans="1:18" x14ac:dyDescent="0.25">
      <c r="A78" s="23" t="s">
        <v>26</v>
      </c>
      <c r="B78" s="29">
        <v>16.29</v>
      </c>
      <c r="C78" s="29">
        <v>26.71</v>
      </c>
      <c r="D78" s="29">
        <v>28.59</v>
      </c>
      <c r="E78" s="30">
        <f>AVERAGE(B78:D78)</f>
        <v>23.863333333333333</v>
      </c>
      <c r="F78" s="19">
        <f>STDEV(B78:D78)</f>
        <v>6.6257175712018697</v>
      </c>
    </row>
    <row r="79" spans="1:18" x14ac:dyDescent="0.25">
      <c r="A79" s="16"/>
      <c r="B79" s="17"/>
      <c r="C79" s="17"/>
      <c r="D79" s="17"/>
      <c r="E79" s="18"/>
      <c r="F79" s="19"/>
    </row>
    <row r="81" spans="1:18" ht="15.75" x14ac:dyDescent="0.25">
      <c r="A81" s="2" t="s">
        <v>13</v>
      </c>
      <c r="B81" s="24" t="s">
        <v>27</v>
      </c>
      <c r="C81" s="24"/>
      <c r="D81" s="24"/>
      <c r="E81" s="24"/>
      <c r="F81" s="24"/>
      <c r="G81" s="21"/>
      <c r="H81" s="24" t="s">
        <v>28</v>
      </c>
      <c r="I81" s="24"/>
      <c r="J81" s="24"/>
      <c r="K81" s="24"/>
      <c r="L81" s="24"/>
      <c r="M81" s="21"/>
      <c r="N81" s="24" t="s">
        <v>29</v>
      </c>
      <c r="O81" s="24"/>
      <c r="P81" s="24"/>
      <c r="Q81" s="24"/>
      <c r="R81" s="24"/>
    </row>
    <row r="82" spans="1:18" x14ac:dyDescent="0.25">
      <c r="A82" s="6" t="s">
        <v>12</v>
      </c>
      <c r="B82" s="7" t="s">
        <v>1</v>
      </c>
      <c r="C82" s="7" t="s">
        <v>2</v>
      </c>
      <c r="D82" s="7" t="s">
        <v>3</v>
      </c>
      <c r="E82" s="7" t="s">
        <v>4</v>
      </c>
      <c r="F82" s="7" t="s">
        <v>5</v>
      </c>
      <c r="G82" s="4"/>
      <c r="H82" s="7" t="s">
        <v>1</v>
      </c>
      <c r="I82" s="7" t="s">
        <v>2</v>
      </c>
      <c r="J82" s="7" t="s">
        <v>3</v>
      </c>
      <c r="K82" s="7" t="s">
        <v>4</v>
      </c>
      <c r="L82" s="7" t="s">
        <v>5</v>
      </c>
      <c r="M82" s="4"/>
      <c r="N82" s="7" t="s">
        <v>1</v>
      </c>
      <c r="O82" s="7" t="s">
        <v>2</v>
      </c>
      <c r="P82" s="7" t="s">
        <v>3</v>
      </c>
      <c r="Q82" s="7" t="s">
        <v>4</v>
      </c>
      <c r="R82" s="7" t="s">
        <v>5</v>
      </c>
    </row>
    <row r="83" spans="1:18" x14ac:dyDescent="0.25">
      <c r="A83" s="8" t="s">
        <v>16</v>
      </c>
      <c r="B83" s="11">
        <v>0.39100000000000001</v>
      </c>
      <c r="C83" s="7">
        <v>0.40799999999999997</v>
      </c>
      <c r="D83" s="12">
        <f t="shared" ref="D83:D89" si="62">AVERAGE(B83,C83)</f>
        <v>0.39949999999999997</v>
      </c>
      <c r="E83" s="12">
        <f>(D83/$D$83)*100</f>
        <v>100</v>
      </c>
      <c r="F83" s="12">
        <f t="shared" ref="F83:F89" si="63">STDEV(B83,C83)</f>
        <v>1.2020815280171279E-2</v>
      </c>
      <c r="G83" s="7"/>
      <c r="H83" s="11">
        <v>0.46600000000000003</v>
      </c>
      <c r="I83" s="7">
        <v>0.46899999999999997</v>
      </c>
      <c r="J83" s="12">
        <f t="shared" ref="J83:J89" si="64">AVERAGE(H83,I83)</f>
        <v>0.46750000000000003</v>
      </c>
      <c r="K83" s="12">
        <f>(J83/$J$83)*100</f>
        <v>100</v>
      </c>
      <c r="L83" s="12">
        <f t="shared" ref="L83:L89" si="65">STDEV(H83,I83)</f>
        <v>2.1213203435596051E-3</v>
      </c>
      <c r="M83" s="4"/>
      <c r="N83" s="11">
        <v>0.51700000000000002</v>
      </c>
      <c r="O83" s="11">
        <v>0.53800000000000003</v>
      </c>
      <c r="P83" s="12">
        <f t="shared" ref="P83:P89" si="66">AVERAGE(N83,O83)</f>
        <v>0.52750000000000008</v>
      </c>
      <c r="Q83" s="12">
        <f>(P83/$P$83)*100</f>
        <v>100</v>
      </c>
      <c r="R83" s="12">
        <f t="shared" ref="R83:R89" si="67">STDEV(N83,O83)</f>
        <v>1.4849242404917511E-2</v>
      </c>
    </row>
    <row r="84" spans="1:18" x14ac:dyDescent="0.25">
      <c r="A84" s="10" t="s">
        <v>6</v>
      </c>
      <c r="B84" s="11">
        <v>0.40500000000000003</v>
      </c>
      <c r="C84" s="7">
        <v>0.40300000000000002</v>
      </c>
      <c r="D84" s="12">
        <f t="shared" si="62"/>
        <v>0.40400000000000003</v>
      </c>
      <c r="E84" s="12">
        <f t="shared" ref="E84:E89" si="68">(D84/$D$83)*100</f>
        <v>101.12640801001254</v>
      </c>
      <c r="F84" s="12">
        <f t="shared" si="63"/>
        <v>1.4142135623730963E-3</v>
      </c>
      <c r="G84" s="7"/>
      <c r="H84" s="11">
        <v>0.46300000000000002</v>
      </c>
      <c r="I84" s="11">
        <v>0.43</v>
      </c>
      <c r="J84" s="12">
        <f t="shared" si="64"/>
        <v>0.44650000000000001</v>
      </c>
      <c r="K84" s="12">
        <f t="shared" ref="K84:K89" si="69">(J84/$J$83)*100</f>
        <v>95.508021390374324</v>
      </c>
      <c r="L84" s="12">
        <f t="shared" si="65"/>
        <v>2.333452377915609E-2</v>
      </c>
      <c r="M84" s="4"/>
      <c r="N84" s="11">
        <v>0.55100000000000005</v>
      </c>
      <c r="O84" s="11">
        <v>0.44500000000000001</v>
      </c>
      <c r="P84" s="12">
        <f t="shared" si="66"/>
        <v>0.498</v>
      </c>
      <c r="Q84" s="12">
        <f t="shared" ref="Q84:Q89" si="70">(P84/$P$83)*100</f>
        <v>94.407582938388614</v>
      </c>
      <c r="R84" s="12">
        <f t="shared" si="67"/>
        <v>7.4953318805774855E-2</v>
      </c>
    </row>
    <row r="85" spans="1:18" x14ac:dyDescent="0.25">
      <c r="A85" s="10" t="s">
        <v>7</v>
      </c>
      <c r="B85" s="11">
        <v>0.41299999999999998</v>
      </c>
      <c r="C85" s="7">
        <v>0.40699999999999997</v>
      </c>
      <c r="D85" s="12">
        <f t="shared" si="62"/>
        <v>0.41</v>
      </c>
      <c r="E85" s="12">
        <f t="shared" si="68"/>
        <v>102.62828535669588</v>
      </c>
      <c r="F85" s="12">
        <f t="shared" si="63"/>
        <v>4.2426406871192892E-3</v>
      </c>
      <c r="G85" s="7"/>
      <c r="H85" s="11">
        <v>0.44800000000000001</v>
      </c>
      <c r="I85" s="11">
        <v>0.43</v>
      </c>
      <c r="J85" s="12">
        <f t="shared" si="64"/>
        <v>0.439</v>
      </c>
      <c r="K85" s="12">
        <f t="shared" si="69"/>
        <v>93.903743315508009</v>
      </c>
      <c r="L85" s="12">
        <f t="shared" si="65"/>
        <v>1.2727922061357866E-2</v>
      </c>
      <c r="M85" s="4"/>
      <c r="N85" s="11">
        <v>0.436</v>
      </c>
      <c r="O85" s="11">
        <v>0.45300000000000001</v>
      </c>
      <c r="P85" s="12">
        <f t="shared" si="66"/>
        <v>0.44450000000000001</v>
      </c>
      <c r="Q85" s="12">
        <f t="shared" si="70"/>
        <v>84.26540284360189</v>
      </c>
      <c r="R85" s="12">
        <f t="shared" si="67"/>
        <v>1.2020815280171319E-2</v>
      </c>
    </row>
    <row r="86" spans="1:18" x14ac:dyDescent="0.25">
      <c r="A86" s="10" t="s">
        <v>8</v>
      </c>
      <c r="B86" s="11">
        <v>0.29299999999999998</v>
      </c>
      <c r="C86" s="7">
        <v>0.27700000000000002</v>
      </c>
      <c r="D86" s="12">
        <f t="shared" si="62"/>
        <v>0.28500000000000003</v>
      </c>
      <c r="E86" s="12">
        <f t="shared" si="68"/>
        <v>71.339173967459331</v>
      </c>
      <c r="F86" s="12">
        <f t="shared" si="63"/>
        <v>1.1313708498984731E-2</v>
      </c>
      <c r="G86" s="7"/>
      <c r="H86" s="11">
        <v>0.307</v>
      </c>
      <c r="I86" s="11">
        <v>0.28499999999999998</v>
      </c>
      <c r="J86" s="12">
        <f t="shared" si="64"/>
        <v>0.29599999999999999</v>
      </c>
      <c r="K86" s="12">
        <f t="shared" si="69"/>
        <v>63.315508021390364</v>
      </c>
      <c r="L86" s="12">
        <f t="shared" si="65"/>
        <v>1.555634918610406E-2</v>
      </c>
      <c r="M86" s="4"/>
      <c r="N86" s="11">
        <v>0.311</v>
      </c>
      <c r="O86" s="11">
        <v>0.32</v>
      </c>
      <c r="P86" s="12">
        <f t="shared" si="66"/>
        <v>0.3155</v>
      </c>
      <c r="Q86" s="12">
        <f t="shared" si="70"/>
        <v>59.810426540284354</v>
      </c>
      <c r="R86" s="12">
        <f t="shared" si="67"/>
        <v>6.3639610306789329E-3</v>
      </c>
    </row>
    <row r="87" spans="1:18" x14ac:dyDescent="0.25">
      <c r="A87" s="10" t="s">
        <v>9</v>
      </c>
      <c r="B87" s="11">
        <v>0.20699999999999999</v>
      </c>
      <c r="C87" s="11">
        <v>0.20599999999999999</v>
      </c>
      <c r="D87" s="12">
        <f t="shared" si="62"/>
        <v>0.20649999999999999</v>
      </c>
      <c r="E87" s="12">
        <f t="shared" si="68"/>
        <v>51.689612015018774</v>
      </c>
      <c r="F87" s="12">
        <f t="shared" si="63"/>
        <v>7.0710678118654816E-4</v>
      </c>
      <c r="G87" s="7"/>
      <c r="H87" s="11">
        <v>0.24</v>
      </c>
      <c r="I87" s="11">
        <v>0.22</v>
      </c>
      <c r="J87" s="12">
        <f t="shared" si="64"/>
        <v>0.22999999999999998</v>
      </c>
      <c r="K87" s="12">
        <f t="shared" si="69"/>
        <v>49.197860962566835</v>
      </c>
      <c r="L87" s="12">
        <f t="shared" si="65"/>
        <v>1.4142135623730944E-2</v>
      </c>
      <c r="M87" s="4"/>
      <c r="N87" s="11">
        <v>0.253</v>
      </c>
      <c r="O87" s="11">
        <v>0.218</v>
      </c>
      <c r="P87" s="12">
        <f t="shared" si="66"/>
        <v>0.23549999999999999</v>
      </c>
      <c r="Q87" s="12">
        <f t="shared" si="70"/>
        <v>44.644549763033162</v>
      </c>
      <c r="R87" s="12">
        <f t="shared" si="67"/>
        <v>2.4748737341529166E-2</v>
      </c>
    </row>
    <row r="88" spans="1:18" x14ac:dyDescent="0.25">
      <c r="A88" s="10" t="s">
        <v>10</v>
      </c>
      <c r="B88" s="11">
        <v>0.12</v>
      </c>
      <c r="C88" s="11">
        <v>0.11799999999999999</v>
      </c>
      <c r="D88" s="12">
        <f t="shared" si="62"/>
        <v>0.11899999999999999</v>
      </c>
      <c r="E88" s="12">
        <f t="shared" si="68"/>
        <v>29.787234042553191</v>
      </c>
      <c r="F88" s="12">
        <f t="shared" si="63"/>
        <v>1.4142135623730963E-3</v>
      </c>
      <c r="G88" s="7"/>
      <c r="H88" s="11">
        <v>0.11799999999999999</v>
      </c>
      <c r="I88" s="11">
        <v>0.105</v>
      </c>
      <c r="J88" s="12">
        <f t="shared" si="64"/>
        <v>0.11149999999999999</v>
      </c>
      <c r="K88" s="12">
        <f t="shared" si="69"/>
        <v>23.850267379679142</v>
      </c>
      <c r="L88" s="12">
        <f t="shared" si="65"/>
        <v>9.1923881554251165E-3</v>
      </c>
      <c r="M88" s="4"/>
      <c r="N88" s="11">
        <v>0.13300000000000001</v>
      </c>
      <c r="O88" s="11">
        <v>0.14000000000000001</v>
      </c>
      <c r="P88" s="12">
        <f t="shared" si="66"/>
        <v>0.13650000000000001</v>
      </c>
      <c r="Q88" s="12">
        <f t="shared" si="70"/>
        <v>25.876777251184834</v>
      </c>
      <c r="R88" s="12">
        <f t="shared" si="67"/>
        <v>4.9497474683058368E-3</v>
      </c>
    </row>
    <row r="89" spans="1:18" x14ac:dyDescent="0.25">
      <c r="A89" s="10" t="s">
        <v>11</v>
      </c>
      <c r="B89" s="11">
        <v>0.113</v>
      </c>
      <c r="C89" s="11">
        <v>0.115</v>
      </c>
      <c r="D89" s="12">
        <f t="shared" si="62"/>
        <v>0.114</v>
      </c>
      <c r="E89" s="12">
        <f t="shared" si="68"/>
        <v>28.53566958698373</v>
      </c>
      <c r="F89" s="12">
        <f t="shared" si="63"/>
        <v>1.4142135623730963E-3</v>
      </c>
      <c r="G89" s="7"/>
      <c r="H89" s="11">
        <v>0.115</v>
      </c>
      <c r="I89" s="11">
        <v>9.9000000000000005E-2</v>
      </c>
      <c r="J89" s="12">
        <f t="shared" si="64"/>
        <v>0.10700000000000001</v>
      </c>
      <c r="K89" s="12">
        <f t="shared" si="69"/>
        <v>22.887700534759357</v>
      </c>
      <c r="L89" s="12">
        <f t="shared" si="65"/>
        <v>1.1313708498984762E-2</v>
      </c>
      <c r="M89" s="4"/>
      <c r="N89" s="11">
        <v>0.13200000000000001</v>
      </c>
      <c r="O89" s="11">
        <v>0.127</v>
      </c>
      <c r="P89" s="12">
        <f t="shared" si="66"/>
        <v>0.1295</v>
      </c>
      <c r="Q89" s="12">
        <f t="shared" si="70"/>
        <v>24.549763033175353</v>
      </c>
      <c r="R89" s="12">
        <f t="shared" si="67"/>
        <v>3.5355339059327407E-3</v>
      </c>
    </row>
    <row r="91" spans="1:18" ht="15.75" x14ac:dyDescent="0.25">
      <c r="A91" s="2" t="s">
        <v>14</v>
      </c>
      <c r="B91" s="24" t="s">
        <v>27</v>
      </c>
      <c r="C91" s="24"/>
      <c r="D91" s="24"/>
      <c r="E91" s="24"/>
      <c r="F91" s="24"/>
      <c r="G91" s="21"/>
      <c r="H91" s="24" t="s">
        <v>28</v>
      </c>
      <c r="I91" s="24"/>
      <c r="J91" s="24"/>
      <c r="K91" s="24"/>
      <c r="L91" s="24"/>
      <c r="M91" s="21"/>
      <c r="N91" s="24" t="s">
        <v>29</v>
      </c>
      <c r="O91" s="24"/>
      <c r="P91" s="24"/>
      <c r="Q91" s="24"/>
      <c r="R91" s="24"/>
    </row>
    <row r="92" spans="1:18" x14ac:dyDescent="0.25">
      <c r="A92" s="6" t="s">
        <v>12</v>
      </c>
      <c r="B92" s="7" t="s">
        <v>1</v>
      </c>
      <c r="C92" s="7" t="s">
        <v>2</v>
      </c>
      <c r="D92" s="7" t="s">
        <v>3</v>
      </c>
      <c r="E92" s="7" t="s">
        <v>4</v>
      </c>
      <c r="F92" s="7" t="s">
        <v>5</v>
      </c>
      <c r="G92" s="4"/>
      <c r="H92" s="7" t="s">
        <v>1</v>
      </c>
      <c r="I92" s="7" t="s">
        <v>2</v>
      </c>
      <c r="J92" s="7" t="s">
        <v>3</v>
      </c>
      <c r="K92" s="7" t="s">
        <v>4</v>
      </c>
      <c r="L92" s="7" t="s">
        <v>5</v>
      </c>
      <c r="M92" s="4"/>
      <c r="N92" s="7" t="s">
        <v>1</v>
      </c>
      <c r="O92" s="7" t="s">
        <v>2</v>
      </c>
      <c r="P92" s="7" t="s">
        <v>3</v>
      </c>
      <c r="Q92" s="7" t="s">
        <v>4</v>
      </c>
      <c r="R92" s="7" t="s">
        <v>5</v>
      </c>
    </row>
    <row r="93" spans="1:18" x14ac:dyDescent="0.25">
      <c r="A93" s="8" t="s">
        <v>16</v>
      </c>
      <c r="B93" s="11">
        <v>0.373</v>
      </c>
      <c r="C93" s="11">
        <v>0.40100000000000002</v>
      </c>
      <c r="D93" s="12">
        <f t="shared" ref="D93:D99" si="71">AVERAGE(B93,C93)</f>
        <v>0.38700000000000001</v>
      </c>
      <c r="E93" s="12">
        <f>(D93/$D$93)*100</f>
        <v>100</v>
      </c>
      <c r="F93" s="12">
        <f t="shared" ref="F93:F99" si="72">STDEV(B93,C93)</f>
        <v>1.9798989873223347E-2</v>
      </c>
      <c r="G93" s="7"/>
      <c r="H93" s="11">
        <v>0.39100000000000001</v>
      </c>
      <c r="I93" s="11">
        <v>0.38900000000000001</v>
      </c>
      <c r="J93" s="12">
        <f t="shared" ref="J93:J99" si="73">AVERAGE(H93,I93)</f>
        <v>0.39</v>
      </c>
      <c r="K93" s="12">
        <f>(J93/$J$93)*100</f>
        <v>100</v>
      </c>
      <c r="L93" s="12">
        <f t="shared" ref="L93:L99" si="74">STDEV(H93,I93)</f>
        <v>1.4142135623730963E-3</v>
      </c>
      <c r="M93" s="4"/>
      <c r="N93" s="7">
        <v>0.48199999999999998</v>
      </c>
      <c r="O93" s="7">
        <v>0.49199999999999999</v>
      </c>
      <c r="P93" s="9">
        <f t="shared" ref="P93:P99" si="75">AVERAGE(N93,O93)</f>
        <v>0.48699999999999999</v>
      </c>
      <c r="Q93" s="12">
        <f>(P93/$P$93)*100</f>
        <v>100</v>
      </c>
      <c r="R93" s="12">
        <f t="shared" ref="R93:R99" si="76">STDEV(N93,O93)</f>
        <v>7.0710678118654814E-3</v>
      </c>
    </row>
    <row r="94" spans="1:18" x14ac:dyDescent="0.25">
      <c r="A94" s="10" t="s">
        <v>6</v>
      </c>
      <c r="B94" s="11">
        <v>0.42499999999999999</v>
      </c>
      <c r="C94" s="11">
        <v>0.41699999999999998</v>
      </c>
      <c r="D94" s="12">
        <f t="shared" si="71"/>
        <v>0.42099999999999999</v>
      </c>
      <c r="E94" s="12">
        <f t="shared" ref="E94:E99" si="77">(D94/$D$93)*100</f>
        <v>108.78552971576228</v>
      </c>
      <c r="F94" s="12">
        <f t="shared" si="72"/>
        <v>5.6568542494923853E-3</v>
      </c>
      <c r="G94" s="7"/>
      <c r="H94" s="11">
        <v>0.376</v>
      </c>
      <c r="I94" s="11">
        <v>0.378</v>
      </c>
      <c r="J94" s="12">
        <f t="shared" si="73"/>
        <v>0.377</v>
      </c>
      <c r="K94" s="12">
        <f t="shared" ref="K94:K99" si="78">(J94/$J$93)*100</f>
        <v>96.666666666666671</v>
      </c>
      <c r="L94" s="12">
        <f t="shared" si="74"/>
        <v>1.4142135623730963E-3</v>
      </c>
      <c r="M94" s="4"/>
      <c r="N94" s="11">
        <v>0.35499999999999998</v>
      </c>
      <c r="O94" s="11">
        <v>0.41099999999999998</v>
      </c>
      <c r="P94" s="12">
        <f t="shared" si="75"/>
        <v>0.38300000000000001</v>
      </c>
      <c r="Q94" s="12">
        <f t="shared" ref="Q94:Q99" si="79">(P94/$P$93)*100</f>
        <v>78.644763860369622</v>
      </c>
      <c r="R94" s="12">
        <f t="shared" si="76"/>
        <v>3.9597979746446653E-2</v>
      </c>
    </row>
    <row r="95" spans="1:18" x14ac:dyDescent="0.25">
      <c r="A95" s="10" t="s">
        <v>7</v>
      </c>
      <c r="B95" s="11">
        <v>0.40600000000000003</v>
      </c>
      <c r="C95" s="11">
        <v>0.47699999999999998</v>
      </c>
      <c r="D95" s="12">
        <f t="shared" si="71"/>
        <v>0.4415</v>
      </c>
      <c r="E95" s="12">
        <f t="shared" si="77"/>
        <v>114.08268733850129</v>
      </c>
      <c r="F95" s="12">
        <f t="shared" si="72"/>
        <v>5.0204581464244842E-2</v>
      </c>
      <c r="G95" s="7"/>
      <c r="H95" s="11">
        <v>0.35799999999999998</v>
      </c>
      <c r="I95" s="11">
        <v>0.39</v>
      </c>
      <c r="J95" s="12">
        <f t="shared" si="73"/>
        <v>0.374</v>
      </c>
      <c r="K95" s="12">
        <f t="shared" si="78"/>
        <v>95.897435897435884</v>
      </c>
      <c r="L95" s="12">
        <f t="shared" si="74"/>
        <v>2.2627416997969541E-2</v>
      </c>
      <c r="M95" s="4"/>
      <c r="N95" s="11">
        <v>0.39100000000000001</v>
      </c>
      <c r="O95" s="11">
        <v>0.40500000000000003</v>
      </c>
      <c r="P95" s="12">
        <f t="shared" si="75"/>
        <v>0.39800000000000002</v>
      </c>
      <c r="Q95" s="12">
        <f t="shared" si="79"/>
        <v>81.724845995893219</v>
      </c>
      <c r="R95" s="12">
        <f t="shared" si="76"/>
        <v>9.8994949366116736E-3</v>
      </c>
    </row>
    <row r="96" spans="1:18" x14ac:dyDescent="0.25">
      <c r="A96" s="10" t="s">
        <v>8</v>
      </c>
      <c r="B96" s="11">
        <v>0.29699999999999999</v>
      </c>
      <c r="C96" s="11">
        <v>0.33100000000000002</v>
      </c>
      <c r="D96" s="12">
        <f t="shared" si="71"/>
        <v>0.314</v>
      </c>
      <c r="E96" s="12">
        <f t="shared" si="77"/>
        <v>81.136950904392762</v>
      </c>
      <c r="F96" s="12">
        <f t="shared" si="72"/>
        <v>2.4041630560342638E-2</v>
      </c>
      <c r="G96" s="7"/>
      <c r="H96" s="11">
        <v>0.27400000000000002</v>
      </c>
      <c r="I96" s="11">
        <v>0.27100000000000002</v>
      </c>
      <c r="J96" s="12">
        <f t="shared" si="73"/>
        <v>0.27250000000000002</v>
      </c>
      <c r="K96" s="12">
        <f t="shared" si="78"/>
        <v>69.871794871794876</v>
      </c>
      <c r="L96" s="12">
        <f t="shared" si="74"/>
        <v>2.1213203435596446E-3</v>
      </c>
      <c r="M96" s="4"/>
      <c r="N96" s="11">
        <v>0.33700000000000002</v>
      </c>
      <c r="O96" s="11">
        <v>0.32500000000000001</v>
      </c>
      <c r="P96" s="12">
        <f t="shared" si="75"/>
        <v>0.33100000000000002</v>
      </c>
      <c r="Q96" s="12">
        <f t="shared" si="79"/>
        <v>67.967145790554412</v>
      </c>
      <c r="R96" s="12">
        <f t="shared" si="76"/>
        <v>8.4852813742385784E-3</v>
      </c>
    </row>
    <row r="97" spans="1:18" x14ac:dyDescent="0.25">
      <c r="A97" s="10" t="s">
        <v>9</v>
      </c>
      <c r="B97" s="11">
        <v>0.23499999999999999</v>
      </c>
      <c r="C97" s="11">
        <v>0.23699999999999999</v>
      </c>
      <c r="D97" s="12">
        <f t="shared" si="71"/>
        <v>0.23599999999999999</v>
      </c>
      <c r="E97" s="12">
        <f t="shared" si="77"/>
        <v>60.981912144702832</v>
      </c>
      <c r="F97" s="12">
        <f t="shared" si="72"/>
        <v>1.4142135623730963E-3</v>
      </c>
      <c r="G97" s="7"/>
      <c r="H97" s="11">
        <v>0.19400000000000001</v>
      </c>
      <c r="I97" s="11">
        <v>0.21099999999999999</v>
      </c>
      <c r="J97" s="12">
        <f t="shared" si="73"/>
        <v>0.20250000000000001</v>
      </c>
      <c r="K97" s="12">
        <f t="shared" si="78"/>
        <v>51.923076923076927</v>
      </c>
      <c r="L97" s="12">
        <f t="shared" si="74"/>
        <v>1.2020815280171298E-2</v>
      </c>
      <c r="M97" s="4"/>
      <c r="N97" s="11">
        <v>0.23100000000000001</v>
      </c>
      <c r="O97" s="11">
        <v>0.218</v>
      </c>
      <c r="P97" s="12">
        <f t="shared" si="75"/>
        <v>0.22450000000000001</v>
      </c>
      <c r="Q97" s="12">
        <f t="shared" si="79"/>
        <v>46.098562628336758</v>
      </c>
      <c r="R97" s="12">
        <f t="shared" si="76"/>
        <v>9.1923881554251269E-3</v>
      </c>
    </row>
    <row r="98" spans="1:18" x14ac:dyDescent="0.25">
      <c r="A98" s="10" t="s">
        <v>10</v>
      </c>
      <c r="B98" s="11">
        <v>0.127</v>
      </c>
      <c r="C98" s="11">
        <v>0.13700000000000001</v>
      </c>
      <c r="D98" s="12">
        <f t="shared" si="71"/>
        <v>0.13200000000000001</v>
      </c>
      <c r="E98" s="12">
        <f t="shared" si="77"/>
        <v>34.108527131782942</v>
      </c>
      <c r="F98" s="12">
        <f t="shared" si="72"/>
        <v>7.0710678118654814E-3</v>
      </c>
      <c r="G98" s="7"/>
      <c r="H98" s="11">
        <v>0.11899999999999999</v>
      </c>
      <c r="I98" s="11">
        <v>9.8000000000000004E-2</v>
      </c>
      <c r="J98" s="12">
        <f t="shared" si="73"/>
        <v>0.1085</v>
      </c>
      <c r="K98" s="12">
        <f t="shared" si="78"/>
        <v>27.820512820512821</v>
      </c>
      <c r="L98" s="12">
        <f t="shared" si="74"/>
        <v>1.4849242404917492E-2</v>
      </c>
      <c r="M98" s="4"/>
      <c r="N98" s="11">
        <v>0.13400000000000001</v>
      </c>
      <c r="O98" s="11">
        <v>0.13</v>
      </c>
      <c r="P98" s="12">
        <f t="shared" si="75"/>
        <v>0.13200000000000001</v>
      </c>
      <c r="Q98" s="12">
        <f t="shared" si="79"/>
        <v>27.104722792607806</v>
      </c>
      <c r="R98" s="12">
        <f t="shared" si="76"/>
        <v>2.8284271247461927E-3</v>
      </c>
    </row>
    <row r="99" spans="1:18" x14ac:dyDescent="0.25">
      <c r="A99" s="10" t="s">
        <v>11</v>
      </c>
      <c r="B99" s="11">
        <v>0.128</v>
      </c>
      <c r="C99" s="11">
        <v>0.123</v>
      </c>
      <c r="D99" s="12">
        <f t="shared" si="71"/>
        <v>0.1255</v>
      </c>
      <c r="E99" s="12">
        <f t="shared" si="77"/>
        <v>32.428940568475454</v>
      </c>
      <c r="F99" s="12">
        <f t="shared" si="72"/>
        <v>3.5355339059327407E-3</v>
      </c>
      <c r="G99" s="7"/>
      <c r="H99" s="11">
        <v>0.114</v>
      </c>
      <c r="I99" s="11">
        <v>9.6000000000000002E-2</v>
      </c>
      <c r="J99" s="12">
        <f t="shared" si="73"/>
        <v>0.10500000000000001</v>
      </c>
      <c r="K99" s="12">
        <f t="shared" si="78"/>
        <v>26.923076923076927</v>
      </c>
      <c r="L99" s="12">
        <f t="shared" si="74"/>
        <v>1.2727922061357857E-2</v>
      </c>
      <c r="M99" s="4"/>
      <c r="N99" s="11">
        <v>0.13500000000000001</v>
      </c>
      <c r="O99" s="11">
        <v>0.13700000000000001</v>
      </c>
      <c r="P99" s="12">
        <f t="shared" si="75"/>
        <v>0.13600000000000001</v>
      </c>
      <c r="Q99" s="12">
        <f t="shared" si="79"/>
        <v>27.926078028747437</v>
      </c>
      <c r="R99" s="12">
        <f t="shared" si="76"/>
        <v>1.4142135623730963E-3</v>
      </c>
    </row>
    <row r="101" spans="1:18" ht="15.75" x14ac:dyDescent="0.25">
      <c r="A101" s="2" t="s">
        <v>15</v>
      </c>
      <c r="B101" s="24" t="s">
        <v>27</v>
      </c>
      <c r="C101" s="24"/>
      <c r="D101" s="24"/>
      <c r="E101" s="24"/>
      <c r="F101" s="24"/>
      <c r="G101" s="21"/>
      <c r="H101" s="24" t="s">
        <v>28</v>
      </c>
      <c r="I101" s="24"/>
      <c r="J101" s="24"/>
      <c r="K101" s="24"/>
      <c r="L101" s="24"/>
      <c r="M101" s="21"/>
      <c r="N101" s="24" t="s">
        <v>29</v>
      </c>
      <c r="O101" s="24"/>
      <c r="P101" s="24"/>
      <c r="Q101" s="24"/>
      <c r="R101" s="24"/>
    </row>
    <row r="102" spans="1:18" x14ac:dyDescent="0.25">
      <c r="A102" s="6" t="s">
        <v>12</v>
      </c>
      <c r="B102" s="7" t="s">
        <v>1</v>
      </c>
      <c r="C102" s="7" t="s">
        <v>2</v>
      </c>
      <c r="D102" s="7" t="s">
        <v>3</v>
      </c>
      <c r="E102" s="7" t="s">
        <v>4</v>
      </c>
      <c r="F102" s="7" t="s">
        <v>5</v>
      </c>
      <c r="G102" s="4"/>
      <c r="H102" s="7" t="s">
        <v>1</v>
      </c>
      <c r="I102" s="7" t="s">
        <v>2</v>
      </c>
      <c r="J102" s="7" t="s">
        <v>3</v>
      </c>
      <c r="K102" s="7" t="s">
        <v>4</v>
      </c>
      <c r="L102" s="7" t="s">
        <v>5</v>
      </c>
      <c r="M102" s="4"/>
      <c r="N102" s="7" t="s">
        <v>1</v>
      </c>
      <c r="O102" s="7" t="s">
        <v>2</v>
      </c>
      <c r="P102" s="7" t="s">
        <v>3</v>
      </c>
      <c r="Q102" s="7" t="s">
        <v>4</v>
      </c>
      <c r="R102" s="7" t="s">
        <v>5</v>
      </c>
    </row>
    <row r="103" spans="1:18" x14ac:dyDescent="0.25">
      <c r="A103" s="8" t="s">
        <v>16</v>
      </c>
      <c r="B103" s="11">
        <v>0.59599999999999997</v>
      </c>
      <c r="C103" s="11">
        <v>0.55300000000000005</v>
      </c>
      <c r="D103" s="12">
        <f t="shared" ref="D103:D109" si="80">AVERAGE(B103,C103)</f>
        <v>0.57450000000000001</v>
      </c>
      <c r="E103" s="12">
        <f>(D103/$D$103)*100</f>
        <v>100</v>
      </c>
      <c r="F103" s="12">
        <f t="shared" ref="F103:F109" si="81">STDEV(B103,C103)</f>
        <v>3.0405591591021491E-2</v>
      </c>
      <c r="G103" s="7"/>
      <c r="H103" s="11">
        <v>0.69499999999999995</v>
      </c>
      <c r="I103" s="11">
        <v>0.66800000000000004</v>
      </c>
      <c r="J103" s="12">
        <f t="shared" ref="J103:J109" si="82">AVERAGE(H103,I103)</f>
        <v>0.68149999999999999</v>
      </c>
      <c r="K103" s="12">
        <f>(J103/$J$103)*100</f>
        <v>100</v>
      </c>
      <c r="L103" s="12">
        <f t="shared" ref="L103:L109" si="83">STDEV(H103,I103)</f>
        <v>1.9091883092036722E-2</v>
      </c>
      <c r="M103" s="4"/>
      <c r="N103" s="11">
        <v>0.59899999999999998</v>
      </c>
      <c r="O103" s="11">
        <v>0.59799999999999998</v>
      </c>
      <c r="P103" s="12">
        <f t="shared" ref="P103:P109" si="84">AVERAGE(N103,O103)</f>
        <v>0.59850000000000003</v>
      </c>
      <c r="Q103" s="12">
        <f>(P103/$P$103)*100</f>
        <v>100</v>
      </c>
      <c r="R103" s="12">
        <f t="shared" ref="R103:R109" si="85">STDEV(N103,O103)</f>
        <v>7.0710678118654816E-4</v>
      </c>
    </row>
    <row r="104" spans="1:18" x14ac:dyDescent="0.25">
      <c r="A104" s="10" t="s">
        <v>6</v>
      </c>
      <c r="B104" s="11">
        <v>0.69099999999999995</v>
      </c>
      <c r="C104" s="11">
        <v>0.67400000000000004</v>
      </c>
      <c r="D104" s="12">
        <f t="shared" si="80"/>
        <v>0.6825</v>
      </c>
      <c r="E104" s="12">
        <f t="shared" ref="E104:E109" si="86">(D104/$D$103)*100</f>
        <v>118.79895561357702</v>
      </c>
      <c r="F104" s="12">
        <f t="shared" si="81"/>
        <v>1.2020815280171239E-2</v>
      </c>
      <c r="G104" s="7"/>
      <c r="H104" s="11">
        <v>0.60799999999999998</v>
      </c>
      <c r="I104" s="11">
        <v>0.58399999999999996</v>
      </c>
      <c r="J104" s="12">
        <f t="shared" si="82"/>
        <v>0.59599999999999997</v>
      </c>
      <c r="K104" s="12">
        <f t="shared" ref="K104:K109" si="87">(J104/$J$103)*100</f>
        <v>87.454145267791631</v>
      </c>
      <c r="L104" s="12">
        <f t="shared" si="83"/>
        <v>1.6970562748477157E-2</v>
      </c>
      <c r="M104" s="4"/>
      <c r="N104" s="11">
        <v>0.52500000000000002</v>
      </c>
      <c r="O104" s="11">
        <v>0.49</v>
      </c>
      <c r="P104" s="12">
        <f t="shared" si="84"/>
        <v>0.50750000000000006</v>
      </c>
      <c r="Q104" s="12">
        <f t="shared" ref="Q104:Q109" si="88">(P104/$P$103)*100</f>
        <v>84.795321637426895</v>
      </c>
      <c r="R104" s="12">
        <f t="shared" si="85"/>
        <v>2.4748737341529183E-2</v>
      </c>
    </row>
    <row r="105" spans="1:18" x14ac:dyDescent="0.25">
      <c r="A105" s="10" t="s">
        <v>7</v>
      </c>
      <c r="B105" s="11">
        <v>0.64800000000000002</v>
      </c>
      <c r="C105" s="11">
        <v>0.70399999999999996</v>
      </c>
      <c r="D105" s="12">
        <f t="shared" si="80"/>
        <v>0.67599999999999993</v>
      </c>
      <c r="E105" s="12">
        <f t="shared" si="86"/>
        <v>117.6675369886858</v>
      </c>
      <c r="F105" s="12">
        <f t="shared" si="81"/>
        <v>3.9597979746446618E-2</v>
      </c>
      <c r="G105" s="7"/>
      <c r="H105" s="11">
        <v>0.61199999999999999</v>
      </c>
      <c r="I105" s="11">
        <v>0.62</v>
      </c>
      <c r="J105" s="12">
        <f t="shared" si="82"/>
        <v>0.61599999999999999</v>
      </c>
      <c r="K105" s="12">
        <f t="shared" si="87"/>
        <v>90.388848129126927</v>
      </c>
      <c r="L105" s="12">
        <f t="shared" si="83"/>
        <v>5.6568542494923853E-3</v>
      </c>
      <c r="M105" s="4"/>
      <c r="N105" s="11">
        <v>0.499</v>
      </c>
      <c r="O105" s="11">
        <v>0.48899999999999999</v>
      </c>
      <c r="P105" s="12">
        <f t="shared" si="84"/>
        <v>0.49399999999999999</v>
      </c>
      <c r="Q105" s="12">
        <f t="shared" si="88"/>
        <v>82.539682539682531</v>
      </c>
      <c r="R105" s="12">
        <f t="shared" si="85"/>
        <v>7.0710678118654814E-3</v>
      </c>
    </row>
    <row r="106" spans="1:18" x14ac:dyDescent="0.25">
      <c r="A106" s="10" t="s">
        <v>8</v>
      </c>
      <c r="B106" s="11">
        <v>0.60099999999999998</v>
      </c>
      <c r="C106" s="11">
        <v>0.621</v>
      </c>
      <c r="D106" s="12">
        <f t="shared" si="80"/>
        <v>0.61099999999999999</v>
      </c>
      <c r="E106" s="12">
        <f t="shared" si="86"/>
        <v>106.35335073977372</v>
      </c>
      <c r="F106" s="12">
        <f t="shared" si="81"/>
        <v>1.4142135623730963E-2</v>
      </c>
      <c r="G106" s="7"/>
      <c r="H106" s="11">
        <v>0.54700000000000004</v>
      </c>
      <c r="I106" s="11">
        <v>0.52300000000000002</v>
      </c>
      <c r="J106" s="12">
        <f t="shared" si="82"/>
        <v>0.53500000000000003</v>
      </c>
      <c r="K106" s="12">
        <f t="shared" si="87"/>
        <v>78.503301540719008</v>
      </c>
      <c r="L106" s="12">
        <f t="shared" si="83"/>
        <v>1.6970562748477157E-2</v>
      </c>
      <c r="M106" s="4"/>
      <c r="N106" s="11">
        <v>0.46</v>
      </c>
      <c r="O106" s="11">
        <v>0.42399999999999999</v>
      </c>
      <c r="P106" s="12">
        <f t="shared" si="84"/>
        <v>0.442</v>
      </c>
      <c r="Q106" s="12">
        <f t="shared" si="88"/>
        <v>73.851294903926473</v>
      </c>
      <c r="R106" s="12">
        <f t="shared" si="85"/>
        <v>2.5455844122715732E-2</v>
      </c>
    </row>
    <row r="107" spans="1:18" x14ac:dyDescent="0.25">
      <c r="A107" s="10" t="s">
        <v>9</v>
      </c>
      <c r="B107" s="11">
        <v>0.38900000000000001</v>
      </c>
      <c r="C107" s="11">
        <v>0.433</v>
      </c>
      <c r="D107" s="12">
        <f t="shared" si="80"/>
        <v>0.41100000000000003</v>
      </c>
      <c r="E107" s="12">
        <f t="shared" si="86"/>
        <v>71.540469973890339</v>
      </c>
      <c r="F107" s="12">
        <f t="shared" si="81"/>
        <v>3.1112698372208078E-2</v>
      </c>
      <c r="G107" s="7"/>
      <c r="H107" s="11">
        <v>0.377</v>
      </c>
      <c r="I107" s="11">
        <v>0.35899999999999999</v>
      </c>
      <c r="J107" s="12">
        <f t="shared" si="82"/>
        <v>0.36799999999999999</v>
      </c>
      <c r="K107" s="12">
        <f t="shared" si="87"/>
        <v>53.998532648569331</v>
      </c>
      <c r="L107" s="12">
        <f t="shared" si="83"/>
        <v>1.2727922061357866E-2</v>
      </c>
      <c r="M107" s="4"/>
      <c r="N107" s="11">
        <v>0.33800000000000002</v>
      </c>
      <c r="O107" s="11">
        <v>0.316</v>
      </c>
      <c r="P107" s="12">
        <f t="shared" si="84"/>
        <v>0.32700000000000001</v>
      </c>
      <c r="Q107" s="12">
        <f t="shared" si="88"/>
        <v>54.636591478696737</v>
      </c>
      <c r="R107" s="12">
        <f t="shared" si="85"/>
        <v>1.555634918610406E-2</v>
      </c>
    </row>
    <row r="108" spans="1:18" x14ac:dyDescent="0.25">
      <c r="A108" s="10" t="s">
        <v>10</v>
      </c>
      <c r="B108" s="11">
        <v>0.184</v>
      </c>
      <c r="C108" s="11">
        <v>0.182</v>
      </c>
      <c r="D108" s="12">
        <f t="shared" si="80"/>
        <v>0.183</v>
      </c>
      <c r="E108" s="12">
        <f t="shared" si="86"/>
        <v>31.853785900783286</v>
      </c>
      <c r="F108" s="12">
        <f t="shared" si="81"/>
        <v>1.4142135623730963E-3</v>
      </c>
      <c r="G108" s="7"/>
      <c r="H108" s="11">
        <v>0.19600000000000001</v>
      </c>
      <c r="I108" s="11">
        <v>0.16900000000000001</v>
      </c>
      <c r="J108" s="12">
        <f t="shared" si="82"/>
        <v>0.1825</v>
      </c>
      <c r="K108" s="12">
        <f t="shared" si="87"/>
        <v>26.77916360968452</v>
      </c>
      <c r="L108" s="12">
        <f t="shared" si="83"/>
        <v>1.9091883092036781E-2</v>
      </c>
      <c r="M108" s="4"/>
      <c r="N108" s="11">
        <v>0.186</v>
      </c>
      <c r="O108" s="11">
        <v>0.184</v>
      </c>
      <c r="P108" s="12">
        <f t="shared" si="84"/>
        <v>0.185</v>
      </c>
      <c r="Q108" s="12">
        <f t="shared" si="88"/>
        <v>30.910609857978276</v>
      </c>
      <c r="R108" s="12">
        <f t="shared" si="85"/>
        <v>1.4142135623730963E-3</v>
      </c>
    </row>
    <row r="109" spans="1:18" x14ac:dyDescent="0.25">
      <c r="A109" s="10" t="s">
        <v>11</v>
      </c>
      <c r="B109" s="11">
        <v>0.14899999999999999</v>
      </c>
      <c r="C109" s="11">
        <v>0.14599999999999999</v>
      </c>
      <c r="D109" s="12">
        <f t="shared" si="80"/>
        <v>0.14749999999999999</v>
      </c>
      <c r="E109" s="12">
        <f t="shared" si="86"/>
        <v>25.674499564838989</v>
      </c>
      <c r="F109" s="12">
        <f t="shared" si="81"/>
        <v>2.1213203435596446E-3</v>
      </c>
      <c r="G109" s="7"/>
      <c r="H109" s="11">
        <v>0.14299999999999999</v>
      </c>
      <c r="I109" s="11">
        <v>0.125</v>
      </c>
      <c r="J109" s="12">
        <f t="shared" si="82"/>
        <v>0.13400000000000001</v>
      </c>
      <c r="K109" s="12">
        <f t="shared" si="87"/>
        <v>19.662509170946443</v>
      </c>
      <c r="L109" s="12">
        <f t="shared" si="83"/>
        <v>1.2727922061357847E-2</v>
      </c>
      <c r="M109" s="4"/>
      <c r="N109" s="11">
        <v>0.16500000000000001</v>
      </c>
      <c r="O109" s="11">
        <v>0.152</v>
      </c>
      <c r="P109" s="12">
        <f t="shared" si="84"/>
        <v>0.1585</v>
      </c>
      <c r="Q109" s="12">
        <f t="shared" si="88"/>
        <v>26.482873851294901</v>
      </c>
      <c r="R109" s="12">
        <f t="shared" si="85"/>
        <v>9.1923881554251269E-3</v>
      </c>
    </row>
    <row r="111" spans="1:18" x14ac:dyDescent="0.25">
      <c r="A111" s="23" t="s">
        <v>17</v>
      </c>
      <c r="B111" s="25" t="s">
        <v>18</v>
      </c>
      <c r="C111" s="25"/>
      <c r="D111" s="25"/>
      <c r="E111" s="13"/>
      <c r="F111" s="13"/>
    </row>
    <row r="112" spans="1:18" x14ac:dyDescent="0.25">
      <c r="A112" s="14"/>
      <c r="B112" s="14">
        <v>1</v>
      </c>
      <c r="C112" s="14">
        <v>2</v>
      </c>
      <c r="D112" s="14">
        <v>3</v>
      </c>
      <c r="E112" s="15" t="s">
        <v>19</v>
      </c>
      <c r="F112" s="15" t="s">
        <v>5</v>
      </c>
    </row>
    <row r="113" spans="1:6" x14ac:dyDescent="0.25">
      <c r="A113" s="23" t="s">
        <v>24</v>
      </c>
      <c r="B113" s="28">
        <v>24.47</v>
      </c>
      <c r="C113" s="28">
        <v>33.159999999999997</v>
      </c>
      <c r="D113" s="28">
        <v>40.49</v>
      </c>
      <c r="E113" s="30">
        <f>AVERAGE(B113:D113)</f>
        <v>32.706666666666671</v>
      </c>
      <c r="F113" s="19">
        <f>STDEV(B113:D113)</f>
        <v>8.0196155352568663</v>
      </c>
    </row>
    <row r="114" spans="1:6" x14ac:dyDescent="0.25">
      <c r="A114" s="23" t="s">
        <v>25</v>
      </c>
      <c r="B114" s="28">
        <v>19.03</v>
      </c>
      <c r="C114" s="28">
        <v>22.34</v>
      </c>
      <c r="D114" s="28">
        <v>21.45</v>
      </c>
      <c r="E114" s="30">
        <f>AVERAGE(B114:D114)</f>
        <v>20.94</v>
      </c>
      <c r="F114" s="19">
        <f>STDEV(B114:D114)</f>
        <v>1.7129214809792062</v>
      </c>
    </row>
    <row r="115" spans="1:6" x14ac:dyDescent="0.25">
      <c r="A115" s="23" t="s">
        <v>26</v>
      </c>
      <c r="B115" s="29">
        <v>17</v>
      </c>
      <c r="C115" s="28">
        <v>17.690000000000001</v>
      </c>
      <c r="D115" s="28">
        <v>21.51</v>
      </c>
      <c r="E115" s="30">
        <f>AVERAGE(B115:D115)</f>
        <v>18.733333333333334</v>
      </c>
      <c r="F115" s="19">
        <f>STDEV(B115:D115)</f>
        <v>2.4292865893783158</v>
      </c>
    </row>
  </sheetData>
  <mergeCells count="35">
    <mergeCell ref="B3:F3"/>
    <mergeCell ref="H3:L3"/>
    <mergeCell ref="N3:R3"/>
    <mergeCell ref="T3:X3"/>
    <mergeCell ref="A1:D1"/>
    <mergeCell ref="B34:D34"/>
    <mergeCell ref="B13:F13"/>
    <mergeCell ref="H13:L13"/>
    <mergeCell ref="N13:R13"/>
    <mergeCell ref="T13:X13"/>
    <mergeCell ref="B23:F23"/>
    <mergeCell ref="H23:L23"/>
    <mergeCell ref="N23:R23"/>
    <mergeCell ref="T23:X23"/>
    <mergeCell ref="H63:L63"/>
    <mergeCell ref="N63:R63"/>
    <mergeCell ref="B43:F43"/>
    <mergeCell ref="H43:L43"/>
    <mergeCell ref="N43:R43"/>
    <mergeCell ref="B101:F101"/>
    <mergeCell ref="H101:L101"/>
    <mergeCell ref="N101:R101"/>
    <mergeCell ref="B111:D111"/>
    <mergeCell ref="A41:E41"/>
    <mergeCell ref="B74:D74"/>
    <mergeCell ref="B81:F81"/>
    <mergeCell ref="H81:L81"/>
    <mergeCell ref="N81:R81"/>
    <mergeCell ref="B91:F91"/>
    <mergeCell ref="H91:L91"/>
    <mergeCell ref="N91:R91"/>
    <mergeCell ref="B53:F53"/>
    <mergeCell ref="H53:L53"/>
    <mergeCell ref="N53:R53"/>
    <mergeCell ref="B63:F6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Supplemental file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2021-08-21T07:15:42Z</dcterms:created>
  <dcterms:modified xsi:type="dcterms:W3CDTF">2021-08-21T16:08:07Z</dcterms:modified>
</cp:coreProperties>
</file>