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URNAL\Fakhri\2_PeerJ\1_PeerJ\2_After Revision\"/>
    </mc:Choice>
  </mc:AlternateContent>
  <xr:revisionPtr revIDLastSave="0" documentId="13_ncr:1_{2994866F-FC44-4874-9FA9-13EAEB9A59B7}" xr6:coauthVersionLast="47" xr6:coauthVersionMax="47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PRETREATMENT" sheetId="1" r:id="rId1"/>
    <sheet name="INHIBITORY STUDY" sheetId="2" r:id="rId2"/>
    <sheet name="UNDETOXIFIED HYDROLYSATE" sheetId="3" r:id="rId3"/>
    <sheet name="DETOXIFICATION METHOD" sheetId="4" r:id="rId4"/>
    <sheet name="FATTY ACID COMPOSITIO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4" i="3" l="1"/>
  <c r="AH34" i="3"/>
  <c r="AA34" i="3"/>
  <c r="AO33" i="3"/>
  <c r="AH33" i="3"/>
  <c r="AA33" i="3"/>
  <c r="AO32" i="3"/>
  <c r="AH32" i="3"/>
  <c r="AA32" i="3"/>
  <c r="AO31" i="3"/>
  <c r="AH31" i="3"/>
  <c r="AA31" i="3"/>
  <c r="AO30" i="3"/>
  <c r="AH30" i="3"/>
  <c r="AA30" i="3"/>
  <c r="AV34" i="3" l="1"/>
  <c r="AU34" i="3"/>
  <c r="AV33" i="3"/>
  <c r="AU33" i="3"/>
  <c r="AU29" i="3"/>
  <c r="BJ24" i="3"/>
  <c r="BH24" i="3"/>
  <c r="BI24" i="3" s="1"/>
  <c r="BJ23" i="3"/>
  <c r="BH23" i="3"/>
  <c r="BI23" i="3" s="1"/>
  <c r="BJ22" i="3"/>
  <c r="BH22" i="3"/>
  <c r="BI22" i="3" s="1"/>
  <c r="BJ21" i="3"/>
  <c r="BH21" i="3"/>
  <c r="BI21" i="3" s="1"/>
  <c r="BJ20" i="3"/>
  <c r="BI20" i="3"/>
  <c r="BH20" i="3"/>
  <c r="BJ19" i="3"/>
  <c r="BH19" i="3"/>
  <c r="BI19" i="3" s="1"/>
  <c r="BD13" i="3"/>
  <c r="BC13" i="3"/>
  <c r="BD12" i="3"/>
  <c r="BC12" i="3"/>
  <c r="BD11" i="3"/>
  <c r="BC11" i="3"/>
  <c r="BD10" i="3"/>
  <c r="BC10" i="3"/>
  <c r="BD9" i="3"/>
  <c r="BC9" i="3"/>
  <c r="BD8" i="3"/>
  <c r="BC8" i="3"/>
  <c r="F9" i="5"/>
  <c r="F10" i="5"/>
  <c r="F11" i="5"/>
  <c r="F12" i="5"/>
  <c r="F13" i="5"/>
  <c r="F14" i="5"/>
  <c r="F8" i="5"/>
  <c r="E9" i="5"/>
  <c r="E10" i="5"/>
  <c r="E11" i="5"/>
  <c r="E12" i="5"/>
  <c r="E13" i="5"/>
  <c r="E14" i="5"/>
  <c r="E8" i="5"/>
  <c r="AU52" i="2"/>
  <c r="AU53" i="2"/>
  <c r="AU54" i="2"/>
  <c r="AU55" i="2"/>
  <c r="AU56" i="2"/>
  <c r="AU57" i="2"/>
  <c r="AU58" i="2"/>
  <c r="AU59" i="2"/>
  <c r="AN52" i="2"/>
  <c r="AN53" i="2"/>
  <c r="AN54" i="2"/>
  <c r="AN55" i="2"/>
  <c r="AN56" i="2"/>
  <c r="AN57" i="2"/>
  <c r="AN58" i="2"/>
  <c r="AN59" i="2"/>
  <c r="AG52" i="2"/>
  <c r="AG53" i="2"/>
  <c r="AG54" i="2"/>
  <c r="AG55" i="2"/>
  <c r="AG56" i="2"/>
  <c r="AG57" i="2"/>
  <c r="AG58" i="2"/>
  <c r="AG59" i="2"/>
  <c r="Z52" i="2"/>
  <c r="Z53" i="2"/>
  <c r="Z54" i="2"/>
  <c r="Z55" i="2"/>
  <c r="Z56" i="2"/>
  <c r="Z57" i="2"/>
  <c r="Z58" i="2"/>
  <c r="Z59" i="2"/>
  <c r="S52" i="2"/>
  <c r="S53" i="2"/>
  <c r="S54" i="2"/>
  <c r="S55" i="2"/>
  <c r="S56" i="2"/>
  <c r="S57" i="2"/>
  <c r="S58" i="2"/>
  <c r="S59" i="2"/>
  <c r="L52" i="2"/>
  <c r="L53" i="2"/>
  <c r="L54" i="2"/>
  <c r="L55" i="2"/>
  <c r="L56" i="2"/>
  <c r="L57" i="2"/>
  <c r="L58" i="2"/>
  <c r="L59" i="2"/>
  <c r="E52" i="2"/>
  <c r="E53" i="2"/>
  <c r="E54" i="2"/>
  <c r="E55" i="2"/>
  <c r="E56" i="2"/>
  <c r="E57" i="2"/>
  <c r="E58" i="2"/>
  <c r="E59" i="2"/>
  <c r="AU36" i="2"/>
  <c r="AU37" i="2"/>
  <c r="AU38" i="2"/>
  <c r="AU39" i="2"/>
  <c r="AU40" i="2"/>
  <c r="AU41" i="2"/>
  <c r="AU42" i="2"/>
  <c r="AU43" i="2"/>
  <c r="AN36" i="2"/>
  <c r="AN37" i="2"/>
  <c r="AN38" i="2"/>
  <c r="AN39" i="2"/>
  <c r="AN40" i="2"/>
  <c r="AN41" i="2"/>
  <c r="AN42" i="2"/>
  <c r="AN43" i="2"/>
  <c r="AG36" i="2"/>
  <c r="AG37" i="2"/>
  <c r="AG38" i="2"/>
  <c r="AG39" i="2"/>
  <c r="AG40" i="2"/>
  <c r="AG41" i="2"/>
  <c r="AG42" i="2"/>
  <c r="AG43" i="2"/>
  <c r="Z36" i="2"/>
  <c r="Z37" i="2"/>
  <c r="Z38" i="2"/>
  <c r="Z39" i="2"/>
  <c r="Z40" i="2"/>
  <c r="Z41" i="2"/>
  <c r="Z42" i="2"/>
  <c r="Z43" i="2"/>
  <c r="S36" i="2"/>
  <c r="S37" i="2"/>
  <c r="S38" i="2"/>
  <c r="S39" i="2"/>
  <c r="S40" i="2"/>
  <c r="S41" i="2"/>
  <c r="S42" i="2"/>
  <c r="S43" i="2"/>
  <c r="L36" i="2"/>
  <c r="L37" i="2"/>
  <c r="L38" i="2"/>
  <c r="L39" i="2"/>
  <c r="L40" i="2"/>
  <c r="L41" i="2"/>
  <c r="L42" i="2"/>
  <c r="L43" i="2"/>
  <c r="E36" i="2"/>
  <c r="E37" i="2"/>
  <c r="E38" i="2"/>
  <c r="E39" i="2"/>
  <c r="E40" i="2"/>
  <c r="E41" i="2"/>
  <c r="E42" i="2"/>
  <c r="E43" i="2"/>
  <c r="T30" i="3"/>
  <c r="T31" i="3"/>
  <c r="T32" i="3"/>
  <c r="T33" i="3"/>
  <c r="T34" i="3"/>
  <c r="T29" i="3"/>
  <c r="M34" i="3"/>
  <c r="M33" i="3"/>
  <c r="M32" i="3"/>
  <c r="M31" i="3"/>
  <c r="M30" i="3"/>
  <c r="M29" i="3"/>
  <c r="F30" i="3"/>
  <c r="F31" i="3"/>
  <c r="F32" i="3"/>
  <c r="F33" i="3"/>
  <c r="F34" i="3"/>
  <c r="F29" i="3"/>
  <c r="L30" i="3"/>
  <c r="L31" i="3"/>
  <c r="L32" i="3"/>
  <c r="L33" i="3"/>
  <c r="L34" i="3"/>
  <c r="L29" i="3"/>
  <c r="E30" i="3"/>
  <c r="E31" i="3"/>
  <c r="E32" i="3"/>
  <c r="E33" i="3"/>
  <c r="E34" i="3"/>
  <c r="E29" i="3"/>
  <c r="AU28" i="2"/>
  <c r="AU27" i="2"/>
  <c r="AU26" i="2"/>
  <c r="AU25" i="2"/>
  <c r="AU24" i="2"/>
  <c r="AU23" i="2"/>
  <c r="AU22" i="2"/>
  <c r="AU21" i="2"/>
  <c r="AN21" i="2"/>
  <c r="AN22" i="2"/>
  <c r="AN23" i="2"/>
  <c r="AN24" i="2"/>
  <c r="AN25" i="2"/>
  <c r="AN26" i="2"/>
  <c r="AN27" i="2"/>
  <c r="AN28" i="2"/>
  <c r="AG21" i="2"/>
  <c r="AG22" i="2"/>
  <c r="AG23" i="2"/>
  <c r="AG24" i="2"/>
  <c r="AG25" i="2"/>
  <c r="AG26" i="2"/>
  <c r="AG27" i="2"/>
  <c r="AG28" i="2"/>
  <c r="Z21" i="2"/>
  <c r="Z22" i="2"/>
  <c r="Z23" i="2"/>
  <c r="Z24" i="2"/>
  <c r="Z25" i="2"/>
  <c r="Z26" i="2"/>
  <c r="Z27" i="2"/>
  <c r="Z28" i="2"/>
  <c r="S21" i="2"/>
  <c r="S22" i="2"/>
  <c r="S23" i="2"/>
  <c r="S24" i="2"/>
  <c r="S25" i="2"/>
  <c r="S26" i="2"/>
  <c r="S27" i="2"/>
  <c r="S28" i="2"/>
  <c r="L21" i="2"/>
  <c r="L22" i="2"/>
  <c r="L23" i="2"/>
  <c r="L24" i="2"/>
  <c r="L25" i="2"/>
  <c r="L26" i="2"/>
  <c r="L27" i="2"/>
  <c r="L28" i="2"/>
  <c r="E21" i="2"/>
  <c r="E22" i="2"/>
  <c r="E23" i="2"/>
  <c r="E24" i="2"/>
  <c r="E25" i="2"/>
  <c r="E26" i="2"/>
  <c r="E27" i="2"/>
  <c r="E28" i="2"/>
  <c r="AU6" i="2"/>
  <c r="AU7" i="2"/>
  <c r="AU8" i="2"/>
  <c r="AU9" i="2"/>
  <c r="AU10" i="2"/>
  <c r="AU11" i="2"/>
  <c r="AU12" i="2"/>
  <c r="AU13" i="2"/>
  <c r="AN6" i="2"/>
  <c r="AN7" i="2"/>
  <c r="AN8" i="2"/>
  <c r="AN9" i="2"/>
  <c r="AN10" i="2"/>
  <c r="AN11" i="2"/>
  <c r="AN12" i="2"/>
  <c r="AN13" i="2"/>
  <c r="AG6" i="2"/>
  <c r="AG7" i="2"/>
  <c r="AG8" i="2"/>
  <c r="AG9" i="2"/>
  <c r="AG10" i="2"/>
  <c r="AG11" i="2"/>
  <c r="AG12" i="2"/>
  <c r="AG13" i="2"/>
  <c r="Z6" i="2"/>
  <c r="Z7" i="2"/>
  <c r="Z8" i="2"/>
  <c r="Z9" i="2"/>
  <c r="Z10" i="2"/>
  <c r="Z11" i="2"/>
  <c r="Z12" i="2"/>
  <c r="Z13" i="2"/>
  <c r="S6" i="2"/>
  <c r="S7" i="2"/>
  <c r="S8" i="2"/>
  <c r="S9" i="2"/>
  <c r="S10" i="2"/>
  <c r="S11" i="2"/>
  <c r="S12" i="2"/>
  <c r="S13" i="2"/>
  <c r="L6" i="2"/>
  <c r="L7" i="2"/>
  <c r="L8" i="2"/>
  <c r="L9" i="2"/>
  <c r="L10" i="2"/>
  <c r="L11" i="2"/>
  <c r="L12" i="2"/>
  <c r="L13" i="2"/>
  <c r="E6" i="2"/>
  <c r="E7" i="2"/>
  <c r="E8" i="2"/>
  <c r="E9" i="2"/>
  <c r="E10" i="2"/>
  <c r="E11" i="2"/>
  <c r="E12" i="2"/>
  <c r="E13" i="2"/>
  <c r="E17" i="1"/>
  <c r="E18" i="1"/>
  <c r="E19" i="1"/>
  <c r="E20" i="1"/>
  <c r="E21" i="1"/>
  <c r="E22" i="1"/>
  <c r="E23" i="1"/>
  <c r="E5" i="1"/>
  <c r="E6" i="1"/>
  <c r="E7" i="1"/>
  <c r="E8" i="1"/>
  <c r="E9" i="1"/>
  <c r="E10" i="1"/>
  <c r="E11" i="1"/>
  <c r="AT9" i="3"/>
  <c r="AT10" i="3"/>
  <c r="AT11" i="3"/>
  <c r="AT12" i="3"/>
  <c r="AT13" i="3"/>
  <c r="AL9" i="3"/>
  <c r="AL10" i="3"/>
  <c r="AL11" i="3"/>
  <c r="AL12" i="3"/>
  <c r="AL13" i="3"/>
  <c r="AD9" i="3"/>
  <c r="AD10" i="3"/>
  <c r="AD11" i="3"/>
  <c r="AD12" i="3"/>
  <c r="AD13" i="3"/>
  <c r="V9" i="3"/>
  <c r="V10" i="3"/>
  <c r="V11" i="3"/>
  <c r="V12" i="3"/>
  <c r="V13" i="3"/>
  <c r="N9" i="3"/>
  <c r="N10" i="3"/>
  <c r="N11" i="3"/>
  <c r="N12" i="3"/>
  <c r="N13" i="3"/>
  <c r="F9" i="3"/>
  <c r="F10" i="3"/>
  <c r="F11" i="3"/>
  <c r="F12" i="3"/>
  <c r="F13" i="3"/>
  <c r="AL8" i="4"/>
  <c r="AL9" i="4"/>
  <c r="AL10" i="4"/>
  <c r="AL11" i="4"/>
  <c r="AL12" i="4"/>
  <c r="AL13" i="4"/>
  <c r="AD8" i="4"/>
  <c r="AD9" i="4"/>
  <c r="AD10" i="4"/>
  <c r="AD11" i="4"/>
  <c r="AD12" i="4"/>
  <c r="AD13" i="4"/>
  <c r="V8" i="4"/>
  <c r="V9" i="4"/>
  <c r="V10" i="4"/>
  <c r="V11" i="4"/>
  <c r="V12" i="4"/>
  <c r="V13" i="4"/>
  <c r="N8" i="4"/>
  <c r="N9" i="4"/>
  <c r="N10" i="4"/>
  <c r="N11" i="4"/>
  <c r="N12" i="4"/>
  <c r="N13" i="4"/>
  <c r="N7" i="4"/>
  <c r="F8" i="4"/>
  <c r="F9" i="4"/>
  <c r="F10" i="4"/>
  <c r="F11" i="4"/>
  <c r="F12" i="4"/>
  <c r="F13" i="4"/>
  <c r="AL7" i="4"/>
  <c r="AE8" i="4"/>
  <c r="AE9" i="4"/>
  <c r="AE10" i="4"/>
  <c r="AE11" i="4"/>
  <c r="AE12" i="4"/>
  <c r="AE13" i="4"/>
  <c r="AM8" i="4"/>
  <c r="AM9" i="4"/>
  <c r="AM10" i="4"/>
  <c r="AM11" i="4"/>
  <c r="AM12" i="4"/>
  <c r="AM13" i="4"/>
  <c r="AM7" i="4"/>
  <c r="AE7" i="4"/>
  <c r="AD7" i="4"/>
  <c r="W8" i="4"/>
  <c r="W9" i="4"/>
  <c r="W10" i="4"/>
  <c r="W11" i="4"/>
  <c r="W12" i="4"/>
  <c r="W13" i="4"/>
  <c r="W7" i="4"/>
  <c r="V7" i="4"/>
  <c r="O8" i="4"/>
  <c r="O9" i="4"/>
  <c r="O10" i="4"/>
  <c r="O11" i="4"/>
  <c r="O12" i="4"/>
  <c r="O13" i="4"/>
  <c r="O7" i="4"/>
  <c r="G8" i="4"/>
  <c r="G9" i="4"/>
  <c r="G10" i="4"/>
  <c r="G11" i="4"/>
  <c r="G12" i="4"/>
  <c r="G13" i="4"/>
  <c r="G7" i="4"/>
  <c r="F7" i="4"/>
  <c r="BA24" i="3" l="1"/>
  <c r="AY24" i="3"/>
  <c r="AZ24" i="3" s="1"/>
  <c r="BA23" i="3"/>
  <c r="AY23" i="3"/>
  <c r="AZ23" i="3" s="1"/>
  <c r="BA22" i="3"/>
  <c r="AY22" i="3"/>
  <c r="AZ22" i="3" s="1"/>
  <c r="BA21" i="3"/>
  <c r="AY21" i="3"/>
  <c r="AZ21" i="3" s="1"/>
  <c r="BA20" i="3"/>
  <c r="AZ20" i="3"/>
  <c r="AY20" i="3"/>
  <c r="BA19" i="3"/>
  <c r="AY19" i="3"/>
  <c r="AZ19" i="3" s="1"/>
  <c r="AR24" i="3"/>
  <c r="AR23" i="3"/>
  <c r="AR22" i="3"/>
  <c r="AR21" i="3"/>
  <c r="AR20" i="3"/>
  <c r="AR19" i="3"/>
  <c r="AQ19" i="3"/>
  <c r="AI24" i="3"/>
  <c r="AG24" i="3"/>
  <c r="AH24" i="3" s="1"/>
  <c r="AI23" i="3"/>
  <c r="AG23" i="3"/>
  <c r="AH23" i="3" s="1"/>
  <c r="AI22" i="3"/>
  <c r="AG22" i="3"/>
  <c r="AH22" i="3" s="1"/>
  <c r="AI21" i="3"/>
  <c r="AG21" i="3"/>
  <c r="AH21" i="3" s="1"/>
  <c r="AI20" i="3"/>
  <c r="AG20" i="3"/>
  <c r="AH20" i="3" s="1"/>
  <c r="AI19" i="3"/>
  <c r="AG19" i="3"/>
  <c r="AH19" i="3" s="1"/>
  <c r="Z24" i="3"/>
  <c r="X24" i="3"/>
  <c r="Y24" i="3" s="1"/>
  <c r="Z23" i="3"/>
  <c r="X23" i="3"/>
  <c r="Y23" i="3" s="1"/>
  <c r="Z22" i="3"/>
  <c r="X22" i="3"/>
  <c r="Y22" i="3" s="1"/>
  <c r="Z21" i="3"/>
  <c r="Y21" i="3"/>
  <c r="X21" i="3"/>
  <c r="Z20" i="3"/>
  <c r="X20" i="3"/>
  <c r="Y20" i="3" s="1"/>
  <c r="Z19" i="3"/>
  <c r="X19" i="3"/>
  <c r="Y19" i="3" s="1"/>
  <c r="Q24" i="3"/>
  <c r="O24" i="3"/>
  <c r="P24" i="3" s="1"/>
  <c r="Q23" i="3"/>
  <c r="O23" i="3"/>
  <c r="P23" i="3" s="1"/>
  <c r="Q22" i="3"/>
  <c r="O22" i="3"/>
  <c r="P22" i="3" s="1"/>
  <c r="Q21" i="3"/>
  <c r="O21" i="3"/>
  <c r="P21" i="3" s="1"/>
  <c r="Q20" i="3"/>
  <c r="O20" i="3"/>
  <c r="P20" i="3" s="1"/>
  <c r="Q19" i="3"/>
  <c r="O19" i="3"/>
  <c r="P19" i="3" s="1"/>
  <c r="H24" i="3"/>
  <c r="F24" i="3"/>
  <c r="G24" i="3" s="1"/>
  <c r="H23" i="3"/>
  <c r="F23" i="3"/>
  <c r="G23" i="3" s="1"/>
  <c r="H22" i="3"/>
  <c r="F22" i="3"/>
  <c r="G22" i="3" s="1"/>
  <c r="H21" i="3"/>
  <c r="G21" i="3"/>
  <c r="F21" i="3"/>
  <c r="H20" i="3"/>
  <c r="F20" i="3"/>
  <c r="G20" i="3" s="1"/>
  <c r="H19" i="3"/>
  <c r="G19" i="3"/>
  <c r="F19" i="3"/>
  <c r="AU13" i="3"/>
  <c r="AU12" i="3"/>
  <c r="AU11" i="3"/>
  <c r="AU10" i="3"/>
  <c r="AU9" i="3"/>
  <c r="AU8" i="3"/>
  <c r="AT8" i="3"/>
  <c r="AM13" i="3"/>
  <c r="AM12" i="3"/>
  <c r="AM11" i="3"/>
  <c r="AM10" i="3"/>
  <c r="AM9" i="3"/>
  <c r="AM8" i="3"/>
  <c r="AL8" i="3"/>
  <c r="AE13" i="3"/>
  <c r="AE12" i="3"/>
  <c r="AE11" i="3"/>
  <c r="AE10" i="3"/>
  <c r="AE9" i="3"/>
  <c r="AE8" i="3"/>
  <c r="AD8" i="3"/>
  <c r="W13" i="3"/>
  <c r="W12" i="3"/>
  <c r="W11" i="3"/>
  <c r="W10" i="3"/>
  <c r="W9" i="3"/>
  <c r="W8" i="3"/>
  <c r="V8" i="3"/>
  <c r="O13" i="3"/>
  <c r="O12" i="3"/>
  <c r="O11" i="3"/>
  <c r="O10" i="3"/>
  <c r="O9" i="3"/>
  <c r="O8" i="3"/>
  <c r="N8" i="3"/>
  <c r="G13" i="3"/>
  <c r="G12" i="3"/>
  <c r="G11" i="3"/>
  <c r="G10" i="3"/>
  <c r="G9" i="3"/>
  <c r="G8" i="3"/>
  <c r="F8" i="3"/>
  <c r="AV59" i="2" l="1"/>
  <c r="AV58" i="2"/>
  <c r="AV57" i="2"/>
  <c r="AV56" i="2"/>
  <c r="AV55" i="2"/>
  <c r="AV54" i="2"/>
  <c r="AV53" i="2"/>
  <c r="AV52" i="2"/>
  <c r="AV51" i="2"/>
  <c r="AU51" i="2"/>
  <c r="AO59" i="2"/>
  <c r="AO58" i="2"/>
  <c r="AO57" i="2"/>
  <c r="AO56" i="2"/>
  <c r="AO55" i="2"/>
  <c r="AO54" i="2"/>
  <c r="AO53" i="2"/>
  <c r="AO52" i="2"/>
  <c r="AO51" i="2"/>
  <c r="AN51" i="2"/>
  <c r="AH59" i="2"/>
  <c r="AH58" i="2"/>
  <c r="AH57" i="2"/>
  <c r="AH56" i="2"/>
  <c r="AH55" i="2"/>
  <c r="AH54" i="2"/>
  <c r="AH53" i="2"/>
  <c r="AH52" i="2"/>
  <c r="AH51" i="2"/>
  <c r="AG51" i="2"/>
  <c r="AA59" i="2"/>
  <c r="AA58" i="2"/>
  <c r="AA57" i="2"/>
  <c r="AA56" i="2"/>
  <c r="AA55" i="2"/>
  <c r="AA54" i="2"/>
  <c r="AA53" i="2"/>
  <c r="AA52" i="2"/>
  <c r="AA51" i="2"/>
  <c r="Z51" i="2"/>
  <c r="T59" i="2"/>
  <c r="T58" i="2"/>
  <c r="T57" i="2"/>
  <c r="T56" i="2"/>
  <c r="T55" i="2"/>
  <c r="T54" i="2"/>
  <c r="T53" i="2"/>
  <c r="T52" i="2"/>
  <c r="T51" i="2"/>
  <c r="S51" i="2"/>
  <c r="M59" i="2"/>
  <c r="M58" i="2"/>
  <c r="M57" i="2"/>
  <c r="M56" i="2"/>
  <c r="M55" i="2"/>
  <c r="M54" i="2"/>
  <c r="M53" i="2"/>
  <c r="M52" i="2"/>
  <c r="M51" i="2"/>
  <c r="L51" i="2"/>
  <c r="F59" i="2"/>
  <c r="F58" i="2"/>
  <c r="F57" i="2"/>
  <c r="F56" i="2"/>
  <c r="F55" i="2"/>
  <c r="F54" i="2"/>
  <c r="F53" i="2"/>
  <c r="F52" i="2"/>
  <c r="F51" i="2"/>
  <c r="E51" i="2"/>
  <c r="AV43" i="2"/>
  <c r="AV42" i="2"/>
  <c r="AV41" i="2"/>
  <c r="AV40" i="2"/>
  <c r="AV39" i="2"/>
  <c r="AV38" i="2"/>
  <c r="AV37" i="2"/>
  <c r="AV36" i="2"/>
  <c r="AV35" i="2"/>
  <c r="AU35" i="2"/>
  <c r="AO43" i="2"/>
  <c r="AO42" i="2"/>
  <c r="AO41" i="2"/>
  <c r="AO40" i="2"/>
  <c r="AO39" i="2"/>
  <c r="AO38" i="2"/>
  <c r="AO37" i="2"/>
  <c r="AO36" i="2"/>
  <c r="AO35" i="2"/>
  <c r="AN35" i="2"/>
  <c r="AH43" i="2"/>
  <c r="AH42" i="2"/>
  <c r="AH41" i="2"/>
  <c r="AH40" i="2"/>
  <c r="AH39" i="2"/>
  <c r="AH38" i="2"/>
  <c r="AH37" i="2"/>
  <c r="AH36" i="2"/>
  <c r="AH35" i="2"/>
  <c r="AG35" i="2"/>
  <c r="AA43" i="2"/>
  <c r="AA42" i="2"/>
  <c r="AA41" i="2"/>
  <c r="AA40" i="2"/>
  <c r="AA39" i="2"/>
  <c r="AA38" i="2"/>
  <c r="AA37" i="2"/>
  <c r="AA36" i="2"/>
  <c r="AA35" i="2"/>
  <c r="Z35" i="2"/>
  <c r="T43" i="2"/>
  <c r="T42" i="2"/>
  <c r="T41" i="2"/>
  <c r="T40" i="2"/>
  <c r="T39" i="2"/>
  <c r="T38" i="2"/>
  <c r="T37" i="2"/>
  <c r="T36" i="2"/>
  <c r="T35" i="2"/>
  <c r="S35" i="2"/>
  <c r="M43" i="2"/>
  <c r="M42" i="2"/>
  <c r="M41" i="2"/>
  <c r="M40" i="2"/>
  <c r="M39" i="2"/>
  <c r="M38" i="2"/>
  <c r="M37" i="2"/>
  <c r="M36" i="2"/>
  <c r="M35" i="2"/>
  <c r="L35" i="2"/>
  <c r="F43" i="2"/>
  <c r="F42" i="2"/>
  <c r="F41" i="2"/>
  <c r="F40" i="2"/>
  <c r="F39" i="2"/>
  <c r="F38" i="2"/>
  <c r="F37" i="2"/>
  <c r="F36" i="2"/>
  <c r="F35" i="2"/>
  <c r="E35" i="2"/>
  <c r="AV28" i="2"/>
  <c r="AV27" i="2"/>
  <c r="AV26" i="2"/>
  <c r="AV25" i="2"/>
  <c r="AV24" i="2"/>
  <c r="AV23" i="2"/>
  <c r="AV22" i="2"/>
  <c r="AV21" i="2"/>
  <c r="AV20" i="2"/>
  <c r="AU20" i="2"/>
  <c r="AO28" i="2"/>
  <c r="AO27" i="2"/>
  <c r="AO26" i="2"/>
  <c r="AO25" i="2"/>
  <c r="AO24" i="2"/>
  <c r="AO23" i="2"/>
  <c r="AO22" i="2"/>
  <c r="AO21" i="2"/>
  <c r="AO20" i="2"/>
  <c r="AN20" i="2"/>
  <c r="AH28" i="2"/>
  <c r="AH27" i="2"/>
  <c r="AH26" i="2"/>
  <c r="AH25" i="2"/>
  <c r="AH24" i="2"/>
  <c r="AH23" i="2"/>
  <c r="AH22" i="2"/>
  <c r="AH21" i="2"/>
  <c r="AH20" i="2"/>
  <c r="AG20" i="2"/>
  <c r="AA28" i="2"/>
  <c r="AA27" i="2"/>
  <c r="AA26" i="2"/>
  <c r="AA25" i="2"/>
  <c r="AA24" i="2"/>
  <c r="AA23" i="2"/>
  <c r="AA22" i="2"/>
  <c r="AA21" i="2"/>
  <c r="AA20" i="2"/>
  <c r="Z20" i="2"/>
  <c r="T28" i="2"/>
  <c r="T27" i="2"/>
  <c r="T26" i="2"/>
  <c r="T25" i="2"/>
  <c r="T24" i="2"/>
  <c r="T23" i="2"/>
  <c r="T22" i="2"/>
  <c r="T21" i="2"/>
  <c r="T20" i="2"/>
  <c r="S20" i="2"/>
  <c r="M28" i="2"/>
  <c r="M27" i="2"/>
  <c r="M26" i="2"/>
  <c r="M25" i="2"/>
  <c r="M24" i="2"/>
  <c r="M23" i="2"/>
  <c r="M22" i="2"/>
  <c r="M21" i="2"/>
  <c r="M20" i="2"/>
  <c r="L20" i="2"/>
  <c r="F28" i="2"/>
  <c r="F27" i="2"/>
  <c r="F26" i="2"/>
  <c r="F25" i="2"/>
  <c r="F24" i="2"/>
  <c r="F23" i="2"/>
  <c r="F22" i="2"/>
  <c r="F21" i="2"/>
  <c r="F20" i="2"/>
  <c r="E20" i="2"/>
  <c r="AV13" i="2"/>
  <c r="AV12" i="2"/>
  <c r="AV11" i="2"/>
  <c r="AV10" i="2"/>
  <c r="AV9" i="2"/>
  <c r="AV8" i="2"/>
  <c r="AV7" i="2"/>
  <c r="AV6" i="2"/>
  <c r="AV5" i="2"/>
  <c r="AU5" i="2"/>
  <c r="AO13" i="2"/>
  <c r="AO12" i="2"/>
  <c r="AO11" i="2"/>
  <c r="AO10" i="2"/>
  <c r="AO9" i="2"/>
  <c r="AO8" i="2"/>
  <c r="AO7" i="2"/>
  <c r="AO6" i="2"/>
  <c r="AO5" i="2"/>
  <c r="AN5" i="2"/>
  <c r="AH13" i="2"/>
  <c r="AH12" i="2"/>
  <c r="AH11" i="2"/>
  <c r="AH10" i="2"/>
  <c r="AH9" i="2"/>
  <c r="AH8" i="2"/>
  <c r="AH7" i="2"/>
  <c r="AH6" i="2"/>
  <c r="AH5" i="2"/>
  <c r="AG5" i="2"/>
  <c r="AA13" i="2"/>
  <c r="AA12" i="2"/>
  <c r="AA11" i="2"/>
  <c r="AA10" i="2"/>
  <c r="AA9" i="2"/>
  <c r="AA8" i="2"/>
  <c r="AA7" i="2"/>
  <c r="AA6" i="2"/>
  <c r="AA5" i="2"/>
  <c r="Z5" i="2"/>
  <c r="T13" i="2"/>
  <c r="T12" i="2"/>
  <c r="T11" i="2"/>
  <c r="T10" i="2"/>
  <c r="T9" i="2"/>
  <c r="T8" i="2"/>
  <c r="T7" i="2"/>
  <c r="T6" i="2"/>
  <c r="T5" i="2"/>
  <c r="S5" i="2"/>
  <c r="M13" i="2"/>
  <c r="M12" i="2"/>
  <c r="M11" i="2"/>
  <c r="M10" i="2"/>
  <c r="M9" i="2"/>
  <c r="M8" i="2"/>
  <c r="M7" i="2"/>
  <c r="M6" i="2"/>
  <c r="M5" i="2"/>
  <c r="L5" i="2"/>
  <c r="F13" i="2"/>
  <c r="F12" i="2"/>
  <c r="F11" i="2"/>
  <c r="F10" i="2"/>
  <c r="F9" i="2"/>
  <c r="F8" i="2"/>
  <c r="F7" i="2"/>
  <c r="F6" i="2"/>
  <c r="F5" i="2"/>
  <c r="E5" i="2"/>
  <c r="F23" i="1" l="1"/>
  <c r="F22" i="1"/>
  <c r="F21" i="1"/>
  <c r="F20" i="1"/>
  <c r="F19" i="1"/>
  <c r="F18" i="1"/>
  <c r="F17" i="1"/>
  <c r="F16" i="1"/>
  <c r="E16" i="1"/>
  <c r="F11" i="1"/>
  <c r="F10" i="1"/>
  <c r="F9" i="1"/>
  <c r="F8" i="1"/>
  <c r="F7" i="1"/>
  <c r="F6" i="1"/>
  <c r="F5" i="1"/>
  <c r="F4" i="1"/>
  <c r="E4" i="1"/>
</calcChain>
</file>

<file path=xl/sharedStrings.xml><?xml version="1.0" encoding="utf-8"?>
<sst xmlns="http://schemas.openxmlformats.org/spreadsheetml/2006/main" count="775" uniqueCount="111">
  <si>
    <r>
      <t>Concentration of H</t>
    </r>
    <r>
      <rPr>
        <b/>
        <vertAlign val="subscript"/>
        <sz val="12"/>
        <color rgb="FF000000"/>
        <rFont val="Times New Roman"/>
        <family val="1"/>
      </rPr>
      <t>2</t>
    </r>
    <r>
      <rPr>
        <b/>
        <sz val="12"/>
        <color rgb="FF000000"/>
        <rFont val="Times New Roman"/>
        <family val="1"/>
      </rPr>
      <t>SO</t>
    </r>
    <r>
      <rPr>
        <b/>
        <vertAlign val="subscript"/>
        <sz val="12"/>
        <color rgb="FF000000"/>
        <rFont val="Times New Roman"/>
        <family val="1"/>
      </rPr>
      <t>4</t>
    </r>
  </si>
  <si>
    <t>Reducing sugar 1 (g/L)</t>
  </si>
  <si>
    <t>Reducing sugar 2 (g/L)</t>
  </si>
  <si>
    <t>Reducing sugar 3 (g/L)</t>
  </si>
  <si>
    <t>Total Reducing Sugar (g/L)</t>
  </si>
  <si>
    <t>Standard Deviation</t>
  </si>
  <si>
    <t>Concentration of NaOH</t>
  </si>
  <si>
    <t>Reducing sugar3 (g/L)</t>
  </si>
  <si>
    <t>Pretreament with Sodium Hydroxide (Alkaline)</t>
  </si>
  <si>
    <t>Pretreatment with Sulphuric Acid (Acidic)</t>
  </si>
  <si>
    <t>Furfural</t>
  </si>
  <si>
    <t>Optical Density</t>
  </si>
  <si>
    <t>CONTROL (without inhibitors)</t>
  </si>
  <si>
    <r>
      <t>1</t>
    </r>
    <r>
      <rPr>
        <b/>
        <vertAlign val="superscript"/>
        <sz val="12"/>
        <color theme="1"/>
        <rFont val="Times New Roman"/>
        <family val="1"/>
      </rPr>
      <t xml:space="preserve">st </t>
    </r>
    <r>
      <rPr>
        <b/>
        <sz val="12"/>
        <color theme="1"/>
        <rFont val="Times New Roman"/>
        <family val="1"/>
      </rPr>
      <t>reading</t>
    </r>
  </si>
  <si>
    <r>
      <t>2</t>
    </r>
    <r>
      <rPr>
        <b/>
        <vertAlign val="superscript"/>
        <sz val="12"/>
        <color theme="1"/>
        <rFont val="Times New Roman"/>
        <family val="1"/>
      </rPr>
      <t>nd</t>
    </r>
    <r>
      <rPr>
        <b/>
        <sz val="12"/>
        <color theme="1"/>
        <rFont val="Times New Roman"/>
        <family val="1"/>
      </rPr>
      <t xml:space="preserve"> reading</t>
    </r>
  </si>
  <si>
    <r>
      <t>3</t>
    </r>
    <r>
      <rPr>
        <b/>
        <vertAlign val="superscript"/>
        <sz val="12"/>
        <color theme="1"/>
        <rFont val="Times New Roman"/>
        <family val="1"/>
      </rPr>
      <t>rd</t>
    </r>
    <r>
      <rPr>
        <b/>
        <sz val="12"/>
        <color theme="1"/>
        <rFont val="Times New Roman"/>
        <family val="1"/>
      </rPr>
      <t xml:space="preserve"> reading</t>
    </r>
  </si>
  <si>
    <t>Average</t>
  </si>
  <si>
    <t>STDEV</t>
  </si>
  <si>
    <t>0 hour</t>
  </si>
  <si>
    <t>12 hours</t>
  </si>
  <si>
    <t>24 hours</t>
  </si>
  <si>
    <t>36 hours</t>
  </si>
  <si>
    <t>48 hours</t>
  </si>
  <si>
    <t>72 hours</t>
  </si>
  <si>
    <t>96 hours</t>
  </si>
  <si>
    <t>120 hours</t>
  </si>
  <si>
    <t>144 hours</t>
  </si>
  <si>
    <t>At 0.5 g/L (0.0375 mL furfural in 0.0750 L media)</t>
  </si>
  <si>
    <t>At 1.0 g/L (0.075 mL furfural in 0.0750 L media)</t>
  </si>
  <si>
    <t>At 2.0 g/L (0.150 mL furfural in 0.0750 L media)</t>
  </si>
  <si>
    <t>At 3.0 g/L (0.225 mL furfural in 0.0750 L media)</t>
  </si>
  <si>
    <t>At 4.0 g/L (0.300 mL furfural in 0.0750 L media)</t>
  </si>
  <si>
    <t>At 5.0 g/L (0.375 mL furfural in 0.0750 L media)</t>
  </si>
  <si>
    <t>Hydroxymethylfurfural (HMF)</t>
  </si>
  <si>
    <t>At 0.5 g/L (0.0375 mL HMF in 0.0750 L media)</t>
  </si>
  <si>
    <t>At 1.0 g/L (0.075 mL HMF in 0.0750 L media)</t>
  </si>
  <si>
    <t>At 2.0 g/L (0.150 mL HMF in 0.0750 L media)</t>
  </si>
  <si>
    <t>At 3.0 g/L (0.225 mL HMF in 0.0750 L media)</t>
  </si>
  <si>
    <t>At 4.0 g/L (0.300 mL HMF in 0.0750 L media)</t>
  </si>
  <si>
    <t>At 5.0 g/L (0.375 mL HMF in 0.0750 L media)</t>
  </si>
  <si>
    <t>Acetic Acid</t>
  </si>
  <si>
    <t>At 0.5 g/L (0.0375 mL acetic acid in 0.0750 L media)</t>
  </si>
  <si>
    <t>At 1.0 g/L (0.075 mL acetic acid in 0.0750 L media)</t>
  </si>
  <si>
    <t>At 2.0 g/L (0.150 mL acetic acid in 0.0750 L media)</t>
  </si>
  <si>
    <t>At 3.0 g/L (0.225 mL acetic acid in 0.0750 L media)</t>
  </si>
  <si>
    <t>At 4.0 g/L (0.300 mL acetic acid in 0.0750 L media)</t>
  </si>
  <si>
    <t>At 5.0 g/L (0.375 mL acetic acid in 0.0750 L media)</t>
  </si>
  <si>
    <t>Levulinic Acid</t>
  </si>
  <si>
    <t>At 0.5 g/L (0.0375 mL levulinic acid in 0.0750 L media)</t>
  </si>
  <si>
    <t>At 1.0 g/L (0.075 mL levulinic acid in 0.0750 L media)</t>
  </si>
  <si>
    <t>At 2.0 g/L (0.150 mL levulinic acid in 0.0750 L media)</t>
  </si>
  <si>
    <t>At 3.0 g/L (0.225 mL levulinic acid in 0.0750 L media)</t>
  </si>
  <si>
    <t>At 4.0 g/L (0.300 mL levulinic acid in 0.0750 L media)</t>
  </si>
  <si>
    <t>At 5.0 g/L (0.375 mL levulinic acid in 0.0750 L media)</t>
  </si>
  <si>
    <t>3rd reading</t>
  </si>
  <si>
    <t>4th reading</t>
  </si>
  <si>
    <t>YPD</t>
  </si>
  <si>
    <t>Reducing Sugar</t>
  </si>
  <si>
    <t>Average Absorbance</t>
  </si>
  <si>
    <t>Actual Glucose Concentration (g/L)</t>
  </si>
  <si>
    <t>0 hours</t>
  </si>
  <si>
    <t>25 g/L</t>
  </si>
  <si>
    <t>20 g/L</t>
  </si>
  <si>
    <t>15 g/L</t>
  </si>
  <si>
    <t>SET 1</t>
  </si>
  <si>
    <t>SET 2</t>
  </si>
  <si>
    <t>SET 3</t>
  </si>
  <si>
    <t>AVG</t>
  </si>
  <si>
    <t>Cell dry weight</t>
  </si>
  <si>
    <t>Single Cell Oil Yield (g/L)</t>
  </si>
  <si>
    <t>Total SCO yield (g/L) with concentration 1%, 3%, 5%, 10% and 15% Concentration of Resin (XAD 4, XAD 7, IR 120, IRA 96, IRA 402)</t>
  </si>
  <si>
    <t>XAD 4</t>
  </si>
  <si>
    <t>Set 1</t>
  </si>
  <si>
    <t>Set 2</t>
  </si>
  <si>
    <t>S. Deviation</t>
  </si>
  <si>
    <t>Overliming</t>
  </si>
  <si>
    <t>Control</t>
  </si>
  <si>
    <t>XAD 7</t>
  </si>
  <si>
    <t>IR 120</t>
  </si>
  <si>
    <t>IRA 96</t>
  </si>
  <si>
    <t>IRA 402</t>
  </si>
  <si>
    <t>Set 3</t>
  </si>
  <si>
    <t xml:space="preserve">XAD 4 </t>
  </si>
  <si>
    <t>Detoxification Method</t>
  </si>
  <si>
    <t>Fatty Acid Composition (%)</t>
  </si>
  <si>
    <t>Palmitic Acid C16:0</t>
  </si>
  <si>
    <t>Margaric Acid C17:0</t>
  </si>
  <si>
    <t>Strearic Acid C18:0</t>
  </si>
  <si>
    <t>Oleic Acid C18:1</t>
  </si>
  <si>
    <t>Linoleic Acid C18:2</t>
  </si>
  <si>
    <t>Arachidic Acid C20:0</t>
  </si>
  <si>
    <t>Myristic Acid C14:0</t>
  </si>
  <si>
    <t>N1</t>
  </si>
  <si>
    <t>N2</t>
  </si>
  <si>
    <t>N3</t>
  </si>
  <si>
    <t>S. DEVIATION</t>
  </si>
  <si>
    <t>FAME</t>
  </si>
  <si>
    <t>10 g/L</t>
  </si>
  <si>
    <t>5 g/L</t>
  </si>
  <si>
    <t>YP</t>
  </si>
  <si>
    <t>S.Deviation</t>
  </si>
  <si>
    <t>Hours</t>
  </si>
  <si>
    <t>Std Dev</t>
  </si>
  <si>
    <t>Lipid Content (%)</t>
  </si>
  <si>
    <t>Medium 25</t>
  </si>
  <si>
    <t>Medium 20</t>
  </si>
  <si>
    <t>Medium 10</t>
  </si>
  <si>
    <t>Medium 15</t>
  </si>
  <si>
    <t>Medium 5</t>
  </si>
  <si>
    <t>Medium YPD</t>
  </si>
  <si>
    <t>Medium 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</si>
</sst>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0" fillId="0" borderId="1" xfId="0" applyNumberFormat="1" applyBorder="1"/>
    <xf numFmtId="2" fontId="0" fillId="0" borderId="1" xfId="0" applyNumberFormat="1" applyBorder="1"/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2" fontId="0" fillId="0" borderId="7" xfId="0" applyNumberFormat="1" applyBorder="1"/>
    <xf numFmtId="164" fontId="0" fillId="0" borderId="7" xfId="0" applyNumberFormat="1" applyBorder="1"/>
    <xf numFmtId="0" fontId="5" fillId="0" borderId="8" xfId="0" applyFont="1" applyFill="1" applyBorder="1" applyAlignment="1">
      <alignment horizontal="center" vertical="center" wrapText="1"/>
    </xf>
    <xf numFmtId="2" fontId="0" fillId="0" borderId="1" xfId="0" applyNumberFormat="1" applyFont="1" applyBorder="1"/>
    <xf numFmtId="2" fontId="0" fillId="0" borderId="3" xfId="0" applyNumberFormat="1" applyFont="1" applyBorder="1"/>
    <xf numFmtId="2" fontId="0" fillId="0" borderId="7" xfId="0" applyNumberFormat="1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1" xfId="0" applyBorder="1"/>
    <xf numFmtId="165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9" fontId="5" fillId="0" borderId="1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3" xfId="0" applyFont="1" applyBorder="1"/>
    <xf numFmtId="0" fontId="4" fillId="0" borderId="9" xfId="0" applyFont="1" applyBorder="1"/>
    <xf numFmtId="0" fontId="4" fillId="0" borderId="4" xfId="0" applyFont="1" applyBorder="1"/>
    <xf numFmtId="0" fontId="5" fillId="0" borderId="1" xfId="0" applyFont="1" applyBorder="1"/>
    <xf numFmtId="2" fontId="4" fillId="0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0" fillId="0" borderId="18" xfId="0" applyBorder="1"/>
    <xf numFmtId="0" fontId="0" fillId="0" borderId="0" xfId="0" applyBorder="1"/>
    <xf numFmtId="2" fontId="0" fillId="0" borderId="18" xfId="0" applyNumberFormat="1" applyBorder="1"/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2" fontId="0" fillId="0" borderId="10" xfId="0" applyNumberFormat="1" applyBorder="1"/>
    <xf numFmtId="0" fontId="0" fillId="0" borderId="0" xfId="0" applyAlignment="1"/>
    <xf numFmtId="0" fontId="8" fillId="0" borderId="0" xfId="0" applyFont="1"/>
    <xf numFmtId="2" fontId="0" fillId="0" borderId="0" xfId="0" applyNumberFormat="1"/>
    <xf numFmtId="2" fontId="4" fillId="0" borderId="1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0" fillId="0" borderId="3" xfId="0" applyNumberForma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0" fontId="4" fillId="0" borderId="23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8" xfId="0" applyFont="1" applyBorder="1"/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workbookViewId="0">
      <selection activeCell="K23" sqref="K23"/>
    </sheetView>
  </sheetViews>
  <sheetFormatPr defaultRowHeight="14.4" x14ac:dyDescent="0.3"/>
  <sheetData>
    <row r="2" spans="1:6" ht="15" thickBot="1" x14ac:dyDescent="0.35">
      <c r="A2" t="s">
        <v>9</v>
      </c>
    </row>
    <row r="3" spans="1:6" ht="65.400000000000006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</row>
    <row r="4" spans="1:6" ht="16.2" thickBot="1" x14ac:dyDescent="0.35">
      <c r="A4" s="4">
        <v>5.0000000000000001E-3</v>
      </c>
      <c r="B4" s="5">
        <v>20.117999999999999</v>
      </c>
      <c r="C4" s="5">
        <v>21.001000000000001</v>
      </c>
      <c r="D4" s="5">
        <v>20.811</v>
      </c>
      <c r="E4" s="7">
        <f>AVERAGE(B4:D4)</f>
        <v>20.643333333333334</v>
      </c>
      <c r="F4" s="7">
        <f>STDEV(B4:D4)</f>
        <v>0.4647648150767596</v>
      </c>
    </row>
    <row r="5" spans="1:6" ht="16.2" thickBot="1" x14ac:dyDescent="0.35">
      <c r="A5" s="4">
        <v>0.01</v>
      </c>
      <c r="B5" s="5">
        <v>22.175999999999998</v>
      </c>
      <c r="C5" s="5">
        <v>22.312000000000001</v>
      </c>
      <c r="D5" s="5">
        <v>21.088000000000001</v>
      </c>
      <c r="E5" s="7">
        <f t="shared" ref="E5:E11" si="0">AVERAGE(B5:D5)</f>
        <v>21.858666666666664</v>
      </c>
      <c r="F5" s="7">
        <f t="shared" ref="F5:F11" si="1">STDEV(B5:D5)</f>
        <v>0.67087206927500909</v>
      </c>
    </row>
    <row r="6" spans="1:6" ht="16.2" thickBot="1" x14ac:dyDescent="0.35">
      <c r="A6" s="4">
        <v>0.02</v>
      </c>
      <c r="B6" s="5">
        <v>25.326000000000001</v>
      </c>
      <c r="C6" s="5">
        <v>25.890999999999998</v>
      </c>
      <c r="D6" s="5">
        <v>26.731000000000002</v>
      </c>
      <c r="E6" s="7">
        <f t="shared" si="0"/>
        <v>25.98266666666667</v>
      </c>
      <c r="F6" s="7">
        <f t="shared" si="1"/>
        <v>0.70697123939615425</v>
      </c>
    </row>
    <row r="7" spans="1:6" ht="16.2" thickBot="1" x14ac:dyDescent="0.35">
      <c r="A7" s="4">
        <v>0.03</v>
      </c>
      <c r="B7" s="5">
        <v>14.939</v>
      </c>
      <c r="C7" s="5">
        <v>15.000999999999999</v>
      </c>
      <c r="D7" s="5">
        <v>14.871</v>
      </c>
      <c r="E7" s="7">
        <f t="shared" si="0"/>
        <v>14.936999999999999</v>
      </c>
      <c r="F7" s="7">
        <f t="shared" si="1"/>
        <v>6.5023072828034933E-2</v>
      </c>
    </row>
    <row r="8" spans="1:6" ht="16.2" thickBot="1" x14ac:dyDescent="0.35">
      <c r="A8" s="4">
        <v>0.05</v>
      </c>
      <c r="B8" s="5">
        <v>11.944000000000001</v>
      </c>
      <c r="C8" s="5">
        <v>12.289</v>
      </c>
      <c r="D8" s="5">
        <v>12.198</v>
      </c>
      <c r="E8" s="7">
        <f t="shared" si="0"/>
        <v>12.143666666666666</v>
      </c>
      <c r="F8" s="7">
        <f t="shared" si="1"/>
        <v>0.17880249811826776</v>
      </c>
    </row>
    <row r="9" spans="1:6" ht="16.2" thickBot="1" x14ac:dyDescent="0.35">
      <c r="A9" s="4">
        <v>0.06</v>
      </c>
      <c r="B9" s="5">
        <v>11.534000000000001</v>
      </c>
      <c r="C9" s="5">
        <v>11.555</v>
      </c>
      <c r="D9" s="5">
        <v>12.352</v>
      </c>
      <c r="E9" s="7">
        <f t="shared" si="0"/>
        <v>11.813666666666668</v>
      </c>
      <c r="F9" s="7">
        <f t="shared" si="1"/>
        <v>0.46632856800043182</v>
      </c>
    </row>
    <row r="10" spans="1:6" ht="16.2" thickBot="1" x14ac:dyDescent="0.35">
      <c r="A10" s="4">
        <v>0.08</v>
      </c>
      <c r="B10" s="5">
        <v>10.147</v>
      </c>
      <c r="C10" s="5">
        <v>8.1120000000000001</v>
      </c>
      <c r="D10" s="5">
        <v>8.5329999999999995</v>
      </c>
      <c r="E10" s="7">
        <f t="shared" si="0"/>
        <v>8.9306666666666672</v>
      </c>
      <c r="F10" s="7">
        <f t="shared" si="1"/>
        <v>1.0742021845692429</v>
      </c>
    </row>
    <row r="11" spans="1:6" ht="16.2" thickBot="1" x14ac:dyDescent="0.35">
      <c r="A11" s="4">
        <v>0.1</v>
      </c>
      <c r="B11" s="5">
        <v>7.42</v>
      </c>
      <c r="C11" s="5">
        <v>5.31</v>
      </c>
      <c r="D11" s="5">
        <v>6.12</v>
      </c>
      <c r="E11" s="7">
        <f t="shared" si="0"/>
        <v>6.2833333333333341</v>
      </c>
      <c r="F11" s="7">
        <f t="shared" si="1"/>
        <v>1.0644403850537252</v>
      </c>
    </row>
    <row r="14" spans="1:6" ht="15" thickBot="1" x14ac:dyDescent="0.35">
      <c r="A14" t="s">
        <v>8</v>
      </c>
    </row>
    <row r="15" spans="1:6" ht="63" thickBot="1" x14ac:dyDescent="0.35">
      <c r="A15" s="1" t="s">
        <v>6</v>
      </c>
      <c r="B15" s="2" t="s">
        <v>1</v>
      </c>
      <c r="C15" s="2" t="s">
        <v>2</v>
      </c>
      <c r="D15" s="2" t="s">
        <v>7</v>
      </c>
      <c r="E15" s="3" t="s">
        <v>4</v>
      </c>
      <c r="F15" s="3" t="s">
        <v>5</v>
      </c>
    </row>
    <row r="16" spans="1:6" ht="16.2" thickBot="1" x14ac:dyDescent="0.35">
      <c r="A16" s="4">
        <v>5.0000000000000001E-3</v>
      </c>
      <c r="B16" s="5">
        <v>0.48399999999999999</v>
      </c>
      <c r="C16" s="5">
        <v>0.33300000000000002</v>
      </c>
      <c r="D16" s="5">
        <v>0.41399999999999998</v>
      </c>
      <c r="E16" s="7">
        <f>AVERAGE(B16:D16)</f>
        <v>0.41033333333333327</v>
      </c>
      <c r="F16" s="7">
        <f>STDEV(B16:D16)</f>
        <v>7.5566747537083881E-2</v>
      </c>
    </row>
    <row r="17" spans="1:6" ht="16.2" thickBot="1" x14ac:dyDescent="0.35">
      <c r="A17" s="4">
        <v>0.01</v>
      </c>
      <c r="B17" s="5">
        <v>0.626</v>
      </c>
      <c r="C17" s="5">
        <v>0.61099999999999999</v>
      </c>
      <c r="D17" s="5">
        <v>0.56599999999999995</v>
      </c>
      <c r="E17" s="7">
        <f t="shared" ref="E17:E23" si="2">AVERAGE(B17:D17)</f>
        <v>0.60099999999999998</v>
      </c>
      <c r="F17" s="7">
        <f t="shared" ref="F17:F23" si="3">STDEV(B17:D17)</f>
        <v>3.1224989991992018E-2</v>
      </c>
    </row>
    <row r="18" spans="1:6" ht="16.2" thickBot="1" x14ac:dyDescent="0.35">
      <c r="A18" s="4">
        <v>0.02</v>
      </c>
      <c r="B18" s="5">
        <v>1.304</v>
      </c>
      <c r="C18" s="5">
        <v>1.208</v>
      </c>
      <c r="D18" s="5">
        <v>1.3120000000000001</v>
      </c>
      <c r="E18" s="7">
        <f t="shared" si="2"/>
        <v>1.2746666666666666</v>
      </c>
      <c r="F18" s="7">
        <f t="shared" si="3"/>
        <v>5.7873425104561935E-2</v>
      </c>
    </row>
    <row r="19" spans="1:6" ht="16.2" thickBot="1" x14ac:dyDescent="0.35">
      <c r="A19" s="4">
        <v>0.03</v>
      </c>
      <c r="B19" s="5">
        <v>0.86199999999999999</v>
      </c>
      <c r="C19" s="5">
        <v>0.86899999999999999</v>
      </c>
      <c r="D19" s="5">
        <v>0.71699999999999997</v>
      </c>
      <c r="E19" s="7">
        <f t="shared" si="2"/>
        <v>0.81599999999999995</v>
      </c>
      <c r="F19" s="7">
        <f t="shared" si="3"/>
        <v>8.5807925041921404E-2</v>
      </c>
    </row>
    <row r="20" spans="1:6" ht="16.2" thickBot="1" x14ac:dyDescent="0.35">
      <c r="A20" s="4">
        <v>0.05</v>
      </c>
      <c r="B20" s="5">
        <v>1.3979999999999999</v>
      </c>
      <c r="C20" s="5">
        <v>1.4890000000000001</v>
      </c>
      <c r="D20" s="5">
        <v>1.365</v>
      </c>
      <c r="E20" s="7">
        <f t="shared" si="2"/>
        <v>1.4173333333333333</v>
      </c>
      <c r="F20" s="7">
        <f t="shared" si="3"/>
        <v>6.422097269065101E-2</v>
      </c>
    </row>
    <row r="21" spans="1:6" ht="16.2" thickBot="1" x14ac:dyDescent="0.35">
      <c r="A21" s="4">
        <v>0.06</v>
      </c>
      <c r="B21" s="5">
        <v>0.98799999999999999</v>
      </c>
      <c r="C21" s="5">
        <v>0.998</v>
      </c>
      <c r="D21" s="5">
        <v>0.88800000000000001</v>
      </c>
      <c r="E21" s="7">
        <f t="shared" si="2"/>
        <v>0.95800000000000007</v>
      </c>
      <c r="F21" s="7">
        <f t="shared" si="3"/>
        <v>6.0827625302982184E-2</v>
      </c>
    </row>
    <row r="22" spans="1:6" ht="16.2" thickBot="1" x14ac:dyDescent="0.35">
      <c r="A22" s="4">
        <v>0.08</v>
      </c>
      <c r="B22" s="5">
        <v>1.304</v>
      </c>
      <c r="C22" s="5">
        <v>1.214</v>
      </c>
      <c r="D22" s="5">
        <v>1.365</v>
      </c>
      <c r="E22" s="7">
        <f t="shared" si="2"/>
        <v>1.2943333333333333</v>
      </c>
      <c r="F22" s="7">
        <f t="shared" si="3"/>
        <v>7.5962710150002777E-2</v>
      </c>
    </row>
    <row r="23" spans="1:6" ht="16.2" thickBot="1" x14ac:dyDescent="0.35">
      <c r="A23" s="4">
        <v>0.1</v>
      </c>
      <c r="B23" s="5">
        <v>1.335</v>
      </c>
      <c r="C23" s="5">
        <v>1.573</v>
      </c>
      <c r="D23" s="5">
        <v>1.4450000000000001</v>
      </c>
      <c r="E23" s="7">
        <f t="shared" si="2"/>
        <v>1.4509999999999998</v>
      </c>
      <c r="F23" s="7">
        <f t="shared" si="3"/>
        <v>0.11911339135462476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9"/>
  <sheetViews>
    <sheetView topLeftCell="A7" workbookViewId="0">
      <selection activeCell="G16" sqref="G16"/>
    </sheetView>
  </sheetViews>
  <sheetFormatPr defaultRowHeight="14.4" x14ac:dyDescent="0.3"/>
  <cols>
    <col min="19" max="19" width="9.33203125" bestFit="1" customWidth="1"/>
  </cols>
  <sheetData>
    <row r="1" spans="1:48" ht="15.6" x14ac:dyDescent="0.3">
      <c r="A1" s="11" t="s">
        <v>10</v>
      </c>
    </row>
    <row r="2" spans="1:48" ht="15.6" x14ac:dyDescent="0.3">
      <c r="A2" s="12" t="s">
        <v>11</v>
      </c>
    </row>
    <row r="3" spans="1:48" ht="16.2" thickBot="1" x14ac:dyDescent="0.35">
      <c r="A3" s="8" t="s">
        <v>12</v>
      </c>
      <c r="H3" s="8" t="s">
        <v>27</v>
      </c>
      <c r="O3" s="8" t="s">
        <v>28</v>
      </c>
      <c r="V3" s="8" t="s">
        <v>29</v>
      </c>
      <c r="AC3" s="8" t="s">
        <v>30</v>
      </c>
      <c r="AJ3" s="8" t="s">
        <v>31</v>
      </c>
      <c r="AQ3" s="8" t="s">
        <v>32</v>
      </c>
    </row>
    <row r="4" spans="1:48" ht="34.200000000000003" thickBot="1" x14ac:dyDescent="0.35">
      <c r="A4" s="13"/>
      <c r="B4" s="9" t="s">
        <v>13</v>
      </c>
      <c r="C4" s="9" t="s">
        <v>14</v>
      </c>
      <c r="D4" s="9" t="s">
        <v>15</v>
      </c>
      <c r="E4" s="14" t="s">
        <v>16</v>
      </c>
      <c r="F4" s="15" t="s">
        <v>17</v>
      </c>
      <c r="H4" s="13"/>
      <c r="I4" s="9" t="s">
        <v>13</v>
      </c>
      <c r="J4" s="9" t="s">
        <v>14</v>
      </c>
      <c r="K4" s="9" t="s">
        <v>15</v>
      </c>
      <c r="L4" s="9" t="s">
        <v>16</v>
      </c>
      <c r="M4" s="15" t="s">
        <v>17</v>
      </c>
      <c r="O4" s="13"/>
      <c r="P4" s="9" t="s">
        <v>13</v>
      </c>
      <c r="Q4" s="9" t="s">
        <v>14</v>
      </c>
      <c r="R4" s="9" t="s">
        <v>15</v>
      </c>
      <c r="S4" s="9" t="s">
        <v>16</v>
      </c>
      <c r="T4" s="15" t="s">
        <v>17</v>
      </c>
      <c r="V4" s="13"/>
      <c r="W4" s="9" t="s">
        <v>13</v>
      </c>
      <c r="X4" s="9" t="s">
        <v>14</v>
      </c>
      <c r="Y4" s="9" t="s">
        <v>15</v>
      </c>
      <c r="Z4" s="9" t="s">
        <v>16</v>
      </c>
      <c r="AA4" s="15" t="s">
        <v>17</v>
      </c>
      <c r="AC4" s="13"/>
      <c r="AD4" s="9" t="s">
        <v>13</v>
      </c>
      <c r="AE4" s="9" t="s">
        <v>14</v>
      </c>
      <c r="AF4" s="9" t="s">
        <v>15</v>
      </c>
      <c r="AG4" s="9" t="s">
        <v>16</v>
      </c>
      <c r="AH4" s="15" t="s">
        <v>17</v>
      </c>
      <c r="AJ4" s="13"/>
      <c r="AK4" s="9" t="s">
        <v>13</v>
      </c>
      <c r="AL4" s="9" t="s">
        <v>14</v>
      </c>
      <c r="AM4" s="9" t="s">
        <v>15</v>
      </c>
      <c r="AN4" s="9" t="s">
        <v>16</v>
      </c>
      <c r="AO4" s="15" t="s">
        <v>17</v>
      </c>
      <c r="AQ4" s="13"/>
      <c r="AR4" s="9" t="s">
        <v>13</v>
      </c>
      <c r="AS4" s="9" t="s">
        <v>14</v>
      </c>
      <c r="AT4" s="9" t="s">
        <v>15</v>
      </c>
      <c r="AU4" s="14" t="s">
        <v>16</v>
      </c>
      <c r="AV4" s="24" t="s">
        <v>17</v>
      </c>
    </row>
    <row r="5" spans="1:48" ht="16.2" thickBot="1" x14ac:dyDescent="0.35">
      <c r="A5" s="16" t="s">
        <v>18</v>
      </c>
      <c r="B5" s="17">
        <v>7.4999999999999997E-2</v>
      </c>
      <c r="C5" s="18">
        <v>6.7000000000000004E-2</v>
      </c>
      <c r="D5" s="18">
        <v>6.7000000000000004E-2</v>
      </c>
      <c r="E5" s="74">
        <f>(B5+C5+D5)/3</f>
        <v>6.9666666666666668E-2</v>
      </c>
      <c r="F5" s="6">
        <f>_xlfn.STDEV.S(B5:D5)</f>
        <v>4.618802153517002E-3</v>
      </c>
      <c r="H5" s="16" t="s">
        <v>18</v>
      </c>
      <c r="I5" s="17">
        <v>0.10100000000000001</v>
      </c>
      <c r="J5" s="18">
        <v>9.9000000000000005E-2</v>
      </c>
      <c r="K5" s="18">
        <v>0.1</v>
      </c>
      <c r="L5" s="72">
        <f>(I5+J5+K5)/3</f>
        <v>0.10000000000000002</v>
      </c>
      <c r="M5" s="7">
        <f>_xlfn.STDEV.S(I5:K5)</f>
        <v>1.0000000000000009E-3</v>
      </c>
      <c r="O5" s="16" t="s">
        <v>18</v>
      </c>
      <c r="P5" s="17">
        <v>0.107</v>
      </c>
      <c r="Q5" s="18">
        <v>0.108</v>
      </c>
      <c r="R5" s="18">
        <v>0.108</v>
      </c>
      <c r="S5" s="72">
        <f>(P5+Q5+R5)/3</f>
        <v>0.10766666666666667</v>
      </c>
      <c r="T5" s="7">
        <f>_xlfn.STDEV.S(P5:R5)</f>
        <v>5.7735026918962634E-4</v>
      </c>
      <c r="V5" s="16" t="s">
        <v>18</v>
      </c>
      <c r="W5" s="17">
        <v>0.16700000000000001</v>
      </c>
      <c r="X5" s="18">
        <v>0.16800000000000001</v>
      </c>
      <c r="Y5" s="18">
        <v>0.16900000000000001</v>
      </c>
      <c r="Z5" s="72">
        <f>(W5+X5+Y5)/3</f>
        <v>0.16800000000000001</v>
      </c>
      <c r="AA5" s="7">
        <f>_xlfn.STDEV.S(W5:Y5)</f>
        <v>1.0000000000000009E-3</v>
      </c>
      <c r="AC5" s="16" t="s">
        <v>18</v>
      </c>
      <c r="AD5" s="17">
        <v>0.219</v>
      </c>
      <c r="AE5" s="18">
        <v>0.217</v>
      </c>
      <c r="AF5" s="18">
        <v>0.217</v>
      </c>
      <c r="AG5" s="72">
        <f>(AD5+AE5+AF5)/3</f>
        <v>0.21766666666666667</v>
      </c>
      <c r="AH5" s="7">
        <f>_xlfn.STDEV.S(AD5:AF5)</f>
        <v>1.1547005383792527E-3</v>
      </c>
      <c r="AJ5" s="16" t="s">
        <v>18</v>
      </c>
      <c r="AK5" s="17">
        <v>0.26500000000000001</v>
      </c>
      <c r="AL5" s="18">
        <v>0.26400000000000001</v>
      </c>
      <c r="AM5" s="18">
        <v>0.26500000000000001</v>
      </c>
      <c r="AN5" s="72">
        <f>(AK5+AL5+AM5)/3</f>
        <v>0.26466666666666666</v>
      </c>
      <c r="AO5" s="6">
        <f>_xlfn.STDEV.S(AK5:AM5)</f>
        <v>5.7735026918962634E-4</v>
      </c>
      <c r="AQ5" s="16" t="s">
        <v>18</v>
      </c>
      <c r="AR5" s="17">
        <v>0.33600000000000002</v>
      </c>
      <c r="AS5" s="18">
        <v>0.33800000000000002</v>
      </c>
      <c r="AT5" s="18">
        <v>0.33900000000000002</v>
      </c>
      <c r="AU5" s="74">
        <f>(AR5+AS5+AT5)/3</f>
        <v>0.33766666666666673</v>
      </c>
      <c r="AV5" s="25">
        <f>STDEVA(AR5:AT5)</f>
        <v>1.5275252316519479E-3</v>
      </c>
    </row>
    <row r="6" spans="1:48" ht="16.2" thickBot="1" x14ac:dyDescent="0.35">
      <c r="A6" s="16" t="s">
        <v>19</v>
      </c>
      <c r="B6" s="19">
        <v>0.94299999999999995</v>
      </c>
      <c r="C6" s="20">
        <v>0.93700000000000006</v>
      </c>
      <c r="D6" s="20">
        <v>0.94099999999999995</v>
      </c>
      <c r="E6" s="74">
        <f t="shared" ref="E6:E13" si="0">(B6+C6+D6)/3</f>
        <v>0.94033333333333324</v>
      </c>
      <c r="F6" s="6">
        <f t="shared" ref="F6:F13" si="1">_xlfn.STDEV.S(B6:D6)</f>
        <v>3.0550504633038355E-3</v>
      </c>
      <c r="H6" s="16" t="s">
        <v>19</v>
      </c>
      <c r="I6" s="19">
        <v>8.6999999999999994E-2</v>
      </c>
      <c r="J6" s="20">
        <v>8.5999999999999993E-2</v>
      </c>
      <c r="K6" s="20">
        <v>8.7999999999999995E-2</v>
      </c>
      <c r="L6" s="72">
        <f t="shared" ref="L6:L13" si="2">(I6+J6+K6)/3</f>
        <v>8.7000000000000008E-2</v>
      </c>
      <c r="M6" s="7">
        <f t="shared" ref="M6:M13" si="3">_xlfn.STDEV.S(I6:K6)</f>
        <v>1.0000000000000009E-3</v>
      </c>
      <c r="O6" s="16" t="s">
        <v>19</v>
      </c>
      <c r="P6" s="19">
        <v>0.108</v>
      </c>
      <c r="Q6" s="20">
        <v>0.107</v>
      </c>
      <c r="R6" s="20">
        <v>0.107</v>
      </c>
      <c r="S6" s="72">
        <f t="shared" ref="S6:S13" si="4">(P6+Q6+R6)/3</f>
        <v>0.10733333333333334</v>
      </c>
      <c r="T6" s="7">
        <f t="shared" ref="T6:T13" si="5">_xlfn.STDEV.S(P6:R6)</f>
        <v>5.7735026918962634E-4</v>
      </c>
      <c r="V6" s="16" t="s">
        <v>19</v>
      </c>
      <c r="W6" s="19">
        <v>0.16900000000000001</v>
      </c>
      <c r="X6" s="20">
        <v>0.16900000000000001</v>
      </c>
      <c r="Y6" s="20">
        <v>0.16900000000000001</v>
      </c>
      <c r="Z6" s="72">
        <f t="shared" ref="Z6:Z13" si="6">(W6+X6+Y6)/3</f>
        <v>0.16900000000000001</v>
      </c>
      <c r="AA6" s="7">
        <f t="shared" ref="AA6:AA13" si="7">_xlfn.STDEV.S(W6:Y6)</f>
        <v>0</v>
      </c>
      <c r="AC6" s="16" t="s">
        <v>19</v>
      </c>
      <c r="AD6" s="19">
        <v>0.222</v>
      </c>
      <c r="AE6" s="20">
        <v>0.221</v>
      </c>
      <c r="AF6" s="20">
        <v>0.224</v>
      </c>
      <c r="AG6" s="72">
        <f t="shared" ref="AG6:AG13" si="8">(AD6+AE6+AF6)/3</f>
        <v>0.22233333333333336</v>
      </c>
      <c r="AH6" s="7">
        <f t="shared" ref="AH6:AH13" si="9">_xlfn.STDEV.S(AD6:AF6)</f>
        <v>1.5275252316519479E-3</v>
      </c>
      <c r="AJ6" s="16" t="s">
        <v>19</v>
      </c>
      <c r="AK6" s="19">
        <v>0.30299999999999999</v>
      </c>
      <c r="AL6" s="20">
        <v>0.30199999999999999</v>
      </c>
      <c r="AM6" s="20">
        <v>0.30299999999999999</v>
      </c>
      <c r="AN6" s="72">
        <f t="shared" ref="AN6:AN13" si="10">(AK6+AL6+AM6)/3</f>
        <v>0.30266666666666664</v>
      </c>
      <c r="AO6" s="6">
        <f t="shared" ref="AO6:AO13" si="11">_xlfn.STDEV.S(AK6:AM6)</f>
        <v>5.7735026918962634E-4</v>
      </c>
      <c r="AQ6" s="16" t="s">
        <v>19</v>
      </c>
      <c r="AR6" s="19">
        <v>0.373</v>
      </c>
      <c r="AS6" s="20">
        <v>0.373</v>
      </c>
      <c r="AT6" s="20">
        <v>0.372</v>
      </c>
      <c r="AU6" s="74">
        <f t="shared" ref="AU6:AU13" si="12">(AR6+AS6+AT6)/3</f>
        <v>0.37266666666666665</v>
      </c>
      <c r="AV6" s="26">
        <f t="shared" ref="AV6:AV13" si="13">STDEVA(AR6:AT6)</f>
        <v>5.7735026918962634E-4</v>
      </c>
    </row>
    <row r="7" spans="1:48" ht="16.2" thickBot="1" x14ac:dyDescent="0.35">
      <c r="A7" s="16" t="s">
        <v>20</v>
      </c>
      <c r="B7" s="17">
        <v>1.921</v>
      </c>
      <c r="C7" s="18">
        <v>1.911</v>
      </c>
      <c r="D7" s="18">
        <v>1.915</v>
      </c>
      <c r="E7" s="74">
        <f t="shared" si="0"/>
        <v>1.9156666666666666</v>
      </c>
      <c r="F7" s="6">
        <f t="shared" si="1"/>
        <v>5.0332229568471705E-3</v>
      </c>
      <c r="H7" s="16" t="s">
        <v>20</v>
      </c>
      <c r="I7" s="20">
        <v>9.5000000000000001E-2</v>
      </c>
      <c r="J7" s="20">
        <v>9.5000000000000001E-2</v>
      </c>
      <c r="K7" s="20">
        <v>9.5000000000000001E-2</v>
      </c>
      <c r="L7" s="72">
        <f t="shared" si="2"/>
        <v>9.5000000000000015E-2</v>
      </c>
      <c r="M7" s="22">
        <f t="shared" si="3"/>
        <v>1.6996749443881478E-17</v>
      </c>
      <c r="O7" s="16" t="s">
        <v>20</v>
      </c>
      <c r="P7" s="17">
        <v>0.104</v>
      </c>
      <c r="Q7" s="18">
        <v>0.104</v>
      </c>
      <c r="R7" s="18">
        <v>0.105</v>
      </c>
      <c r="S7" s="72">
        <f t="shared" si="4"/>
        <v>0.10433333333333333</v>
      </c>
      <c r="T7" s="7">
        <f t="shared" si="5"/>
        <v>5.7735026918962634E-4</v>
      </c>
      <c r="V7" s="16" t="s">
        <v>20</v>
      </c>
      <c r="W7" s="17">
        <v>0.193</v>
      </c>
      <c r="X7" s="18">
        <v>0.191</v>
      </c>
      <c r="Y7" s="18">
        <v>0.192</v>
      </c>
      <c r="Z7" s="72">
        <f t="shared" si="6"/>
        <v>0.19200000000000003</v>
      </c>
      <c r="AA7" s="7">
        <f t="shared" si="7"/>
        <v>1.0000000000000009E-3</v>
      </c>
      <c r="AC7" s="16" t="s">
        <v>20</v>
      </c>
      <c r="AD7" s="17">
        <v>0.23899999999999999</v>
      </c>
      <c r="AE7" s="18">
        <v>0.23799999999999999</v>
      </c>
      <c r="AF7" s="18">
        <v>0.23699999999999999</v>
      </c>
      <c r="AG7" s="72">
        <f t="shared" si="8"/>
        <v>0.23799999999999999</v>
      </c>
      <c r="AH7" s="7">
        <f t="shared" si="9"/>
        <v>1.0000000000000009E-3</v>
      </c>
      <c r="AJ7" s="16" t="s">
        <v>20</v>
      </c>
      <c r="AK7" s="17">
        <v>0.33200000000000002</v>
      </c>
      <c r="AL7" s="18">
        <v>0.32100000000000001</v>
      </c>
      <c r="AM7" s="18">
        <v>0.32</v>
      </c>
      <c r="AN7" s="72">
        <f t="shared" si="10"/>
        <v>0.32433333333333336</v>
      </c>
      <c r="AO7" s="6">
        <f t="shared" si="11"/>
        <v>6.6583281184793989E-3</v>
      </c>
      <c r="AQ7" s="16" t="s">
        <v>20</v>
      </c>
      <c r="AR7" s="17">
        <v>0.379</v>
      </c>
      <c r="AS7" s="18">
        <v>0.38200000000000001</v>
      </c>
      <c r="AT7" s="18">
        <v>0.38300000000000001</v>
      </c>
      <c r="AU7" s="74">
        <f t="shared" si="12"/>
        <v>0.38133333333333336</v>
      </c>
      <c r="AV7" s="25">
        <f t="shared" si="13"/>
        <v>2.0816659994661348E-3</v>
      </c>
    </row>
    <row r="8" spans="1:48" ht="16.2" thickBot="1" x14ac:dyDescent="0.35">
      <c r="A8" s="16" t="s">
        <v>21</v>
      </c>
      <c r="B8" s="19">
        <v>2.1669999999999998</v>
      </c>
      <c r="C8" s="20">
        <v>2.169</v>
      </c>
      <c r="D8" s="20">
        <v>2.1739999999999999</v>
      </c>
      <c r="E8" s="74">
        <f t="shared" si="0"/>
        <v>2.17</v>
      </c>
      <c r="F8" s="6">
        <f t="shared" si="1"/>
        <v>3.6055512754640234E-3</v>
      </c>
      <c r="H8" s="16" t="s">
        <v>21</v>
      </c>
      <c r="I8" s="20">
        <v>0.126</v>
      </c>
      <c r="J8" s="20">
        <v>0.129</v>
      </c>
      <c r="K8" s="20">
        <v>0.13</v>
      </c>
      <c r="L8" s="72">
        <f t="shared" si="2"/>
        <v>0.12833333333333333</v>
      </c>
      <c r="M8" s="7">
        <f t="shared" si="3"/>
        <v>2.0816659994661348E-3</v>
      </c>
      <c r="O8" s="16" t="s">
        <v>21</v>
      </c>
      <c r="P8" s="19">
        <v>0.11600000000000001</v>
      </c>
      <c r="Q8" s="20">
        <v>0.115</v>
      </c>
      <c r="R8" s="20">
        <v>0.11799999999999999</v>
      </c>
      <c r="S8" s="72">
        <f t="shared" si="4"/>
        <v>0.11633333333333333</v>
      </c>
      <c r="T8" s="7">
        <f t="shared" si="5"/>
        <v>1.5275252316519405E-3</v>
      </c>
      <c r="V8" s="16" t="s">
        <v>21</v>
      </c>
      <c r="W8" s="19">
        <v>0.19600000000000001</v>
      </c>
      <c r="X8" s="20">
        <v>0.19400000000000001</v>
      </c>
      <c r="Y8" s="20">
        <v>0.193</v>
      </c>
      <c r="Z8" s="72">
        <f t="shared" si="6"/>
        <v>0.19433333333333333</v>
      </c>
      <c r="AA8" s="7">
        <f t="shared" si="7"/>
        <v>1.5275252316519479E-3</v>
      </c>
      <c r="AC8" s="16" t="s">
        <v>21</v>
      </c>
      <c r="AD8" s="19">
        <v>0.25600000000000001</v>
      </c>
      <c r="AE8" s="20">
        <v>0.254</v>
      </c>
      <c r="AF8" s="20">
        <v>0.255</v>
      </c>
      <c r="AG8" s="72">
        <f t="shared" si="8"/>
        <v>0.255</v>
      </c>
      <c r="AH8" s="7">
        <f t="shared" si="9"/>
        <v>1.0000000000000009E-3</v>
      </c>
      <c r="AJ8" s="16" t="s">
        <v>21</v>
      </c>
      <c r="AK8" s="19">
        <v>0.32700000000000001</v>
      </c>
      <c r="AL8" s="20">
        <v>0.32700000000000001</v>
      </c>
      <c r="AM8" s="20">
        <v>0.32800000000000001</v>
      </c>
      <c r="AN8" s="72">
        <f t="shared" si="10"/>
        <v>0.32733333333333331</v>
      </c>
      <c r="AO8" s="23">
        <f t="shared" si="11"/>
        <v>5.7735026918962634E-4</v>
      </c>
      <c r="AQ8" s="16" t="s">
        <v>21</v>
      </c>
      <c r="AR8" s="19">
        <v>0.38900000000000001</v>
      </c>
      <c r="AS8" s="20">
        <v>0.39100000000000001</v>
      </c>
      <c r="AT8" s="20">
        <v>0.38900000000000001</v>
      </c>
      <c r="AU8" s="74">
        <f t="shared" si="12"/>
        <v>0.38966666666666666</v>
      </c>
      <c r="AV8" s="25">
        <f t="shared" si="13"/>
        <v>1.1547005383792527E-3</v>
      </c>
    </row>
    <row r="9" spans="1:48" ht="16.2" thickBot="1" x14ac:dyDescent="0.35">
      <c r="A9" s="16" t="s">
        <v>22</v>
      </c>
      <c r="B9" s="17">
        <v>2.371</v>
      </c>
      <c r="C9" s="18">
        <v>2.3980000000000001</v>
      </c>
      <c r="D9" s="18">
        <v>2.3769999999999998</v>
      </c>
      <c r="E9" s="74">
        <f t="shared" si="0"/>
        <v>2.3820000000000001</v>
      </c>
      <c r="F9" s="6">
        <f t="shared" si="1"/>
        <v>1.4177446878757939E-2</v>
      </c>
      <c r="H9" s="16" t="s">
        <v>22</v>
      </c>
      <c r="I9" s="17">
        <v>0.627</v>
      </c>
      <c r="J9" s="18">
        <v>0.63400000000000001</v>
      </c>
      <c r="K9" s="18">
        <v>0.63</v>
      </c>
      <c r="L9" s="72">
        <f t="shared" si="2"/>
        <v>0.6303333333333333</v>
      </c>
      <c r="M9" s="7">
        <f t="shared" si="3"/>
        <v>3.5118845842842497E-3</v>
      </c>
      <c r="O9" s="16" t="s">
        <v>22</v>
      </c>
      <c r="P9" s="17">
        <v>0.11799999999999999</v>
      </c>
      <c r="Q9" s="18">
        <v>0.11700000000000001</v>
      </c>
      <c r="R9" s="18">
        <v>0.11700000000000001</v>
      </c>
      <c r="S9" s="72">
        <f t="shared" si="4"/>
        <v>0.11733333333333333</v>
      </c>
      <c r="T9" s="7">
        <f t="shared" si="5"/>
        <v>5.7735026918961832E-4</v>
      </c>
      <c r="V9" s="16" t="s">
        <v>22</v>
      </c>
      <c r="W9" s="17">
        <v>0.19600000000000001</v>
      </c>
      <c r="X9" s="18">
        <v>0.19700000000000001</v>
      </c>
      <c r="Y9" s="18">
        <v>0.19600000000000001</v>
      </c>
      <c r="Z9" s="72">
        <f t="shared" si="6"/>
        <v>0.19633333333333333</v>
      </c>
      <c r="AA9" s="7">
        <f t="shared" si="7"/>
        <v>5.7735026918962634E-4</v>
      </c>
      <c r="AC9" s="16" t="s">
        <v>22</v>
      </c>
      <c r="AD9" s="17">
        <v>0.247</v>
      </c>
      <c r="AE9" s="18">
        <v>0.248</v>
      </c>
      <c r="AF9" s="18">
        <v>0.248</v>
      </c>
      <c r="AG9" s="72">
        <f t="shared" si="8"/>
        <v>0.24766666666666667</v>
      </c>
      <c r="AH9" s="7">
        <f t="shared" si="9"/>
        <v>5.7735026918962634E-4</v>
      </c>
      <c r="AJ9" s="16" t="s">
        <v>22</v>
      </c>
      <c r="AK9" s="17">
        <v>0.32200000000000001</v>
      </c>
      <c r="AL9" s="18">
        <v>0.32300000000000001</v>
      </c>
      <c r="AM9" s="18">
        <v>0.32300000000000001</v>
      </c>
      <c r="AN9" s="72">
        <f t="shared" si="10"/>
        <v>0.32266666666666666</v>
      </c>
      <c r="AO9" s="6">
        <f t="shared" si="11"/>
        <v>5.7735026918962634E-4</v>
      </c>
      <c r="AQ9" s="16" t="s">
        <v>22</v>
      </c>
      <c r="AR9" s="17">
        <v>0.39100000000000001</v>
      </c>
      <c r="AS9" s="18">
        <v>0.39</v>
      </c>
      <c r="AT9" s="18">
        <v>0.38900000000000001</v>
      </c>
      <c r="AU9" s="74">
        <f t="shared" si="12"/>
        <v>0.38999999999999996</v>
      </c>
      <c r="AV9" s="27">
        <f t="shared" si="13"/>
        <v>1.0000000000000009E-3</v>
      </c>
    </row>
    <row r="10" spans="1:48" ht="16.2" thickBot="1" x14ac:dyDescent="0.35">
      <c r="A10" s="16" t="s">
        <v>23</v>
      </c>
      <c r="B10" s="17">
        <v>2.61</v>
      </c>
      <c r="C10" s="18">
        <v>2.6280000000000001</v>
      </c>
      <c r="D10" s="18">
        <v>2.6379999999999999</v>
      </c>
      <c r="E10" s="74">
        <f t="shared" si="0"/>
        <v>2.6253333333333333</v>
      </c>
      <c r="F10" s="21">
        <f t="shared" si="1"/>
        <v>1.4189197769195208E-2</v>
      </c>
      <c r="H10" s="16" t="s">
        <v>23</v>
      </c>
      <c r="I10" s="17">
        <v>2.23</v>
      </c>
      <c r="J10" s="18">
        <v>2.2370000000000001</v>
      </c>
      <c r="K10" s="18">
        <v>2.2559999999999998</v>
      </c>
      <c r="L10" s="72">
        <f t="shared" si="2"/>
        <v>2.2410000000000001</v>
      </c>
      <c r="M10" s="7">
        <f t="shared" si="3"/>
        <v>1.3453624047073582E-2</v>
      </c>
      <c r="O10" s="16" t="s">
        <v>23</v>
      </c>
      <c r="P10" s="17">
        <v>0.11</v>
      </c>
      <c r="Q10" s="18">
        <v>0.112</v>
      </c>
      <c r="R10" s="18">
        <v>0.111</v>
      </c>
      <c r="S10" s="72">
        <f t="shared" si="4"/>
        <v>0.111</v>
      </c>
      <c r="T10" s="7">
        <f t="shared" si="5"/>
        <v>1.0000000000000009E-3</v>
      </c>
      <c r="V10" s="16" t="s">
        <v>23</v>
      </c>
      <c r="W10" s="17">
        <v>0.188</v>
      </c>
      <c r="X10" s="18">
        <v>0.188</v>
      </c>
      <c r="Y10" s="18">
        <v>0.188</v>
      </c>
      <c r="Z10" s="72">
        <f t="shared" si="6"/>
        <v>0.18800000000000003</v>
      </c>
      <c r="AA10" s="7">
        <f t="shared" si="7"/>
        <v>3.3993498887762956E-17</v>
      </c>
      <c r="AC10" s="16" t="s">
        <v>23</v>
      </c>
      <c r="AD10" s="17">
        <v>0.23</v>
      </c>
      <c r="AE10" s="18">
        <v>0.22800000000000001</v>
      </c>
      <c r="AF10" s="18">
        <v>0.22800000000000001</v>
      </c>
      <c r="AG10" s="72">
        <f t="shared" si="8"/>
        <v>0.22866666666666668</v>
      </c>
      <c r="AH10" s="7">
        <f t="shared" si="9"/>
        <v>1.1547005383792527E-3</v>
      </c>
      <c r="AJ10" s="16" t="s">
        <v>23</v>
      </c>
      <c r="AK10" s="17">
        <v>0.32200000000000001</v>
      </c>
      <c r="AL10" s="18">
        <v>0.32100000000000001</v>
      </c>
      <c r="AM10" s="18">
        <v>0.32</v>
      </c>
      <c r="AN10" s="72">
        <f t="shared" si="10"/>
        <v>0.32100000000000001</v>
      </c>
      <c r="AO10" s="6">
        <f t="shared" si="11"/>
        <v>1.0000000000000009E-3</v>
      </c>
      <c r="AQ10" s="16" t="s">
        <v>23</v>
      </c>
      <c r="AR10" s="17">
        <v>0.39500000000000002</v>
      </c>
      <c r="AS10" s="18">
        <v>0.39400000000000002</v>
      </c>
      <c r="AT10" s="18">
        <v>0.39400000000000002</v>
      </c>
      <c r="AU10" s="74">
        <f t="shared" si="12"/>
        <v>0.39433333333333337</v>
      </c>
      <c r="AV10" s="25">
        <f t="shared" si="13"/>
        <v>5.7735026918962634E-4</v>
      </c>
    </row>
    <row r="11" spans="1:48" ht="16.2" thickBot="1" x14ac:dyDescent="0.35">
      <c r="A11" s="16" t="s">
        <v>24</v>
      </c>
      <c r="B11" s="17">
        <v>2.694</v>
      </c>
      <c r="C11" s="18">
        <v>2.6869999999999998</v>
      </c>
      <c r="D11" s="18">
        <v>2.7069999999999999</v>
      </c>
      <c r="E11" s="74">
        <f t="shared" si="0"/>
        <v>2.6960000000000002</v>
      </c>
      <c r="F11" s="6">
        <f t="shared" si="1"/>
        <v>1.0148891565092218E-2</v>
      </c>
      <c r="H11" s="16" t="s">
        <v>24</v>
      </c>
      <c r="I11" s="17">
        <v>2.5289999999999999</v>
      </c>
      <c r="J11" s="18">
        <v>2.5390000000000001</v>
      </c>
      <c r="K11" s="18">
        <v>2.5489999999999999</v>
      </c>
      <c r="L11" s="72">
        <f t="shared" si="2"/>
        <v>2.5389999999999997</v>
      </c>
      <c r="M11" s="7">
        <f t="shared" si="3"/>
        <v>1.0000000000000009E-2</v>
      </c>
      <c r="O11" s="16" t="s">
        <v>24</v>
      </c>
      <c r="P11" s="17">
        <v>2.7E-2</v>
      </c>
      <c r="Q11" s="18">
        <v>2.5000000000000001E-2</v>
      </c>
      <c r="R11" s="18">
        <v>0.02</v>
      </c>
      <c r="S11" s="72">
        <f t="shared" si="4"/>
        <v>2.4000000000000004E-2</v>
      </c>
      <c r="T11" s="7">
        <f t="shared" si="5"/>
        <v>3.6055512754639895E-3</v>
      </c>
      <c r="V11" s="16" t="s">
        <v>24</v>
      </c>
      <c r="W11" s="17">
        <v>0.105</v>
      </c>
      <c r="X11" s="18">
        <v>0.104</v>
      </c>
      <c r="Y11" s="18">
        <v>0.104</v>
      </c>
      <c r="Z11" s="72">
        <f t="shared" si="6"/>
        <v>0.10433333333333333</v>
      </c>
      <c r="AA11" s="7">
        <f t="shared" si="7"/>
        <v>5.7735026918962634E-4</v>
      </c>
      <c r="AC11" s="16" t="s">
        <v>24</v>
      </c>
      <c r="AD11" s="17">
        <v>0.16200000000000001</v>
      </c>
      <c r="AE11" s="18">
        <v>0.16300000000000001</v>
      </c>
      <c r="AF11" s="18">
        <v>0.16300000000000001</v>
      </c>
      <c r="AG11" s="72">
        <f t="shared" si="8"/>
        <v>0.16266666666666665</v>
      </c>
      <c r="AH11" s="7">
        <f t="shared" si="9"/>
        <v>5.7735026918962634E-4</v>
      </c>
      <c r="AJ11" s="16" t="s">
        <v>24</v>
      </c>
      <c r="AK11" s="17">
        <v>0.26300000000000001</v>
      </c>
      <c r="AL11" s="18">
        <v>0.26200000000000001</v>
      </c>
      <c r="AM11" s="18">
        <v>0.26400000000000001</v>
      </c>
      <c r="AN11" s="72">
        <f t="shared" si="10"/>
        <v>0.26300000000000001</v>
      </c>
      <c r="AO11" s="6">
        <f t="shared" si="11"/>
        <v>1.0000000000000009E-3</v>
      </c>
      <c r="AQ11" s="16" t="s">
        <v>24</v>
      </c>
      <c r="AR11" s="17">
        <v>0.32700000000000001</v>
      </c>
      <c r="AS11" s="18">
        <v>0.32600000000000001</v>
      </c>
      <c r="AT11" s="18">
        <v>0.32500000000000001</v>
      </c>
      <c r="AU11" s="74">
        <f t="shared" si="12"/>
        <v>0.32600000000000001</v>
      </c>
      <c r="AV11" s="25">
        <f t="shared" si="13"/>
        <v>1.0000000000000009E-3</v>
      </c>
    </row>
    <row r="12" spans="1:48" ht="31.8" thickBot="1" x14ac:dyDescent="0.35">
      <c r="A12" s="16" t="s">
        <v>25</v>
      </c>
      <c r="B12" s="20">
        <v>2.7530000000000001</v>
      </c>
      <c r="C12" s="20">
        <v>2.7690000000000001</v>
      </c>
      <c r="D12" s="20">
        <v>2.7639999999999998</v>
      </c>
      <c r="E12" s="74">
        <f t="shared" si="0"/>
        <v>2.762</v>
      </c>
      <c r="F12" s="6">
        <f t="shared" si="1"/>
        <v>8.1853527718724166E-3</v>
      </c>
      <c r="H12" s="16" t="s">
        <v>25</v>
      </c>
      <c r="I12" s="17">
        <v>2.7120000000000002</v>
      </c>
      <c r="J12" s="18">
        <v>2.7170000000000001</v>
      </c>
      <c r="K12" s="18">
        <v>2.7229999999999999</v>
      </c>
      <c r="L12" s="72">
        <f t="shared" si="2"/>
        <v>2.7173333333333338</v>
      </c>
      <c r="M12" s="7">
        <f t="shared" si="3"/>
        <v>5.5075705472859386E-3</v>
      </c>
      <c r="O12" s="16" t="s">
        <v>25</v>
      </c>
      <c r="P12" s="17">
        <v>3.1E-2</v>
      </c>
      <c r="Q12" s="18">
        <v>3.1E-2</v>
      </c>
      <c r="R12" s="18">
        <v>3.2000000000000001E-2</v>
      </c>
      <c r="S12" s="72">
        <f t="shared" si="4"/>
        <v>3.1333333333333331E-2</v>
      </c>
      <c r="T12" s="7">
        <f t="shared" si="5"/>
        <v>5.7735026918962634E-4</v>
      </c>
      <c r="V12" s="16" t="s">
        <v>25</v>
      </c>
      <c r="W12" s="17">
        <v>0.124</v>
      </c>
      <c r="X12" s="18">
        <v>0.123</v>
      </c>
      <c r="Y12" s="18">
        <v>0.123</v>
      </c>
      <c r="Z12" s="72">
        <f t="shared" si="6"/>
        <v>0.12333333333333334</v>
      </c>
      <c r="AA12" s="7">
        <f t="shared" si="7"/>
        <v>5.7735026918962634E-4</v>
      </c>
      <c r="AC12" s="16" t="s">
        <v>25</v>
      </c>
      <c r="AD12" s="17">
        <v>0.17699999999999999</v>
      </c>
      <c r="AE12" s="18">
        <v>0.17599999999999999</v>
      </c>
      <c r="AF12" s="18">
        <v>0.17599999999999999</v>
      </c>
      <c r="AG12" s="72">
        <f t="shared" si="8"/>
        <v>0.17633333333333331</v>
      </c>
      <c r="AH12" s="7">
        <f t="shared" si="9"/>
        <v>5.7735026918962634E-4</v>
      </c>
      <c r="AJ12" s="16" t="s">
        <v>25</v>
      </c>
      <c r="AK12" s="17">
        <v>0.28999999999999998</v>
      </c>
      <c r="AL12" s="18">
        <v>0.28999999999999998</v>
      </c>
      <c r="AM12" s="18">
        <v>0.28999999999999998</v>
      </c>
      <c r="AN12" s="72">
        <f t="shared" si="10"/>
        <v>0.28999999999999998</v>
      </c>
      <c r="AO12" s="6">
        <f t="shared" si="11"/>
        <v>0</v>
      </c>
      <c r="AQ12" s="16" t="s">
        <v>25</v>
      </c>
      <c r="AR12" s="17">
        <v>0.36399999999999999</v>
      </c>
      <c r="AS12" s="18">
        <v>0.36299999999999999</v>
      </c>
      <c r="AT12" s="18">
        <v>0.36199999999999999</v>
      </c>
      <c r="AU12" s="74">
        <f t="shared" si="12"/>
        <v>0.36299999999999999</v>
      </c>
      <c r="AV12" s="25">
        <f t="shared" si="13"/>
        <v>1.0000000000000009E-3</v>
      </c>
    </row>
    <row r="13" spans="1:48" ht="31.8" thickBot="1" x14ac:dyDescent="0.35">
      <c r="A13" s="16" t="s">
        <v>26</v>
      </c>
      <c r="B13" s="17">
        <v>2.7930000000000001</v>
      </c>
      <c r="C13" s="18">
        <v>2.8</v>
      </c>
      <c r="D13" s="18">
        <v>2.7970000000000002</v>
      </c>
      <c r="E13" s="74">
        <f t="shared" si="0"/>
        <v>2.7966666666666669</v>
      </c>
      <c r="F13" s="6">
        <f t="shared" si="1"/>
        <v>3.5118845842840914E-3</v>
      </c>
      <c r="H13" s="16" t="s">
        <v>26</v>
      </c>
      <c r="I13" s="17">
        <v>2.6760000000000002</v>
      </c>
      <c r="J13" s="18">
        <v>2.6890000000000001</v>
      </c>
      <c r="K13" s="18">
        <v>2.71</v>
      </c>
      <c r="L13" s="72">
        <f t="shared" si="2"/>
        <v>2.6916666666666664</v>
      </c>
      <c r="M13" s="7">
        <f t="shared" si="3"/>
        <v>1.7156145643276933E-2</v>
      </c>
      <c r="O13" s="16" t="s">
        <v>26</v>
      </c>
      <c r="P13" s="17">
        <v>0.02</v>
      </c>
      <c r="Q13" s="18">
        <v>2.1000000000000001E-2</v>
      </c>
      <c r="R13" s="18">
        <v>2.1000000000000001E-2</v>
      </c>
      <c r="S13" s="72">
        <f t="shared" si="4"/>
        <v>2.0666666666666667E-2</v>
      </c>
      <c r="T13" s="7">
        <f t="shared" si="5"/>
        <v>5.7735026918962623E-4</v>
      </c>
      <c r="V13" s="16" t="s">
        <v>26</v>
      </c>
      <c r="W13" s="17">
        <v>0.113</v>
      </c>
      <c r="X13" s="18">
        <v>0.113</v>
      </c>
      <c r="Y13" s="18">
        <v>0.113</v>
      </c>
      <c r="Z13" s="72">
        <f t="shared" si="6"/>
        <v>0.113</v>
      </c>
      <c r="AA13" s="7">
        <f t="shared" si="7"/>
        <v>0</v>
      </c>
      <c r="AC13" s="16" t="s">
        <v>26</v>
      </c>
      <c r="AD13" s="17">
        <v>0.187</v>
      </c>
      <c r="AE13" s="18">
        <v>0.185</v>
      </c>
      <c r="AF13" s="18">
        <v>0.185</v>
      </c>
      <c r="AG13" s="72">
        <f t="shared" si="8"/>
        <v>0.18566666666666665</v>
      </c>
      <c r="AH13" s="7">
        <f t="shared" si="9"/>
        <v>1.1547005383792527E-3</v>
      </c>
      <c r="AJ13" s="16" t="s">
        <v>26</v>
      </c>
      <c r="AK13" s="17">
        <v>0.311</v>
      </c>
      <c r="AL13" s="18">
        <v>0.311</v>
      </c>
      <c r="AM13" s="18">
        <v>0.312</v>
      </c>
      <c r="AN13" s="72">
        <f t="shared" si="10"/>
        <v>0.3113333333333333</v>
      </c>
      <c r="AO13" s="21">
        <f t="shared" si="11"/>
        <v>5.7735026918962634E-4</v>
      </c>
      <c r="AQ13" s="16" t="s">
        <v>26</v>
      </c>
      <c r="AR13" s="17">
        <v>0.36799999999999999</v>
      </c>
      <c r="AS13" s="18">
        <v>0.36899999999999999</v>
      </c>
      <c r="AT13" s="18">
        <v>0.36299999999999999</v>
      </c>
      <c r="AU13" s="74">
        <f t="shared" si="12"/>
        <v>0.3666666666666667</v>
      </c>
      <c r="AV13" s="25">
        <f t="shared" si="13"/>
        <v>3.2145502536643214E-3</v>
      </c>
    </row>
    <row r="16" spans="1:48" ht="15.6" x14ac:dyDescent="0.3">
      <c r="A16" s="11" t="s">
        <v>33</v>
      </c>
    </row>
    <row r="17" spans="1:48" ht="15.6" x14ac:dyDescent="0.3">
      <c r="A17" s="12" t="s">
        <v>11</v>
      </c>
    </row>
    <row r="18" spans="1:48" ht="16.2" thickBot="1" x14ac:dyDescent="0.35">
      <c r="A18" s="8" t="s">
        <v>12</v>
      </c>
      <c r="H18" s="8" t="s">
        <v>34</v>
      </c>
      <c r="O18" s="8" t="s">
        <v>35</v>
      </c>
      <c r="V18" s="8" t="s">
        <v>36</v>
      </c>
      <c r="AC18" s="8" t="s">
        <v>37</v>
      </c>
      <c r="AJ18" s="8" t="s">
        <v>38</v>
      </c>
      <c r="AQ18" s="8" t="s">
        <v>39</v>
      </c>
    </row>
    <row r="19" spans="1:48" ht="34.200000000000003" thickBot="1" x14ac:dyDescent="0.35">
      <c r="A19" s="13"/>
      <c r="B19" s="9" t="s">
        <v>13</v>
      </c>
      <c r="C19" s="9" t="s">
        <v>14</v>
      </c>
      <c r="D19" s="9" t="s">
        <v>15</v>
      </c>
      <c r="E19" s="9" t="s">
        <v>16</v>
      </c>
      <c r="F19" s="15" t="s">
        <v>17</v>
      </c>
      <c r="H19" s="13"/>
      <c r="I19" s="9" t="s">
        <v>13</v>
      </c>
      <c r="J19" s="9" t="s">
        <v>14</v>
      </c>
      <c r="K19" s="9" t="s">
        <v>15</v>
      </c>
      <c r="L19" s="9" t="s">
        <v>16</v>
      </c>
      <c r="M19" s="15" t="s">
        <v>17</v>
      </c>
      <c r="O19" s="13"/>
      <c r="P19" s="9" t="s">
        <v>13</v>
      </c>
      <c r="Q19" s="9" t="s">
        <v>14</v>
      </c>
      <c r="R19" s="9" t="s">
        <v>15</v>
      </c>
      <c r="S19" s="9" t="s">
        <v>16</v>
      </c>
      <c r="T19" s="15" t="s">
        <v>17</v>
      </c>
      <c r="V19" s="13"/>
      <c r="W19" s="9" t="s">
        <v>13</v>
      </c>
      <c r="X19" s="9" t="s">
        <v>14</v>
      </c>
      <c r="Y19" s="9" t="s">
        <v>15</v>
      </c>
      <c r="Z19" s="9" t="s">
        <v>16</v>
      </c>
      <c r="AA19" s="15" t="s">
        <v>17</v>
      </c>
      <c r="AC19" s="13"/>
      <c r="AD19" s="9" t="s">
        <v>13</v>
      </c>
      <c r="AE19" s="9" t="s">
        <v>14</v>
      </c>
      <c r="AF19" s="9" t="s">
        <v>15</v>
      </c>
      <c r="AG19" s="9" t="s">
        <v>16</v>
      </c>
      <c r="AH19" s="15" t="s">
        <v>17</v>
      </c>
      <c r="AJ19" s="13"/>
      <c r="AK19" s="9" t="s">
        <v>13</v>
      </c>
      <c r="AL19" s="9" t="s">
        <v>14</v>
      </c>
      <c r="AM19" s="9" t="s">
        <v>15</v>
      </c>
      <c r="AN19" s="9" t="s">
        <v>16</v>
      </c>
      <c r="AO19" s="15" t="s">
        <v>17</v>
      </c>
      <c r="AQ19" s="13"/>
      <c r="AR19" s="9" t="s">
        <v>13</v>
      </c>
      <c r="AS19" s="9" t="s">
        <v>14</v>
      </c>
      <c r="AT19" s="9" t="s">
        <v>15</v>
      </c>
      <c r="AU19" s="9" t="s">
        <v>16</v>
      </c>
      <c r="AV19" s="15" t="s">
        <v>17</v>
      </c>
    </row>
    <row r="20" spans="1:48" ht="16.2" thickBot="1" x14ac:dyDescent="0.35">
      <c r="A20" s="16" t="s">
        <v>18</v>
      </c>
      <c r="B20" s="17">
        <v>0.35399999999999998</v>
      </c>
      <c r="C20" s="18">
        <v>0.35399999999999998</v>
      </c>
      <c r="D20" s="18">
        <v>0.35699999999999998</v>
      </c>
      <c r="E20" s="72">
        <f>(B20+C20+D20)/3</f>
        <v>0.35499999999999998</v>
      </c>
      <c r="F20" s="7">
        <f>_xlfn.STDEV.S(B20:D20)</f>
        <v>1.7320508075688789E-3</v>
      </c>
      <c r="H20" s="16" t="s">
        <v>18</v>
      </c>
      <c r="I20" s="17">
        <v>0.39200000000000002</v>
      </c>
      <c r="J20" s="18">
        <v>0.39300000000000002</v>
      </c>
      <c r="K20" s="18">
        <v>0.38500000000000001</v>
      </c>
      <c r="L20" s="72">
        <f>(I20+J20+K20)/3</f>
        <v>0.38999999999999996</v>
      </c>
      <c r="M20" s="7">
        <f>_xlfn.STDEV.S(I20:K20)</f>
        <v>4.3588989435406778E-3</v>
      </c>
      <c r="O20" s="16" t="s">
        <v>18</v>
      </c>
      <c r="P20" s="17">
        <v>0.39400000000000002</v>
      </c>
      <c r="Q20" s="18">
        <v>0.39300000000000002</v>
      </c>
      <c r="R20" s="18">
        <v>0.39200000000000002</v>
      </c>
      <c r="S20" s="72">
        <f>(P20+Q20+R20)/3</f>
        <v>0.39300000000000002</v>
      </c>
      <c r="T20" s="7">
        <f>_xlfn.STDEV.S(P20:R20)</f>
        <v>1.0000000000000009E-3</v>
      </c>
      <c r="V20" s="16" t="s">
        <v>18</v>
      </c>
      <c r="W20" s="17">
        <v>0.43099999999999999</v>
      </c>
      <c r="X20" s="18">
        <v>0.43</v>
      </c>
      <c r="Y20" s="18">
        <v>0.42799999999999999</v>
      </c>
      <c r="Z20" s="72">
        <f>(W20+X20+Y20)/3</f>
        <v>0.42966666666666664</v>
      </c>
      <c r="AA20" s="7">
        <f>_xlfn.STDEV.S(W20:Y20)</f>
        <v>1.5275252316519479E-3</v>
      </c>
      <c r="AC20" s="16" t="s">
        <v>18</v>
      </c>
      <c r="AD20" s="17">
        <v>0.44</v>
      </c>
      <c r="AE20" s="18">
        <v>0.442</v>
      </c>
      <c r="AF20" s="18">
        <v>0.44500000000000001</v>
      </c>
      <c r="AG20" s="72">
        <f>(AD20+AE20+AF20)/3</f>
        <v>0.4423333333333333</v>
      </c>
      <c r="AH20" s="7">
        <f>_xlfn.STDEV.S(AD20:AF20)</f>
        <v>2.5166114784235852E-3</v>
      </c>
      <c r="AJ20" s="16" t="s">
        <v>18</v>
      </c>
      <c r="AK20" s="17">
        <v>0.48099999999999998</v>
      </c>
      <c r="AL20" s="18">
        <v>0.47299999999999998</v>
      </c>
      <c r="AM20" s="18">
        <v>0.47199999999999998</v>
      </c>
      <c r="AN20" s="72">
        <f>(AK20+AL20+AM20)/3</f>
        <v>0.47533333333333333</v>
      </c>
      <c r="AO20" s="7">
        <f>_xlfn.STDEV.S(AK20:AM20)</f>
        <v>4.9328828623162518E-3</v>
      </c>
      <c r="AQ20" s="16" t="s">
        <v>18</v>
      </c>
      <c r="AR20" s="17">
        <v>0.23100000000000001</v>
      </c>
      <c r="AS20" s="18">
        <v>0.22500000000000001</v>
      </c>
      <c r="AT20" s="18">
        <v>0.20699999999999999</v>
      </c>
      <c r="AU20" s="72">
        <f>AVERAGE(AR20:AT20)</f>
        <v>0.221</v>
      </c>
      <c r="AV20" s="7">
        <f>_xlfn.STDEV.S(AR20:AT20)</f>
        <v>1.2489995996796807E-2</v>
      </c>
    </row>
    <row r="21" spans="1:48" ht="16.2" thickBot="1" x14ac:dyDescent="0.35">
      <c r="A21" s="16" t="s">
        <v>19</v>
      </c>
      <c r="B21" s="19">
        <v>1.5009999999999999</v>
      </c>
      <c r="C21" s="20">
        <v>1.4930000000000001</v>
      </c>
      <c r="D21" s="20">
        <v>1.49</v>
      </c>
      <c r="E21" s="72">
        <f t="shared" ref="E21:E28" si="14">(B21+C21+D21)/3</f>
        <v>1.4946666666666666</v>
      </c>
      <c r="F21" s="7">
        <f t="shared" ref="F21:F28" si="15">_xlfn.STDEV.S(B21:D21)</f>
        <v>5.6862407030772531E-3</v>
      </c>
      <c r="H21" s="16" t="s">
        <v>19</v>
      </c>
      <c r="I21" s="19">
        <v>1.3839999999999999</v>
      </c>
      <c r="J21" s="20">
        <v>1.383</v>
      </c>
      <c r="K21" s="20">
        <v>1.375</v>
      </c>
      <c r="L21" s="72">
        <f t="shared" ref="L21:L28" si="16">(I21+J21+K21)/3</f>
        <v>1.3806666666666665</v>
      </c>
      <c r="M21" s="7">
        <f t="shared" ref="M21:M28" si="17">_xlfn.STDEV.S(I21:K21)</f>
        <v>4.9328828623162145E-3</v>
      </c>
      <c r="O21" s="16" t="s">
        <v>19</v>
      </c>
      <c r="P21" s="19">
        <v>1.0249999999999999</v>
      </c>
      <c r="Q21" s="20">
        <v>1.0249999999999999</v>
      </c>
      <c r="R21" s="20">
        <v>1.0249999999999999</v>
      </c>
      <c r="S21" s="72">
        <f t="shared" ref="S21:S28" si="18">(P21+Q21+R21)/3</f>
        <v>1.0249999999999999</v>
      </c>
      <c r="T21" s="7">
        <f t="shared" ref="T21:T28" si="19">_xlfn.STDEV.S(P21:R21)</f>
        <v>0</v>
      </c>
      <c r="V21" s="16" t="s">
        <v>19</v>
      </c>
      <c r="W21" s="19">
        <v>0.58699999999999997</v>
      </c>
      <c r="X21" s="20">
        <v>0.58899999999999997</v>
      </c>
      <c r="Y21" s="20">
        <v>0.58799999999999997</v>
      </c>
      <c r="Z21" s="72">
        <f t="shared" ref="Z21:Z28" si="20">(W21+X21+Y21)/3</f>
        <v>0.58799999999999997</v>
      </c>
      <c r="AA21" s="7">
        <f t="shared" ref="AA21:AA28" si="21">_xlfn.STDEV.S(W21:Y21)</f>
        <v>1.0000000000000009E-3</v>
      </c>
      <c r="AC21" s="16" t="s">
        <v>19</v>
      </c>
      <c r="AD21" s="19">
        <v>0.39700000000000002</v>
      </c>
      <c r="AE21" s="20">
        <v>0.39700000000000002</v>
      </c>
      <c r="AF21" s="20">
        <v>0.39700000000000002</v>
      </c>
      <c r="AG21" s="72">
        <f t="shared" ref="AG21:AG28" si="22">(AD21+AE21+AF21)/3</f>
        <v>0.39700000000000002</v>
      </c>
      <c r="AH21" s="7">
        <f t="shared" ref="AH21:AH28" si="23">_xlfn.STDEV.S(AD21:AF21)</f>
        <v>0</v>
      </c>
      <c r="AJ21" s="16" t="s">
        <v>19</v>
      </c>
      <c r="AK21" s="19">
        <v>0.42599999999999999</v>
      </c>
      <c r="AL21" s="20">
        <v>0.43</v>
      </c>
      <c r="AM21" s="20">
        <v>0.433</v>
      </c>
      <c r="AN21" s="72">
        <f t="shared" ref="AN21:AN28" si="24">(AK21+AL21+AM21)/3</f>
        <v>0.42966666666666664</v>
      </c>
      <c r="AO21" s="7">
        <f t="shared" ref="AO21:AO28" si="25">_xlfn.STDEV.S(AK21:AM21)</f>
        <v>3.5118845842842497E-3</v>
      </c>
      <c r="AQ21" s="16" t="s">
        <v>19</v>
      </c>
      <c r="AR21" s="19">
        <v>0.21099999999999999</v>
      </c>
      <c r="AS21" s="20">
        <v>0.33650000000000002</v>
      </c>
      <c r="AT21" s="20">
        <v>0.1179</v>
      </c>
      <c r="AU21" s="72">
        <f t="shared" ref="AU21:AU28" si="26">AVERAGE(AR21:AT21)</f>
        <v>0.2218</v>
      </c>
      <c r="AV21" s="7">
        <f t="shared" ref="AV21:AV28" si="27">_xlfn.STDEV.S(AR21:AT21)</f>
        <v>0.10969945305241957</v>
      </c>
    </row>
    <row r="22" spans="1:48" ht="16.2" thickBot="1" x14ac:dyDescent="0.35">
      <c r="A22" s="16" t="s">
        <v>20</v>
      </c>
      <c r="B22" s="17">
        <v>2.254</v>
      </c>
      <c r="C22" s="18">
        <v>2.2519999999999998</v>
      </c>
      <c r="D22" s="18">
        <v>2.2519999999999998</v>
      </c>
      <c r="E22" s="72">
        <f t="shared" si="14"/>
        <v>2.2526666666666668</v>
      </c>
      <c r="F22" s="22">
        <f t="shared" si="15"/>
        <v>1.1547005383793808E-3</v>
      </c>
      <c r="H22" s="16" t="s">
        <v>20</v>
      </c>
      <c r="I22" s="17">
        <v>2.1680000000000001</v>
      </c>
      <c r="J22" s="18">
        <v>2.1749999999999998</v>
      </c>
      <c r="K22" s="18">
        <v>2.1720000000000002</v>
      </c>
      <c r="L22" s="72">
        <f t="shared" si="16"/>
        <v>2.1716666666666669</v>
      </c>
      <c r="M22" s="7">
        <f t="shared" si="17"/>
        <v>3.5118845842840914E-3</v>
      </c>
      <c r="O22" s="16" t="s">
        <v>20</v>
      </c>
      <c r="P22" s="17">
        <v>2.1230000000000002</v>
      </c>
      <c r="Q22" s="18">
        <v>2.1190000000000002</v>
      </c>
      <c r="R22" s="18">
        <v>2.1269999999999998</v>
      </c>
      <c r="S22" s="72">
        <f t="shared" si="18"/>
        <v>2.1230000000000002</v>
      </c>
      <c r="T22" s="7">
        <f t="shared" si="19"/>
        <v>3.9999999999997815E-3</v>
      </c>
      <c r="V22" s="16" t="s">
        <v>20</v>
      </c>
      <c r="W22" s="17">
        <v>1.873</v>
      </c>
      <c r="X22" s="18">
        <v>1.873</v>
      </c>
      <c r="Y22" s="18">
        <v>1.869</v>
      </c>
      <c r="Z22" s="72">
        <f t="shared" si="20"/>
        <v>1.8716666666666668</v>
      </c>
      <c r="AA22" s="7">
        <f t="shared" si="21"/>
        <v>2.3094010767585054E-3</v>
      </c>
      <c r="AC22" s="16" t="s">
        <v>20</v>
      </c>
      <c r="AD22" s="17">
        <v>0.78300000000000003</v>
      </c>
      <c r="AE22" s="18">
        <v>0.79100000000000004</v>
      </c>
      <c r="AF22" s="18">
        <v>0.79400000000000004</v>
      </c>
      <c r="AG22" s="72">
        <f t="shared" si="22"/>
        <v>0.78933333333333344</v>
      </c>
      <c r="AH22" s="7">
        <f t="shared" si="23"/>
        <v>5.686240703077332E-3</v>
      </c>
      <c r="AJ22" s="16" t="s">
        <v>20</v>
      </c>
      <c r="AK22" s="17">
        <v>0.57299999999999995</v>
      </c>
      <c r="AL22" s="18">
        <v>0.57599999999999996</v>
      </c>
      <c r="AM22" s="18">
        <v>0.57699999999999996</v>
      </c>
      <c r="AN22" s="72">
        <f t="shared" si="24"/>
        <v>0.57533333333333336</v>
      </c>
      <c r="AO22" s="7">
        <f t="shared" si="25"/>
        <v>2.0816659994661348E-3</v>
      </c>
      <c r="AQ22" s="16" t="s">
        <v>20</v>
      </c>
      <c r="AR22" s="17">
        <v>0.4531</v>
      </c>
      <c r="AS22" s="18">
        <v>0.44409999999999999</v>
      </c>
      <c r="AT22" s="18">
        <v>0.50409999999999999</v>
      </c>
      <c r="AU22" s="72">
        <f t="shared" si="26"/>
        <v>0.46710000000000002</v>
      </c>
      <c r="AV22" s="7">
        <f t="shared" si="27"/>
        <v>3.2357379374726866E-2</v>
      </c>
    </row>
    <row r="23" spans="1:48" ht="16.2" thickBot="1" x14ac:dyDescent="0.35">
      <c r="A23" s="16" t="s">
        <v>21</v>
      </c>
      <c r="B23" s="19">
        <v>2.4020000000000001</v>
      </c>
      <c r="C23" s="20">
        <v>2.4060000000000001</v>
      </c>
      <c r="D23" s="20">
        <v>2.4060000000000001</v>
      </c>
      <c r="E23" s="72">
        <f t="shared" si="14"/>
        <v>2.404666666666667</v>
      </c>
      <c r="F23" s="7">
        <f t="shared" si="15"/>
        <v>2.3094010767585054E-3</v>
      </c>
      <c r="H23" s="16" t="s">
        <v>21</v>
      </c>
      <c r="I23" s="19">
        <v>2.3839999999999999</v>
      </c>
      <c r="J23" s="20">
        <v>2.3879999999999999</v>
      </c>
      <c r="K23" s="20">
        <v>2.3849999999999998</v>
      </c>
      <c r="L23" s="72">
        <f t="shared" si="16"/>
        <v>2.3856666666666668</v>
      </c>
      <c r="M23" s="7">
        <f t="shared" si="17"/>
        <v>2.0816659994661525E-3</v>
      </c>
      <c r="O23" s="16" t="s">
        <v>21</v>
      </c>
      <c r="P23" s="19">
        <v>2.3849999999999998</v>
      </c>
      <c r="Q23" s="20">
        <v>2.3860000000000001</v>
      </c>
      <c r="R23" s="20">
        <v>2.3820000000000001</v>
      </c>
      <c r="S23" s="72">
        <f t="shared" si="18"/>
        <v>2.3843333333333336</v>
      </c>
      <c r="T23" s="7">
        <f t="shared" si="19"/>
        <v>2.0816659994660814E-3</v>
      </c>
      <c r="V23" s="16" t="s">
        <v>21</v>
      </c>
      <c r="W23" s="19">
        <v>2.2330000000000001</v>
      </c>
      <c r="X23" s="20">
        <v>2.2320000000000002</v>
      </c>
      <c r="Y23" s="20">
        <v>2.2330000000000001</v>
      </c>
      <c r="Z23" s="72">
        <f t="shared" si="20"/>
        <v>2.2326666666666668</v>
      </c>
      <c r="AA23" s="7">
        <f t="shared" si="21"/>
        <v>5.7735026918956215E-4</v>
      </c>
      <c r="AC23" s="16" t="s">
        <v>21</v>
      </c>
      <c r="AD23" s="19">
        <v>1.452</v>
      </c>
      <c r="AE23" s="20">
        <v>1.4530000000000001</v>
      </c>
      <c r="AF23" s="20">
        <v>1.4570000000000001</v>
      </c>
      <c r="AG23" s="72">
        <f t="shared" si="22"/>
        <v>1.454</v>
      </c>
      <c r="AH23" s="7">
        <f t="shared" si="23"/>
        <v>2.645751311064635E-3</v>
      </c>
      <c r="AJ23" s="16" t="s">
        <v>21</v>
      </c>
      <c r="AK23" s="19">
        <v>0.84899999999999998</v>
      </c>
      <c r="AL23" s="20">
        <v>0.85099999999999998</v>
      </c>
      <c r="AM23" s="20">
        <v>0.84299999999999997</v>
      </c>
      <c r="AN23" s="72">
        <f t="shared" si="24"/>
        <v>0.84766666666666668</v>
      </c>
      <c r="AO23" s="7">
        <f t="shared" si="25"/>
        <v>4.1633319989322695E-3</v>
      </c>
      <c r="AQ23" s="16" t="s">
        <v>21</v>
      </c>
      <c r="AR23" s="19">
        <v>0.76670000000000005</v>
      </c>
      <c r="AS23" s="20">
        <v>0.86509999999999998</v>
      </c>
      <c r="AT23" s="20">
        <v>0.99649999999999972</v>
      </c>
      <c r="AU23" s="72">
        <f t="shared" si="26"/>
        <v>0.87609999999999999</v>
      </c>
      <c r="AV23" s="7">
        <f t="shared" si="27"/>
        <v>0.11529423229285975</v>
      </c>
    </row>
    <row r="24" spans="1:48" ht="16.2" thickBot="1" x14ac:dyDescent="0.35">
      <c r="A24" s="16" t="s">
        <v>22</v>
      </c>
      <c r="B24" s="17">
        <v>2.5099999999999998</v>
      </c>
      <c r="C24" s="18">
        <v>2.5049999999999999</v>
      </c>
      <c r="D24" s="18">
        <v>2.4910000000000001</v>
      </c>
      <c r="E24" s="72">
        <f t="shared" si="14"/>
        <v>2.5020000000000002</v>
      </c>
      <c r="F24" s="7">
        <f t="shared" si="15"/>
        <v>9.8488578017959447E-3</v>
      </c>
      <c r="H24" s="16" t="s">
        <v>22</v>
      </c>
      <c r="I24" s="17">
        <v>2.5979999999999999</v>
      </c>
      <c r="J24" s="18">
        <v>2.5939999999999999</v>
      </c>
      <c r="K24" s="18">
        <v>2.5939999999999999</v>
      </c>
      <c r="L24" s="72">
        <f t="shared" si="16"/>
        <v>2.595333333333333</v>
      </c>
      <c r="M24" s="7">
        <f t="shared" si="17"/>
        <v>2.3094010767585054E-3</v>
      </c>
      <c r="O24" s="16" t="s">
        <v>22</v>
      </c>
      <c r="P24" s="17">
        <v>2.5379999999999998</v>
      </c>
      <c r="Q24" s="18">
        <v>2.5350000000000001</v>
      </c>
      <c r="R24" s="18">
        <v>2.5379999999999998</v>
      </c>
      <c r="S24" s="72">
        <f t="shared" si="18"/>
        <v>2.5370000000000004</v>
      </c>
      <c r="T24" s="7">
        <f t="shared" si="19"/>
        <v>1.7320508075686866E-3</v>
      </c>
      <c r="V24" s="16" t="s">
        <v>22</v>
      </c>
      <c r="W24" s="17">
        <v>2.4319999999999999</v>
      </c>
      <c r="X24" s="18">
        <v>2.4260000000000002</v>
      </c>
      <c r="Y24" s="18">
        <v>2.4209999999999998</v>
      </c>
      <c r="Z24" s="72">
        <f t="shared" si="20"/>
        <v>2.4263333333333335</v>
      </c>
      <c r="AA24" s="7">
        <f t="shared" si="21"/>
        <v>5.5075705472861537E-3</v>
      </c>
      <c r="AC24" s="16" t="s">
        <v>22</v>
      </c>
      <c r="AD24" s="17">
        <v>2.077</v>
      </c>
      <c r="AE24" s="18">
        <v>2.0830000000000002</v>
      </c>
      <c r="AF24" s="18">
        <v>2.077</v>
      </c>
      <c r="AG24" s="72">
        <f t="shared" si="22"/>
        <v>2.0790000000000002</v>
      </c>
      <c r="AH24" s="7">
        <f t="shared" si="23"/>
        <v>3.4641016151378862E-3</v>
      </c>
      <c r="AJ24" s="16" t="s">
        <v>22</v>
      </c>
      <c r="AK24" s="17">
        <v>1.2330000000000001</v>
      </c>
      <c r="AL24" s="18">
        <v>1.234</v>
      </c>
      <c r="AM24" s="18">
        <v>1.2330000000000001</v>
      </c>
      <c r="AN24" s="72">
        <f t="shared" si="24"/>
        <v>1.2333333333333334</v>
      </c>
      <c r="AO24" s="7">
        <f t="shared" si="25"/>
        <v>5.7735026918956215E-4</v>
      </c>
      <c r="AQ24" s="16" t="s">
        <v>22</v>
      </c>
      <c r="AR24" s="17">
        <v>1.1895</v>
      </c>
      <c r="AS24" s="18">
        <v>1.2221</v>
      </c>
      <c r="AT24" s="18">
        <v>1.2717999999999998</v>
      </c>
      <c r="AU24" s="72">
        <f t="shared" si="26"/>
        <v>1.2278</v>
      </c>
      <c r="AV24" s="7">
        <f t="shared" si="27"/>
        <v>4.1445023826751415E-2</v>
      </c>
    </row>
    <row r="25" spans="1:48" ht="16.2" thickBot="1" x14ac:dyDescent="0.35">
      <c r="A25" s="16" t="s">
        <v>23</v>
      </c>
      <c r="B25" s="17">
        <v>2.5840000000000001</v>
      </c>
      <c r="C25" s="18">
        <v>2.5779999999999998</v>
      </c>
      <c r="D25" s="18">
        <v>2.5830000000000002</v>
      </c>
      <c r="E25" s="72">
        <f t="shared" si="14"/>
        <v>2.5816666666666666</v>
      </c>
      <c r="F25" s="7">
        <f t="shared" si="15"/>
        <v>3.214550253664471E-3</v>
      </c>
      <c r="H25" s="16" t="s">
        <v>23</v>
      </c>
      <c r="I25" s="17">
        <v>2.637</v>
      </c>
      <c r="J25" s="18">
        <v>2.6389999999999998</v>
      </c>
      <c r="K25" s="18">
        <v>2.6379999999999999</v>
      </c>
      <c r="L25" s="72">
        <f t="shared" si="16"/>
        <v>2.6379999999999999</v>
      </c>
      <c r="M25" s="7">
        <f t="shared" si="17"/>
        <v>9.9999999999988987E-4</v>
      </c>
      <c r="O25" s="16" t="s">
        <v>23</v>
      </c>
      <c r="P25" s="17">
        <v>2.65</v>
      </c>
      <c r="Q25" s="18">
        <v>2.6579999999999999</v>
      </c>
      <c r="R25" s="18">
        <v>2.6509999999999998</v>
      </c>
      <c r="S25" s="72">
        <f t="shared" si="18"/>
        <v>2.653</v>
      </c>
      <c r="T25" s="7">
        <f t="shared" si="19"/>
        <v>4.358898943540703E-3</v>
      </c>
      <c r="V25" s="16" t="s">
        <v>23</v>
      </c>
      <c r="W25" s="17">
        <v>2.6680000000000001</v>
      </c>
      <c r="X25" s="18">
        <v>2.669</v>
      </c>
      <c r="Y25" s="18">
        <v>2.6779999999999999</v>
      </c>
      <c r="Z25" s="72">
        <f t="shared" si="20"/>
        <v>2.6716666666666669</v>
      </c>
      <c r="AA25" s="7">
        <f t="shared" si="21"/>
        <v>5.5075705472860063E-3</v>
      </c>
      <c r="AC25" s="16" t="s">
        <v>23</v>
      </c>
      <c r="AD25" s="17">
        <v>2.5750000000000002</v>
      </c>
      <c r="AE25" s="18">
        <v>2.577</v>
      </c>
      <c r="AF25" s="18">
        <v>2.5710000000000002</v>
      </c>
      <c r="AG25" s="72">
        <f t="shared" si="22"/>
        <v>2.5743333333333336</v>
      </c>
      <c r="AH25" s="7">
        <f t="shared" si="23"/>
        <v>3.0550504633037991E-3</v>
      </c>
      <c r="AJ25" s="16" t="s">
        <v>23</v>
      </c>
      <c r="AK25" s="17">
        <v>2.23</v>
      </c>
      <c r="AL25" s="18">
        <v>2.2290000000000001</v>
      </c>
      <c r="AM25" s="18">
        <v>2.23</v>
      </c>
      <c r="AN25" s="72">
        <f t="shared" si="24"/>
        <v>2.2296666666666667</v>
      </c>
      <c r="AO25" s="7">
        <f t="shared" si="25"/>
        <v>5.7735026918956215E-4</v>
      </c>
      <c r="AQ25" s="16" t="s">
        <v>23</v>
      </c>
      <c r="AR25" s="17">
        <v>1.5543</v>
      </c>
      <c r="AS25" s="18">
        <v>1.6664000000000001</v>
      </c>
      <c r="AT25" s="18">
        <v>1.7958999999999996</v>
      </c>
      <c r="AU25" s="72">
        <f t="shared" si="26"/>
        <v>1.6721999999999999</v>
      </c>
      <c r="AV25" s="7">
        <f t="shared" si="27"/>
        <v>0.12090438370878018</v>
      </c>
    </row>
    <row r="26" spans="1:48" ht="16.2" thickBot="1" x14ac:dyDescent="0.35">
      <c r="A26" s="16" t="s">
        <v>24</v>
      </c>
      <c r="B26" s="17">
        <v>2.661</v>
      </c>
      <c r="C26" s="18">
        <v>2.6560000000000001</v>
      </c>
      <c r="D26" s="18">
        <v>2.6640000000000001</v>
      </c>
      <c r="E26" s="72">
        <f t="shared" si="14"/>
        <v>2.6603333333333334</v>
      </c>
      <c r="F26" s="7">
        <f t="shared" si="15"/>
        <v>4.0414518843273749E-3</v>
      </c>
      <c r="H26" s="16" t="s">
        <v>24</v>
      </c>
      <c r="I26" s="17">
        <v>2.81</v>
      </c>
      <c r="J26" s="18">
        <v>2.802</v>
      </c>
      <c r="K26" s="18">
        <v>2.8</v>
      </c>
      <c r="L26" s="72">
        <f t="shared" si="16"/>
        <v>2.8039999999999998</v>
      </c>
      <c r="M26" s="7">
        <f t="shared" si="17"/>
        <v>5.29150262212927E-3</v>
      </c>
      <c r="O26" s="16" t="s">
        <v>24</v>
      </c>
      <c r="P26" s="17">
        <v>2.839</v>
      </c>
      <c r="Q26" s="18">
        <v>2.8410000000000002</v>
      </c>
      <c r="R26" s="18">
        <v>2.8519999999999999</v>
      </c>
      <c r="S26" s="72">
        <f t="shared" si="18"/>
        <v>2.8439999999999999</v>
      </c>
      <c r="T26" s="7">
        <f t="shared" si="19"/>
        <v>6.9999999999998952E-3</v>
      </c>
      <c r="V26" s="16" t="s">
        <v>24</v>
      </c>
      <c r="W26" s="17">
        <v>2.8370000000000002</v>
      </c>
      <c r="X26" s="18">
        <v>2.8279999999999998</v>
      </c>
      <c r="Y26" s="18">
        <v>2.8340000000000001</v>
      </c>
      <c r="Z26" s="72">
        <f t="shared" si="20"/>
        <v>2.8330000000000002</v>
      </c>
      <c r="AA26" s="7">
        <f t="shared" si="21"/>
        <v>4.5825756949560139E-3</v>
      </c>
      <c r="AC26" s="16" t="s">
        <v>24</v>
      </c>
      <c r="AD26" s="17">
        <v>2.8010000000000002</v>
      </c>
      <c r="AE26" s="18">
        <v>2.8050000000000002</v>
      </c>
      <c r="AF26" s="18">
        <v>2.806</v>
      </c>
      <c r="AG26" s="72">
        <f t="shared" si="22"/>
        <v>2.8039999999999998</v>
      </c>
      <c r="AH26" s="7">
        <f t="shared" si="23"/>
        <v>2.6457513110645509E-3</v>
      </c>
      <c r="AJ26" s="16" t="s">
        <v>24</v>
      </c>
      <c r="AK26" s="17">
        <v>2.5859999999999999</v>
      </c>
      <c r="AL26" s="18">
        <v>2.5870000000000002</v>
      </c>
      <c r="AM26" s="18">
        <v>2.5859999999999999</v>
      </c>
      <c r="AN26" s="72">
        <f t="shared" si="24"/>
        <v>2.5863333333333336</v>
      </c>
      <c r="AO26" s="7">
        <f t="shared" si="25"/>
        <v>5.7735026918981857E-4</v>
      </c>
      <c r="AQ26" s="16" t="s">
        <v>24</v>
      </c>
      <c r="AR26" s="17">
        <v>2.3986000000000001</v>
      </c>
      <c r="AS26" s="18">
        <v>2.4498000000000002</v>
      </c>
      <c r="AT26" s="18">
        <v>2.1475999999999997</v>
      </c>
      <c r="AU26" s="72">
        <f t="shared" si="26"/>
        <v>2.3319999999999999</v>
      </c>
      <c r="AV26" s="7">
        <f t="shared" si="27"/>
        <v>0.16173397911385251</v>
      </c>
    </row>
    <row r="27" spans="1:48" ht="31.8" thickBot="1" x14ac:dyDescent="0.35">
      <c r="A27" s="16" t="s">
        <v>25</v>
      </c>
      <c r="B27" s="20">
        <v>2.831</v>
      </c>
      <c r="C27" s="20">
        <v>2.8319999999999999</v>
      </c>
      <c r="D27" s="20">
        <v>2.8319999999999999</v>
      </c>
      <c r="E27" s="72">
        <f t="shared" si="14"/>
        <v>2.831666666666667</v>
      </c>
      <c r="F27" s="7">
        <f t="shared" si="15"/>
        <v>5.7735026918956215E-4</v>
      </c>
      <c r="H27" s="16" t="s">
        <v>25</v>
      </c>
      <c r="I27" s="17">
        <v>2.8639999999999999</v>
      </c>
      <c r="J27" s="18">
        <v>2.859</v>
      </c>
      <c r="K27" s="18">
        <v>2.8460000000000001</v>
      </c>
      <c r="L27" s="72">
        <f t="shared" si="16"/>
        <v>2.8563333333333332</v>
      </c>
      <c r="M27" s="7">
        <f t="shared" si="17"/>
        <v>9.2915732431774704E-3</v>
      </c>
      <c r="O27" s="16" t="s">
        <v>25</v>
      </c>
      <c r="P27" s="17">
        <v>2.9550000000000001</v>
      </c>
      <c r="Q27" s="18">
        <v>2.9529999999999998</v>
      </c>
      <c r="R27" s="18">
        <v>2.9609999999999999</v>
      </c>
      <c r="S27" s="72">
        <f t="shared" si="18"/>
        <v>2.9563333333333333</v>
      </c>
      <c r="T27" s="7">
        <f t="shared" si="19"/>
        <v>4.163331998932234E-3</v>
      </c>
      <c r="V27" s="16" t="s">
        <v>25</v>
      </c>
      <c r="W27" s="17">
        <v>2.9009999999999998</v>
      </c>
      <c r="X27" s="18">
        <v>2.8959999999999999</v>
      </c>
      <c r="Y27" s="18">
        <v>2.899</v>
      </c>
      <c r="Z27" s="72">
        <f t="shared" si="20"/>
        <v>2.8986666666666667</v>
      </c>
      <c r="AA27" s="7">
        <f t="shared" si="21"/>
        <v>2.5166114784235414E-3</v>
      </c>
      <c r="AC27" s="16" t="s">
        <v>25</v>
      </c>
      <c r="AD27" s="17">
        <v>2.7669999999999999</v>
      </c>
      <c r="AE27" s="18">
        <v>2.766</v>
      </c>
      <c r="AF27" s="18">
        <v>2.766</v>
      </c>
      <c r="AG27" s="72">
        <f t="shared" si="22"/>
        <v>2.7663333333333333</v>
      </c>
      <c r="AH27" s="7">
        <f t="shared" si="23"/>
        <v>5.7735026918956215E-4</v>
      </c>
      <c r="AJ27" s="16" t="s">
        <v>25</v>
      </c>
      <c r="AK27" s="17">
        <v>2.7930000000000001</v>
      </c>
      <c r="AL27" s="18">
        <v>2.798</v>
      </c>
      <c r="AM27" s="18">
        <v>2.8039999999999998</v>
      </c>
      <c r="AN27" s="72">
        <f t="shared" si="24"/>
        <v>2.7983333333333333</v>
      </c>
      <c r="AO27" s="7">
        <f t="shared" si="25"/>
        <v>5.5075705472859395E-3</v>
      </c>
      <c r="AQ27" s="16" t="s">
        <v>25</v>
      </c>
      <c r="AR27" s="17">
        <v>2.0884</v>
      </c>
      <c r="AS27" s="18">
        <v>2.1854</v>
      </c>
      <c r="AT27" s="18">
        <v>2.069700000000001</v>
      </c>
      <c r="AU27" s="72">
        <f t="shared" si="26"/>
        <v>2.1145</v>
      </c>
      <c r="AV27" s="7">
        <f t="shared" si="27"/>
        <v>6.2109017058716645E-2</v>
      </c>
    </row>
    <row r="28" spans="1:48" ht="31.8" thickBot="1" x14ac:dyDescent="0.35">
      <c r="A28" s="16" t="s">
        <v>26</v>
      </c>
      <c r="B28" s="17">
        <v>2.9249999999999998</v>
      </c>
      <c r="C28" s="18">
        <v>2.9590000000000001</v>
      </c>
      <c r="D28" s="18">
        <v>2.95</v>
      </c>
      <c r="E28" s="72">
        <f t="shared" si="14"/>
        <v>2.9446666666666665</v>
      </c>
      <c r="F28" s="7">
        <f t="shared" si="15"/>
        <v>1.761628034896524E-2</v>
      </c>
      <c r="H28" s="16" t="s">
        <v>26</v>
      </c>
      <c r="I28" s="17">
        <v>2.9119999999999999</v>
      </c>
      <c r="J28" s="18">
        <v>2.9129999999999998</v>
      </c>
      <c r="K28" s="18">
        <v>2.923</v>
      </c>
      <c r="L28" s="72">
        <f t="shared" si="16"/>
        <v>2.9159999999999999</v>
      </c>
      <c r="M28" s="7">
        <f t="shared" si="17"/>
        <v>6.0827625302983168E-3</v>
      </c>
      <c r="O28" s="16" t="s">
        <v>26</v>
      </c>
      <c r="P28" s="17">
        <v>2.9239999999999999</v>
      </c>
      <c r="Q28" s="18">
        <v>2.9649999999999999</v>
      </c>
      <c r="R28" s="18">
        <v>2.9119999999999999</v>
      </c>
      <c r="S28" s="72">
        <f t="shared" si="18"/>
        <v>2.933666666666666</v>
      </c>
      <c r="T28" s="7">
        <f t="shared" si="19"/>
        <v>2.7790885796126243E-2</v>
      </c>
      <c r="V28" s="16" t="s">
        <v>26</v>
      </c>
      <c r="W28" s="17">
        <v>3.0150000000000001</v>
      </c>
      <c r="X28" s="18">
        <v>3.012</v>
      </c>
      <c r="Y28" s="18">
        <v>3.0310000000000001</v>
      </c>
      <c r="Z28" s="72">
        <f t="shared" si="20"/>
        <v>3.0193333333333334</v>
      </c>
      <c r="AA28" s="7">
        <f t="shared" si="21"/>
        <v>1.0214368964029757E-2</v>
      </c>
      <c r="AC28" s="16" t="s">
        <v>26</v>
      </c>
      <c r="AD28" s="17">
        <v>2.9740000000000002</v>
      </c>
      <c r="AE28" s="18">
        <v>2.964</v>
      </c>
      <c r="AF28" s="18">
        <v>2.972</v>
      </c>
      <c r="AG28" s="72">
        <f t="shared" si="22"/>
        <v>2.97</v>
      </c>
      <c r="AH28" s="7">
        <f t="shared" si="23"/>
        <v>5.29150262212927E-3</v>
      </c>
      <c r="AJ28" s="16" t="s">
        <v>26</v>
      </c>
      <c r="AK28" s="17">
        <v>2.8879999999999999</v>
      </c>
      <c r="AL28" s="18">
        <v>2.89</v>
      </c>
      <c r="AM28" s="18">
        <v>2.89</v>
      </c>
      <c r="AN28" s="72">
        <f t="shared" si="24"/>
        <v>2.8893333333333335</v>
      </c>
      <c r="AO28" s="7">
        <f t="shared" si="25"/>
        <v>1.1547005383793808E-3</v>
      </c>
      <c r="AQ28" s="16" t="s">
        <v>26</v>
      </c>
      <c r="AR28" s="17">
        <v>1.9865999999999999</v>
      </c>
      <c r="AS28" s="18">
        <v>2.1000999999999999</v>
      </c>
      <c r="AT28" s="18">
        <v>2.0431999999999997</v>
      </c>
      <c r="AU28" s="72">
        <f t="shared" si="26"/>
        <v>2.0432999999999999</v>
      </c>
      <c r="AV28" s="7">
        <f t="shared" si="27"/>
        <v>5.6750066079256652E-2</v>
      </c>
    </row>
    <row r="31" spans="1:48" ht="15.6" x14ac:dyDescent="0.3">
      <c r="A31" s="11" t="s">
        <v>40</v>
      </c>
    </row>
    <row r="32" spans="1:48" ht="15.6" x14ac:dyDescent="0.3">
      <c r="A32" s="12" t="s">
        <v>11</v>
      </c>
    </row>
    <row r="33" spans="1:48" ht="16.2" thickBot="1" x14ac:dyDescent="0.35">
      <c r="A33" s="8" t="s">
        <v>12</v>
      </c>
      <c r="H33" s="8" t="s">
        <v>41</v>
      </c>
      <c r="O33" s="8" t="s">
        <v>42</v>
      </c>
      <c r="V33" s="8" t="s">
        <v>43</v>
      </c>
      <c r="AC33" s="8" t="s">
        <v>44</v>
      </c>
      <c r="AJ33" s="8" t="s">
        <v>45</v>
      </c>
      <c r="AQ33" s="8" t="s">
        <v>46</v>
      </c>
    </row>
    <row r="34" spans="1:48" ht="34.200000000000003" thickBot="1" x14ac:dyDescent="0.35">
      <c r="A34" s="13"/>
      <c r="B34" s="9" t="s">
        <v>13</v>
      </c>
      <c r="C34" s="9" t="s">
        <v>14</v>
      </c>
      <c r="D34" s="9" t="s">
        <v>15</v>
      </c>
      <c r="E34" s="9" t="s">
        <v>16</v>
      </c>
      <c r="F34" s="15" t="s">
        <v>17</v>
      </c>
      <c r="H34" s="13"/>
      <c r="I34" s="9" t="s">
        <v>13</v>
      </c>
      <c r="J34" s="9" t="s">
        <v>14</v>
      </c>
      <c r="K34" s="9" t="s">
        <v>15</v>
      </c>
      <c r="L34" s="9" t="s">
        <v>16</v>
      </c>
      <c r="M34" s="15" t="s">
        <v>17</v>
      </c>
      <c r="O34" s="13"/>
      <c r="P34" s="9" t="s">
        <v>13</v>
      </c>
      <c r="Q34" s="9" t="s">
        <v>14</v>
      </c>
      <c r="R34" s="9" t="s">
        <v>15</v>
      </c>
      <c r="S34" s="9" t="s">
        <v>16</v>
      </c>
      <c r="T34" s="15" t="s">
        <v>17</v>
      </c>
      <c r="V34" s="13"/>
      <c r="W34" s="9" t="s">
        <v>13</v>
      </c>
      <c r="X34" s="9" t="s">
        <v>14</v>
      </c>
      <c r="Y34" s="9" t="s">
        <v>15</v>
      </c>
      <c r="Z34" s="9" t="s">
        <v>16</v>
      </c>
      <c r="AA34" s="15" t="s">
        <v>17</v>
      </c>
      <c r="AC34" s="13"/>
      <c r="AD34" s="9" t="s">
        <v>13</v>
      </c>
      <c r="AE34" s="9" t="s">
        <v>14</v>
      </c>
      <c r="AF34" s="9" t="s">
        <v>15</v>
      </c>
      <c r="AG34" s="9" t="s">
        <v>16</v>
      </c>
      <c r="AH34" s="15" t="s">
        <v>17</v>
      </c>
      <c r="AJ34" s="13"/>
      <c r="AK34" s="9" t="s">
        <v>13</v>
      </c>
      <c r="AL34" s="9" t="s">
        <v>14</v>
      </c>
      <c r="AM34" s="9" t="s">
        <v>15</v>
      </c>
      <c r="AN34" s="9" t="s">
        <v>16</v>
      </c>
      <c r="AO34" s="15" t="s">
        <v>17</v>
      </c>
      <c r="AQ34" s="13"/>
      <c r="AR34" s="9" t="s">
        <v>13</v>
      </c>
      <c r="AS34" s="9" t="s">
        <v>14</v>
      </c>
      <c r="AT34" s="9" t="s">
        <v>15</v>
      </c>
      <c r="AU34" s="9" t="s">
        <v>16</v>
      </c>
      <c r="AV34" s="15" t="s">
        <v>17</v>
      </c>
    </row>
    <row r="35" spans="1:48" ht="16.2" thickBot="1" x14ac:dyDescent="0.35">
      <c r="A35" s="16" t="s">
        <v>18</v>
      </c>
      <c r="B35" s="17">
        <v>0.35399999999999998</v>
      </c>
      <c r="C35" s="18">
        <v>0.35399999999999998</v>
      </c>
      <c r="D35" s="18">
        <v>0.35699999999999998</v>
      </c>
      <c r="E35" s="72">
        <f>(B35+C35+D35)/3</f>
        <v>0.35499999999999998</v>
      </c>
      <c r="F35" s="7">
        <f>_xlfn.STDEV.S(B35:D35)</f>
        <v>1.7320508075688789E-3</v>
      </c>
      <c r="H35" s="16" t="s">
        <v>18</v>
      </c>
      <c r="I35" s="17">
        <v>0.36599999999999999</v>
      </c>
      <c r="J35" s="18">
        <v>0.36099999999999999</v>
      </c>
      <c r="K35" s="18">
        <v>0.36199999999999999</v>
      </c>
      <c r="L35" s="72">
        <f>(I35+J35+K35)/3</f>
        <v>0.36299999999999999</v>
      </c>
      <c r="M35" s="7">
        <f>_xlfn.STDEV.S(I35:K35)</f>
        <v>2.6457513110645929E-3</v>
      </c>
      <c r="O35" s="16" t="s">
        <v>18</v>
      </c>
      <c r="P35" s="17">
        <v>0.35899999999999999</v>
      </c>
      <c r="Q35" s="18">
        <v>0.35599999999999998</v>
      </c>
      <c r="R35" s="18">
        <v>0.35399999999999998</v>
      </c>
      <c r="S35" s="72">
        <f>(P35+Q35+R35)/3</f>
        <v>0.35633333333333334</v>
      </c>
      <c r="T35" s="7">
        <f>_xlfn.STDEV.S(P35:R35)</f>
        <v>2.5166114784235852E-3</v>
      </c>
      <c r="V35" s="16" t="s">
        <v>18</v>
      </c>
      <c r="W35" s="17">
        <v>0.376</v>
      </c>
      <c r="X35" s="18">
        <v>0.375</v>
      </c>
      <c r="Y35" s="18">
        <v>0.376</v>
      </c>
      <c r="Z35" s="72">
        <f>(W35+X35+Y35)/3</f>
        <v>0.37566666666666665</v>
      </c>
      <c r="AA35" s="7">
        <f>_xlfn.STDEV.S(W35:Y35)</f>
        <v>5.7735026918962634E-4</v>
      </c>
      <c r="AC35" s="16" t="s">
        <v>18</v>
      </c>
      <c r="AD35" s="17">
        <v>0.36199999999999999</v>
      </c>
      <c r="AE35" s="18">
        <v>0.36499999999999999</v>
      </c>
      <c r="AF35" s="18">
        <v>0.36799999999999999</v>
      </c>
      <c r="AG35" s="72">
        <f>(AD35+AE35+AF35)/3</f>
        <v>0.36499999999999999</v>
      </c>
      <c r="AH35" s="7">
        <f>_xlfn.STDEV.S(AD35:AF35)</f>
        <v>3.0000000000000027E-3</v>
      </c>
      <c r="AJ35" s="16" t="s">
        <v>18</v>
      </c>
      <c r="AK35" s="17">
        <v>0.36599999999999999</v>
      </c>
      <c r="AL35" s="18">
        <v>0.36499999999999999</v>
      </c>
      <c r="AM35" s="18">
        <v>0.36399999999999999</v>
      </c>
      <c r="AN35" s="72">
        <f>(AK35+AL35+AM35)/3</f>
        <v>0.36499999999999999</v>
      </c>
      <c r="AO35" s="7">
        <f>_xlfn.STDEV.S(AK35:AM35)</f>
        <v>1.0000000000000009E-3</v>
      </c>
      <c r="AQ35" s="16" t="s">
        <v>18</v>
      </c>
      <c r="AR35" s="17">
        <v>0.36199999999999999</v>
      </c>
      <c r="AS35" s="18">
        <v>0.36199999999999999</v>
      </c>
      <c r="AT35" s="18">
        <v>0.36599999999999999</v>
      </c>
      <c r="AU35" s="72">
        <f>(AR35+AS35+AT35)/3</f>
        <v>0.36333333333333329</v>
      </c>
      <c r="AV35" s="7">
        <f>_xlfn.STDEV.S(AR35:AT35)</f>
        <v>2.3094010767585054E-3</v>
      </c>
    </row>
    <row r="36" spans="1:48" ht="16.2" thickBot="1" x14ac:dyDescent="0.35">
      <c r="A36" s="16" t="s">
        <v>19</v>
      </c>
      <c r="B36" s="19">
        <v>1.5009999999999999</v>
      </c>
      <c r="C36" s="20">
        <v>1.4930000000000001</v>
      </c>
      <c r="D36" s="20">
        <v>1.49</v>
      </c>
      <c r="E36" s="72">
        <f t="shared" ref="E36:E43" si="28">(B36+C36+D36)/3</f>
        <v>1.4946666666666666</v>
      </c>
      <c r="F36" s="7">
        <f t="shared" ref="F36:F43" si="29">_xlfn.STDEV.S(B36:D36)</f>
        <v>5.6862407030772531E-3</v>
      </c>
      <c r="H36" s="16" t="s">
        <v>19</v>
      </c>
      <c r="I36" s="19">
        <v>1.732</v>
      </c>
      <c r="J36" s="20">
        <v>1.724</v>
      </c>
      <c r="K36" s="20">
        <v>1.7250000000000001</v>
      </c>
      <c r="L36" s="72">
        <f t="shared" ref="L36:L43" si="30">(I36+J36+K36)/3</f>
        <v>1.7270000000000001</v>
      </c>
      <c r="M36" s="7">
        <f t="shared" ref="M36:M43" si="31">_xlfn.STDEV.S(I36:K36)</f>
        <v>4.3588989435406527E-3</v>
      </c>
      <c r="O36" s="16" t="s">
        <v>19</v>
      </c>
      <c r="P36" s="19">
        <v>1.7190000000000001</v>
      </c>
      <c r="Q36" s="20">
        <v>1.6870000000000001</v>
      </c>
      <c r="R36" s="20">
        <v>1.694</v>
      </c>
      <c r="S36" s="72">
        <f t="shared" ref="S36:S43" si="32">(P36+Q36+R36)/3</f>
        <v>1.7</v>
      </c>
      <c r="T36" s="7">
        <f t="shared" ref="T36:T43" si="33">_xlfn.STDEV.S(P36:R36)</f>
        <v>1.6822603841260754E-2</v>
      </c>
      <c r="V36" s="16" t="s">
        <v>19</v>
      </c>
      <c r="W36" s="19">
        <v>1.8089999999999999</v>
      </c>
      <c r="X36" s="20">
        <v>1.7929999999999999</v>
      </c>
      <c r="Y36" s="20">
        <v>1.7729999999999999</v>
      </c>
      <c r="Z36" s="72">
        <f t="shared" ref="Z36:Z43" si="34">(W36+X36+Y36)/3</f>
        <v>1.7916666666666667</v>
      </c>
      <c r="AA36" s="7">
        <f t="shared" ref="AA36:AA43" si="35">_xlfn.STDEV.S(W36:Y36)</f>
        <v>1.8036999011291594E-2</v>
      </c>
      <c r="AC36" s="16" t="s">
        <v>19</v>
      </c>
      <c r="AD36" s="19">
        <v>1.6279999999999999</v>
      </c>
      <c r="AE36" s="20">
        <v>1.6419999999999999</v>
      </c>
      <c r="AF36" s="20">
        <v>1.6359999999999999</v>
      </c>
      <c r="AG36" s="72">
        <f t="shared" ref="AG36:AG43" si="36">(AD36+AE36+AF36)/3</f>
        <v>1.6353333333333333</v>
      </c>
      <c r="AH36" s="7">
        <f t="shared" ref="AH36:AH43" si="37">_xlfn.STDEV.S(AD36:AF36)</f>
        <v>7.0237691685684995E-3</v>
      </c>
      <c r="AJ36" s="16" t="s">
        <v>19</v>
      </c>
      <c r="AK36" s="19">
        <v>1.482</v>
      </c>
      <c r="AL36" s="20">
        <v>1.478</v>
      </c>
      <c r="AM36" s="20">
        <v>1.4610000000000001</v>
      </c>
      <c r="AN36" s="72">
        <f t="shared" ref="AN36:AN43" si="38">(AK36+AL36+AM36)/3</f>
        <v>1.4736666666666667</v>
      </c>
      <c r="AO36" s="7">
        <f t="shared" ref="AO36:AO43" si="39">_xlfn.STDEV.S(AK36:AM36)</f>
        <v>1.1150485789118434E-2</v>
      </c>
      <c r="AQ36" s="16" t="s">
        <v>19</v>
      </c>
      <c r="AR36" s="19">
        <v>1.6020000000000001</v>
      </c>
      <c r="AS36" s="20">
        <v>1.6040000000000001</v>
      </c>
      <c r="AT36" s="20">
        <v>1.6140000000000001</v>
      </c>
      <c r="AU36" s="72">
        <f t="shared" ref="AU36:AU43" si="40">(AR36+AS36+AT36)/3</f>
        <v>1.6066666666666667</v>
      </c>
      <c r="AV36" s="7">
        <f t="shared" ref="AV36:AV43" si="41">_xlfn.STDEV.S(AR36:AT36)</f>
        <v>6.4291005073286427E-3</v>
      </c>
    </row>
    <row r="37" spans="1:48" ht="16.2" thickBot="1" x14ac:dyDescent="0.35">
      <c r="A37" s="16" t="s">
        <v>20</v>
      </c>
      <c r="B37" s="17">
        <v>2.254</v>
      </c>
      <c r="C37" s="18">
        <v>2.2519999999999998</v>
      </c>
      <c r="D37" s="18">
        <v>2.2519999999999998</v>
      </c>
      <c r="E37" s="72">
        <f t="shared" si="28"/>
        <v>2.2526666666666668</v>
      </c>
      <c r="F37" s="7">
        <f t="shared" si="29"/>
        <v>1.1547005383793808E-3</v>
      </c>
      <c r="H37" s="16" t="s">
        <v>20</v>
      </c>
      <c r="I37" s="17">
        <v>2.38</v>
      </c>
      <c r="J37" s="18">
        <v>2.38</v>
      </c>
      <c r="K37" s="18">
        <v>2.379</v>
      </c>
      <c r="L37" s="72">
        <f t="shared" si="30"/>
        <v>2.3796666666666666</v>
      </c>
      <c r="M37" s="7">
        <f t="shared" si="31"/>
        <v>5.7735026918956215E-4</v>
      </c>
      <c r="O37" s="16" t="s">
        <v>20</v>
      </c>
      <c r="P37" s="17">
        <v>2.3929999999999998</v>
      </c>
      <c r="Q37" s="18">
        <v>2.4</v>
      </c>
      <c r="R37" s="18">
        <v>2.4049999999999998</v>
      </c>
      <c r="S37" s="72">
        <f t="shared" si="32"/>
        <v>2.3993333333333329</v>
      </c>
      <c r="T37" s="7">
        <f t="shared" si="33"/>
        <v>6.0277137733417193E-3</v>
      </c>
      <c r="V37" s="16" t="s">
        <v>20</v>
      </c>
      <c r="W37" s="17">
        <v>2.4340000000000002</v>
      </c>
      <c r="X37" s="18">
        <v>2.4380000000000002</v>
      </c>
      <c r="Y37" s="18">
        <v>2.4430000000000001</v>
      </c>
      <c r="Z37" s="72">
        <f t="shared" si="34"/>
        <v>2.438333333333333</v>
      </c>
      <c r="AA37" s="7">
        <f t="shared" si="35"/>
        <v>4.5092497528228404E-3</v>
      </c>
      <c r="AC37" s="16" t="s">
        <v>20</v>
      </c>
      <c r="AD37" s="17">
        <v>2.3210000000000002</v>
      </c>
      <c r="AE37" s="18">
        <v>2.335</v>
      </c>
      <c r="AF37" s="18">
        <v>2.3359999999999999</v>
      </c>
      <c r="AG37" s="72">
        <f t="shared" si="36"/>
        <v>2.3306666666666671</v>
      </c>
      <c r="AH37" s="7">
        <f t="shared" si="37"/>
        <v>8.3864970836059274E-3</v>
      </c>
      <c r="AJ37" s="16" t="s">
        <v>20</v>
      </c>
      <c r="AK37" s="17">
        <v>2.1840000000000002</v>
      </c>
      <c r="AL37" s="18">
        <v>2.1819999999999999</v>
      </c>
      <c r="AM37" s="18">
        <v>2.1859999999999999</v>
      </c>
      <c r="AN37" s="72">
        <f t="shared" si="38"/>
        <v>2.1839999999999997</v>
      </c>
      <c r="AO37" s="7">
        <f t="shared" si="39"/>
        <v>2.0000000000000018E-3</v>
      </c>
      <c r="AQ37" s="16" t="s">
        <v>20</v>
      </c>
      <c r="AR37" s="17">
        <v>2.3290000000000002</v>
      </c>
      <c r="AS37" s="18">
        <v>2.3290000000000002</v>
      </c>
      <c r="AT37" s="18">
        <v>2.327</v>
      </c>
      <c r="AU37" s="72">
        <f t="shared" si="40"/>
        <v>2.3283333333333336</v>
      </c>
      <c r="AV37" s="7">
        <f t="shared" si="41"/>
        <v>1.1547005383793808E-3</v>
      </c>
    </row>
    <row r="38" spans="1:48" ht="16.2" thickBot="1" x14ac:dyDescent="0.35">
      <c r="A38" s="16" t="s">
        <v>21</v>
      </c>
      <c r="B38" s="19">
        <v>2.4020000000000001</v>
      </c>
      <c r="C38" s="20">
        <v>2.4060000000000001</v>
      </c>
      <c r="D38" s="20">
        <v>2.4060000000000001</v>
      </c>
      <c r="E38" s="72">
        <f t="shared" si="28"/>
        <v>2.404666666666667</v>
      </c>
      <c r="F38" s="7">
        <f t="shared" si="29"/>
        <v>2.3094010767585054E-3</v>
      </c>
      <c r="H38" s="16" t="s">
        <v>21</v>
      </c>
      <c r="I38" s="19">
        <v>2.58</v>
      </c>
      <c r="J38" s="20">
        <v>2.593</v>
      </c>
      <c r="K38" s="20">
        <v>2.58</v>
      </c>
      <c r="L38" s="72">
        <f t="shared" si="30"/>
        <v>2.5843333333333334</v>
      </c>
      <c r="M38" s="7">
        <f t="shared" si="31"/>
        <v>7.5055534994650768E-3</v>
      </c>
      <c r="O38" s="16" t="s">
        <v>21</v>
      </c>
      <c r="P38" s="19">
        <v>2.5920000000000001</v>
      </c>
      <c r="Q38" s="20">
        <v>2.5939999999999999</v>
      </c>
      <c r="R38" s="20">
        <v>2.5880000000000001</v>
      </c>
      <c r="S38" s="72">
        <f t="shared" si="32"/>
        <v>2.5913333333333335</v>
      </c>
      <c r="T38" s="7">
        <f t="shared" si="33"/>
        <v>3.0550504633037991E-3</v>
      </c>
      <c r="V38" s="16" t="s">
        <v>21</v>
      </c>
      <c r="W38" s="19">
        <v>2.6179999999999999</v>
      </c>
      <c r="X38" s="20">
        <v>2.6230000000000002</v>
      </c>
      <c r="Y38" s="20">
        <v>2.6219999999999999</v>
      </c>
      <c r="Z38" s="72">
        <f t="shared" si="34"/>
        <v>2.621</v>
      </c>
      <c r="AA38" s="7">
        <f t="shared" si="35"/>
        <v>2.6457513110647191E-3</v>
      </c>
      <c r="AC38" s="16" t="s">
        <v>21</v>
      </c>
      <c r="AD38" s="19">
        <v>2.484</v>
      </c>
      <c r="AE38" s="20">
        <v>2.4790000000000001</v>
      </c>
      <c r="AF38" s="20">
        <v>2.4649999999999999</v>
      </c>
      <c r="AG38" s="72">
        <f t="shared" si="36"/>
        <v>2.476</v>
      </c>
      <c r="AH38" s="7">
        <f t="shared" si="37"/>
        <v>9.8488578017961927E-3</v>
      </c>
      <c r="AJ38" s="16" t="s">
        <v>21</v>
      </c>
      <c r="AK38" s="19">
        <v>2.403</v>
      </c>
      <c r="AL38" s="20">
        <v>2.403</v>
      </c>
      <c r="AM38" s="20">
        <v>2.403</v>
      </c>
      <c r="AN38" s="72">
        <f t="shared" si="38"/>
        <v>2.403</v>
      </c>
      <c r="AO38" s="7">
        <f t="shared" si="39"/>
        <v>0</v>
      </c>
      <c r="AQ38" s="16" t="s">
        <v>21</v>
      </c>
      <c r="AR38" s="19">
        <v>2.5379999999999998</v>
      </c>
      <c r="AS38" s="20">
        <v>2.544</v>
      </c>
      <c r="AT38" s="20">
        <v>2.5409999999999999</v>
      </c>
      <c r="AU38" s="72">
        <f t="shared" si="40"/>
        <v>2.5409999999999999</v>
      </c>
      <c r="AV38" s="7">
        <f t="shared" si="41"/>
        <v>3.0000000000001137E-3</v>
      </c>
    </row>
    <row r="39" spans="1:48" ht="16.2" thickBot="1" x14ac:dyDescent="0.35">
      <c r="A39" s="16" t="s">
        <v>22</v>
      </c>
      <c r="B39" s="17">
        <v>2.5099999999999998</v>
      </c>
      <c r="C39" s="18">
        <v>2.5049999999999999</v>
      </c>
      <c r="D39" s="18">
        <v>2.4910000000000001</v>
      </c>
      <c r="E39" s="72">
        <f t="shared" si="28"/>
        <v>2.5020000000000002</v>
      </c>
      <c r="F39" s="7">
        <f t="shared" si="29"/>
        <v>9.8488578017959447E-3</v>
      </c>
      <c r="H39" s="16" t="s">
        <v>22</v>
      </c>
      <c r="I39" s="17">
        <v>2.7160000000000002</v>
      </c>
      <c r="J39" s="18">
        <v>2.722</v>
      </c>
      <c r="K39" s="18">
        <v>2.722</v>
      </c>
      <c r="L39" s="72">
        <f t="shared" si="30"/>
        <v>2.72</v>
      </c>
      <c r="M39" s="7">
        <f t="shared" si="31"/>
        <v>3.4641016151376294E-3</v>
      </c>
      <c r="O39" s="16" t="s">
        <v>22</v>
      </c>
      <c r="P39" s="17">
        <v>2.7080000000000002</v>
      </c>
      <c r="Q39" s="18">
        <v>2.7040000000000002</v>
      </c>
      <c r="R39" s="18">
        <v>2.7109999999999999</v>
      </c>
      <c r="S39" s="72">
        <f t="shared" si="32"/>
        <v>2.7076666666666669</v>
      </c>
      <c r="T39" s="7">
        <f t="shared" si="33"/>
        <v>3.5118845842840914E-3</v>
      </c>
      <c r="V39" s="16" t="s">
        <v>22</v>
      </c>
      <c r="W39" s="17">
        <v>2.7789999999999999</v>
      </c>
      <c r="X39" s="18">
        <v>2.7810000000000001</v>
      </c>
      <c r="Y39" s="18">
        <v>2.7839999999999998</v>
      </c>
      <c r="Z39" s="72">
        <f t="shared" si="34"/>
        <v>2.7813333333333339</v>
      </c>
      <c r="AA39" s="7">
        <f t="shared" si="35"/>
        <v>2.5166114784235119E-3</v>
      </c>
      <c r="AC39" s="16" t="s">
        <v>22</v>
      </c>
      <c r="AD39" s="17">
        <v>2.6509999999999998</v>
      </c>
      <c r="AE39" s="18">
        <v>2.6549999999999998</v>
      </c>
      <c r="AF39" s="18">
        <v>2.6579999999999999</v>
      </c>
      <c r="AG39" s="72">
        <f t="shared" si="36"/>
        <v>2.6546666666666661</v>
      </c>
      <c r="AH39" s="7">
        <f t="shared" si="37"/>
        <v>3.5118845842843022E-3</v>
      </c>
      <c r="AJ39" s="16" t="s">
        <v>22</v>
      </c>
      <c r="AK39" s="17">
        <v>2.4830000000000001</v>
      </c>
      <c r="AL39" s="18">
        <v>2.4820000000000002</v>
      </c>
      <c r="AM39" s="18">
        <v>2.4990000000000001</v>
      </c>
      <c r="AN39" s="72">
        <f t="shared" si="38"/>
        <v>2.488</v>
      </c>
      <c r="AO39" s="7">
        <f t="shared" si="39"/>
        <v>9.5393920141694302E-3</v>
      </c>
      <c r="AQ39" s="16" t="s">
        <v>22</v>
      </c>
      <c r="AR39" s="17">
        <v>2.6909999999999998</v>
      </c>
      <c r="AS39" s="18">
        <v>2.6949999999999998</v>
      </c>
      <c r="AT39" s="18">
        <v>2.7010000000000001</v>
      </c>
      <c r="AU39" s="72">
        <f t="shared" si="40"/>
        <v>2.6956666666666664</v>
      </c>
      <c r="AV39" s="7">
        <f t="shared" si="41"/>
        <v>5.0332229568472884E-3</v>
      </c>
    </row>
    <row r="40" spans="1:48" ht="16.2" thickBot="1" x14ac:dyDescent="0.35">
      <c r="A40" s="16" t="s">
        <v>23</v>
      </c>
      <c r="B40" s="17">
        <v>2.5840000000000001</v>
      </c>
      <c r="C40" s="18">
        <v>2.5779999999999998</v>
      </c>
      <c r="D40" s="18">
        <v>2.5830000000000002</v>
      </c>
      <c r="E40" s="72">
        <f t="shared" si="28"/>
        <v>2.5816666666666666</v>
      </c>
      <c r="F40" s="7">
        <f t="shared" si="29"/>
        <v>3.214550253664471E-3</v>
      </c>
      <c r="H40" s="16" t="s">
        <v>23</v>
      </c>
      <c r="I40" s="17">
        <v>2.7410000000000001</v>
      </c>
      <c r="J40" s="18">
        <v>2.7469999999999999</v>
      </c>
      <c r="K40" s="18">
        <v>2.7490000000000001</v>
      </c>
      <c r="L40" s="72">
        <f t="shared" si="30"/>
        <v>2.7456666666666667</v>
      </c>
      <c r="M40" s="7">
        <f t="shared" si="31"/>
        <v>4.163331998932234E-3</v>
      </c>
      <c r="O40" s="16" t="s">
        <v>23</v>
      </c>
      <c r="P40" s="17">
        <v>2.7690000000000001</v>
      </c>
      <c r="Q40" s="18">
        <v>2.7690000000000001</v>
      </c>
      <c r="R40" s="18">
        <v>2.7690000000000001</v>
      </c>
      <c r="S40" s="72">
        <f t="shared" si="32"/>
        <v>2.7690000000000001</v>
      </c>
      <c r="T40" s="7">
        <f t="shared" si="33"/>
        <v>0</v>
      </c>
      <c r="V40" s="16" t="s">
        <v>23</v>
      </c>
      <c r="W40" s="17">
        <v>2.7810000000000001</v>
      </c>
      <c r="X40" s="18">
        <v>2.7879999999999998</v>
      </c>
      <c r="Y40" s="18">
        <v>2.79</v>
      </c>
      <c r="Z40" s="72">
        <f t="shared" si="34"/>
        <v>2.7863333333333333</v>
      </c>
      <c r="AA40" s="7">
        <f t="shared" si="35"/>
        <v>4.7258156262525103E-3</v>
      </c>
      <c r="AC40" s="16" t="s">
        <v>23</v>
      </c>
      <c r="AD40" s="17">
        <v>2.746</v>
      </c>
      <c r="AE40" s="18">
        <v>2.7480000000000002</v>
      </c>
      <c r="AF40" s="18">
        <v>2.7530000000000001</v>
      </c>
      <c r="AG40" s="72">
        <f t="shared" si="36"/>
        <v>2.7490000000000001</v>
      </c>
      <c r="AH40" s="7">
        <f t="shared" si="37"/>
        <v>3.6055512754640234E-3</v>
      </c>
      <c r="AJ40" s="16" t="s">
        <v>23</v>
      </c>
      <c r="AK40" s="17">
        <v>2.6619999999999999</v>
      </c>
      <c r="AL40" s="18">
        <v>2.6619999999999999</v>
      </c>
      <c r="AM40" s="18">
        <v>2.6680000000000001</v>
      </c>
      <c r="AN40" s="72">
        <f t="shared" si="38"/>
        <v>2.6640000000000001</v>
      </c>
      <c r="AO40" s="7">
        <f t="shared" si="39"/>
        <v>3.4641016151378858E-3</v>
      </c>
      <c r="AQ40" s="16" t="s">
        <v>23</v>
      </c>
      <c r="AR40" s="17">
        <v>2.883</v>
      </c>
      <c r="AS40" s="18">
        <v>2.8849999999999998</v>
      </c>
      <c r="AT40" s="18">
        <v>2.8839999999999999</v>
      </c>
      <c r="AU40" s="72">
        <f t="shared" si="40"/>
        <v>2.8839999999999999</v>
      </c>
      <c r="AV40" s="7">
        <f t="shared" si="41"/>
        <v>9.9999999999988987E-4</v>
      </c>
    </row>
    <row r="41" spans="1:48" ht="16.2" thickBot="1" x14ac:dyDescent="0.35">
      <c r="A41" s="16" t="s">
        <v>24</v>
      </c>
      <c r="B41" s="17">
        <v>2.661</v>
      </c>
      <c r="C41" s="18">
        <v>2.6560000000000001</v>
      </c>
      <c r="D41" s="18">
        <v>2.6640000000000001</v>
      </c>
      <c r="E41" s="72">
        <f t="shared" si="28"/>
        <v>2.6603333333333334</v>
      </c>
      <c r="F41" s="7">
        <f t="shared" si="29"/>
        <v>4.0414518843273749E-3</v>
      </c>
      <c r="H41" s="16" t="s">
        <v>24</v>
      </c>
      <c r="I41" s="17">
        <v>2.92</v>
      </c>
      <c r="J41" s="18">
        <v>2.9129999999999998</v>
      </c>
      <c r="K41" s="18">
        <v>2.9239999999999999</v>
      </c>
      <c r="L41" s="72">
        <f t="shared" si="30"/>
        <v>2.919</v>
      </c>
      <c r="M41" s="7">
        <f t="shared" si="31"/>
        <v>5.5677643628300874E-3</v>
      </c>
      <c r="O41" s="16" t="s">
        <v>24</v>
      </c>
      <c r="P41" s="17">
        <v>2.88</v>
      </c>
      <c r="Q41" s="18">
        <v>2.88</v>
      </c>
      <c r="R41" s="18">
        <v>2.8809999999999998</v>
      </c>
      <c r="S41" s="72">
        <f t="shared" si="32"/>
        <v>2.8803333333333332</v>
      </c>
      <c r="T41" s="7">
        <f t="shared" si="33"/>
        <v>5.7735026918956215E-4</v>
      </c>
      <c r="V41" s="16" t="s">
        <v>24</v>
      </c>
      <c r="W41" s="17">
        <v>2.996</v>
      </c>
      <c r="X41" s="18">
        <v>2.9790000000000001</v>
      </c>
      <c r="Y41" s="18">
        <v>2.988</v>
      </c>
      <c r="Z41" s="72">
        <f t="shared" si="34"/>
        <v>2.9876666666666662</v>
      </c>
      <c r="AA41" s="7">
        <f t="shared" si="35"/>
        <v>8.5049005481153336E-3</v>
      </c>
      <c r="AC41" s="16" t="s">
        <v>24</v>
      </c>
      <c r="AD41" s="17">
        <v>2.89</v>
      </c>
      <c r="AE41" s="18">
        <v>2.9129999999999998</v>
      </c>
      <c r="AF41" s="18">
        <v>2.883</v>
      </c>
      <c r="AG41" s="72">
        <f t="shared" si="36"/>
        <v>2.8953333333333333</v>
      </c>
      <c r="AH41" s="7">
        <f t="shared" si="37"/>
        <v>1.5695009822657941E-2</v>
      </c>
      <c r="AJ41" s="16" t="s">
        <v>24</v>
      </c>
      <c r="AK41" s="17">
        <v>2.8330000000000002</v>
      </c>
      <c r="AL41" s="18">
        <v>2.8370000000000002</v>
      </c>
      <c r="AM41" s="18">
        <v>2.8410000000000002</v>
      </c>
      <c r="AN41" s="72">
        <f t="shared" si="38"/>
        <v>2.8369999999999997</v>
      </c>
      <c r="AO41" s="7">
        <f t="shared" si="39"/>
        <v>4.0000000000000036E-3</v>
      </c>
      <c r="AQ41" s="16" t="s">
        <v>24</v>
      </c>
      <c r="AR41" s="17">
        <v>2.9630000000000001</v>
      </c>
      <c r="AS41" s="18">
        <v>2.9630000000000001</v>
      </c>
      <c r="AT41" s="18">
        <v>2.97</v>
      </c>
      <c r="AU41" s="72">
        <f t="shared" si="40"/>
        <v>2.9653333333333336</v>
      </c>
      <c r="AV41" s="7">
        <f t="shared" si="41"/>
        <v>4.0414518843274478E-3</v>
      </c>
    </row>
    <row r="42" spans="1:48" ht="31.8" thickBot="1" x14ac:dyDescent="0.35">
      <c r="A42" s="16" t="s">
        <v>25</v>
      </c>
      <c r="B42" s="20">
        <v>2.831</v>
      </c>
      <c r="C42" s="20">
        <v>2.8319999999999999</v>
      </c>
      <c r="D42" s="20">
        <v>2.8319999999999999</v>
      </c>
      <c r="E42" s="72">
        <f t="shared" si="28"/>
        <v>2.831666666666667</v>
      </c>
      <c r="F42" s="7">
        <f t="shared" si="29"/>
        <v>5.7735026918956215E-4</v>
      </c>
      <c r="H42" s="16" t="s">
        <v>25</v>
      </c>
      <c r="I42" s="17">
        <v>3.028</v>
      </c>
      <c r="J42" s="18">
        <v>3.0070000000000001</v>
      </c>
      <c r="K42" s="18">
        <v>3.0150000000000001</v>
      </c>
      <c r="L42" s="72">
        <f t="shared" si="30"/>
        <v>3.0166666666666671</v>
      </c>
      <c r="M42" s="7">
        <f t="shared" si="31"/>
        <v>1.0598742063723047E-2</v>
      </c>
      <c r="O42" s="16" t="s">
        <v>25</v>
      </c>
      <c r="P42" s="17">
        <v>3.0630000000000002</v>
      </c>
      <c r="Q42" s="18">
        <v>3.0630000000000002</v>
      </c>
      <c r="R42" s="18">
        <v>3.0550000000000002</v>
      </c>
      <c r="S42" s="72">
        <f t="shared" si="32"/>
        <v>3.0603333333333338</v>
      </c>
      <c r="T42" s="7">
        <f t="shared" si="33"/>
        <v>4.6188021535170107E-3</v>
      </c>
      <c r="V42" s="16" t="s">
        <v>25</v>
      </c>
      <c r="W42" s="17">
        <v>3.0019999999999998</v>
      </c>
      <c r="X42" s="18">
        <v>3.0049999999999999</v>
      </c>
      <c r="Y42" s="18">
        <v>2.9860000000000002</v>
      </c>
      <c r="Z42" s="72">
        <f t="shared" si="34"/>
        <v>2.9976666666666669</v>
      </c>
      <c r="AA42" s="7">
        <f t="shared" si="35"/>
        <v>1.0214368964029504E-2</v>
      </c>
      <c r="AC42" s="16" t="s">
        <v>25</v>
      </c>
      <c r="AD42" s="17">
        <v>3.03</v>
      </c>
      <c r="AE42" s="18">
        <v>3.032</v>
      </c>
      <c r="AF42" s="18">
        <v>3.036</v>
      </c>
      <c r="AG42" s="72">
        <f t="shared" si="36"/>
        <v>3.0326666666666662</v>
      </c>
      <c r="AH42" s="7">
        <f t="shared" si="37"/>
        <v>3.055050463303993E-3</v>
      </c>
      <c r="AJ42" s="16" t="s">
        <v>25</v>
      </c>
      <c r="AK42" s="17">
        <v>2.855</v>
      </c>
      <c r="AL42" s="18">
        <v>2.8559999999999999</v>
      </c>
      <c r="AM42" s="18">
        <v>2.8530000000000002</v>
      </c>
      <c r="AN42" s="72">
        <f t="shared" si="38"/>
        <v>2.8546666666666667</v>
      </c>
      <c r="AO42" s="7">
        <f t="shared" si="39"/>
        <v>1.5275252316517786E-3</v>
      </c>
      <c r="AQ42" s="16" t="s">
        <v>25</v>
      </c>
      <c r="AR42" s="17">
        <v>2.9990000000000001</v>
      </c>
      <c r="AS42" s="18">
        <v>2.9729999999999999</v>
      </c>
      <c r="AT42" s="18">
        <v>2.99</v>
      </c>
      <c r="AU42" s="72">
        <f t="shared" si="40"/>
        <v>2.9873333333333334</v>
      </c>
      <c r="AV42" s="7">
        <f t="shared" si="41"/>
        <v>1.3203534880225716E-2</v>
      </c>
    </row>
    <row r="43" spans="1:48" ht="31.8" thickBot="1" x14ac:dyDescent="0.35">
      <c r="A43" s="16" t="s">
        <v>26</v>
      </c>
      <c r="B43" s="17">
        <v>2.9249999999999998</v>
      </c>
      <c r="C43" s="18">
        <v>2.9590000000000001</v>
      </c>
      <c r="D43" s="18">
        <v>2.95</v>
      </c>
      <c r="E43" s="72">
        <f t="shared" si="28"/>
        <v>2.9446666666666665</v>
      </c>
      <c r="F43" s="7">
        <f t="shared" si="29"/>
        <v>1.761628034896524E-2</v>
      </c>
      <c r="H43" s="16" t="s">
        <v>26</v>
      </c>
      <c r="I43" s="17">
        <v>2.964</v>
      </c>
      <c r="J43" s="18">
        <v>2.952</v>
      </c>
      <c r="K43" s="18">
        <v>2.9849999999999999</v>
      </c>
      <c r="L43" s="72">
        <f t="shared" si="30"/>
        <v>2.9670000000000001</v>
      </c>
      <c r="M43" s="7">
        <f t="shared" si="31"/>
        <v>1.6703293088490022E-2</v>
      </c>
      <c r="O43" s="16" t="s">
        <v>26</v>
      </c>
      <c r="P43" s="17">
        <v>2.851</v>
      </c>
      <c r="Q43" s="18">
        <v>2.8580000000000001</v>
      </c>
      <c r="R43" s="18">
        <v>2.8620000000000001</v>
      </c>
      <c r="S43" s="72">
        <f t="shared" si="32"/>
        <v>2.8569999999999998</v>
      </c>
      <c r="T43" s="7">
        <f t="shared" si="33"/>
        <v>5.5677643628300865E-3</v>
      </c>
      <c r="V43" s="16" t="s">
        <v>26</v>
      </c>
      <c r="W43" s="17">
        <v>3.1659999999999999</v>
      </c>
      <c r="X43" s="18">
        <v>3.206</v>
      </c>
      <c r="Y43" s="18">
        <v>3.1579999999999999</v>
      </c>
      <c r="Z43" s="72">
        <f t="shared" si="34"/>
        <v>3.1766666666666663</v>
      </c>
      <c r="AA43" s="7">
        <f t="shared" si="35"/>
        <v>2.5716402029314571E-2</v>
      </c>
      <c r="AC43" s="16" t="s">
        <v>26</v>
      </c>
      <c r="AD43" s="17">
        <v>3.0779999999999998</v>
      </c>
      <c r="AE43" s="18">
        <v>3.0979999999999999</v>
      </c>
      <c r="AF43" s="18">
        <v>3.1150000000000002</v>
      </c>
      <c r="AG43" s="72">
        <f t="shared" si="36"/>
        <v>3.097</v>
      </c>
      <c r="AH43" s="7">
        <f t="shared" si="37"/>
        <v>1.8520259177452314E-2</v>
      </c>
      <c r="AJ43" s="16" t="s">
        <v>26</v>
      </c>
      <c r="AK43" s="17">
        <v>2.9609999999999999</v>
      </c>
      <c r="AL43" s="18">
        <v>2.9209999999999998</v>
      </c>
      <c r="AM43" s="18">
        <v>2.964</v>
      </c>
      <c r="AN43" s="72">
        <f t="shared" si="38"/>
        <v>2.9486666666666665</v>
      </c>
      <c r="AO43" s="7">
        <f t="shared" si="39"/>
        <v>2.4006943440041176E-2</v>
      </c>
      <c r="AQ43" s="16" t="s">
        <v>26</v>
      </c>
      <c r="AR43" s="17">
        <v>3.0259999999999998</v>
      </c>
      <c r="AS43" s="18">
        <v>3.0049999999999999</v>
      </c>
      <c r="AT43" s="18">
        <v>3.0870000000000002</v>
      </c>
      <c r="AU43" s="72">
        <f t="shared" si="40"/>
        <v>3.0393333333333334</v>
      </c>
      <c r="AV43" s="7">
        <f t="shared" si="41"/>
        <v>4.2594991880893093E-2</v>
      </c>
    </row>
    <row r="44" spans="1:48" ht="16.2" thickBot="1" x14ac:dyDescent="0.35">
      <c r="S44" s="72"/>
    </row>
    <row r="47" spans="1:48" ht="15.6" x14ac:dyDescent="0.3">
      <c r="A47" s="11" t="s">
        <v>47</v>
      </c>
    </row>
    <row r="48" spans="1:48" ht="15.6" x14ac:dyDescent="0.3">
      <c r="A48" s="12" t="s">
        <v>11</v>
      </c>
    </row>
    <row r="49" spans="1:48" ht="16.2" thickBot="1" x14ac:dyDescent="0.35">
      <c r="A49" s="8" t="s">
        <v>12</v>
      </c>
      <c r="H49" s="8" t="s">
        <v>48</v>
      </c>
      <c r="O49" s="8" t="s">
        <v>49</v>
      </c>
      <c r="V49" s="8" t="s">
        <v>50</v>
      </c>
      <c r="AC49" s="8" t="s">
        <v>51</v>
      </c>
      <c r="AJ49" s="8" t="s">
        <v>52</v>
      </c>
      <c r="AQ49" s="8" t="s">
        <v>53</v>
      </c>
    </row>
    <row r="50" spans="1:48" ht="34.200000000000003" thickBot="1" x14ac:dyDescent="0.35">
      <c r="A50" s="13"/>
      <c r="B50" s="9" t="s">
        <v>13</v>
      </c>
      <c r="C50" s="9" t="s">
        <v>14</v>
      </c>
      <c r="D50" s="9" t="s">
        <v>15</v>
      </c>
      <c r="E50" s="9" t="s">
        <v>16</v>
      </c>
      <c r="F50" s="15" t="s">
        <v>17</v>
      </c>
      <c r="H50" s="13"/>
      <c r="I50" s="9" t="s">
        <v>13</v>
      </c>
      <c r="J50" s="9" t="s">
        <v>14</v>
      </c>
      <c r="K50" s="9" t="s">
        <v>15</v>
      </c>
      <c r="L50" s="9" t="s">
        <v>16</v>
      </c>
      <c r="M50" s="15" t="s">
        <v>17</v>
      </c>
      <c r="O50" s="13"/>
      <c r="P50" s="9" t="s">
        <v>13</v>
      </c>
      <c r="Q50" s="9" t="s">
        <v>14</v>
      </c>
      <c r="R50" s="9" t="s">
        <v>15</v>
      </c>
      <c r="S50" s="9" t="s">
        <v>16</v>
      </c>
      <c r="T50" s="15" t="s">
        <v>17</v>
      </c>
      <c r="V50" s="13"/>
      <c r="W50" s="9" t="s">
        <v>13</v>
      </c>
      <c r="X50" s="9" t="s">
        <v>14</v>
      </c>
      <c r="Y50" s="9" t="s">
        <v>15</v>
      </c>
      <c r="Z50" s="9" t="s">
        <v>16</v>
      </c>
      <c r="AA50" s="15" t="s">
        <v>17</v>
      </c>
      <c r="AC50" s="13"/>
      <c r="AD50" s="9" t="s">
        <v>13</v>
      </c>
      <c r="AE50" s="9" t="s">
        <v>14</v>
      </c>
      <c r="AF50" s="9" t="s">
        <v>15</v>
      </c>
      <c r="AG50" s="9" t="s">
        <v>16</v>
      </c>
      <c r="AH50" s="15" t="s">
        <v>17</v>
      </c>
      <c r="AJ50" s="13"/>
      <c r="AK50" s="9" t="s">
        <v>13</v>
      </c>
      <c r="AL50" s="9" t="s">
        <v>14</v>
      </c>
      <c r="AM50" s="9" t="s">
        <v>15</v>
      </c>
      <c r="AN50" s="9" t="s">
        <v>16</v>
      </c>
      <c r="AO50" s="15" t="s">
        <v>17</v>
      </c>
      <c r="AQ50" s="13"/>
      <c r="AR50" s="9" t="s">
        <v>13</v>
      </c>
      <c r="AS50" s="9" t="s">
        <v>14</v>
      </c>
      <c r="AT50" s="9" t="s">
        <v>15</v>
      </c>
      <c r="AU50" s="9" t="s">
        <v>16</v>
      </c>
      <c r="AV50" s="15" t="s">
        <v>17</v>
      </c>
    </row>
    <row r="51" spans="1:48" ht="16.2" thickBot="1" x14ac:dyDescent="0.35">
      <c r="A51" s="16" t="s">
        <v>18</v>
      </c>
      <c r="B51" s="17">
        <v>7.4999999999999997E-2</v>
      </c>
      <c r="C51" s="18">
        <v>6.7000000000000004E-2</v>
      </c>
      <c r="D51" s="18">
        <v>6.7000000000000004E-2</v>
      </c>
      <c r="E51" s="72">
        <f>(B51+C51+D51)/3</f>
        <v>6.9666666666666668E-2</v>
      </c>
      <c r="F51" s="7">
        <f>_xlfn.STDEV.S(B51:D51)</f>
        <v>4.618802153517002E-3</v>
      </c>
      <c r="H51" s="16" t="s">
        <v>18</v>
      </c>
      <c r="I51" s="17">
        <v>4.2000000000000003E-2</v>
      </c>
      <c r="J51" s="18">
        <v>4.1000000000000002E-2</v>
      </c>
      <c r="K51" s="18">
        <v>4.2000000000000003E-2</v>
      </c>
      <c r="L51" s="72">
        <f>(I51+J51+K51)/3</f>
        <v>4.1666666666666664E-2</v>
      </c>
      <c r="M51" s="7">
        <f>_xlfn.STDEV.S(I51:K51)</f>
        <v>5.7735026918962634E-4</v>
      </c>
      <c r="O51" s="16" t="s">
        <v>18</v>
      </c>
      <c r="P51" s="17">
        <v>5.8000000000000003E-2</v>
      </c>
      <c r="Q51" s="18">
        <v>5.8999999999999997E-2</v>
      </c>
      <c r="R51" s="18">
        <v>5.8000000000000003E-2</v>
      </c>
      <c r="S51" s="72">
        <f>(P51+Q51+R51)/3</f>
        <v>5.8333333333333327E-2</v>
      </c>
      <c r="T51" s="7">
        <f>_xlfn.STDEV.S(P51:R51)</f>
        <v>5.7735026918962222E-4</v>
      </c>
      <c r="V51" s="16" t="s">
        <v>18</v>
      </c>
      <c r="W51" s="17">
        <v>4.9000000000000002E-2</v>
      </c>
      <c r="X51" s="18">
        <v>4.9000000000000002E-2</v>
      </c>
      <c r="Y51" s="18">
        <v>5.0999999999999997E-2</v>
      </c>
      <c r="Z51" s="72">
        <f>(W51+X51+Y51)/3</f>
        <v>4.9666666666666665E-2</v>
      </c>
      <c r="AA51" s="7">
        <f>_xlfn.STDEV.S(W51:Y51)</f>
        <v>1.1547005383792486E-3</v>
      </c>
      <c r="AC51" s="16" t="s">
        <v>18</v>
      </c>
      <c r="AD51" s="17">
        <v>5.5E-2</v>
      </c>
      <c r="AE51" s="18">
        <v>5.6000000000000001E-2</v>
      </c>
      <c r="AF51" s="18">
        <v>5.5E-2</v>
      </c>
      <c r="AG51" s="72">
        <f>(AD51+AE51+AF51)/3</f>
        <v>5.5333333333333339E-2</v>
      </c>
      <c r="AH51" s="7">
        <f>_xlfn.STDEV.S(AD51:AF51)</f>
        <v>5.7735026918962634E-4</v>
      </c>
      <c r="AJ51" s="16" t="s">
        <v>18</v>
      </c>
      <c r="AK51" s="17">
        <v>5.8999999999999997E-2</v>
      </c>
      <c r="AL51" s="18">
        <v>5.8000000000000003E-2</v>
      </c>
      <c r="AM51" s="18">
        <v>5.8999999999999997E-2</v>
      </c>
      <c r="AN51" s="72">
        <f>(AK51+AL51+AM51)/3</f>
        <v>5.8666666666666666E-2</v>
      </c>
      <c r="AO51" s="7">
        <f>_xlfn.STDEV.S(AK51:AM51)</f>
        <v>5.7735026918962233E-4</v>
      </c>
      <c r="AQ51" s="16" t="s">
        <v>18</v>
      </c>
      <c r="AR51" s="17">
        <v>5.6000000000000001E-2</v>
      </c>
      <c r="AS51" s="18">
        <v>5.2999999999999999E-2</v>
      </c>
      <c r="AT51" s="18">
        <v>5.5E-2</v>
      </c>
      <c r="AU51" s="72">
        <f>(AR51+AS51+AT51)/3</f>
        <v>5.4666666666666669E-2</v>
      </c>
      <c r="AV51" s="7">
        <f>_xlfn.STDEV.S(AR51:AT51)</f>
        <v>1.5275252316519479E-3</v>
      </c>
    </row>
    <row r="52" spans="1:48" ht="16.2" thickBot="1" x14ac:dyDescent="0.35">
      <c r="A52" s="16" t="s">
        <v>19</v>
      </c>
      <c r="B52" s="19">
        <v>0.94299999999999995</v>
      </c>
      <c r="C52" s="20">
        <v>0.93700000000000006</v>
      </c>
      <c r="D52" s="20">
        <v>0.94099999999999995</v>
      </c>
      <c r="E52" s="72">
        <f t="shared" ref="E52:E59" si="42">(B52+C52+D52)/3</f>
        <v>0.94033333333333324</v>
      </c>
      <c r="F52" s="7">
        <f t="shared" ref="F52:F59" si="43">_xlfn.STDEV.S(B52:D52)</f>
        <v>3.0550504633038355E-3</v>
      </c>
      <c r="H52" s="16" t="s">
        <v>19</v>
      </c>
      <c r="I52" s="19">
        <v>0.86199999999999999</v>
      </c>
      <c r="J52" s="20">
        <v>0.86199999999999999</v>
      </c>
      <c r="K52" s="20">
        <v>0.85899999999999999</v>
      </c>
      <c r="L52" s="72">
        <f t="shared" ref="L52:L59" si="44">(I52+J52+K52)/3</f>
        <v>0.8610000000000001</v>
      </c>
      <c r="M52" s="7">
        <f t="shared" ref="M52:M59" si="45">_xlfn.STDEV.S(I52:K52)</f>
        <v>1.7320508075688787E-3</v>
      </c>
      <c r="O52" s="16" t="s">
        <v>19</v>
      </c>
      <c r="P52" s="19">
        <v>0.92</v>
      </c>
      <c r="Q52" s="20">
        <v>0.92</v>
      </c>
      <c r="R52" s="20">
        <v>0.92</v>
      </c>
      <c r="S52" s="72">
        <f t="shared" ref="S52:S59" si="46">(P52+Q52+R52)/3</f>
        <v>0.92</v>
      </c>
      <c r="T52" s="7">
        <f t="shared" ref="T52:T59" si="47">_xlfn.STDEV.S(P52:R52)</f>
        <v>0</v>
      </c>
      <c r="V52" s="16" t="s">
        <v>19</v>
      </c>
      <c r="W52" s="19">
        <v>0.98599999999999999</v>
      </c>
      <c r="X52" s="20">
        <v>0.98299999999999998</v>
      </c>
      <c r="Y52" s="20">
        <v>0.98399999999999999</v>
      </c>
      <c r="Z52" s="72">
        <f t="shared" ref="Z52:Z59" si="48">(W52+X52+Y52)/3</f>
        <v>0.98433333333333328</v>
      </c>
      <c r="AA52" s="7">
        <f t="shared" ref="AA52:AA59" si="49">_xlfn.STDEV.S(W52:Y52)</f>
        <v>1.5275252316519479E-3</v>
      </c>
      <c r="AC52" s="16" t="s">
        <v>19</v>
      </c>
      <c r="AD52" s="19">
        <v>0.73799999999999999</v>
      </c>
      <c r="AE52" s="20">
        <v>0.74299999999999999</v>
      </c>
      <c r="AF52" s="20">
        <v>0.73899999999999999</v>
      </c>
      <c r="AG52" s="72">
        <f t="shared" ref="AG52:AG59" si="50">(AD52+AE52+AF52)/3</f>
        <v>0.73999999999999988</v>
      </c>
      <c r="AH52" s="7">
        <f t="shared" ref="AH52:AH59" si="51">_xlfn.STDEV.S(AD52:AF52)</f>
        <v>2.6457513110645929E-3</v>
      </c>
      <c r="AJ52" s="16" t="s">
        <v>19</v>
      </c>
      <c r="AK52" s="19">
        <v>0.83399999999999996</v>
      </c>
      <c r="AL52" s="20">
        <v>0.83599999999999997</v>
      </c>
      <c r="AM52" s="20">
        <v>0.83499999999999996</v>
      </c>
      <c r="AN52" s="72">
        <f t="shared" ref="AN52:AN59" si="52">(AK52+AL52+AM52)/3</f>
        <v>0.83499999999999996</v>
      </c>
      <c r="AO52" s="7">
        <f t="shared" ref="AO52:AO59" si="53">_xlfn.STDEV.S(AK52:AM52)</f>
        <v>1.0000000000000009E-3</v>
      </c>
      <c r="AQ52" s="16" t="s">
        <v>19</v>
      </c>
      <c r="AR52" s="19">
        <v>0.91100000000000003</v>
      </c>
      <c r="AS52" s="20">
        <v>0.91500000000000004</v>
      </c>
      <c r="AT52" s="20">
        <v>0.91300000000000003</v>
      </c>
      <c r="AU52" s="72">
        <f t="shared" ref="AU52:AU59" si="54">(AR52+AS52+AT52)/3</f>
        <v>0.91299999999999992</v>
      </c>
      <c r="AV52" s="7">
        <f>_xlfn.STDEV.S(AR52:AT52)</f>
        <v>2.0000000000000018E-3</v>
      </c>
    </row>
    <row r="53" spans="1:48" ht="16.2" thickBot="1" x14ac:dyDescent="0.35">
      <c r="A53" s="16" t="s">
        <v>20</v>
      </c>
      <c r="B53" s="17">
        <v>1.921</v>
      </c>
      <c r="C53" s="18">
        <v>1.911</v>
      </c>
      <c r="D53" s="18">
        <v>1.915</v>
      </c>
      <c r="E53" s="72">
        <f t="shared" si="42"/>
        <v>1.9156666666666666</v>
      </c>
      <c r="F53" s="7">
        <f t="shared" si="43"/>
        <v>5.0332229568471705E-3</v>
      </c>
      <c r="H53" s="16" t="s">
        <v>20</v>
      </c>
      <c r="I53" s="17">
        <v>1.9830000000000001</v>
      </c>
      <c r="J53" s="18">
        <v>1.9890000000000001</v>
      </c>
      <c r="K53" s="18">
        <v>1.99</v>
      </c>
      <c r="L53" s="72">
        <f t="shared" si="44"/>
        <v>1.9873333333333336</v>
      </c>
      <c r="M53" s="7">
        <f t="shared" si="45"/>
        <v>3.7859388972001466E-3</v>
      </c>
      <c r="O53" s="16" t="s">
        <v>20</v>
      </c>
      <c r="P53" s="17">
        <v>1.95</v>
      </c>
      <c r="Q53" s="18">
        <v>1.9470000000000001</v>
      </c>
      <c r="R53" s="18">
        <v>1.96</v>
      </c>
      <c r="S53" s="72">
        <f t="shared" si="46"/>
        <v>1.9523333333333335</v>
      </c>
      <c r="T53" s="7">
        <f t="shared" si="47"/>
        <v>6.8068592855540086E-3</v>
      </c>
      <c r="V53" s="16" t="s">
        <v>20</v>
      </c>
      <c r="W53" s="17">
        <v>1.952</v>
      </c>
      <c r="X53" s="18">
        <v>1.95</v>
      </c>
      <c r="Y53" s="18">
        <v>1.9470000000000001</v>
      </c>
      <c r="Z53" s="72">
        <f t="shared" si="48"/>
        <v>1.9496666666666667</v>
      </c>
      <c r="AA53" s="7">
        <f t="shared" si="49"/>
        <v>2.5166114784235267E-3</v>
      </c>
      <c r="AC53" s="16" t="s">
        <v>20</v>
      </c>
      <c r="AD53" s="17">
        <v>1.8009999999999999</v>
      </c>
      <c r="AE53" s="18">
        <v>1.798</v>
      </c>
      <c r="AF53" s="18">
        <v>1.7949999999999999</v>
      </c>
      <c r="AG53" s="72">
        <f t="shared" si="50"/>
        <v>1.798</v>
      </c>
      <c r="AH53" s="7">
        <f t="shared" si="51"/>
        <v>3.0000000000000027E-3</v>
      </c>
      <c r="AJ53" s="16" t="s">
        <v>20</v>
      </c>
      <c r="AK53" s="17">
        <v>1.8480000000000001</v>
      </c>
      <c r="AL53" s="18">
        <v>1.847</v>
      </c>
      <c r="AM53" s="18">
        <v>1.8520000000000001</v>
      </c>
      <c r="AN53" s="72">
        <f t="shared" si="52"/>
        <v>1.8490000000000002</v>
      </c>
      <c r="AO53" s="7">
        <f t="shared" si="53"/>
        <v>2.645751311064635E-3</v>
      </c>
      <c r="AQ53" s="16" t="s">
        <v>20</v>
      </c>
      <c r="AR53" s="17">
        <v>1.911</v>
      </c>
      <c r="AS53" s="18">
        <v>1.915</v>
      </c>
      <c r="AT53" s="18">
        <v>1.903</v>
      </c>
      <c r="AU53" s="72">
        <f t="shared" si="54"/>
        <v>1.9096666666666666</v>
      </c>
      <c r="AV53" s="7">
        <f t="shared" ref="AV53:AV59" si="55">_xlfn.STDEV.S(AR53:AT53)</f>
        <v>6.1101009266077916E-3</v>
      </c>
    </row>
    <row r="54" spans="1:48" ht="16.2" thickBot="1" x14ac:dyDescent="0.35">
      <c r="A54" s="16" t="s">
        <v>21</v>
      </c>
      <c r="B54" s="19">
        <v>2.1669999999999998</v>
      </c>
      <c r="C54" s="20">
        <v>2.169</v>
      </c>
      <c r="D54" s="20">
        <v>2.1739999999999999</v>
      </c>
      <c r="E54" s="72">
        <f t="shared" si="42"/>
        <v>2.17</v>
      </c>
      <c r="F54" s="7">
        <f t="shared" si="43"/>
        <v>3.6055512754640234E-3</v>
      </c>
      <c r="H54" s="16" t="s">
        <v>21</v>
      </c>
      <c r="I54" s="19">
        <v>2.2559999999999998</v>
      </c>
      <c r="J54" s="20">
        <v>2.222</v>
      </c>
      <c r="K54" s="20">
        <v>2.2309999999999999</v>
      </c>
      <c r="L54" s="72">
        <f t="shared" si="44"/>
        <v>2.2363333333333331</v>
      </c>
      <c r="M54" s="7">
        <f t="shared" si="45"/>
        <v>1.761628034896499E-2</v>
      </c>
      <c r="O54" s="16" t="s">
        <v>21</v>
      </c>
      <c r="P54" s="19">
        <v>2.1930000000000001</v>
      </c>
      <c r="Q54" s="20">
        <v>2.1789999999999998</v>
      </c>
      <c r="R54" s="20">
        <v>2.1989999999999998</v>
      </c>
      <c r="S54" s="72">
        <f t="shared" si="46"/>
        <v>2.1903333333333332</v>
      </c>
      <c r="T54" s="7">
        <f t="shared" si="47"/>
        <v>1.0263202878893807E-2</v>
      </c>
      <c r="V54" s="16" t="s">
        <v>21</v>
      </c>
      <c r="W54" s="19">
        <v>2.1749999999999998</v>
      </c>
      <c r="X54" s="20">
        <v>2.177</v>
      </c>
      <c r="Y54" s="20">
        <v>2.1789999999999998</v>
      </c>
      <c r="Z54" s="72">
        <f t="shared" si="48"/>
        <v>2.177</v>
      </c>
      <c r="AA54" s="7">
        <f t="shared" si="49"/>
        <v>2.0000000000000018E-3</v>
      </c>
      <c r="AC54" s="16" t="s">
        <v>21</v>
      </c>
      <c r="AD54" s="19">
        <v>2.0539999999999998</v>
      </c>
      <c r="AE54" s="20">
        <v>2.0550000000000002</v>
      </c>
      <c r="AF54" s="20">
        <v>2.0510000000000002</v>
      </c>
      <c r="AG54" s="72">
        <f t="shared" si="50"/>
        <v>2.0533333333333332</v>
      </c>
      <c r="AH54" s="7">
        <f t="shared" si="51"/>
        <v>2.081665999466081E-3</v>
      </c>
      <c r="AJ54" s="16" t="s">
        <v>21</v>
      </c>
      <c r="AK54" s="19">
        <v>2.069</v>
      </c>
      <c r="AL54" s="20">
        <v>2.0649999999999999</v>
      </c>
      <c r="AM54" s="20">
        <v>2.0640000000000001</v>
      </c>
      <c r="AN54" s="72">
        <f t="shared" si="52"/>
        <v>2.0660000000000003</v>
      </c>
      <c r="AO54" s="7">
        <f t="shared" si="53"/>
        <v>2.6457513110645509E-3</v>
      </c>
      <c r="AQ54" s="16" t="s">
        <v>21</v>
      </c>
      <c r="AR54" s="19">
        <v>2.1379999999999999</v>
      </c>
      <c r="AS54" s="20">
        <v>2.14</v>
      </c>
      <c r="AT54" s="20">
        <v>2.141</v>
      </c>
      <c r="AU54" s="72">
        <f t="shared" si="54"/>
        <v>2.1396666666666668</v>
      </c>
      <c r="AV54" s="7">
        <f t="shared" si="55"/>
        <v>1.5275252316520205E-3</v>
      </c>
    </row>
    <row r="55" spans="1:48" ht="16.2" thickBot="1" x14ac:dyDescent="0.35">
      <c r="A55" s="16" t="s">
        <v>22</v>
      </c>
      <c r="B55" s="17">
        <v>2.371</v>
      </c>
      <c r="C55" s="18">
        <v>2.3980000000000001</v>
      </c>
      <c r="D55" s="18">
        <v>2.3769999999999998</v>
      </c>
      <c r="E55" s="72">
        <f t="shared" si="42"/>
        <v>2.3820000000000001</v>
      </c>
      <c r="F55" s="7">
        <f t="shared" si="43"/>
        <v>1.4177446878757939E-2</v>
      </c>
      <c r="H55" s="16" t="s">
        <v>22</v>
      </c>
      <c r="I55" s="17">
        <v>2.4390000000000001</v>
      </c>
      <c r="J55" s="18">
        <v>2.4500000000000002</v>
      </c>
      <c r="K55" s="18">
        <v>2.4550000000000001</v>
      </c>
      <c r="L55" s="72">
        <f t="shared" si="44"/>
        <v>2.448</v>
      </c>
      <c r="M55" s="7">
        <f t="shared" si="45"/>
        <v>8.1853527718724704E-3</v>
      </c>
      <c r="O55" s="16" t="s">
        <v>22</v>
      </c>
      <c r="P55" s="17">
        <v>2.4249999999999998</v>
      </c>
      <c r="Q55" s="18">
        <v>2.4129999999999998</v>
      </c>
      <c r="R55" s="18">
        <v>2.3919999999999999</v>
      </c>
      <c r="S55" s="72">
        <f t="shared" si="46"/>
        <v>2.4099999999999997</v>
      </c>
      <c r="T55" s="7">
        <f t="shared" si="47"/>
        <v>1.6703293088490022E-2</v>
      </c>
      <c r="V55" s="16" t="s">
        <v>22</v>
      </c>
      <c r="W55" s="17">
        <v>2.3940000000000001</v>
      </c>
      <c r="X55" s="18">
        <v>2.415</v>
      </c>
      <c r="Y55" s="18">
        <v>2.4020000000000001</v>
      </c>
      <c r="Z55" s="72">
        <f t="shared" si="48"/>
        <v>2.4036666666666666</v>
      </c>
      <c r="AA55" s="7">
        <f t="shared" si="49"/>
        <v>1.0598742063723047E-2</v>
      </c>
      <c r="AC55" s="16" t="s">
        <v>22</v>
      </c>
      <c r="AD55" s="17">
        <v>2.2559999999999998</v>
      </c>
      <c r="AE55" s="18">
        <v>2.2730000000000001</v>
      </c>
      <c r="AF55" s="18">
        <v>2.2730000000000001</v>
      </c>
      <c r="AG55" s="72">
        <f t="shared" si="50"/>
        <v>2.2673333333333332</v>
      </c>
      <c r="AH55" s="7">
        <f t="shared" si="51"/>
        <v>9.8149545762238385E-3</v>
      </c>
      <c r="AJ55" s="16" t="s">
        <v>22</v>
      </c>
      <c r="AK55" s="17">
        <v>2.3029999999999999</v>
      </c>
      <c r="AL55" s="18">
        <v>2.2989999999999999</v>
      </c>
      <c r="AM55" s="18">
        <v>2.3130000000000002</v>
      </c>
      <c r="AN55" s="72">
        <f t="shared" si="52"/>
        <v>2.3050000000000002</v>
      </c>
      <c r="AO55" s="7">
        <f t="shared" si="53"/>
        <v>7.2111025509281083E-3</v>
      </c>
      <c r="AQ55" s="16" t="s">
        <v>22</v>
      </c>
      <c r="AR55" s="17">
        <v>2.3769999999999998</v>
      </c>
      <c r="AS55" s="18">
        <v>2.3809999999999998</v>
      </c>
      <c r="AT55" s="18">
        <v>2.3849999999999998</v>
      </c>
      <c r="AU55" s="72">
        <f t="shared" si="54"/>
        <v>2.3809999999999998</v>
      </c>
      <c r="AV55" s="7">
        <f t="shared" si="55"/>
        <v>4.0000000000000036E-3</v>
      </c>
    </row>
    <row r="56" spans="1:48" ht="16.2" thickBot="1" x14ac:dyDescent="0.35">
      <c r="A56" s="16" t="s">
        <v>23</v>
      </c>
      <c r="B56" s="17">
        <v>2.61</v>
      </c>
      <c r="C56" s="18">
        <v>2.6280000000000001</v>
      </c>
      <c r="D56" s="18">
        <v>2.6379999999999999</v>
      </c>
      <c r="E56" s="72">
        <f t="shared" si="42"/>
        <v>2.6253333333333333</v>
      </c>
      <c r="F56" s="7">
        <f t="shared" si="43"/>
        <v>1.4189197769195208E-2</v>
      </c>
      <c r="H56" s="16" t="s">
        <v>23</v>
      </c>
      <c r="I56" s="17">
        <v>2.63</v>
      </c>
      <c r="J56" s="18">
        <v>2.633</v>
      </c>
      <c r="K56" s="18">
        <v>2.6360000000000001</v>
      </c>
      <c r="L56" s="72">
        <f t="shared" si="44"/>
        <v>2.633</v>
      </c>
      <c r="M56" s="7">
        <f t="shared" si="45"/>
        <v>3.0000000000001137E-3</v>
      </c>
      <c r="O56" s="16" t="s">
        <v>23</v>
      </c>
      <c r="P56" s="17">
        <v>2.6930000000000001</v>
      </c>
      <c r="Q56" s="18">
        <v>2.6629999999999998</v>
      </c>
      <c r="R56" s="18">
        <v>2.6760000000000002</v>
      </c>
      <c r="S56" s="72">
        <f t="shared" si="46"/>
        <v>2.6773333333333333</v>
      </c>
      <c r="T56" s="7">
        <f t="shared" si="47"/>
        <v>1.5044378795195792E-2</v>
      </c>
      <c r="V56" s="16" t="s">
        <v>23</v>
      </c>
      <c r="W56" s="17">
        <v>2.661</v>
      </c>
      <c r="X56" s="18">
        <v>2.6709999999999998</v>
      </c>
      <c r="Y56" s="18">
        <v>2.653</v>
      </c>
      <c r="Z56" s="72">
        <f t="shared" si="48"/>
        <v>2.6616666666666666</v>
      </c>
      <c r="AA56" s="7">
        <f t="shared" si="49"/>
        <v>9.0184995056456808E-3</v>
      </c>
      <c r="AC56" s="16" t="s">
        <v>23</v>
      </c>
      <c r="AD56" s="17">
        <v>2.508</v>
      </c>
      <c r="AE56" s="18">
        <v>2.4769999999999999</v>
      </c>
      <c r="AF56" s="18">
        <v>2.4990000000000001</v>
      </c>
      <c r="AG56" s="72">
        <f t="shared" si="50"/>
        <v>2.4946666666666668</v>
      </c>
      <c r="AH56" s="7">
        <f t="shared" si="51"/>
        <v>1.5947831618541006E-2</v>
      </c>
      <c r="AJ56" s="16" t="s">
        <v>23</v>
      </c>
      <c r="AK56" s="17">
        <v>2.5840000000000001</v>
      </c>
      <c r="AL56" s="18">
        <v>2.5859999999999999</v>
      </c>
      <c r="AM56" s="18">
        <v>2.5979999999999999</v>
      </c>
      <c r="AN56" s="72">
        <f t="shared" si="52"/>
        <v>2.5893333333333333</v>
      </c>
      <c r="AO56" s="7">
        <f t="shared" si="53"/>
        <v>7.5718777944002932E-3</v>
      </c>
      <c r="AQ56" s="16" t="s">
        <v>23</v>
      </c>
      <c r="AR56" s="17">
        <v>2.6280000000000001</v>
      </c>
      <c r="AS56" s="18">
        <v>2.62</v>
      </c>
      <c r="AT56" s="18">
        <v>2.6</v>
      </c>
      <c r="AU56" s="72">
        <f t="shared" si="54"/>
        <v>2.6160000000000001</v>
      </c>
      <c r="AV56" s="7">
        <f t="shared" si="55"/>
        <v>1.442220510185597E-2</v>
      </c>
    </row>
    <row r="57" spans="1:48" ht="16.2" thickBot="1" x14ac:dyDescent="0.35">
      <c r="A57" s="16" t="s">
        <v>24</v>
      </c>
      <c r="B57" s="17">
        <v>2.694</v>
      </c>
      <c r="C57" s="18">
        <v>2.6869999999999998</v>
      </c>
      <c r="D57" s="18">
        <v>2.7069999999999999</v>
      </c>
      <c r="E57" s="72">
        <f t="shared" si="42"/>
        <v>2.6960000000000002</v>
      </c>
      <c r="F57" s="7">
        <f t="shared" si="43"/>
        <v>1.0148891565092218E-2</v>
      </c>
      <c r="H57" s="16" t="s">
        <v>24</v>
      </c>
      <c r="I57" s="17">
        <v>2.6970000000000001</v>
      </c>
      <c r="J57" s="18">
        <v>2.698</v>
      </c>
      <c r="K57" s="18">
        <v>2.6970000000000001</v>
      </c>
      <c r="L57" s="72">
        <f t="shared" si="44"/>
        <v>2.6973333333333329</v>
      </c>
      <c r="M57" s="7">
        <f t="shared" si="45"/>
        <v>5.7735026918956215E-4</v>
      </c>
      <c r="O57" s="16" t="s">
        <v>24</v>
      </c>
      <c r="P57" s="17">
        <v>2.7490000000000001</v>
      </c>
      <c r="Q57" s="18">
        <v>2.75</v>
      </c>
      <c r="R57" s="18">
        <v>2.7530000000000001</v>
      </c>
      <c r="S57" s="72">
        <f t="shared" si="46"/>
        <v>2.750666666666667</v>
      </c>
      <c r="T57" s="7">
        <f t="shared" si="47"/>
        <v>2.0816659994661525E-3</v>
      </c>
      <c r="V57" s="16" t="s">
        <v>24</v>
      </c>
      <c r="W57" s="17">
        <v>2.706</v>
      </c>
      <c r="X57" s="18">
        <v>2.6960000000000002</v>
      </c>
      <c r="Y57" s="18">
        <v>2.7109999999999999</v>
      </c>
      <c r="Z57" s="72">
        <f t="shared" si="48"/>
        <v>2.704333333333333</v>
      </c>
      <c r="AA57" s="7">
        <f t="shared" si="49"/>
        <v>7.6376261582595702E-3</v>
      </c>
      <c r="AC57" s="16" t="s">
        <v>24</v>
      </c>
      <c r="AD57" s="17">
        <v>2.645</v>
      </c>
      <c r="AE57" s="18">
        <v>2.6419999999999999</v>
      </c>
      <c r="AF57" s="18">
        <v>2.6579999999999999</v>
      </c>
      <c r="AG57" s="72">
        <f t="shared" si="50"/>
        <v>2.6483333333333334</v>
      </c>
      <c r="AH57" s="7">
        <f t="shared" si="51"/>
        <v>8.5049005481153683E-3</v>
      </c>
      <c r="AJ57" s="16" t="s">
        <v>24</v>
      </c>
      <c r="AK57" s="17">
        <v>2.637</v>
      </c>
      <c r="AL57" s="18">
        <v>2.6309999999999998</v>
      </c>
      <c r="AM57" s="18">
        <v>2.6349999999999998</v>
      </c>
      <c r="AN57" s="72">
        <f t="shared" si="52"/>
        <v>2.6343333333333332</v>
      </c>
      <c r="AO57" s="7">
        <f t="shared" si="53"/>
        <v>3.055050463303993E-3</v>
      </c>
      <c r="AQ57" s="16" t="s">
        <v>24</v>
      </c>
      <c r="AR57" s="17">
        <v>2.7280000000000002</v>
      </c>
      <c r="AS57" s="18">
        <v>2.7309999999999999</v>
      </c>
      <c r="AT57" s="18">
        <v>2.7349999999999999</v>
      </c>
      <c r="AU57" s="72">
        <f t="shared" si="54"/>
        <v>2.7313333333333332</v>
      </c>
      <c r="AV57" s="7">
        <f t="shared" si="55"/>
        <v>3.5118845842840914E-3</v>
      </c>
    </row>
    <row r="58" spans="1:48" ht="31.8" thickBot="1" x14ac:dyDescent="0.35">
      <c r="A58" s="16" t="s">
        <v>25</v>
      </c>
      <c r="B58" s="20">
        <v>2.7530000000000001</v>
      </c>
      <c r="C58" s="20">
        <v>2.7690000000000001</v>
      </c>
      <c r="D58" s="20">
        <v>2.7639999999999998</v>
      </c>
      <c r="E58" s="72">
        <f t="shared" si="42"/>
        <v>2.762</v>
      </c>
      <c r="F58" s="7">
        <f t="shared" si="43"/>
        <v>8.1853527718724166E-3</v>
      </c>
      <c r="H58" s="16" t="s">
        <v>25</v>
      </c>
      <c r="I58" s="17">
        <v>2.806</v>
      </c>
      <c r="J58" s="18">
        <v>2.8039999999999998</v>
      </c>
      <c r="K58" s="18">
        <v>2.8149999999999999</v>
      </c>
      <c r="L58" s="72">
        <f t="shared" si="44"/>
        <v>2.8083333333333331</v>
      </c>
      <c r="M58" s="7">
        <f t="shared" si="45"/>
        <v>5.8594652770823392E-3</v>
      </c>
      <c r="O58" s="16" t="s">
        <v>25</v>
      </c>
      <c r="P58" s="17">
        <v>2.7989999999999999</v>
      </c>
      <c r="Q58" s="18">
        <v>2.8159999999999998</v>
      </c>
      <c r="R58" s="18">
        <v>2.8180000000000001</v>
      </c>
      <c r="S58" s="72">
        <f t="shared" si="46"/>
        <v>2.8109999999999999</v>
      </c>
      <c r="T58" s="7">
        <f t="shared" si="47"/>
        <v>1.044030650891057E-2</v>
      </c>
      <c r="V58" s="16" t="s">
        <v>25</v>
      </c>
      <c r="W58" s="17">
        <v>3.044</v>
      </c>
      <c r="X58" s="18">
        <v>3.0329999999999999</v>
      </c>
      <c r="Y58" s="18">
        <v>3.052</v>
      </c>
      <c r="Z58" s="72">
        <f t="shared" si="48"/>
        <v>3.0429999999999997</v>
      </c>
      <c r="AA58" s="7">
        <f t="shared" si="49"/>
        <v>9.5393920141695222E-3</v>
      </c>
      <c r="AC58" s="16" t="s">
        <v>25</v>
      </c>
      <c r="AD58" s="17">
        <v>2.6970000000000001</v>
      </c>
      <c r="AE58" s="18">
        <v>2.7170000000000001</v>
      </c>
      <c r="AF58" s="18">
        <v>2.7229999999999999</v>
      </c>
      <c r="AG58" s="72">
        <f t="shared" si="50"/>
        <v>2.7123333333333335</v>
      </c>
      <c r="AH58" s="7">
        <f t="shared" si="51"/>
        <v>1.3613718571108017E-2</v>
      </c>
      <c r="AJ58" s="16" t="s">
        <v>25</v>
      </c>
      <c r="AK58" s="17">
        <v>2.802</v>
      </c>
      <c r="AL58" s="18">
        <v>2.81</v>
      </c>
      <c r="AM58" s="18">
        <v>2.8119999999999998</v>
      </c>
      <c r="AN58" s="72">
        <f t="shared" si="52"/>
        <v>2.8079999999999998</v>
      </c>
      <c r="AO58" s="7">
        <f t="shared" si="53"/>
        <v>5.2915026221291017E-3</v>
      </c>
      <c r="AQ58" s="16" t="s">
        <v>25</v>
      </c>
      <c r="AR58" s="17">
        <v>2.78</v>
      </c>
      <c r="AS58" s="18">
        <v>2.7570000000000001</v>
      </c>
      <c r="AT58" s="18">
        <v>2.77</v>
      </c>
      <c r="AU58" s="72">
        <f t="shared" si="54"/>
        <v>2.7690000000000001</v>
      </c>
      <c r="AV58" s="7">
        <f t="shared" si="55"/>
        <v>1.1532562594670641E-2</v>
      </c>
    </row>
    <row r="59" spans="1:48" ht="31.8" thickBot="1" x14ac:dyDescent="0.35">
      <c r="A59" s="16" t="s">
        <v>26</v>
      </c>
      <c r="B59" s="17">
        <v>2.7930000000000001</v>
      </c>
      <c r="C59" s="18">
        <v>2.8</v>
      </c>
      <c r="D59" s="18">
        <v>2.7970000000000002</v>
      </c>
      <c r="E59" s="72">
        <f t="shared" si="42"/>
        <v>2.7966666666666669</v>
      </c>
      <c r="F59" s="7">
        <f t="shared" si="43"/>
        <v>3.5118845842840914E-3</v>
      </c>
      <c r="H59" s="16" t="s">
        <v>26</v>
      </c>
      <c r="I59" s="17">
        <v>2.7040000000000002</v>
      </c>
      <c r="J59" s="18">
        <v>2.7130000000000001</v>
      </c>
      <c r="K59" s="18">
        <v>2.72</v>
      </c>
      <c r="L59" s="72">
        <f t="shared" si="44"/>
        <v>2.7123333333333335</v>
      </c>
      <c r="M59" s="7">
        <f t="shared" si="45"/>
        <v>8.0208062770106454E-3</v>
      </c>
      <c r="O59" s="16" t="s">
        <v>26</v>
      </c>
      <c r="P59" s="17">
        <v>2.7450000000000001</v>
      </c>
      <c r="Q59" s="18">
        <v>2.766</v>
      </c>
      <c r="R59" s="18">
        <v>2.7730000000000001</v>
      </c>
      <c r="S59" s="72">
        <f t="shared" si="46"/>
        <v>2.7613333333333334</v>
      </c>
      <c r="T59" s="7">
        <f t="shared" si="47"/>
        <v>1.4571661996262924E-2</v>
      </c>
      <c r="V59" s="16" t="s">
        <v>26</v>
      </c>
      <c r="W59" s="17">
        <v>2.9950000000000001</v>
      </c>
      <c r="X59" s="18">
        <v>2.9780000000000002</v>
      </c>
      <c r="Y59" s="18">
        <v>2.9769999999999999</v>
      </c>
      <c r="Z59" s="72">
        <f t="shared" si="48"/>
        <v>2.9833333333333338</v>
      </c>
      <c r="AA59" s="7">
        <f t="shared" si="49"/>
        <v>1.0115993936995728E-2</v>
      </c>
      <c r="AC59" s="16" t="s">
        <v>26</v>
      </c>
      <c r="AD59" s="17">
        <v>2.6520000000000001</v>
      </c>
      <c r="AE59" s="18">
        <v>2.665</v>
      </c>
      <c r="AF59" s="18">
        <v>2.66</v>
      </c>
      <c r="AG59" s="72">
        <f t="shared" si="50"/>
        <v>2.6590000000000003</v>
      </c>
      <c r="AH59" s="7">
        <f t="shared" si="51"/>
        <v>6.5574385243019557E-3</v>
      </c>
      <c r="AJ59" s="16" t="s">
        <v>26</v>
      </c>
      <c r="AK59" s="17">
        <v>2.66</v>
      </c>
      <c r="AL59" s="18">
        <v>2.67</v>
      </c>
      <c r="AM59" s="18">
        <v>2.6840000000000002</v>
      </c>
      <c r="AN59" s="72">
        <f t="shared" si="52"/>
        <v>2.6713333333333331</v>
      </c>
      <c r="AO59" s="7">
        <f t="shared" si="53"/>
        <v>1.205542754668344E-2</v>
      </c>
      <c r="AQ59" s="16" t="s">
        <v>26</v>
      </c>
      <c r="AR59" s="17">
        <v>2.7029999999999998</v>
      </c>
      <c r="AS59" s="18">
        <v>2.7109999999999999</v>
      </c>
      <c r="AT59" s="18">
        <v>2.7130000000000001</v>
      </c>
      <c r="AU59" s="72">
        <f t="shared" si="54"/>
        <v>2.7089999999999996</v>
      </c>
      <c r="AV59" s="7">
        <f t="shared" si="55"/>
        <v>5.29150262212927E-3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BJ102"/>
  <sheetViews>
    <sheetView topLeftCell="A19" workbookViewId="0">
      <selection activeCell="L38" sqref="L38"/>
    </sheetView>
  </sheetViews>
  <sheetFormatPr defaultRowHeight="14.4" x14ac:dyDescent="0.3"/>
  <sheetData>
    <row r="5" spans="1:56" ht="15.6" x14ac:dyDescent="0.3">
      <c r="A5" s="12" t="s">
        <v>11</v>
      </c>
      <c r="B5" s="28"/>
      <c r="C5" s="28"/>
      <c r="D5" s="28"/>
      <c r="E5" s="28"/>
      <c r="F5" s="28"/>
      <c r="G5" s="28"/>
    </row>
    <row r="6" spans="1:56" ht="16.2" thickBot="1" x14ac:dyDescent="0.35">
      <c r="A6" s="11" t="s">
        <v>104</v>
      </c>
      <c r="B6" s="29"/>
      <c r="C6" s="28"/>
      <c r="D6" s="28"/>
      <c r="E6" s="28"/>
      <c r="F6" s="28"/>
      <c r="G6" s="28"/>
      <c r="I6" s="11" t="s">
        <v>105</v>
      </c>
      <c r="J6" s="28"/>
      <c r="K6" s="28"/>
      <c r="L6" s="28"/>
      <c r="M6" s="28"/>
      <c r="N6" s="28"/>
      <c r="O6" s="28"/>
      <c r="Q6" s="11" t="s">
        <v>107</v>
      </c>
      <c r="R6" s="28"/>
      <c r="S6" s="28"/>
      <c r="T6" s="28"/>
      <c r="U6" s="28"/>
      <c r="V6" s="28"/>
      <c r="W6" s="28"/>
      <c r="Y6" s="11" t="s">
        <v>106</v>
      </c>
      <c r="Z6" s="28"/>
      <c r="AA6" s="28"/>
      <c r="AB6" s="28"/>
      <c r="AC6" s="28"/>
      <c r="AD6" s="28"/>
      <c r="AE6" s="28"/>
      <c r="AG6" s="11" t="s">
        <v>108</v>
      </c>
      <c r="AH6" s="28"/>
      <c r="AI6" s="28"/>
      <c r="AJ6" s="28"/>
      <c r="AK6" s="28"/>
      <c r="AL6" s="28"/>
      <c r="AM6" s="28"/>
      <c r="AO6" s="11" t="s">
        <v>109</v>
      </c>
      <c r="AP6" s="28"/>
      <c r="AQ6" s="28"/>
      <c r="AR6" s="28"/>
      <c r="AS6" s="28"/>
      <c r="AT6" s="28"/>
      <c r="AU6" s="28"/>
      <c r="AX6" s="11" t="s">
        <v>110</v>
      </c>
      <c r="AY6" s="104"/>
      <c r="AZ6" s="104"/>
    </row>
    <row r="7" spans="1:56" ht="34.200000000000003" thickBot="1" x14ac:dyDescent="0.35">
      <c r="A7" s="13"/>
      <c r="B7" s="9" t="s">
        <v>13</v>
      </c>
      <c r="C7" s="9" t="s">
        <v>14</v>
      </c>
      <c r="D7" s="9" t="s">
        <v>54</v>
      </c>
      <c r="E7" s="9" t="s">
        <v>55</v>
      </c>
      <c r="F7" s="9" t="s">
        <v>16</v>
      </c>
      <c r="G7" s="30" t="s">
        <v>17</v>
      </c>
      <c r="I7" s="13"/>
      <c r="J7" s="9" t="s">
        <v>13</v>
      </c>
      <c r="K7" s="9" t="s">
        <v>14</v>
      </c>
      <c r="L7" s="9" t="s">
        <v>54</v>
      </c>
      <c r="M7" s="9" t="s">
        <v>55</v>
      </c>
      <c r="N7" s="9" t="s">
        <v>16</v>
      </c>
      <c r="O7" s="32" t="s">
        <v>17</v>
      </c>
      <c r="Q7" s="35"/>
      <c r="R7" s="9" t="s">
        <v>13</v>
      </c>
      <c r="S7" s="9" t="s">
        <v>14</v>
      </c>
      <c r="T7" s="9" t="s">
        <v>54</v>
      </c>
      <c r="U7" s="9" t="s">
        <v>55</v>
      </c>
      <c r="V7" s="9" t="s">
        <v>16</v>
      </c>
      <c r="W7" s="32" t="s">
        <v>17</v>
      </c>
      <c r="Y7" s="13"/>
      <c r="Z7" s="9" t="s">
        <v>13</v>
      </c>
      <c r="AA7" s="9" t="s">
        <v>14</v>
      </c>
      <c r="AB7" s="9" t="s">
        <v>54</v>
      </c>
      <c r="AC7" s="9" t="s">
        <v>55</v>
      </c>
      <c r="AD7" s="9" t="s">
        <v>16</v>
      </c>
      <c r="AE7" s="32" t="s">
        <v>17</v>
      </c>
      <c r="AG7" s="13"/>
      <c r="AH7" s="9" t="s">
        <v>13</v>
      </c>
      <c r="AI7" s="9" t="s">
        <v>14</v>
      </c>
      <c r="AJ7" s="9" t="s">
        <v>54</v>
      </c>
      <c r="AK7" s="9" t="s">
        <v>55</v>
      </c>
      <c r="AL7" s="9" t="s">
        <v>16</v>
      </c>
      <c r="AM7" s="32" t="s">
        <v>17</v>
      </c>
      <c r="AO7" s="13"/>
      <c r="AP7" s="9" t="s">
        <v>13</v>
      </c>
      <c r="AQ7" s="9" t="s">
        <v>14</v>
      </c>
      <c r="AR7" s="9" t="s">
        <v>54</v>
      </c>
      <c r="AS7" s="9" t="s">
        <v>55</v>
      </c>
      <c r="AT7" s="9" t="s">
        <v>16</v>
      </c>
      <c r="AU7" s="32" t="s">
        <v>17</v>
      </c>
      <c r="AX7" s="13"/>
      <c r="AY7" s="9" t="s">
        <v>13</v>
      </c>
      <c r="AZ7" s="9" t="s">
        <v>14</v>
      </c>
      <c r="BA7" s="9" t="s">
        <v>54</v>
      </c>
      <c r="BB7" s="9" t="s">
        <v>55</v>
      </c>
      <c r="BC7" s="9" t="s">
        <v>16</v>
      </c>
      <c r="BD7" s="32" t="s">
        <v>17</v>
      </c>
    </row>
    <row r="8" spans="1:56" ht="16.2" thickBot="1" x14ac:dyDescent="0.35">
      <c r="A8" s="16" t="s">
        <v>18</v>
      </c>
      <c r="B8" s="17">
        <v>0.63100000000000001</v>
      </c>
      <c r="C8" s="18">
        <v>0.627</v>
      </c>
      <c r="D8" s="20">
        <v>0.61</v>
      </c>
      <c r="E8" s="20">
        <v>0.60899999999999999</v>
      </c>
      <c r="F8" s="72">
        <f t="shared" ref="F8:F13" si="0">(B8+C8+D8+E8)/4</f>
        <v>0.61924999999999997</v>
      </c>
      <c r="G8" s="31">
        <f t="shared" ref="G8:G13" si="1">_xlfn.STDEV.S(B8:E8)</f>
        <v>1.13834675443528E-2</v>
      </c>
      <c r="I8" s="16" t="s">
        <v>18</v>
      </c>
      <c r="J8" s="17">
        <v>0.61399999999999999</v>
      </c>
      <c r="K8" s="18">
        <v>0.61399999999999999</v>
      </c>
      <c r="L8" s="20">
        <v>0.54100000000000004</v>
      </c>
      <c r="M8" s="20">
        <v>0.53300000000000003</v>
      </c>
      <c r="N8" s="73">
        <f t="shared" ref="N8:N13" si="2">(J8+K8+L8+M8)/4</f>
        <v>0.57550000000000001</v>
      </c>
      <c r="O8" s="31">
        <f t="shared" ref="O8:O13" si="3">_xlfn.STDEV.S(J8:M8)</f>
        <v>4.4575778176045314E-2</v>
      </c>
      <c r="Q8" s="16" t="s">
        <v>18</v>
      </c>
      <c r="R8" s="17">
        <v>0.54800000000000004</v>
      </c>
      <c r="S8" s="18">
        <v>0.54800000000000004</v>
      </c>
      <c r="T8" s="20">
        <v>0.48299999999999998</v>
      </c>
      <c r="U8" s="20">
        <v>0.47599999999999998</v>
      </c>
      <c r="V8" s="73">
        <f t="shared" ref="V8:V13" si="4">(R8+S8+T8+U8)/4</f>
        <v>0.51375000000000004</v>
      </c>
      <c r="W8" s="31">
        <f t="shared" ref="W8:W13" si="5">_xlfn.STDEV.S(R8:U8)</f>
        <v>3.9651607785813711E-2</v>
      </c>
      <c r="Y8" s="16" t="s">
        <v>18</v>
      </c>
      <c r="Z8" s="17">
        <v>0.54</v>
      </c>
      <c r="AA8" s="18">
        <v>0.53900000000000003</v>
      </c>
      <c r="AB8" s="20">
        <v>0.47899999999999998</v>
      </c>
      <c r="AC8" s="20">
        <v>0.48</v>
      </c>
      <c r="AD8" s="73">
        <f t="shared" ref="AD8:AD13" si="6">(Z8+AA8+AB8+AC8)/4</f>
        <v>0.50950000000000006</v>
      </c>
      <c r="AE8" s="31">
        <f t="shared" ref="AE8:AE13" si="7">_xlfn.STDEV.S(Z8:AC8)</f>
        <v>3.4645827069552479E-2</v>
      </c>
      <c r="AG8" s="16" t="s">
        <v>18</v>
      </c>
      <c r="AH8" s="17">
        <v>0.47399999999999998</v>
      </c>
      <c r="AI8" s="18">
        <v>0.47199999999999998</v>
      </c>
      <c r="AJ8" s="20">
        <v>0.40200000000000002</v>
      </c>
      <c r="AK8" s="20">
        <v>0.40400000000000003</v>
      </c>
      <c r="AL8" s="73">
        <f t="shared" ref="AL8:AL13" si="8">(AH8+AI8+AJ8+AK8)/4</f>
        <v>0.43799999999999994</v>
      </c>
      <c r="AM8" s="31">
        <f t="shared" ref="AM8:AM13" si="9">_xlfn.STDEV.S(AH8:AK8)</f>
        <v>4.0431011200150122E-2</v>
      </c>
      <c r="AO8" s="16" t="s">
        <v>18</v>
      </c>
      <c r="AP8" s="17">
        <v>0.41099999999999998</v>
      </c>
      <c r="AQ8" s="18">
        <v>0.41199999999999998</v>
      </c>
      <c r="AR8" s="20">
        <v>0.40300000000000002</v>
      </c>
      <c r="AS8" s="20">
        <v>0.39700000000000002</v>
      </c>
      <c r="AT8" s="73">
        <f t="shared" ref="AT8:AT13" si="10">(AP8+AQ8+AR8+AS8)/4</f>
        <v>0.40575</v>
      </c>
      <c r="AU8" s="31">
        <f t="shared" ref="AU8:AU13" si="11">_xlfn.STDEV.S(AP8:AS8)</f>
        <v>7.0887234393788882E-3</v>
      </c>
      <c r="AX8" s="82" t="s">
        <v>18</v>
      </c>
      <c r="AY8" s="17">
        <v>0.124</v>
      </c>
      <c r="AZ8" s="18">
        <v>0.17199999999999999</v>
      </c>
      <c r="BA8" s="20">
        <v>0.111</v>
      </c>
      <c r="BB8" s="20">
        <v>0.15659999999999999</v>
      </c>
      <c r="BC8" s="20">
        <f t="shared" ref="BC8:BC13" si="12">(AY8+AZ8+BA8+BB8)/4</f>
        <v>0.1409</v>
      </c>
      <c r="BD8" s="31">
        <f t="shared" ref="BD8:BD13" si="13">_xlfn.STDEV.S(AY8:BB8)</f>
        <v>2.8244881542207431E-2</v>
      </c>
    </row>
    <row r="9" spans="1:56" ht="16.2" thickBot="1" x14ac:dyDescent="0.35">
      <c r="A9" s="16" t="s">
        <v>20</v>
      </c>
      <c r="B9" s="17">
        <v>2.169</v>
      </c>
      <c r="C9" s="18">
        <v>2.1709999999999998</v>
      </c>
      <c r="D9" s="20">
        <v>2.4329999999999998</v>
      </c>
      <c r="E9" s="20">
        <v>2.423</v>
      </c>
      <c r="F9" s="72">
        <f t="shared" si="0"/>
        <v>2.2989999999999999</v>
      </c>
      <c r="G9" s="31">
        <f t="shared" si="1"/>
        <v>0.14901454067752359</v>
      </c>
      <c r="I9" s="16" t="s">
        <v>20</v>
      </c>
      <c r="J9" s="17">
        <v>2.21</v>
      </c>
      <c r="K9" s="18">
        <v>2.2029999999999998</v>
      </c>
      <c r="L9" s="20">
        <v>2.4359999999999999</v>
      </c>
      <c r="M9" s="20">
        <v>2.4329999999999998</v>
      </c>
      <c r="N9" s="73">
        <f t="shared" si="2"/>
        <v>2.3205</v>
      </c>
      <c r="O9" s="31">
        <f t="shared" si="3"/>
        <v>0.1316725737071569</v>
      </c>
      <c r="Q9" s="16" t="s">
        <v>20</v>
      </c>
      <c r="R9" s="17">
        <v>2.218</v>
      </c>
      <c r="S9" s="18">
        <v>2.2029999999999998</v>
      </c>
      <c r="T9" s="20">
        <v>2.3879999999999999</v>
      </c>
      <c r="U9" s="20">
        <v>2.391</v>
      </c>
      <c r="V9" s="73">
        <f t="shared" si="4"/>
        <v>2.2999999999999998</v>
      </c>
      <c r="W9" s="31">
        <f t="shared" si="5"/>
        <v>0.10353421334676445</v>
      </c>
      <c r="Y9" s="16" t="s">
        <v>20</v>
      </c>
      <c r="Z9" s="17">
        <v>2.1619999999999999</v>
      </c>
      <c r="AA9" s="18">
        <v>2.1579999999999999</v>
      </c>
      <c r="AB9" s="20">
        <v>2.2559999999999998</v>
      </c>
      <c r="AC9" s="20">
        <v>2.254</v>
      </c>
      <c r="AD9" s="73">
        <f t="shared" si="6"/>
        <v>2.2075</v>
      </c>
      <c r="AE9" s="31">
        <f t="shared" si="7"/>
        <v>5.4878654016536015E-2</v>
      </c>
      <c r="AG9" s="16" t="s">
        <v>20</v>
      </c>
      <c r="AH9" s="17">
        <v>2.1659999999999999</v>
      </c>
      <c r="AI9" s="18">
        <v>2.165</v>
      </c>
      <c r="AJ9" s="20">
        <v>2.323</v>
      </c>
      <c r="AK9" s="20">
        <v>2.3119999999999998</v>
      </c>
      <c r="AL9" s="73">
        <f t="shared" si="8"/>
        <v>2.2414999999999998</v>
      </c>
      <c r="AM9" s="31">
        <f t="shared" si="9"/>
        <v>8.7873014439398045E-2</v>
      </c>
      <c r="AO9" s="16" t="s">
        <v>20</v>
      </c>
      <c r="AP9" s="17">
        <v>2.254</v>
      </c>
      <c r="AQ9" s="18">
        <v>2.25</v>
      </c>
      <c r="AR9" s="20">
        <v>2.2930000000000001</v>
      </c>
      <c r="AS9" s="20">
        <v>2.2909999999999999</v>
      </c>
      <c r="AT9" s="73">
        <f t="shared" si="10"/>
        <v>2.2719999999999998</v>
      </c>
      <c r="AU9" s="31">
        <f t="shared" si="11"/>
        <v>2.3166067138525429E-2</v>
      </c>
      <c r="AX9" s="82" t="s">
        <v>20</v>
      </c>
      <c r="AY9" s="17">
        <v>0.56599999999999995</v>
      </c>
      <c r="AZ9" s="18">
        <v>0.65</v>
      </c>
      <c r="BA9" s="20">
        <v>0.623</v>
      </c>
      <c r="BB9" s="20">
        <v>0.71199999999999997</v>
      </c>
      <c r="BC9" s="20">
        <f t="shared" si="12"/>
        <v>0.63775000000000004</v>
      </c>
      <c r="BD9" s="31">
        <f t="shared" si="13"/>
        <v>6.0632087214609401E-2</v>
      </c>
    </row>
    <row r="10" spans="1:56" ht="16.2" thickBot="1" x14ac:dyDescent="0.35">
      <c r="A10" s="16" t="s">
        <v>22</v>
      </c>
      <c r="B10" s="17">
        <v>2.5179999999999998</v>
      </c>
      <c r="C10" s="18">
        <v>2.5150000000000001</v>
      </c>
      <c r="D10" s="20">
        <v>2.5830000000000002</v>
      </c>
      <c r="E10" s="20">
        <v>2.5880000000000001</v>
      </c>
      <c r="F10" s="72">
        <f t="shared" si="0"/>
        <v>2.5510000000000002</v>
      </c>
      <c r="G10" s="31">
        <f t="shared" si="1"/>
        <v>3.990822805721489E-2</v>
      </c>
      <c r="I10" s="16" t="s">
        <v>22</v>
      </c>
      <c r="J10" s="17">
        <v>2.4969999999999999</v>
      </c>
      <c r="K10" s="18">
        <v>2.4940000000000002</v>
      </c>
      <c r="L10" s="20">
        <v>2.5720000000000001</v>
      </c>
      <c r="M10" s="20">
        <v>2.577</v>
      </c>
      <c r="N10" s="73">
        <f t="shared" si="2"/>
        <v>2.5350000000000001</v>
      </c>
      <c r="O10" s="31">
        <f t="shared" si="3"/>
        <v>4.5672748986676913E-2</v>
      </c>
      <c r="Q10" s="16" t="s">
        <v>22</v>
      </c>
      <c r="R10" s="17">
        <v>2.5369999999999999</v>
      </c>
      <c r="S10" s="18">
        <v>2.5390000000000001</v>
      </c>
      <c r="T10" s="20">
        <v>2.6349999999999998</v>
      </c>
      <c r="U10" s="20">
        <v>2.645</v>
      </c>
      <c r="V10" s="73">
        <f t="shared" si="4"/>
        <v>2.589</v>
      </c>
      <c r="W10" s="31">
        <f t="shared" si="5"/>
        <v>5.9036711742214483E-2</v>
      </c>
      <c r="Y10" s="16" t="s">
        <v>22</v>
      </c>
      <c r="Z10" s="17">
        <v>2.5590000000000002</v>
      </c>
      <c r="AA10" s="18">
        <v>2.5670000000000002</v>
      </c>
      <c r="AB10" s="20">
        <v>2.613</v>
      </c>
      <c r="AC10" s="20">
        <v>2.613</v>
      </c>
      <c r="AD10" s="73">
        <f t="shared" si="6"/>
        <v>2.5880000000000001</v>
      </c>
      <c r="AE10" s="31">
        <f t="shared" si="7"/>
        <v>2.9051678092667798E-2</v>
      </c>
      <c r="AG10" s="16" t="s">
        <v>22</v>
      </c>
      <c r="AH10" s="17">
        <v>2.589</v>
      </c>
      <c r="AI10" s="18">
        <v>2.58</v>
      </c>
      <c r="AJ10" s="20">
        <v>2.637</v>
      </c>
      <c r="AK10" s="20">
        <v>2.6349999999999998</v>
      </c>
      <c r="AL10" s="73">
        <f t="shared" si="8"/>
        <v>2.6102500000000002</v>
      </c>
      <c r="AM10" s="31">
        <f t="shared" si="9"/>
        <v>2.9970819141291346E-2</v>
      </c>
      <c r="AO10" s="16" t="s">
        <v>22</v>
      </c>
      <c r="AP10" s="17">
        <v>2.6349999999999998</v>
      </c>
      <c r="AQ10" s="18">
        <v>2.63</v>
      </c>
      <c r="AR10" s="20">
        <v>2.6859999999999999</v>
      </c>
      <c r="AS10" s="20">
        <v>2.681</v>
      </c>
      <c r="AT10" s="73">
        <f t="shared" si="10"/>
        <v>2.6579999999999999</v>
      </c>
      <c r="AU10" s="31">
        <f t="shared" si="11"/>
        <v>2.9586032740692662E-2</v>
      </c>
      <c r="AX10" s="82" t="s">
        <v>22</v>
      </c>
      <c r="AY10" s="17">
        <v>1.4890000000000001</v>
      </c>
      <c r="AZ10" s="18">
        <v>1.58</v>
      </c>
      <c r="BA10" s="20">
        <v>1.538</v>
      </c>
      <c r="BB10" s="20">
        <v>1.536</v>
      </c>
      <c r="BC10" s="20">
        <f t="shared" si="12"/>
        <v>1.5357500000000002</v>
      </c>
      <c r="BD10" s="31">
        <f t="shared" si="13"/>
        <v>3.7187587534910971E-2</v>
      </c>
    </row>
    <row r="11" spans="1:56" ht="16.2" thickBot="1" x14ac:dyDescent="0.35">
      <c r="A11" s="16" t="s">
        <v>23</v>
      </c>
      <c r="B11" s="17">
        <v>2.6539999999999999</v>
      </c>
      <c r="C11" s="18">
        <v>2.6659999999999999</v>
      </c>
      <c r="D11" s="20">
        <v>2.7970000000000002</v>
      </c>
      <c r="E11" s="20">
        <v>2.7919999999999998</v>
      </c>
      <c r="F11" s="72">
        <f t="shared" si="0"/>
        <v>2.7272500000000002</v>
      </c>
      <c r="G11" s="31">
        <f t="shared" si="1"/>
        <v>7.7834760871990899E-2</v>
      </c>
      <c r="I11" s="16" t="s">
        <v>23</v>
      </c>
      <c r="J11" s="17">
        <v>2.593</v>
      </c>
      <c r="K11" s="18">
        <v>2.5939999999999999</v>
      </c>
      <c r="L11" s="20">
        <v>2.7669999999999999</v>
      </c>
      <c r="M11" s="20">
        <v>2.7879999999999998</v>
      </c>
      <c r="N11" s="73">
        <f t="shared" si="2"/>
        <v>2.6854999999999998</v>
      </c>
      <c r="O11" s="31">
        <f t="shared" si="3"/>
        <v>0.10657860948614405</v>
      </c>
      <c r="Q11" s="16" t="s">
        <v>23</v>
      </c>
      <c r="R11" s="17">
        <v>2.7450000000000001</v>
      </c>
      <c r="S11" s="18">
        <v>2.7429999999999999</v>
      </c>
      <c r="T11" s="20">
        <v>2.8220000000000001</v>
      </c>
      <c r="U11" s="20">
        <v>2.819</v>
      </c>
      <c r="V11" s="73">
        <f t="shared" si="4"/>
        <v>2.7822499999999994</v>
      </c>
      <c r="W11" s="31">
        <f t="shared" si="5"/>
        <v>4.4191816738697987E-2</v>
      </c>
      <c r="Y11" s="16" t="s">
        <v>23</v>
      </c>
      <c r="Z11" s="17">
        <v>2.726</v>
      </c>
      <c r="AA11" s="18">
        <v>2.714</v>
      </c>
      <c r="AB11" s="20">
        <v>2.823</v>
      </c>
      <c r="AC11" s="20">
        <v>2.8180000000000001</v>
      </c>
      <c r="AD11" s="73">
        <f t="shared" si="6"/>
        <v>2.7702499999999999</v>
      </c>
      <c r="AE11" s="31">
        <f t="shared" si="7"/>
        <v>5.8265913419997706E-2</v>
      </c>
      <c r="AG11" s="16" t="s">
        <v>23</v>
      </c>
      <c r="AH11" s="17">
        <v>2.7240000000000002</v>
      </c>
      <c r="AI11" s="18">
        <v>2.7210000000000001</v>
      </c>
      <c r="AJ11" s="20">
        <v>2.8330000000000002</v>
      </c>
      <c r="AK11" s="20">
        <v>2.831</v>
      </c>
      <c r="AL11" s="73">
        <f t="shared" si="8"/>
        <v>2.77725</v>
      </c>
      <c r="AM11" s="31">
        <f t="shared" si="9"/>
        <v>6.3236988121404561E-2</v>
      </c>
      <c r="AO11" s="16" t="s">
        <v>23</v>
      </c>
      <c r="AP11" s="17">
        <v>2.8130000000000002</v>
      </c>
      <c r="AQ11" s="18">
        <v>2.8159999999999998</v>
      </c>
      <c r="AR11" s="20">
        <v>2.95</v>
      </c>
      <c r="AS11" s="20">
        <v>2.952</v>
      </c>
      <c r="AT11" s="73">
        <f t="shared" si="10"/>
        <v>2.8827500000000001</v>
      </c>
      <c r="AU11" s="31">
        <f t="shared" si="11"/>
        <v>7.8822056980687019E-2</v>
      </c>
      <c r="AX11" s="82" t="s">
        <v>23</v>
      </c>
      <c r="AY11" s="17">
        <v>1.744</v>
      </c>
      <c r="AZ11" s="18">
        <v>1.712</v>
      </c>
      <c r="BA11" s="20">
        <v>1.855</v>
      </c>
      <c r="BB11" s="20">
        <v>1.867</v>
      </c>
      <c r="BC11" s="20">
        <f t="shared" si="12"/>
        <v>1.7945</v>
      </c>
      <c r="BD11" s="31">
        <f t="shared" si="13"/>
        <v>7.8044858895381458E-2</v>
      </c>
    </row>
    <row r="12" spans="1:56" ht="16.2" thickBot="1" x14ac:dyDescent="0.35">
      <c r="A12" s="16" t="s">
        <v>24</v>
      </c>
      <c r="B12" s="17">
        <v>2.8530000000000002</v>
      </c>
      <c r="C12" s="18">
        <v>2.85</v>
      </c>
      <c r="D12" s="20">
        <v>2.8919999999999999</v>
      </c>
      <c r="E12" s="20">
        <v>2.8929999999999998</v>
      </c>
      <c r="F12" s="72">
        <f t="shared" si="0"/>
        <v>2.8719999999999999</v>
      </c>
      <c r="G12" s="31">
        <f t="shared" si="1"/>
        <v>2.3706539182259224E-2</v>
      </c>
      <c r="I12" s="16" t="s">
        <v>24</v>
      </c>
      <c r="J12" s="17">
        <v>2.8279999999999998</v>
      </c>
      <c r="K12" s="18">
        <v>2.835</v>
      </c>
      <c r="L12" s="20">
        <v>2.899</v>
      </c>
      <c r="M12" s="20">
        <v>2.9079999999999999</v>
      </c>
      <c r="N12" s="73">
        <f t="shared" si="2"/>
        <v>2.8675000000000002</v>
      </c>
      <c r="O12" s="31">
        <f t="shared" si="3"/>
        <v>4.1829017041602468E-2</v>
      </c>
      <c r="Q12" s="16" t="s">
        <v>24</v>
      </c>
      <c r="R12" s="17">
        <v>2.9239999999999999</v>
      </c>
      <c r="S12" s="18">
        <v>2.931</v>
      </c>
      <c r="T12" s="20">
        <v>2.8650000000000002</v>
      </c>
      <c r="U12" s="20">
        <v>2.8620000000000001</v>
      </c>
      <c r="V12" s="73">
        <f t="shared" si="4"/>
        <v>2.8955000000000002</v>
      </c>
      <c r="W12" s="31">
        <f t="shared" si="5"/>
        <v>3.7080992435478223E-2</v>
      </c>
      <c r="Y12" s="16" t="s">
        <v>24</v>
      </c>
      <c r="Z12" s="17">
        <v>2.8839999999999999</v>
      </c>
      <c r="AA12" s="18">
        <v>2.879</v>
      </c>
      <c r="AB12" s="20">
        <v>2.9239999999999999</v>
      </c>
      <c r="AC12" s="20">
        <v>2.9220000000000002</v>
      </c>
      <c r="AD12" s="73">
        <f t="shared" si="6"/>
        <v>2.90225</v>
      </c>
      <c r="AE12" s="31">
        <f t="shared" si="7"/>
        <v>2.4060687161148762E-2</v>
      </c>
      <c r="AG12" s="16" t="s">
        <v>24</v>
      </c>
      <c r="AH12" s="17">
        <v>2.8839999999999999</v>
      </c>
      <c r="AI12" s="18">
        <v>2.8780000000000001</v>
      </c>
      <c r="AJ12" s="20">
        <v>2.85</v>
      </c>
      <c r="AK12" s="20">
        <v>2.847</v>
      </c>
      <c r="AL12" s="73">
        <f t="shared" si="8"/>
        <v>2.8647499999999999</v>
      </c>
      <c r="AM12" s="31">
        <f t="shared" si="9"/>
        <v>1.8962682651284667E-2</v>
      </c>
      <c r="AO12" s="16" t="s">
        <v>24</v>
      </c>
      <c r="AP12" s="17">
        <v>2.948</v>
      </c>
      <c r="AQ12" s="18">
        <v>2.9420000000000002</v>
      </c>
      <c r="AR12" s="20">
        <v>3.032</v>
      </c>
      <c r="AS12" s="20">
        <v>3.0390000000000001</v>
      </c>
      <c r="AT12" s="73">
        <f t="shared" si="10"/>
        <v>2.9902500000000001</v>
      </c>
      <c r="AU12" s="31">
        <f t="shared" si="11"/>
        <v>5.2385589621574379E-2</v>
      </c>
      <c r="AX12" s="82" t="s">
        <v>24</v>
      </c>
      <c r="AY12" s="17">
        <v>1.6739999999999999</v>
      </c>
      <c r="AZ12" s="18">
        <v>1.5780000000000001</v>
      </c>
      <c r="BA12" s="20">
        <v>1.611</v>
      </c>
      <c r="BB12" s="20">
        <v>1.887</v>
      </c>
      <c r="BC12" s="20">
        <f t="shared" si="12"/>
        <v>1.6875</v>
      </c>
      <c r="BD12" s="31">
        <f t="shared" si="13"/>
        <v>0.1388344337691482</v>
      </c>
    </row>
    <row r="13" spans="1:56" ht="31.8" thickBot="1" x14ac:dyDescent="0.35">
      <c r="A13" s="16" t="s">
        <v>25</v>
      </c>
      <c r="B13" s="17">
        <v>2.9319999999999999</v>
      </c>
      <c r="C13" s="18">
        <v>2.9340000000000002</v>
      </c>
      <c r="D13" s="20">
        <v>2.992</v>
      </c>
      <c r="E13" s="20">
        <v>2.9849999999999999</v>
      </c>
      <c r="F13" s="72">
        <f t="shared" si="0"/>
        <v>2.96075</v>
      </c>
      <c r="G13" s="31">
        <f t="shared" si="1"/>
        <v>3.2180480626201491E-2</v>
      </c>
      <c r="I13" s="16" t="s">
        <v>25</v>
      </c>
      <c r="J13" s="17">
        <v>2.8959999999999999</v>
      </c>
      <c r="K13" s="18">
        <v>2.8929999999999998</v>
      </c>
      <c r="L13" s="20">
        <v>2.9790000000000001</v>
      </c>
      <c r="M13" s="20">
        <v>2.9780000000000002</v>
      </c>
      <c r="N13" s="73">
        <f t="shared" si="2"/>
        <v>2.9365000000000001</v>
      </c>
      <c r="O13" s="31">
        <f t="shared" si="3"/>
        <v>4.8514602612684393E-2</v>
      </c>
      <c r="Q13" s="16" t="s">
        <v>25</v>
      </c>
      <c r="R13" s="17">
        <v>2.988</v>
      </c>
      <c r="S13" s="18">
        <v>2.9940000000000002</v>
      </c>
      <c r="T13" s="20">
        <v>2.9969999999999999</v>
      </c>
      <c r="U13" s="20">
        <v>2.9889999999999999</v>
      </c>
      <c r="V13" s="73">
        <f t="shared" si="4"/>
        <v>2.992</v>
      </c>
      <c r="W13" s="31">
        <f t="shared" si="5"/>
        <v>4.2426406871193065E-3</v>
      </c>
      <c r="Y13" s="16" t="s">
        <v>25</v>
      </c>
      <c r="Z13" s="17">
        <v>2.9129999999999998</v>
      </c>
      <c r="AA13" s="18">
        <v>2.9220000000000002</v>
      </c>
      <c r="AB13" s="20">
        <v>3.0009999999999999</v>
      </c>
      <c r="AC13" s="20">
        <v>3.012</v>
      </c>
      <c r="AD13" s="73">
        <f t="shared" si="6"/>
        <v>2.9620000000000002</v>
      </c>
      <c r="AE13" s="31">
        <f t="shared" si="7"/>
        <v>5.1710733895391575E-2</v>
      </c>
      <c r="AG13" s="16" t="s">
        <v>25</v>
      </c>
      <c r="AH13" s="17">
        <v>2.819</v>
      </c>
      <c r="AI13" s="18">
        <v>2.8340000000000001</v>
      </c>
      <c r="AJ13" s="20">
        <v>2.8029999999999999</v>
      </c>
      <c r="AK13" s="20">
        <v>2.819</v>
      </c>
      <c r="AL13" s="73">
        <f t="shared" si="8"/>
        <v>2.8187499999999996</v>
      </c>
      <c r="AM13" s="31">
        <f t="shared" si="9"/>
        <v>1.2658988901172218E-2</v>
      </c>
      <c r="AO13" s="16" t="s">
        <v>25</v>
      </c>
      <c r="AP13" s="17">
        <v>3.0590000000000002</v>
      </c>
      <c r="AQ13" s="18">
        <v>3.0569999999999999</v>
      </c>
      <c r="AR13" s="20">
        <v>3.085</v>
      </c>
      <c r="AS13" s="20">
        <v>3.0760000000000001</v>
      </c>
      <c r="AT13" s="73">
        <f t="shared" si="10"/>
        <v>3.0692500000000003</v>
      </c>
      <c r="AU13" s="31">
        <f t="shared" si="11"/>
        <v>1.3524668819112205E-2</v>
      </c>
      <c r="AX13" s="82" t="s">
        <v>25</v>
      </c>
      <c r="AY13" s="17">
        <v>1.4890000000000001</v>
      </c>
      <c r="AZ13" s="18">
        <v>1.4339999999999999</v>
      </c>
      <c r="BA13" s="20">
        <v>1.4079999999999999</v>
      </c>
      <c r="BB13" s="20">
        <v>1.591</v>
      </c>
      <c r="BC13" s="20">
        <f t="shared" si="12"/>
        <v>1.4804999999999999</v>
      </c>
      <c r="BD13" s="31">
        <f t="shared" si="13"/>
        <v>8.1037028573362702E-2</v>
      </c>
    </row>
    <row r="14" spans="1:56" ht="15.6" x14ac:dyDescent="0.3">
      <c r="I14" s="33"/>
      <c r="J14" s="34"/>
      <c r="K14" s="34"/>
      <c r="L14" s="34"/>
      <c r="M14" s="34"/>
      <c r="N14" s="34"/>
      <c r="O14" s="28"/>
      <c r="Y14" s="33"/>
      <c r="Z14" s="34"/>
      <c r="AA14" s="34"/>
      <c r="AB14" s="34"/>
      <c r="AC14" s="34"/>
      <c r="AD14" s="34"/>
      <c r="AE14" s="28"/>
    </row>
    <row r="16" spans="1:56" ht="15.6" x14ac:dyDescent="0.3">
      <c r="A16" s="37" t="s">
        <v>57</v>
      </c>
      <c r="B16" s="28"/>
      <c r="C16" s="28"/>
      <c r="D16" s="28"/>
      <c r="E16" s="28"/>
      <c r="F16" s="28"/>
      <c r="G16" s="28"/>
    </row>
    <row r="17" spans="1:62" ht="16.2" thickBot="1" x14ac:dyDescent="0.35">
      <c r="A17" s="11" t="s">
        <v>104</v>
      </c>
      <c r="J17" s="11" t="s">
        <v>105</v>
      </c>
      <c r="S17" s="11" t="s">
        <v>107</v>
      </c>
      <c r="AB17" s="11" t="s">
        <v>106</v>
      </c>
      <c r="AK17" s="11" t="s">
        <v>108</v>
      </c>
      <c r="AT17" s="11" t="s">
        <v>109</v>
      </c>
      <c r="BC17" s="11" t="s">
        <v>110</v>
      </c>
      <c r="BD17" s="104"/>
      <c r="BE17" s="104"/>
    </row>
    <row r="18" spans="1:62" ht="78.599999999999994" thickBot="1" x14ac:dyDescent="0.35">
      <c r="A18" s="13"/>
      <c r="B18" s="9" t="s">
        <v>13</v>
      </c>
      <c r="C18" s="9" t="s">
        <v>14</v>
      </c>
      <c r="D18" s="9" t="s">
        <v>54</v>
      </c>
      <c r="E18" s="9" t="s">
        <v>55</v>
      </c>
      <c r="F18" s="9" t="s">
        <v>58</v>
      </c>
      <c r="G18" s="9" t="s">
        <v>59</v>
      </c>
      <c r="H18" s="15" t="s">
        <v>17</v>
      </c>
      <c r="J18" s="13"/>
      <c r="K18" s="9" t="s">
        <v>13</v>
      </c>
      <c r="L18" s="9" t="s">
        <v>14</v>
      </c>
      <c r="M18" s="9" t="s">
        <v>54</v>
      </c>
      <c r="N18" s="9" t="s">
        <v>55</v>
      </c>
      <c r="O18" s="9" t="s">
        <v>58</v>
      </c>
      <c r="P18" s="9" t="s">
        <v>59</v>
      </c>
      <c r="Q18" s="15" t="s">
        <v>17</v>
      </c>
      <c r="S18" s="13"/>
      <c r="T18" s="9" t="s">
        <v>13</v>
      </c>
      <c r="U18" s="9" t="s">
        <v>14</v>
      </c>
      <c r="V18" s="9" t="s">
        <v>54</v>
      </c>
      <c r="W18" s="9" t="s">
        <v>55</v>
      </c>
      <c r="X18" s="9" t="s">
        <v>58</v>
      </c>
      <c r="Y18" s="9" t="s">
        <v>59</v>
      </c>
      <c r="Z18" s="15" t="s">
        <v>17</v>
      </c>
      <c r="AB18" s="13"/>
      <c r="AC18" s="9" t="s">
        <v>13</v>
      </c>
      <c r="AD18" s="9" t="s">
        <v>14</v>
      </c>
      <c r="AE18" s="9" t="s">
        <v>54</v>
      </c>
      <c r="AF18" s="9" t="s">
        <v>55</v>
      </c>
      <c r="AG18" s="9" t="s">
        <v>58</v>
      </c>
      <c r="AH18" s="9" t="s">
        <v>59</v>
      </c>
      <c r="AI18" s="15" t="s">
        <v>17</v>
      </c>
      <c r="AK18" s="13"/>
      <c r="AL18" s="9" t="s">
        <v>13</v>
      </c>
      <c r="AM18" s="9" t="s">
        <v>14</v>
      </c>
      <c r="AN18" s="9" t="s">
        <v>54</v>
      </c>
      <c r="AO18" s="9" t="s">
        <v>55</v>
      </c>
      <c r="AP18" s="9" t="s">
        <v>58</v>
      </c>
      <c r="AQ18" s="9" t="s">
        <v>59</v>
      </c>
      <c r="AR18" s="15" t="s">
        <v>17</v>
      </c>
      <c r="AT18" s="13"/>
      <c r="AU18" s="9" t="s">
        <v>13</v>
      </c>
      <c r="AV18" s="9" t="s">
        <v>14</v>
      </c>
      <c r="AW18" s="9" t="s">
        <v>54</v>
      </c>
      <c r="AX18" s="9" t="s">
        <v>55</v>
      </c>
      <c r="AY18" s="9" t="s">
        <v>58</v>
      </c>
      <c r="AZ18" s="9" t="s">
        <v>59</v>
      </c>
      <c r="BA18" s="15" t="s">
        <v>17</v>
      </c>
      <c r="BC18" s="13"/>
      <c r="BD18" s="9" t="s">
        <v>13</v>
      </c>
      <c r="BE18" s="9" t="s">
        <v>14</v>
      </c>
      <c r="BF18" s="9" t="s">
        <v>54</v>
      </c>
      <c r="BG18" s="9" t="s">
        <v>55</v>
      </c>
      <c r="BH18" s="9" t="s">
        <v>58</v>
      </c>
      <c r="BI18" s="9" t="s">
        <v>59</v>
      </c>
      <c r="BJ18" s="92" t="s">
        <v>17</v>
      </c>
    </row>
    <row r="19" spans="1:62" ht="16.2" thickBot="1" x14ac:dyDescent="0.35">
      <c r="A19" s="16" t="s">
        <v>60</v>
      </c>
      <c r="B19" s="20">
        <v>1.3480000000000001</v>
      </c>
      <c r="C19" s="20">
        <v>1.347</v>
      </c>
      <c r="D19" s="20">
        <v>1.468</v>
      </c>
      <c r="E19" s="20">
        <v>1.4630000000000001</v>
      </c>
      <c r="F19" s="36">
        <f t="shared" ref="F19:F24" si="14">(C19+B19+D19+E19)/4</f>
        <v>1.4065000000000001</v>
      </c>
      <c r="G19" s="20">
        <f t="shared" ref="G19:G24" si="15">((F19+0.0307)/0.594)*10</f>
        <v>24.195286195286197</v>
      </c>
      <c r="H19" s="7">
        <f t="shared" ref="H19:H24" si="16">_xlfn.STDEV.S(B19:E19)</f>
        <v>6.8159127537452124E-2</v>
      </c>
      <c r="J19" s="16" t="s">
        <v>18</v>
      </c>
      <c r="K19" s="20">
        <v>1.157</v>
      </c>
      <c r="L19" s="20">
        <v>1.157</v>
      </c>
      <c r="M19" s="20">
        <v>1.2350000000000001</v>
      </c>
      <c r="N19" s="20">
        <v>1.24</v>
      </c>
      <c r="O19" s="36">
        <f t="shared" ref="O19:O24" si="17">(K19+L19+M19+N19)/4</f>
        <v>1.1972500000000001</v>
      </c>
      <c r="P19" s="20">
        <f t="shared" ref="P19:P24" si="18">((O19+0.0307)/0.594)*10</f>
        <v>20.672558922558927</v>
      </c>
      <c r="Q19" s="7">
        <f t="shared" ref="Q19:Q24" si="19">_xlfn.STDEV.S(K19:N19)</f>
        <v>4.6521500405726383E-2</v>
      </c>
      <c r="S19" s="16" t="s">
        <v>18</v>
      </c>
      <c r="T19" s="20">
        <v>0.85299999999999998</v>
      </c>
      <c r="U19" s="20">
        <v>0.84499999999999997</v>
      </c>
      <c r="V19" s="20">
        <v>0.96299999999999997</v>
      </c>
      <c r="W19" s="20">
        <v>0.96</v>
      </c>
      <c r="X19" s="36">
        <f t="shared" ref="X19:X24" si="20">(T19+U19+V19+W19)/4</f>
        <v>0.90525</v>
      </c>
      <c r="Y19" s="20">
        <f t="shared" ref="Y19:Y24" si="21">((X19+0.0307)/0.594)*10</f>
        <v>15.756734006734005</v>
      </c>
      <c r="Z19" s="7">
        <f t="shared" ref="Z19:Z24" si="22">_xlfn.STDEV.S(T19:W19)</f>
        <v>6.5045496897684366E-2</v>
      </c>
      <c r="AB19" s="16" t="s">
        <v>18</v>
      </c>
      <c r="AC19" s="20">
        <v>0.63200000000000001</v>
      </c>
      <c r="AD19" s="20">
        <v>0.64300000000000002</v>
      </c>
      <c r="AE19" s="20">
        <v>0.70199999999999996</v>
      </c>
      <c r="AF19" s="20">
        <v>0.69899999999999995</v>
      </c>
      <c r="AG19" s="36">
        <f t="shared" ref="AG19:AG24" si="23">(AC19+AD19+AE19+AF19)/4</f>
        <v>0.66899999999999993</v>
      </c>
      <c r="AH19" s="20">
        <f t="shared" ref="AH19:AH24" si="24">((AG19+0.0307)/0.594)*10</f>
        <v>11.779461279461279</v>
      </c>
      <c r="AI19" s="7">
        <f t="shared" ref="AI19:AI24" si="25">_xlfn.STDEV.S(AC19:AF19)</f>
        <v>3.6669696844488155E-2</v>
      </c>
      <c r="AK19" s="16" t="s">
        <v>18</v>
      </c>
      <c r="AL19" s="20">
        <v>0.34799999999999998</v>
      </c>
      <c r="AM19" s="20">
        <v>0.379</v>
      </c>
      <c r="AN19" s="20">
        <v>0.36199999999999999</v>
      </c>
      <c r="AO19" s="20">
        <v>0.39900000000000002</v>
      </c>
      <c r="AP19" s="36">
        <v>0.372</v>
      </c>
      <c r="AQ19" s="36">
        <f>((AP19+0.0307)/0.594)*10</f>
        <v>6.7794612794612794</v>
      </c>
      <c r="AR19" s="7">
        <f>_xlfn.STDEV.S(AL19:AO19)</f>
        <v>2.2015146301277842E-2</v>
      </c>
      <c r="AT19" s="16" t="s">
        <v>18</v>
      </c>
      <c r="AU19" s="20">
        <v>1.2430000000000001</v>
      </c>
      <c r="AV19" s="20">
        <v>1.3109999999999999</v>
      </c>
      <c r="AW19" s="20">
        <v>1.302</v>
      </c>
      <c r="AX19" s="20">
        <v>1.3080000000000001</v>
      </c>
      <c r="AY19" s="36">
        <f t="shared" ref="AY19:AY24" si="26">(AU19+AV19+AW19+AX19)/4</f>
        <v>1.2910000000000001</v>
      </c>
      <c r="AZ19" s="20">
        <f t="shared" ref="AZ19:AZ24" si="27">((AY19+0.0307)/0.594)*10</f>
        <v>22.250841750841754</v>
      </c>
      <c r="BA19" s="7">
        <f t="shared" ref="BA19:BA24" si="28">_xlfn.STDEV.S(AU19:AX19)</f>
        <v>3.2218007387173973E-2</v>
      </c>
      <c r="BC19" s="82" t="s">
        <v>18</v>
      </c>
      <c r="BD19" s="20">
        <v>6.6000000000000003E-2</v>
      </c>
      <c r="BE19" s="20">
        <v>5.5E-2</v>
      </c>
      <c r="BF19" s="20">
        <v>5.5300000000000002E-2</v>
      </c>
      <c r="BG19" s="20">
        <v>1E-4</v>
      </c>
      <c r="BH19" s="20">
        <f>AVERAGE(BD19:BG19)</f>
        <v>4.41E-2</v>
      </c>
      <c r="BI19" s="20">
        <f>((BH19+0.0307)/0.594)*10</f>
        <v>1.2592592592592595</v>
      </c>
      <c r="BJ19" s="7">
        <f>_xlfn.STDEV.S(BD19:BG19)</f>
        <v>2.9776164964615586E-2</v>
      </c>
    </row>
    <row r="20" spans="1:62" ht="16.2" thickBot="1" x14ac:dyDescent="0.35">
      <c r="A20" s="16" t="s">
        <v>20</v>
      </c>
      <c r="B20" s="17">
        <v>1.4039999999999999</v>
      </c>
      <c r="C20" s="18">
        <v>1.4019999999999999</v>
      </c>
      <c r="D20" s="20">
        <v>1.4079999999999999</v>
      </c>
      <c r="E20" s="20">
        <v>1.4079999999999999</v>
      </c>
      <c r="F20" s="36">
        <f t="shared" si="14"/>
        <v>1.4055</v>
      </c>
      <c r="G20" s="20">
        <f t="shared" si="15"/>
        <v>24.17845117845118</v>
      </c>
      <c r="H20" s="7">
        <f t="shared" si="16"/>
        <v>3.0000000000000027E-3</v>
      </c>
      <c r="J20" s="16" t="s">
        <v>20</v>
      </c>
      <c r="K20" s="17">
        <v>1.042</v>
      </c>
      <c r="L20" s="18">
        <v>1.0860000000000001</v>
      </c>
      <c r="M20" s="20">
        <v>1.17</v>
      </c>
      <c r="N20" s="20">
        <v>1.1870000000000001</v>
      </c>
      <c r="O20" s="36">
        <f t="shared" si="17"/>
        <v>1.1212500000000001</v>
      </c>
      <c r="P20" s="20">
        <f t="shared" si="18"/>
        <v>19.393097643097647</v>
      </c>
      <c r="Q20" s="7">
        <f t="shared" si="19"/>
        <v>6.8854314800647479E-2</v>
      </c>
      <c r="S20" s="16" t="s">
        <v>20</v>
      </c>
      <c r="T20" s="17">
        <v>0.79900000000000004</v>
      </c>
      <c r="U20" s="18">
        <v>0.79900000000000004</v>
      </c>
      <c r="V20" s="20">
        <v>0.82499999999999996</v>
      </c>
      <c r="W20" s="20">
        <v>0.86699999999999999</v>
      </c>
      <c r="X20" s="36">
        <f t="shared" si="20"/>
        <v>0.82250000000000001</v>
      </c>
      <c r="Y20" s="20">
        <f t="shared" si="21"/>
        <v>14.363636363636363</v>
      </c>
      <c r="Z20" s="7">
        <f t="shared" si="22"/>
        <v>3.2098805792947056E-2</v>
      </c>
      <c r="AB20" s="16" t="s">
        <v>20</v>
      </c>
      <c r="AC20" s="17">
        <v>0.6</v>
      </c>
      <c r="AD20" s="18">
        <v>0.59799999999999998</v>
      </c>
      <c r="AE20" s="20">
        <v>0.58599999999999997</v>
      </c>
      <c r="AF20" s="20">
        <v>0.61899999999999999</v>
      </c>
      <c r="AG20" s="36">
        <f t="shared" si="23"/>
        <v>0.6007499999999999</v>
      </c>
      <c r="AH20" s="20">
        <f t="shared" si="24"/>
        <v>10.630471380471377</v>
      </c>
      <c r="AI20" s="7">
        <f t="shared" si="25"/>
        <v>1.3647344063956193E-2</v>
      </c>
      <c r="AK20" s="16" t="s">
        <v>20</v>
      </c>
      <c r="AL20" s="17">
        <v>0.29220000000000002</v>
      </c>
      <c r="AM20" s="18">
        <v>0.29099999999999998</v>
      </c>
      <c r="AN20" s="20">
        <v>0.28110000000000002</v>
      </c>
      <c r="AO20" s="20">
        <v>0.31368872000000014</v>
      </c>
      <c r="AP20" s="36">
        <v>0.29449718000000003</v>
      </c>
      <c r="AQ20" s="36">
        <v>5.4747000000000003</v>
      </c>
      <c r="AR20" s="7">
        <f t="shared" ref="AR20:AR24" si="29">_xlfn.STDEV.S(AL20:AO20)</f>
        <v>1.3727186449145423E-2</v>
      </c>
      <c r="AT20" s="16" t="s">
        <v>20</v>
      </c>
      <c r="AU20" s="17">
        <v>1.3069999999999999</v>
      </c>
      <c r="AV20" s="18">
        <v>1.327</v>
      </c>
      <c r="AW20" s="20">
        <v>1.2450000000000001</v>
      </c>
      <c r="AX20" s="20">
        <v>1.2430000000000001</v>
      </c>
      <c r="AY20" s="36">
        <f t="shared" si="26"/>
        <v>1.2805</v>
      </c>
      <c r="AZ20" s="20">
        <f t="shared" si="27"/>
        <v>22.074074074074073</v>
      </c>
      <c r="BA20" s="7">
        <f t="shared" si="28"/>
        <v>4.2937939711479627E-2</v>
      </c>
      <c r="BC20" s="82" t="s">
        <v>20</v>
      </c>
      <c r="BD20" s="17">
        <v>5.0999999999999997E-2</v>
      </c>
      <c r="BE20" s="18">
        <v>5.6499999999999996E-3</v>
      </c>
      <c r="BF20" s="20">
        <v>6.9100000000000003E-3</v>
      </c>
      <c r="BG20" s="20">
        <v>8.9999999999999993E-3</v>
      </c>
      <c r="BH20" s="20">
        <f t="shared" ref="BH20:BH24" si="30">AVERAGE(BD20:BG20)</f>
        <v>1.814E-2</v>
      </c>
      <c r="BI20" s="20">
        <f t="shared" ref="BI20:BI24" si="31">((BH20+0.0307)/0.594)*10</f>
        <v>0.82222222222222219</v>
      </c>
      <c r="BJ20" s="7">
        <f t="shared" ref="BJ20:BJ24" si="32">_xlfn.STDEV.S(BD20:BG20)</f>
        <v>2.195018754665511E-2</v>
      </c>
    </row>
    <row r="21" spans="1:62" ht="16.2" thickBot="1" x14ac:dyDescent="0.35">
      <c r="A21" s="16" t="s">
        <v>22</v>
      </c>
      <c r="B21" s="17">
        <v>1.349</v>
      </c>
      <c r="C21" s="18">
        <v>1.3440000000000001</v>
      </c>
      <c r="D21" s="20">
        <v>1.1990000000000001</v>
      </c>
      <c r="E21" s="20">
        <v>1.3029999999999999</v>
      </c>
      <c r="F21" s="36">
        <f t="shared" si="14"/>
        <v>1.2987500000000001</v>
      </c>
      <c r="G21" s="20">
        <f t="shared" si="15"/>
        <v>22.381313131313135</v>
      </c>
      <c r="H21" s="7">
        <f t="shared" si="16"/>
        <v>6.9619800823233213E-2</v>
      </c>
      <c r="J21" s="16" t="s">
        <v>22</v>
      </c>
      <c r="K21" s="17">
        <v>0.98399999999999999</v>
      </c>
      <c r="L21" s="18">
        <v>0.98099999999999998</v>
      </c>
      <c r="M21" s="20">
        <v>0.998</v>
      </c>
      <c r="N21" s="20">
        <v>1.0449999999999999</v>
      </c>
      <c r="O21" s="36">
        <f t="shared" si="17"/>
        <v>1.002</v>
      </c>
      <c r="P21" s="20">
        <f t="shared" si="18"/>
        <v>17.385521885521886</v>
      </c>
      <c r="Q21" s="7">
        <f t="shared" si="19"/>
        <v>2.9608557321603245E-2</v>
      </c>
      <c r="S21" s="16" t="s">
        <v>22</v>
      </c>
      <c r="T21" s="17">
        <v>0.755</v>
      </c>
      <c r="U21" s="18">
        <v>0.77</v>
      </c>
      <c r="V21" s="20">
        <v>0.74399999999999999</v>
      </c>
      <c r="W21" s="20">
        <v>0.77100000000000002</v>
      </c>
      <c r="X21" s="36">
        <f t="shared" si="20"/>
        <v>0.76</v>
      </c>
      <c r="Y21" s="20">
        <f t="shared" si="21"/>
        <v>13.311447811447811</v>
      </c>
      <c r="Z21" s="7">
        <f t="shared" si="22"/>
        <v>1.2935738607954848E-2</v>
      </c>
      <c r="AB21" s="16" t="s">
        <v>22</v>
      </c>
      <c r="AC21" s="17">
        <v>0.52900000000000003</v>
      </c>
      <c r="AD21" s="18">
        <v>0.53500000000000003</v>
      </c>
      <c r="AE21" s="20">
        <v>0.41899999999999998</v>
      </c>
      <c r="AF21" s="20">
        <v>0.56399999999999995</v>
      </c>
      <c r="AG21" s="36">
        <f t="shared" si="23"/>
        <v>0.51175000000000004</v>
      </c>
      <c r="AH21" s="20">
        <f t="shared" si="24"/>
        <v>9.1321548821548824</v>
      </c>
      <c r="AI21" s="7">
        <f t="shared" si="25"/>
        <v>6.3693929590398421E-2</v>
      </c>
      <c r="AK21" s="16" t="s">
        <v>22</v>
      </c>
      <c r="AL21" s="17">
        <v>0.19220000000000001</v>
      </c>
      <c r="AM21" s="18">
        <v>0.1865</v>
      </c>
      <c r="AN21" s="20">
        <v>0.19650000000000001</v>
      </c>
      <c r="AO21" s="20">
        <v>0.19580367999999981</v>
      </c>
      <c r="AP21" s="36">
        <v>0.19275091999999996</v>
      </c>
      <c r="AQ21" s="36">
        <v>3.7618</v>
      </c>
      <c r="AR21" s="7">
        <f t="shared" si="29"/>
        <v>4.5735638240070849E-3</v>
      </c>
      <c r="AT21" s="16" t="s">
        <v>22</v>
      </c>
      <c r="AU21" s="17">
        <v>1.238</v>
      </c>
      <c r="AV21" s="18">
        <v>1.2509999999999999</v>
      </c>
      <c r="AW21" s="20">
        <v>1.169</v>
      </c>
      <c r="AX21" s="20">
        <v>1.1719999999999999</v>
      </c>
      <c r="AY21" s="36">
        <f t="shared" si="26"/>
        <v>1.2075</v>
      </c>
      <c r="AZ21" s="20">
        <f t="shared" si="27"/>
        <v>20.845117845117844</v>
      </c>
      <c r="BA21" s="7">
        <f t="shared" si="28"/>
        <v>4.3069710934716024E-2</v>
      </c>
      <c r="BC21" s="82" t="s">
        <v>22</v>
      </c>
      <c r="BD21" s="17">
        <v>2.2000000000000001E-3</v>
      </c>
      <c r="BE21" s="18">
        <v>5.0000000000000001E-3</v>
      </c>
      <c r="BF21" s="20">
        <v>1.5E-3</v>
      </c>
      <c r="BG21" s="20">
        <v>1.9E-3</v>
      </c>
      <c r="BH21" s="20">
        <f t="shared" si="30"/>
        <v>2.65E-3</v>
      </c>
      <c r="BI21" s="20">
        <f t="shared" si="31"/>
        <v>0.56144781144781153</v>
      </c>
      <c r="BJ21" s="7">
        <f t="shared" si="32"/>
        <v>1.5926916420533721E-3</v>
      </c>
    </row>
    <row r="22" spans="1:62" ht="16.2" thickBot="1" x14ac:dyDescent="0.35">
      <c r="A22" s="16" t="s">
        <v>23</v>
      </c>
      <c r="B22" s="17">
        <v>1.1519999999999999</v>
      </c>
      <c r="C22" s="18">
        <v>1.149</v>
      </c>
      <c r="D22" s="20">
        <v>1.056</v>
      </c>
      <c r="E22" s="20">
        <v>1.125</v>
      </c>
      <c r="F22" s="36">
        <f t="shared" si="14"/>
        <v>1.1205000000000001</v>
      </c>
      <c r="G22" s="20">
        <f t="shared" si="15"/>
        <v>19.380471380471384</v>
      </c>
      <c r="H22" s="7">
        <f t="shared" si="16"/>
        <v>4.4665422868254548E-2</v>
      </c>
      <c r="J22" s="16" t="s">
        <v>23</v>
      </c>
      <c r="K22" s="17">
        <v>0.878</v>
      </c>
      <c r="L22" s="18">
        <v>0.877</v>
      </c>
      <c r="M22" s="20">
        <v>0.93400000000000005</v>
      </c>
      <c r="N22" s="20">
        <v>0.97099999999999997</v>
      </c>
      <c r="O22" s="36">
        <f t="shared" si="17"/>
        <v>0.91500000000000004</v>
      </c>
      <c r="P22" s="20">
        <f t="shared" si="18"/>
        <v>15.920875420875422</v>
      </c>
      <c r="Q22" s="7">
        <f t="shared" si="19"/>
        <v>4.5862112176973842E-2</v>
      </c>
      <c r="S22" s="16" t="s">
        <v>23</v>
      </c>
      <c r="T22" s="17">
        <v>0.61699999999999999</v>
      </c>
      <c r="U22" s="18">
        <v>0.61399999999999999</v>
      </c>
      <c r="V22" s="20">
        <v>0.59699999999999998</v>
      </c>
      <c r="W22" s="20">
        <v>0.66500000000000004</v>
      </c>
      <c r="X22" s="36">
        <f t="shared" si="20"/>
        <v>0.62324999999999997</v>
      </c>
      <c r="Y22" s="20">
        <f t="shared" si="21"/>
        <v>11.00925925925926</v>
      </c>
      <c r="Z22" s="7">
        <f t="shared" si="22"/>
        <v>2.9193321153990023E-2</v>
      </c>
      <c r="AB22" s="16" t="s">
        <v>23</v>
      </c>
      <c r="AC22" s="17">
        <v>0.40100000000000002</v>
      </c>
      <c r="AD22" s="18">
        <v>0.433</v>
      </c>
      <c r="AE22" s="20">
        <v>0.42599999999999999</v>
      </c>
      <c r="AF22" s="20">
        <v>0.44500000000000001</v>
      </c>
      <c r="AG22" s="36">
        <f t="shared" si="23"/>
        <v>0.42625000000000002</v>
      </c>
      <c r="AH22" s="20">
        <f t="shared" si="24"/>
        <v>7.6927609427609429</v>
      </c>
      <c r="AI22" s="7">
        <f t="shared" si="25"/>
        <v>1.8571932227602662E-2</v>
      </c>
      <c r="AK22" s="16" t="s">
        <v>23</v>
      </c>
      <c r="AL22" s="17">
        <v>0.1658</v>
      </c>
      <c r="AM22" s="18">
        <v>0.1678</v>
      </c>
      <c r="AN22" s="20">
        <v>0.25669999999999998</v>
      </c>
      <c r="AO22" s="20">
        <v>5.370647999999989E-2</v>
      </c>
      <c r="AP22" s="36">
        <v>0.16100161999999998</v>
      </c>
      <c r="AQ22" s="36">
        <v>3.2273000000000001</v>
      </c>
      <c r="AR22" s="7">
        <f t="shared" si="29"/>
        <v>8.314579448874293E-2</v>
      </c>
      <c r="AT22" s="16" t="s">
        <v>23</v>
      </c>
      <c r="AU22" s="17">
        <v>1.0269999999999999</v>
      </c>
      <c r="AV22" s="18">
        <v>1.026</v>
      </c>
      <c r="AW22" s="20">
        <v>1.0349999999999999</v>
      </c>
      <c r="AX22" s="20">
        <v>1.0609999999999999</v>
      </c>
      <c r="AY22" s="36">
        <f t="shared" si="26"/>
        <v>1.03725</v>
      </c>
      <c r="AZ22" s="20">
        <f t="shared" si="27"/>
        <v>17.978956228956228</v>
      </c>
      <c r="BA22" s="7">
        <f t="shared" si="28"/>
        <v>1.6337584480781309E-2</v>
      </c>
      <c r="BC22" s="82" t="s">
        <v>23</v>
      </c>
      <c r="BD22" s="17">
        <v>8.0000000000000004E-4</v>
      </c>
      <c r="BE22" s="18">
        <v>8.0000000000000004E-4</v>
      </c>
      <c r="BF22" s="20">
        <v>1.6999999999999999E-3</v>
      </c>
      <c r="BG22" s="20">
        <v>5.0000000000000001E-3</v>
      </c>
      <c r="BH22" s="20">
        <f t="shared" si="30"/>
        <v>2.075E-3</v>
      </c>
      <c r="BI22" s="20">
        <f t="shared" si="31"/>
        <v>0.5517676767676768</v>
      </c>
      <c r="BJ22" s="7">
        <f t="shared" si="32"/>
        <v>1.9956202043475107E-3</v>
      </c>
    </row>
    <row r="23" spans="1:62" ht="16.2" thickBot="1" x14ac:dyDescent="0.35">
      <c r="A23" s="16" t="s">
        <v>24</v>
      </c>
      <c r="B23" s="17">
        <v>1.089</v>
      </c>
      <c r="C23" s="18">
        <v>1.105</v>
      </c>
      <c r="D23" s="20">
        <v>1.1180000000000001</v>
      </c>
      <c r="E23" s="20">
        <v>1.117</v>
      </c>
      <c r="F23" s="36">
        <f t="shared" si="14"/>
        <v>1.1072500000000001</v>
      </c>
      <c r="G23" s="20">
        <f t="shared" si="15"/>
        <v>19.157407407407408</v>
      </c>
      <c r="H23" s="7">
        <f t="shared" si="16"/>
        <v>1.3524668819112275E-2</v>
      </c>
      <c r="I23" s="33"/>
      <c r="J23" s="16" t="s">
        <v>24</v>
      </c>
      <c r="K23" s="17">
        <v>0.80700000000000005</v>
      </c>
      <c r="L23" s="18">
        <v>0.80500000000000005</v>
      </c>
      <c r="M23" s="20">
        <v>0.76300000000000001</v>
      </c>
      <c r="N23" s="20">
        <v>0.78300000000000003</v>
      </c>
      <c r="O23" s="36">
        <f t="shared" si="17"/>
        <v>0.78949999999999998</v>
      </c>
      <c r="P23" s="20">
        <f t="shared" si="18"/>
        <v>13.808080808080806</v>
      </c>
      <c r="Q23" s="7">
        <f t="shared" si="19"/>
        <v>2.0744477176668833E-2</v>
      </c>
      <c r="S23" s="16" t="s">
        <v>24</v>
      </c>
      <c r="T23" s="17">
        <v>0.51300000000000001</v>
      </c>
      <c r="U23" s="18">
        <v>0.51200000000000001</v>
      </c>
      <c r="V23" s="20">
        <v>0.54500000000000004</v>
      </c>
      <c r="W23" s="20">
        <v>0.59499999999999997</v>
      </c>
      <c r="X23" s="36">
        <f t="shared" si="20"/>
        <v>0.54125000000000001</v>
      </c>
      <c r="Y23" s="20">
        <f t="shared" si="21"/>
        <v>9.6287878787878789</v>
      </c>
      <c r="Z23" s="7">
        <f t="shared" si="22"/>
        <v>3.8973281445968413E-2</v>
      </c>
      <c r="AA23" s="34"/>
      <c r="AB23" s="16" t="s">
        <v>24</v>
      </c>
      <c r="AC23" s="17">
        <v>0.313</v>
      </c>
      <c r="AD23" s="18">
        <v>0.308</v>
      </c>
      <c r="AE23" s="20">
        <v>0.34499999999999997</v>
      </c>
      <c r="AF23" s="20">
        <v>0.35899999999999999</v>
      </c>
      <c r="AG23" s="36">
        <f t="shared" si="23"/>
        <v>0.33124999999999999</v>
      </c>
      <c r="AH23" s="20">
        <f t="shared" si="24"/>
        <v>6.0934343434343443</v>
      </c>
      <c r="AI23" s="7">
        <f t="shared" si="25"/>
        <v>2.4716728478232437E-2</v>
      </c>
      <c r="AK23" s="16" t="s">
        <v>24</v>
      </c>
      <c r="AL23" s="17">
        <v>5.5E-2</v>
      </c>
      <c r="AM23" s="18">
        <v>6.6000000000000003E-2</v>
      </c>
      <c r="AN23" s="20">
        <v>6.5299999999999997E-2</v>
      </c>
      <c r="AO23" s="20">
        <v>7.7807839999999989E-2</v>
      </c>
      <c r="AP23" s="36">
        <v>6.6026959999999996E-2</v>
      </c>
      <c r="AQ23" s="36">
        <v>1.6284000000000001</v>
      </c>
      <c r="AR23" s="7">
        <f t="shared" si="29"/>
        <v>9.3258096717158036E-3</v>
      </c>
      <c r="AT23" s="16" t="s">
        <v>24</v>
      </c>
      <c r="AU23" s="17">
        <v>0.98599999999999999</v>
      </c>
      <c r="AV23" s="18">
        <v>0.98199999999999998</v>
      </c>
      <c r="AW23" s="20">
        <v>0.94799999999999995</v>
      </c>
      <c r="AX23" s="20">
        <v>0.94899999999999995</v>
      </c>
      <c r="AY23" s="36">
        <f t="shared" si="26"/>
        <v>0.96624999999999994</v>
      </c>
      <c r="AZ23" s="20">
        <f t="shared" si="27"/>
        <v>16.783670033670035</v>
      </c>
      <c r="BA23" s="7">
        <f t="shared" si="28"/>
        <v>2.0564937798755126E-2</v>
      </c>
      <c r="BC23" s="82" t="s">
        <v>24</v>
      </c>
      <c r="BD23" s="17">
        <v>5.0000000000000001E-4</v>
      </c>
      <c r="BE23" s="18">
        <v>6.6E-3</v>
      </c>
      <c r="BF23" s="20">
        <v>5.0000000000000001E-4</v>
      </c>
      <c r="BG23" s="20">
        <v>5.0000000000000001E-4</v>
      </c>
      <c r="BH23" s="20">
        <f t="shared" si="30"/>
        <v>2.0250000000000003E-3</v>
      </c>
      <c r="BI23" s="20">
        <f t="shared" si="31"/>
        <v>0.55092592592592604</v>
      </c>
      <c r="BJ23" s="7">
        <f t="shared" si="32"/>
        <v>3.0499999999999993E-3</v>
      </c>
    </row>
    <row r="24" spans="1:62" ht="31.8" thickBot="1" x14ac:dyDescent="0.35">
      <c r="A24" s="16" t="s">
        <v>25</v>
      </c>
      <c r="B24" s="20">
        <v>0.81799999999999995</v>
      </c>
      <c r="C24" s="20">
        <v>0.81799999999999995</v>
      </c>
      <c r="D24" s="20">
        <v>0.94699999999999995</v>
      </c>
      <c r="E24" s="20">
        <v>0.96599999999999997</v>
      </c>
      <c r="F24" s="36">
        <f t="shared" si="14"/>
        <v>0.88724999999999987</v>
      </c>
      <c r="G24" s="20">
        <f t="shared" si="15"/>
        <v>15.453703703703701</v>
      </c>
      <c r="H24" s="7">
        <f t="shared" si="16"/>
        <v>8.0338347008138036E-2</v>
      </c>
      <c r="J24" s="16" t="s">
        <v>25</v>
      </c>
      <c r="K24" s="17">
        <v>0.64300000000000002</v>
      </c>
      <c r="L24" s="18">
        <v>0.66300000000000003</v>
      </c>
      <c r="M24" s="20">
        <v>0.68300000000000005</v>
      </c>
      <c r="N24" s="20">
        <v>0.73699999999999999</v>
      </c>
      <c r="O24" s="36">
        <f t="shared" si="17"/>
        <v>0.68149999999999999</v>
      </c>
      <c r="P24" s="20">
        <f t="shared" si="18"/>
        <v>11.98989898989899</v>
      </c>
      <c r="Q24" s="7">
        <f t="shared" si="19"/>
        <v>4.0443376054264631E-2</v>
      </c>
      <c r="S24" s="16" t="s">
        <v>25</v>
      </c>
      <c r="T24" s="17">
        <v>0.35</v>
      </c>
      <c r="U24" s="18">
        <v>0.35499999999999998</v>
      </c>
      <c r="V24" s="20">
        <v>0.40300000000000002</v>
      </c>
      <c r="W24" s="20">
        <v>0.46600000000000003</v>
      </c>
      <c r="X24" s="36">
        <f t="shared" si="20"/>
        <v>0.39350000000000002</v>
      </c>
      <c r="Y24" s="20">
        <f t="shared" si="21"/>
        <v>7.1414141414141419</v>
      </c>
      <c r="Z24" s="7">
        <f t="shared" si="22"/>
        <v>5.3916602266834222E-2</v>
      </c>
      <c r="AB24" s="16" t="s">
        <v>25</v>
      </c>
      <c r="AC24" s="17">
        <v>0.185</v>
      </c>
      <c r="AD24" s="18">
        <v>0.20899999999999999</v>
      </c>
      <c r="AE24" s="20">
        <v>0.23499999999999999</v>
      </c>
      <c r="AF24" s="20">
        <v>0.26200000000000001</v>
      </c>
      <c r="AG24" s="36">
        <f t="shared" si="23"/>
        <v>0.22275</v>
      </c>
      <c r="AH24" s="20">
        <f t="shared" si="24"/>
        <v>4.2668350168350173</v>
      </c>
      <c r="AI24" s="7">
        <f t="shared" si="25"/>
        <v>3.3190108968385923E-2</v>
      </c>
      <c r="AK24" s="16" t="s">
        <v>25</v>
      </c>
      <c r="AL24" s="17">
        <v>2.98E-2</v>
      </c>
      <c r="AM24" s="18">
        <v>2.2599999999999999E-2</v>
      </c>
      <c r="AN24" s="20">
        <v>3.1800000000000002E-2</v>
      </c>
      <c r="AO24" s="20">
        <v>3.0599999999999974E-2</v>
      </c>
      <c r="AP24" s="36">
        <v>2.8699999999999993E-2</v>
      </c>
      <c r="AQ24" s="36">
        <v>1</v>
      </c>
      <c r="AR24" s="7">
        <f t="shared" si="29"/>
        <v>4.14889543533376E-3</v>
      </c>
      <c r="AT24" s="16" t="s">
        <v>25</v>
      </c>
      <c r="AU24" s="17">
        <v>0.80700000000000005</v>
      </c>
      <c r="AV24" s="18">
        <v>0.82199999999999995</v>
      </c>
      <c r="AW24" s="20">
        <v>0.74199999999999999</v>
      </c>
      <c r="AX24" s="20">
        <v>0.82399999999999995</v>
      </c>
      <c r="AY24" s="36">
        <f t="shared" si="26"/>
        <v>0.79874999999999996</v>
      </c>
      <c r="AZ24" s="20">
        <f t="shared" si="27"/>
        <v>13.963804713804713</v>
      </c>
      <c r="BA24" s="7">
        <f t="shared" si="28"/>
        <v>3.8586482952799234E-2</v>
      </c>
      <c r="BC24" s="82" t="s">
        <v>25</v>
      </c>
      <c r="BD24" s="17">
        <v>8.0000000000000004E-4</v>
      </c>
      <c r="BE24" s="18">
        <v>5.9999999999999995E-4</v>
      </c>
      <c r="BF24" s="20">
        <v>8.0000000000000004E-4</v>
      </c>
      <c r="BG24" s="20">
        <v>5.9999999999999995E-4</v>
      </c>
      <c r="BH24" s="20">
        <f t="shared" si="30"/>
        <v>6.9999999999999999E-4</v>
      </c>
      <c r="BI24" s="20">
        <f t="shared" si="31"/>
        <v>0.52861952861952877</v>
      </c>
      <c r="BJ24" s="7">
        <f t="shared" si="32"/>
        <v>1.1547005383792521E-4</v>
      </c>
    </row>
    <row r="25" spans="1:62" ht="15.6" x14ac:dyDescent="0.3">
      <c r="A25" s="8"/>
    </row>
    <row r="26" spans="1:62" ht="15.6" x14ac:dyDescent="0.3">
      <c r="A26" s="37" t="s">
        <v>68</v>
      </c>
    </row>
    <row r="27" spans="1:62" ht="16.2" thickBot="1" x14ac:dyDescent="0.35">
      <c r="A27" s="11" t="s">
        <v>104</v>
      </c>
      <c r="B27" s="34"/>
      <c r="C27" s="34"/>
      <c r="D27" s="34"/>
      <c r="E27" s="34"/>
      <c r="F27" s="34"/>
      <c r="H27" s="11" t="s">
        <v>105</v>
      </c>
      <c r="O27" s="11" t="s">
        <v>107</v>
      </c>
      <c r="V27" s="11" t="s">
        <v>106</v>
      </c>
      <c r="AC27" s="11" t="s">
        <v>108</v>
      </c>
      <c r="AJ27" s="11" t="s">
        <v>109</v>
      </c>
      <c r="AQ27" s="11" t="s">
        <v>110</v>
      </c>
    </row>
    <row r="28" spans="1:62" ht="16.2" thickBot="1" x14ac:dyDescent="0.35">
      <c r="A28" s="38"/>
      <c r="B28" s="39" t="s">
        <v>64</v>
      </c>
      <c r="C28" s="39" t="s">
        <v>65</v>
      </c>
      <c r="D28" s="39" t="s">
        <v>66</v>
      </c>
      <c r="E28" s="39" t="s">
        <v>67</v>
      </c>
      <c r="F28" s="39" t="s">
        <v>17</v>
      </c>
      <c r="H28" s="40"/>
      <c r="I28" s="9" t="s">
        <v>64</v>
      </c>
      <c r="J28" s="9" t="s">
        <v>65</v>
      </c>
      <c r="K28" s="9" t="s">
        <v>66</v>
      </c>
      <c r="L28" s="9" t="s">
        <v>67</v>
      </c>
      <c r="M28" s="9" t="s">
        <v>17</v>
      </c>
      <c r="O28" s="40"/>
      <c r="P28" s="9" t="s">
        <v>64</v>
      </c>
      <c r="Q28" s="9" t="s">
        <v>65</v>
      </c>
      <c r="R28" s="9" t="s">
        <v>66</v>
      </c>
      <c r="S28" s="9" t="s">
        <v>67</v>
      </c>
      <c r="T28" s="9" t="s">
        <v>17</v>
      </c>
      <c r="V28" s="83"/>
      <c r="W28" s="9" t="s">
        <v>64</v>
      </c>
      <c r="X28" s="9" t="s">
        <v>65</v>
      </c>
      <c r="Y28" s="9" t="s">
        <v>66</v>
      </c>
      <c r="Z28" s="9" t="s">
        <v>67</v>
      </c>
      <c r="AA28" s="9" t="s">
        <v>17</v>
      </c>
      <c r="AC28" s="83"/>
      <c r="AD28" s="9" t="s">
        <v>64</v>
      </c>
      <c r="AE28" s="9" t="s">
        <v>65</v>
      </c>
      <c r="AF28" s="9" t="s">
        <v>66</v>
      </c>
      <c r="AG28" s="9" t="s">
        <v>67</v>
      </c>
      <c r="AH28" s="9" t="s">
        <v>17</v>
      </c>
      <c r="AJ28" s="83"/>
      <c r="AK28" s="9" t="s">
        <v>64</v>
      </c>
      <c r="AL28" s="9" t="s">
        <v>65</v>
      </c>
      <c r="AM28" s="9" t="s">
        <v>66</v>
      </c>
      <c r="AN28" s="9" t="s">
        <v>67</v>
      </c>
      <c r="AO28" s="9" t="s">
        <v>17</v>
      </c>
      <c r="AQ28" s="83"/>
      <c r="AR28" s="9" t="s">
        <v>64</v>
      </c>
      <c r="AS28" s="9" t="s">
        <v>65</v>
      </c>
      <c r="AT28" s="9" t="s">
        <v>66</v>
      </c>
      <c r="AU28" s="9" t="s">
        <v>67</v>
      </c>
      <c r="AV28" s="9" t="s">
        <v>17</v>
      </c>
    </row>
    <row r="29" spans="1:62" ht="16.2" thickBot="1" x14ac:dyDescent="0.35">
      <c r="A29" s="40">
        <v>0</v>
      </c>
      <c r="B29" s="17">
        <v>0</v>
      </c>
      <c r="C29" s="17">
        <v>0</v>
      </c>
      <c r="D29" s="17">
        <v>0</v>
      </c>
      <c r="E29" s="75">
        <f>AVERAGE(B29:D29)</f>
        <v>0</v>
      </c>
      <c r="F29" s="75">
        <f>STDEV(B29:D29)</f>
        <v>0</v>
      </c>
      <c r="G29" s="17"/>
      <c r="H29" s="41">
        <v>0</v>
      </c>
      <c r="I29" s="42">
        <v>0</v>
      </c>
      <c r="J29" s="42">
        <v>0</v>
      </c>
      <c r="K29" s="42">
        <v>0</v>
      </c>
      <c r="L29" s="76">
        <f>AVERAGE(I29:K29)</f>
        <v>0</v>
      </c>
      <c r="M29" s="76">
        <f>STDEV(I29:K29)</f>
        <v>0</v>
      </c>
      <c r="O29" s="41">
        <v>0</v>
      </c>
      <c r="P29" s="42">
        <v>0</v>
      </c>
      <c r="Q29" s="42">
        <v>0</v>
      </c>
      <c r="R29" s="42">
        <v>0</v>
      </c>
      <c r="S29" s="42">
        <v>0</v>
      </c>
      <c r="T29" s="76">
        <f>STDEV(P29:R29)</f>
        <v>0</v>
      </c>
      <c r="V29" s="41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C29" s="41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J29" s="41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Q29" s="41">
        <v>0</v>
      </c>
      <c r="AR29" s="42">
        <v>0</v>
      </c>
      <c r="AS29" s="42">
        <v>0</v>
      </c>
      <c r="AT29" s="42">
        <v>0</v>
      </c>
      <c r="AU29" s="42">
        <f>AVERAGE(AR29:AT29)</f>
        <v>0</v>
      </c>
      <c r="AV29" s="42">
        <v>0</v>
      </c>
    </row>
    <row r="30" spans="1:62" ht="16.2" thickBot="1" x14ac:dyDescent="0.35">
      <c r="A30" s="40">
        <v>24</v>
      </c>
      <c r="B30" s="17">
        <v>1.663</v>
      </c>
      <c r="C30" s="43">
        <v>1.6531</v>
      </c>
      <c r="D30" s="43">
        <v>1.6278999999999999</v>
      </c>
      <c r="E30" s="75">
        <f t="shared" ref="E30:E34" si="33">AVERAGE(B30:D30)</f>
        <v>1.6479999999999999</v>
      </c>
      <c r="F30" s="75">
        <f t="shared" ref="F30:F34" si="34">STDEV(B30:D30)</f>
        <v>1.8097237358226877E-2</v>
      </c>
      <c r="G30" s="17"/>
      <c r="H30" s="41">
        <v>24</v>
      </c>
      <c r="I30" s="42">
        <v>2.0991</v>
      </c>
      <c r="J30" s="10">
        <v>2.1</v>
      </c>
      <c r="K30" s="42">
        <v>2.1248999999999993</v>
      </c>
      <c r="L30" s="76">
        <f t="shared" ref="L30:L34" si="35">AVERAGE(I30:K30)</f>
        <v>2.1079999999999997</v>
      </c>
      <c r="M30" s="76">
        <f t="shared" ref="M30:M34" si="36">STDEV(I30:K30)</f>
        <v>1.4642745644174405E-2</v>
      </c>
      <c r="O30" s="41">
        <v>24</v>
      </c>
      <c r="P30" s="42">
        <v>1.722</v>
      </c>
      <c r="Q30" s="10">
        <v>1.7111000000000001</v>
      </c>
      <c r="R30" s="42">
        <v>1.7148999999999996</v>
      </c>
      <c r="S30" s="42">
        <v>1.716</v>
      </c>
      <c r="T30" s="76">
        <f t="shared" ref="T30:T34" si="37">STDEV(P30:R30)</f>
        <v>5.532630477449214E-3</v>
      </c>
      <c r="V30" s="41">
        <v>24</v>
      </c>
      <c r="W30" s="42">
        <v>1.4881</v>
      </c>
      <c r="X30" s="10">
        <v>1.4677</v>
      </c>
      <c r="Y30" s="42">
        <v>1.4722</v>
      </c>
      <c r="Z30" s="42">
        <v>1.476</v>
      </c>
      <c r="AA30" s="10">
        <f>_xlfn.STDEV.S(W30:Y30)</f>
        <v>1.0717742299570366E-2</v>
      </c>
      <c r="AC30" s="41">
        <v>24</v>
      </c>
      <c r="AD30" s="42">
        <v>1.8254999999999999</v>
      </c>
      <c r="AE30" s="10">
        <v>1.8310999999999999</v>
      </c>
      <c r="AF30" s="42">
        <v>1.8226000000000004</v>
      </c>
      <c r="AG30" s="42">
        <v>1.8264</v>
      </c>
      <c r="AH30" s="10">
        <f>_xlfn.STDEV.S(AD30:AF30)</f>
        <v>4.3208795400934488E-3</v>
      </c>
      <c r="AJ30" s="41">
        <v>24</v>
      </c>
      <c r="AK30" s="42">
        <v>1.4466000000000001</v>
      </c>
      <c r="AL30" s="10">
        <v>1.4665999999999999</v>
      </c>
      <c r="AM30" s="42">
        <v>1.5148000000000001</v>
      </c>
      <c r="AN30" s="42">
        <v>1.476</v>
      </c>
      <c r="AO30" s="10">
        <f>_xlfn.STDEV.S(AK30:AM30)</f>
        <v>3.5058237263159757E-2</v>
      </c>
      <c r="AQ30" s="41">
        <v>24</v>
      </c>
      <c r="AR30" s="42">
        <v>0.87880000000000003</v>
      </c>
      <c r="AS30" s="10">
        <v>0.89229999999999998</v>
      </c>
      <c r="AT30" s="42">
        <v>0.86890000000000001</v>
      </c>
      <c r="AU30" s="42">
        <v>0.88</v>
      </c>
      <c r="AV30" s="10">
        <v>1.1746063170271123E-2</v>
      </c>
    </row>
    <row r="31" spans="1:62" ht="16.2" thickBot="1" x14ac:dyDescent="0.35">
      <c r="A31" s="40">
        <v>48</v>
      </c>
      <c r="B31" s="17">
        <v>2.5987</v>
      </c>
      <c r="C31" s="17">
        <v>2.6219999999999999</v>
      </c>
      <c r="D31" s="17">
        <v>2.6153000000000004</v>
      </c>
      <c r="E31" s="75">
        <f t="shared" si="33"/>
        <v>2.6120000000000001</v>
      </c>
      <c r="F31" s="75">
        <f t="shared" si="34"/>
        <v>1.1995415791042846E-2</v>
      </c>
      <c r="G31" s="17"/>
      <c r="H31" s="41">
        <v>48</v>
      </c>
      <c r="I31" s="42">
        <v>2.6882000000000001</v>
      </c>
      <c r="J31" s="42">
        <v>2.7435</v>
      </c>
      <c r="K31" s="42">
        <v>2.5395999999999992</v>
      </c>
      <c r="L31" s="76">
        <f t="shared" si="35"/>
        <v>2.6570999999999998</v>
      </c>
      <c r="M31" s="76">
        <f t="shared" si="36"/>
        <v>0.10544766474417583</v>
      </c>
      <c r="O31" s="41">
        <v>48</v>
      </c>
      <c r="P31" s="42">
        <v>2.4049999999999998</v>
      </c>
      <c r="Q31" s="42">
        <v>2.42</v>
      </c>
      <c r="R31" s="42">
        <v>2.4590000000000005</v>
      </c>
      <c r="S31" s="42">
        <v>2.4279999999999999</v>
      </c>
      <c r="T31" s="76">
        <f t="shared" si="37"/>
        <v>2.7874719729533086E-2</v>
      </c>
      <c r="V31" s="41">
        <v>48</v>
      </c>
      <c r="W31" s="42">
        <v>2.3123</v>
      </c>
      <c r="X31" s="42">
        <v>2.3395000000000001</v>
      </c>
      <c r="Y31" s="42">
        <v>2.3858999999999995</v>
      </c>
      <c r="Z31" s="42">
        <v>2.3458999999999999</v>
      </c>
      <c r="AA31" s="10">
        <f t="shared" ref="AA31:AA34" si="38">_xlfn.STDEV.S(W31:Y31)</f>
        <v>3.7215050718761314E-2</v>
      </c>
      <c r="AC31" s="41">
        <v>48</v>
      </c>
      <c r="AD31" s="42">
        <v>2.3999000000000001</v>
      </c>
      <c r="AE31" s="42">
        <v>2.4098999999999999</v>
      </c>
      <c r="AF31" s="42">
        <v>2.3901999999999992</v>
      </c>
      <c r="AG31" s="42">
        <v>2.4</v>
      </c>
      <c r="AH31" s="10">
        <f t="shared" ref="AH31:AH34" si="39">_xlfn.STDEV.S(AD31:AF31)</f>
        <v>9.8503807033031472E-3</v>
      </c>
      <c r="AJ31" s="41">
        <v>48</v>
      </c>
      <c r="AK31" s="42">
        <v>3.0991</v>
      </c>
      <c r="AL31" s="42">
        <v>3.101</v>
      </c>
      <c r="AM31" s="42">
        <v>2.9372999999999996</v>
      </c>
      <c r="AN31" s="42">
        <v>3.0457999999999998</v>
      </c>
      <c r="AO31" s="10">
        <f t="shared" ref="AO31:AO34" si="40">_xlfn.STDEV.S(AK31:AM31)</f>
        <v>9.3968558571471364E-2</v>
      </c>
      <c r="AQ31" s="41">
        <v>48</v>
      </c>
      <c r="AR31" s="42">
        <v>0.84550000000000003</v>
      </c>
      <c r="AS31" s="42">
        <v>0.83109999999999995</v>
      </c>
      <c r="AT31" s="42">
        <v>0.82210000000000005</v>
      </c>
      <c r="AU31" s="42">
        <v>0.83290000000000008</v>
      </c>
      <c r="AV31" s="10">
        <v>1.1803389343743595E-2</v>
      </c>
    </row>
    <row r="32" spans="1:62" ht="16.2" thickBot="1" x14ac:dyDescent="0.35">
      <c r="A32" s="40">
        <v>72</v>
      </c>
      <c r="B32" s="44">
        <v>2.8988</v>
      </c>
      <c r="C32" s="44">
        <v>2.8721999999999999</v>
      </c>
      <c r="D32" s="44">
        <v>3.1002999999999998</v>
      </c>
      <c r="E32" s="75">
        <f t="shared" si="33"/>
        <v>2.9571000000000001</v>
      </c>
      <c r="F32" s="75">
        <f t="shared" si="34"/>
        <v>0.12472597965139413</v>
      </c>
      <c r="G32" s="43"/>
      <c r="H32" s="41">
        <v>72</v>
      </c>
      <c r="I32" s="42">
        <v>2.9986999999999999</v>
      </c>
      <c r="J32" s="42">
        <v>3.0821000000000001</v>
      </c>
      <c r="K32" s="42">
        <v>2.9564000000000004</v>
      </c>
      <c r="L32" s="76">
        <f t="shared" si="35"/>
        <v>3.0124</v>
      </c>
      <c r="M32" s="76">
        <f t="shared" si="36"/>
        <v>6.3960065666007454E-2</v>
      </c>
      <c r="O32" s="41">
        <v>72</v>
      </c>
      <c r="P32" s="42">
        <v>2.8666</v>
      </c>
      <c r="Q32" s="42">
        <v>2.8431000000000002</v>
      </c>
      <c r="R32" s="42">
        <v>2.8523000000000014</v>
      </c>
      <c r="S32" s="42">
        <v>2.8540000000000001</v>
      </c>
      <c r="T32" s="76">
        <f t="shared" si="37"/>
        <v>1.1841874851559448E-2</v>
      </c>
      <c r="V32" s="41">
        <v>72</v>
      </c>
      <c r="W32" s="42">
        <v>2.6610999999999998</v>
      </c>
      <c r="X32" s="42">
        <v>2.6844000000000001</v>
      </c>
      <c r="Y32" s="42">
        <v>2.6189</v>
      </c>
      <c r="Z32" s="42">
        <v>2.6547999999999998</v>
      </c>
      <c r="AA32" s="10">
        <f t="shared" si="38"/>
        <v>3.3201355394019715E-2</v>
      </c>
      <c r="AC32" s="41">
        <v>72</v>
      </c>
      <c r="AD32" s="42">
        <v>2.8788</v>
      </c>
      <c r="AE32" s="42">
        <v>2.8923000000000001</v>
      </c>
      <c r="AF32" s="42">
        <v>2.8688999999999982</v>
      </c>
      <c r="AG32" s="42">
        <v>2.8799999999999994</v>
      </c>
      <c r="AH32" s="10">
        <f t="shared" si="39"/>
        <v>1.174606317027202E-2</v>
      </c>
      <c r="AJ32" s="41">
        <v>72</v>
      </c>
      <c r="AK32" s="42">
        <v>3.6876000000000002</v>
      </c>
      <c r="AL32" s="42">
        <v>3.6120999999999999</v>
      </c>
      <c r="AM32" s="42">
        <v>3.6557000000000013</v>
      </c>
      <c r="AN32" s="42">
        <v>3.6518000000000002</v>
      </c>
      <c r="AO32" s="10">
        <f t="shared" si="40"/>
        <v>3.7900791548462653E-2</v>
      </c>
      <c r="AQ32" s="41">
        <v>72</v>
      </c>
      <c r="AR32" s="42">
        <v>0.39989999999999998</v>
      </c>
      <c r="AS32" s="42">
        <v>0.40989999999999999</v>
      </c>
      <c r="AT32" s="42">
        <v>0.39019999999999999</v>
      </c>
      <c r="AU32" s="42">
        <v>0.39999999999999997</v>
      </c>
      <c r="AV32" s="10">
        <v>9.8503807033027899E-3</v>
      </c>
    </row>
    <row r="33" spans="1:48" ht="16.2" thickBot="1" x14ac:dyDescent="0.35">
      <c r="A33" s="40">
        <v>96</v>
      </c>
      <c r="B33" s="44">
        <v>3.3411</v>
      </c>
      <c r="C33" s="44">
        <v>3.2265999999999999</v>
      </c>
      <c r="D33" s="44">
        <v>3.1114999999999995</v>
      </c>
      <c r="E33" s="75">
        <f t="shared" si="33"/>
        <v>3.2263999999999999</v>
      </c>
      <c r="F33" s="75">
        <f t="shared" si="34"/>
        <v>0.11480013066194678</v>
      </c>
      <c r="G33" s="17"/>
      <c r="H33" s="41">
        <v>96</v>
      </c>
      <c r="I33" s="10">
        <v>3.1543000000000001</v>
      </c>
      <c r="J33" s="10">
        <v>3.2002000000000002</v>
      </c>
      <c r="K33" s="10">
        <v>3.1428999999999991</v>
      </c>
      <c r="L33" s="76">
        <f t="shared" si="35"/>
        <v>3.1657999999999995</v>
      </c>
      <c r="M33" s="76">
        <f t="shared" si="36"/>
        <v>3.0331666620876999E-2</v>
      </c>
      <c r="O33" s="41">
        <v>96</v>
      </c>
      <c r="P33" s="10">
        <v>3.3744999999999998</v>
      </c>
      <c r="Q33" s="10">
        <v>3.3001</v>
      </c>
      <c r="R33" s="10">
        <v>3.089500000000001</v>
      </c>
      <c r="S33" s="10">
        <v>3.2547000000000001</v>
      </c>
      <c r="T33" s="76">
        <f t="shared" si="37"/>
        <v>0.1478246258239804</v>
      </c>
      <c r="V33" s="41">
        <v>96</v>
      </c>
      <c r="W33" s="10">
        <v>2.9312</v>
      </c>
      <c r="X33" s="10">
        <v>2.7542</v>
      </c>
      <c r="Y33" s="10">
        <v>3.1208000000000009</v>
      </c>
      <c r="Z33" s="10">
        <v>2.9354</v>
      </c>
      <c r="AA33" s="10">
        <f t="shared" si="38"/>
        <v>0.18333608482783789</v>
      </c>
      <c r="AC33" s="41">
        <v>96</v>
      </c>
      <c r="AD33" s="10">
        <v>3.0911</v>
      </c>
      <c r="AE33" s="10">
        <v>3.1112000000000002</v>
      </c>
      <c r="AF33" s="10">
        <v>2.9434999999999993</v>
      </c>
      <c r="AG33" s="10">
        <v>3.0486</v>
      </c>
      <c r="AH33" s="10">
        <f t="shared" si="39"/>
        <v>9.1572430348877812E-2</v>
      </c>
      <c r="AJ33" s="41">
        <v>96</v>
      </c>
      <c r="AK33" s="10">
        <v>3.8111000000000002</v>
      </c>
      <c r="AL33" s="10">
        <v>3.7418</v>
      </c>
      <c r="AM33" s="10">
        <v>3.9823999999999993</v>
      </c>
      <c r="AN33" s="10">
        <v>3.8451</v>
      </c>
      <c r="AO33" s="10">
        <f t="shared" si="40"/>
        <v>0.12385107993069698</v>
      </c>
      <c r="AQ33" s="41">
        <v>96</v>
      </c>
      <c r="AR33" s="10">
        <v>9.11E-2</v>
      </c>
      <c r="AS33" s="10">
        <v>0.11119999999999999</v>
      </c>
      <c r="AT33" s="10">
        <v>0.94350000000000001</v>
      </c>
      <c r="AU33" s="42">
        <f t="shared" ref="AU33:AU34" si="41">AVERAGE(AR33:AT33)</f>
        <v>0.38193333333333329</v>
      </c>
      <c r="AV33" s="10">
        <f t="shared" ref="AV33:AV34" si="42">_xlfn.STDEV.S(AR33:AT33)</f>
        <v>0.48643482948215516</v>
      </c>
    </row>
    <row r="34" spans="1:48" ht="16.2" thickBot="1" x14ac:dyDescent="0.35">
      <c r="A34" s="40">
        <v>120</v>
      </c>
      <c r="B34" s="45">
        <v>3.4329999999999998</v>
      </c>
      <c r="C34" s="46">
        <v>3.5878999999999999</v>
      </c>
      <c r="D34" s="47">
        <v>3.4791000000000007</v>
      </c>
      <c r="E34" s="75">
        <f t="shared" si="33"/>
        <v>3.5</v>
      </c>
      <c r="F34" s="75">
        <f t="shared" si="34"/>
        <v>7.9536846806998726E-2</v>
      </c>
      <c r="G34" s="44"/>
      <c r="H34" s="41">
        <v>120</v>
      </c>
      <c r="I34" s="10">
        <v>3.3999000000000001</v>
      </c>
      <c r="J34" s="10">
        <v>3.33</v>
      </c>
      <c r="K34" s="10">
        <v>3.471899999999998</v>
      </c>
      <c r="L34" s="76">
        <f t="shared" si="35"/>
        <v>3.4005999999999994</v>
      </c>
      <c r="M34" s="76">
        <f t="shared" si="36"/>
        <v>7.0952589804741104E-2</v>
      </c>
      <c r="O34" s="41">
        <v>120</v>
      </c>
      <c r="P34" s="10">
        <v>3.4121000000000001</v>
      </c>
      <c r="Q34" s="10">
        <v>3.3334000000000001</v>
      </c>
      <c r="R34" s="10">
        <v>3.4845000000000006</v>
      </c>
      <c r="S34" s="10">
        <v>3.41</v>
      </c>
      <c r="T34" s="76">
        <f t="shared" si="37"/>
        <v>7.5571886307012573E-2</v>
      </c>
      <c r="V34" s="41">
        <v>120</v>
      </c>
      <c r="W34" s="10">
        <v>3.3622000000000001</v>
      </c>
      <c r="X34" s="10">
        <v>3.4003999999999999</v>
      </c>
      <c r="Y34" s="10">
        <v>3.2052000000000005</v>
      </c>
      <c r="Z34" s="10">
        <v>3.3226</v>
      </c>
      <c r="AA34" s="10">
        <f t="shared" si="38"/>
        <v>0.10344989125175499</v>
      </c>
      <c r="AC34" s="41">
        <v>120</v>
      </c>
      <c r="AD34" s="10">
        <v>3.2399</v>
      </c>
      <c r="AE34" s="10">
        <v>3.4121000000000001</v>
      </c>
      <c r="AF34" s="10">
        <v>3.0220999999999991</v>
      </c>
      <c r="AG34" s="10">
        <v>3.2246999999999999</v>
      </c>
      <c r="AH34" s="10">
        <f t="shared" si="39"/>
        <v>0.19544380266460282</v>
      </c>
      <c r="AJ34" s="41">
        <v>120</v>
      </c>
      <c r="AK34" s="10">
        <v>4.0156000000000001</v>
      </c>
      <c r="AL34" s="10">
        <v>4.09</v>
      </c>
      <c r="AM34" s="10">
        <v>3.9714999999999989</v>
      </c>
      <c r="AN34" s="10">
        <v>4.0256999999999996</v>
      </c>
      <c r="AO34" s="10">
        <f t="shared" si="40"/>
        <v>5.9892153075340751E-2</v>
      </c>
      <c r="AQ34" s="41">
        <v>120</v>
      </c>
      <c r="AR34" s="10">
        <v>0.24</v>
      </c>
      <c r="AS34" s="10">
        <v>0.41210000000000002</v>
      </c>
      <c r="AT34" s="10">
        <v>0.3221</v>
      </c>
      <c r="AU34" s="42">
        <f t="shared" si="41"/>
        <v>0.32473333333333332</v>
      </c>
      <c r="AV34" s="10">
        <f t="shared" si="42"/>
        <v>8.6080214528852991E-2</v>
      </c>
    </row>
    <row r="37" spans="1:48" ht="15.6" x14ac:dyDescent="0.3">
      <c r="A37" s="37" t="s">
        <v>69</v>
      </c>
      <c r="B37" s="28"/>
      <c r="C37" s="28"/>
      <c r="D37" s="28"/>
      <c r="E37" s="28"/>
      <c r="F37" s="28"/>
      <c r="L37" s="37" t="s">
        <v>103</v>
      </c>
      <c r="M37" s="28"/>
      <c r="N37" s="48"/>
      <c r="O37" s="48"/>
      <c r="P37" s="48"/>
      <c r="Q37" s="48"/>
    </row>
    <row r="38" spans="1:48" ht="16.2" thickBot="1" x14ac:dyDescent="0.35">
      <c r="A38" s="29"/>
      <c r="B38" s="28"/>
      <c r="C38" s="28"/>
      <c r="D38" s="28"/>
      <c r="E38" s="28"/>
      <c r="F38" s="28"/>
      <c r="N38" s="28"/>
      <c r="O38" s="28"/>
      <c r="P38" s="28"/>
      <c r="Q38" s="28"/>
      <c r="R38" s="28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</row>
    <row r="39" spans="1:48" ht="16.2" thickBot="1" x14ac:dyDescent="0.35">
      <c r="A39" s="93" t="s">
        <v>101</v>
      </c>
      <c r="B39" s="94" t="s">
        <v>61</v>
      </c>
      <c r="C39" s="95" t="s">
        <v>62</v>
      </c>
      <c r="D39" s="53" t="s">
        <v>63</v>
      </c>
      <c r="E39" s="53" t="s">
        <v>97</v>
      </c>
      <c r="F39" s="53" t="s">
        <v>98</v>
      </c>
      <c r="G39" s="91" t="s">
        <v>56</v>
      </c>
      <c r="H39" s="96" t="s">
        <v>99</v>
      </c>
      <c r="J39" s="103"/>
      <c r="L39" s="93" t="s">
        <v>101</v>
      </c>
      <c r="M39" s="94" t="s">
        <v>61</v>
      </c>
      <c r="N39" s="95" t="s">
        <v>62</v>
      </c>
      <c r="O39" s="53" t="s">
        <v>63</v>
      </c>
      <c r="P39" s="53" t="s">
        <v>97</v>
      </c>
      <c r="Q39" s="53" t="s">
        <v>98</v>
      </c>
      <c r="R39" s="53" t="s">
        <v>56</v>
      </c>
      <c r="S39" s="53" t="s">
        <v>99</v>
      </c>
      <c r="AC39" s="48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</row>
    <row r="40" spans="1:48" ht="16.2" thickBot="1" x14ac:dyDescent="0.35">
      <c r="A40" s="90">
        <v>0</v>
      </c>
      <c r="B40" s="130">
        <v>0</v>
      </c>
      <c r="C40" s="131">
        <v>0</v>
      </c>
      <c r="D40" s="132">
        <v>0</v>
      </c>
      <c r="E40" s="132">
        <v>0</v>
      </c>
      <c r="F40" s="130">
        <v>0</v>
      </c>
      <c r="G40" s="131">
        <v>0</v>
      </c>
      <c r="H40" s="133">
        <v>0</v>
      </c>
      <c r="I40" s="134"/>
      <c r="J40" s="135"/>
      <c r="K40" s="134"/>
      <c r="L40" s="136">
        <v>24</v>
      </c>
      <c r="M40" s="137">
        <v>78.296520808267729</v>
      </c>
      <c r="N40" s="138">
        <v>56.947890338902432</v>
      </c>
      <c r="O40" s="71">
        <v>62.455877494348989</v>
      </c>
      <c r="P40" s="71">
        <v>60.788114485448453</v>
      </c>
      <c r="Q40" s="137">
        <v>63.720850851990569</v>
      </c>
      <c r="R40" s="137">
        <v>78.283467485379717</v>
      </c>
      <c r="S40" s="137">
        <v>33.01</v>
      </c>
      <c r="AC40" s="105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</row>
    <row r="41" spans="1:48" ht="16.2" thickBot="1" x14ac:dyDescent="0.35">
      <c r="A41" s="99">
        <v>24</v>
      </c>
      <c r="B41" s="130">
        <v>1.2906666666666666</v>
      </c>
      <c r="C41" s="131">
        <v>1.2</v>
      </c>
      <c r="D41" s="132">
        <v>1.0746666666666667</v>
      </c>
      <c r="E41" s="132">
        <v>0.90133333333333343</v>
      </c>
      <c r="F41" s="130">
        <v>1.1586666666666701</v>
      </c>
      <c r="G41" s="131">
        <v>1.1586666666666667</v>
      </c>
      <c r="H41" s="133">
        <v>0.44400000000000001</v>
      </c>
      <c r="I41" s="134"/>
      <c r="J41" s="135"/>
      <c r="K41" s="134"/>
      <c r="L41" s="139">
        <v>48</v>
      </c>
      <c r="M41" s="137">
        <v>39.344398262447299</v>
      </c>
      <c r="N41" s="138">
        <v>42.796931452251933</v>
      </c>
      <c r="O41" s="71">
        <v>44.220357620095022</v>
      </c>
      <c r="P41" s="71">
        <v>49.030499459425378</v>
      </c>
      <c r="Q41" s="137">
        <v>41.948618889962354</v>
      </c>
      <c r="R41" s="137">
        <v>35.819728359255784</v>
      </c>
      <c r="S41" s="137">
        <v>20.5</v>
      </c>
      <c r="AC41" s="105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</row>
    <row r="42" spans="1:48" ht="16.2" thickBot="1" x14ac:dyDescent="0.35">
      <c r="A42" s="90">
        <v>48</v>
      </c>
      <c r="B42" s="130">
        <v>1.0199999999999998</v>
      </c>
      <c r="C42" s="131">
        <v>1.1413333333333335</v>
      </c>
      <c r="D42" s="132">
        <v>1.0813333333333333</v>
      </c>
      <c r="E42" s="132">
        <v>1.1519999999999999</v>
      </c>
      <c r="F42" s="130">
        <v>1.0146666666666666</v>
      </c>
      <c r="G42" s="131">
        <v>1.0906666666666667</v>
      </c>
      <c r="H42" s="133">
        <v>0.34200000000000003</v>
      </c>
      <c r="I42" s="134"/>
      <c r="J42" s="135"/>
      <c r="K42" s="134"/>
      <c r="L42" s="139">
        <v>72</v>
      </c>
      <c r="M42" s="137">
        <v>33.897654388552034</v>
      </c>
      <c r="N42" s="138">
        <v>31.649745265523705</v>
      </c>
      <c r="O42" s="71">
        <v>37.409050446420359</v>
      </c>
      <c r="P42" s="71">
        <v>45.008412954243347</v>
      </c>
      <c r="Q42" s="137">
        <v>30.669652980439626</v>
      </c>
      <c r="R42" s="137">
        <v>28.383757497373253</v>
      </c>
      <c r="S42" s="137">
        <v>15.45</v>
      </c>
      <c r="AC42" s="105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</row>
    <row r="43" spans="1:48" ht="16.2" thickBot="1" x14ac:dyDescent="0.35">
      <c r="A43" s="90">
        <v>72</v>
      </c>
      <c r="B43" s="130">
        <v>1</v>
      </c>
      <c r="C43" s="131">
        <v>0.96266666666666667</v>
      </c>
      <c r="D43" s="132">
        <v>1.0839999999999999</v>
      </c>
      <c r="E43" s="132">
        <v>1.1973333333333336</v>
      </c>
      <c r="F43" s="130">
        <v>0.88800000000000001</v>
      </c>
      <c r="G43" s="131">
        <v>1.036</v>
      </c>
      <c r="H43" s="133">
        <v>0.22900000000000001</v>
      </c>
      <c r="I43" s="134"/>
      <c r="J43" s="135"/>
      <c r="K43" s="134"/>
      <c r="L43" s="140">
        <v>96</v>
      </c>
      <c r="M43" s="137">
        <v>12.2611015858936</v>
      </c>
      <c r="N43" s="138">
        <v>11.731891121475812</v>
      </c>
      <c r="O43" s="71">
        <v>14.094328006027647</v>
      </c>
      <c r="P43" s="71">
        <v>13.741604514969813</v>
      </c>
      <c r="Q43" s="137">
        <v>11.07282291636727</v>
      </c>
      <c r="R43" s="137">
        <v>9.5954579435752994</v>
      </c>
      <c r="S43" s="137">
        <v>6.5</v>
      </c>
      <c r="AC43" s="105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</row>
    <row r="44" spans="1:48" ht="16.2" thickBot="1" x14ac:dyDescent="0.35">
      <c r="A44" s="100">
        <v>96</v>
      </c>
      <c r="B44" s="17">
        <v>0.39333333333333337</v>
      </c>
      <c r="C44" s="97">
        <v>0.37333333333333335</v>
      </c>
      <c r="D44" s="45">
        <v>0.45866666666666661</v>
      </c>
      <c r="E44" s="45">
        <v>0.40799999999999997</v>
      </c>
      <c r="F44" s="17">
        <v>0.34266666666666667</v>
      </c>
      <c r="G44" s="97">
        <v>0.36800000000000005</v>
      </c>
      <c r="H44" s="98">
        <v>0.218</v>
      </c>
      <c r="J44" s="103"/>
      <c r="L44" s="100">
        <v>120</v>
      </c>
      <c r="M44" s="75">
        <v>8.9026091901291071</v>
      </c>
      <c r="N44" s="106">
        <v>9.9833693456182395</v>
      </c>
      <c r="O44" s="107">
        <v>10.294828457380724</v>
      </c>
      <c r="P44" s="107">
        <v>10.683736545946781</v>
      </c>
      <c r="Q44" s="75">
        <v>11.831682600205696</v>
      </c>
      <c r="R44" s="75">
        <v>10.740545093989661</v>
      </c>
      <c r="S44" s="75">
        <v>4.4039999999999999</v>
      </c>
      <c r="AC44" s="105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</row>
    <row r="45" spans="1:48" ht="16.2" thickBot="1" x14ac:dyDescent="0.35">
      <c r="A45" s="100">
        <v>120</v>
      </c>
      <c r="B45" s="17">
        <v>0.3066666666666667</v>
      </c>
      <c r="C45" s="97">
        <v>0.34266666666666667</v>
      </c>
      <c r="D45" s="44">
        <v>0.35333333333333333</v>
      </c>
      <c r="E45" s="44">
        <v>0.35600000000000004</v>
      </c>
      <c r="F45" s="17">
        <v>0.39066666666666672</v>
      </c>
      <c r="G45" s="97">
        <v>0.43333333333333329</v>
      </c>
      <c r="H45" s="101">
        <v>0.1101</v>
      </c>
      <c r="J45" s="103"/>
      <c r="L45" s="29"/>
      <c r="M45" s="28"/>
      <c r="N45" s="28"/>
      <c r="O45" s="28"/>
      <c r="P45" s="28"/>
      <c r="Q45" s="28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</row>
    <row r="46" spans="1:48" ht="15.6" x14ac:dyDescent="0.3">
      <c r="A46" s="28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</row>
    <row r="47" spans="1:48" ht="15.6" customHeight="1" x14ac:dyDescent="0.3">
      <c r="A47" s="109" t="s">
        <v>100</v>
      </c>
      <c r="B47" s="109"/>
      <c r="C47" s="109"/>
      <c r="D47" s="109"/>
      <c r="E47" s="109"/>
      <c r="F47" s="109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</row>
    <row r="48" spans="1:48" ht="15" customHeight="1" thickBot="1" x14ac:dyDescent="0.35">
      <c r="A48" s="110"/>
      <c r="B48" s="110"/>
      <c r="C48" s="110"/>
      <c r="D48" s="110"/>
      <c r="E48" s="110"/>
      <c r="F48" s="110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</row>
    <row r="49" spans="1:41" ht="16.2" thickBot="1" x14ac:dyDescent="0.35">
      <c r="A49" s="92" t="s">
        <v>61</v>
      </c>
      <c r="B49" s="92" t="s">
        <v>62</v>
      </c>
      <c r="C49" s="53" t="s">
        <v>63</v>
      </c>
      <c r="D49" s="53" t="s">
        <v>97</v>
      </c>
      <c r="E49" s="53" t="s">
        <v>98</v>
      </c>
      <c r="F49" s="91" t="s">
        <v>56</v>
      </c>
      <c r="G49" s="96" t="s">
        <v>99</v>
      </c>
      <c r="J49" s="103"/>
      <c r="K49" s="103"/>
      <c r="L49" s="29" t="s">
        <v>102</v>
      </c>
      <c r="M49" s="28"/>
      <c r="N49" s="28"/>
      <c r="O49" s="28"/>
      <c r="P49" s="28"/>
      <c r="Q49" s="28"/>
      <c r="R49" s="28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</row>
    <row r="50" spans="1:41" ht="16.2" thickBot="1" x14ac:dyDescent="0.35">
      <c r="A50" s="7">
        <v>0</v>
      </c>
      <c r="B50" s="7">
        <v>0</v>
      </c>
      <c r="C50" s="7">
        <v>0</v>
      </c>
      <c r="D50" s="7">
        <v>0</v>
      </c>
      <c r="E50" s="7">
        <v>0</v>
      </c>
      <c r="F50" s="102">
        <v>0</v>
      </c>
      <c r="G50" s="128">
        <v>0</v>
      </c>
      <c r="J50" s="103"/>
      <c r="K50" s="103"/>
      <c r="L50" s="38"/>
      <c r="M50" s="94" t="s">
        <v>61</v>
      </c>
      <c r="N50" s="95" t="s">
        <v>62</v>
      </c>
      <c r="O50" s="53" t="s">
        <v>63</v>
      </c>
      <c r="P50" s="53" t="s">
        <v>97</v>
      </c>
      <c r="Q50" s="53" t="s">
        <v>98</v>
      </c>
      <c r="R50" s="53" t="s">
        <v>56</v>
      </c>
      <c r="S50" s="53" t="s">
        <v>99</v>
      </c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</row>
    <row r="51" spans="1:41" ht="16.2" thickBot="1" x14ac:dyDescent="0.35">
      <c r="A51" s="7">
        <v>0.14323872846871175</v>
      </c>
      <c r="B51" s="7">
        <v>9.6083297195714484E-2</v>
      </c>
      <c r="C51" s="7">
        <v>0.12292002820262178</v>
      </c>
      <c r="D51" s="7">
        <v>5.3153864707406989E-2</v>
      </c>
      <c r="E51" s="7">
        <v>3.2331615074618951E-2</v>
      </c>
      <c r="F51" s="102">
        <v>0.11784945198571491</v>
      </c>
      <c r="G51" s="128">
        <v>8.6599999999999996E-2</v>
      </c>
      <c r="J51" s="103"/>
      <c r="K51" s="103"/>
      <c r="L51" s="99">
        <v>24</v>
      </c>
      <c r="M51" s="7">
        <v>0.56999999999999995</v>
      </c>
      <c r="N51" s="7">
        <v>2.8104111630756976</v>
      </c>
      <c r="O51" s="7">
        <v>3.674386047323694</v>
      </c>
      <c r="P51" s="7">
        <v>3.7870998502781901</v>
      </c>
      <c r="Q51" s="7">
        <v>0.5</v>
      </c>
      <c r="R51" s="7">
        <v>0.69113845261819995</v>
      </c>
      <c r="S51" s="7">
        <v>0.41</v>
      </c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</row>
    <row r="52" spans="1:41" ht="16.2" thickBot="1" x14ac:dyDescent="0.35">
      <c r="A52" s="7">
        <v>0.110489818535465</v>
      </c>
      <c r="B52" s="7">
        <v>1.5635323256438845E-2</v>
      </c>
      <c r="C52" s="7">
        <v>6.0177515180782529E-2</v>
      </c>
      <c r="D52" s="7">
        <v>0.12477179168385776</v>
      </c>
      <c r="E52" s="7">
        <v>1.587902180026652E-2</v>
      </c>
      <c r="F52" s="102">
        <v>4.0857475856118868E-2</v>
      </c>
      <c r="G52" s="128">
        <v>8.0000000000000002E-3</v>
      </c>
      <c r="J52" s="103"/>
      <c r="K52" s="103"/>
      <c r="L52" s="90">
        <v>48</v>
      </c>
      <c r="M52" s="7">
        <v>3.6926075608544902</v>
      </c>
      <c r="N52" s="7">
        <v>2.1656681594211902</v>
      </c>
      <c r="O52" s="7">
        <v>3.8968123303941899</v>
      </c>
      <c r="P52" s="7">
        <v>2.6808960279913134</v>
      </c>
      <c r="Q52" s="7">
        <v>3.0091487515128699</v>
      </c>
      <c r="R52" s="7">
        <v>1.2541537677767656</v>
      </c>
      <c r="S52" s="7">
        <v>1.01</v>
      </c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</row>
    <row r="53" spans="1:41" ht="16.2" thickBot="1" x14ac:dyDescent="0.35">
      <c r="A53" s="7">
        <v>6.209669878504015E-2</v>
      </c>
      <c r="B53" s="7">
        <v>9.3927276833374276E-2</v>
      </c>
      <c r="C53" s="7">
        <v>0.11047176109757635</v>
      </c>
      <c r="D53" s="7">
        <v>0.13724916514621621</v>
      </c>
      <c r="E53" s="7">
        <v>2.2271057451320159E-2</v>
      </c>
      <c r="F53" s="102">
        <v>3.5552777669262389E-2</v>
      </c>
      <c r="G53" s="128">
        <v>7.6E-3</v>
      </c>
      <c r="J53" s="103"/>
      <c r="K53" s="103"/>
      <c r="L53" s="90">
        <v>72</v>
      </c>
      <c r="M53" s="7">
        <v>3.7374984840438601</v>
      </c>
      <c r="N53" s="7">
        <v>3.1098833388711689</v>
      </c>
      <c r="O53" s="7">
        <v>2.3036550379512999</v>
      </c>
      <c r="P53" s="7">
        <v>2.19313846907689</v>
      </c>
      <c r="Q53" s="7">
        <v>3.9398640079280201</v>
      </c>
      <c r="R53" s="7">
        <v>1.2193027818445323</v>
      </c>
      <c r="S53" s="7">
        <v>1.03</v>
      </c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</row>
    <row r="54" spans="1:41" ht="16.2" thickBot="1" x14ac:dyDescent="0.35">
      <c r="A54" s="7">
        <v>0.11238030669709573</v>
      </c>
      <c r="B54" s="7">
        <v>0.12613220577367742</v>
      </c>
      <c r="C54" s="7">
        <v>3.8850139424889248E-2</v>
      </c>
      <c r="D54" s="7">
        <v>0.12046576277100476</v>
      </c>
      <c r="E54" s="7">
        <v>3.002221399786054E-2</v>
      </c>
      <c r="F54" s="102">
        <v>1.442220510185597E-2</v>
      </c>
      <c r="G54" s="128">
        <v>3.3999999999999998E-3</v>
      </c>
      <c r="I54" s="28"/>
      <c r="J54" s="28"/>
      <c r="L54" s="100">
        <v>96</v>
      </c>
      <c r="M54" s="7">
        <v>3.7463835244349402</v>
      </c>
      <c r="N54" s="7">
        <v>3.5830872034472381</v>
      </c>
      <c r="O54" s="7">
        <v>1.1856638040368912</v>
      </c>
      <c r="P54" s="7">
        <v>3.1579175074831167</v>
      </c>
      <c r="Q54" s="7">
        <v>3.2563274332677201</v>
      </c>
      <c r="R54" s="7">
        <v>0.65730073483399498</v>
      </c>
      <c r="S54" s="7">
        <v>0.55000000000000004</v>
      </c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</row>
    <row r="55" spans="1:41" ht="16.2" thickBot="1" x14ac:dyDescent="0.35">
      <c r="A55" s="7">
        <v>7.1143048383755209E-2</v>
      </c>
      <c r="B55" s="7">
        <v>0.1200222201649902</v>
      </c>
      <c r="C55" s="7">
        <v>7.0237691685684611E-2</v>
      </c>
      <c r="D55" s="7">
        <v>7.4081036709808298E-2</v>
      </c>
      <c r="E55" s="7">
        <v>6.1231800017093233E-2</v>
      </c>
      <c r="F55" s="102">
        <v>6.2268236953790933E-2</v>
      </c>
      <c r="G55" s="129">
        <v>5.0000000000000001E-3</v>
      </c>
      <c r="H55" s="28"/>
      <c r="I55" s="28"/>
      <c r="J55" s="28"/>
      <c r="L55" s="100">
        <v>120</v>
      </c>
      <c r="M55" s="7">
        <v>2.8117829373037688</v>
      </c>
      <c r="N55" s="7">
        <v>3.1036839751373293</v>
      </c>
      <c r="O55" s="108">
        <v>1.243156491300166</v>
      </c>
      <c r="P55" s="7">
        <v>1.9369891240075383</v>
      </c>
      <c r="Q55" s="7">
        <v>3.35296934079402</v>
      </c>
      <c r="R55" s="7">
        <v>1.0402762047637253</v>
      </c>
      <c r="S55" s="7">
        <v>0.99</v>
      </c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</row>
    <row r="85" spans="1:6" ht="15.6" x14ac:dyDescent="0.3">
      <c r="A85" s="48"/>
      <c r="B85" s="50"/>
      <c r="C85" s="48"/>
      <c r="D85" s="48"/>
      <c r="E85" s="28"/>
      <c r="F85" s="28"/>
    </row>
    <row r="86" spans="1:6" ht="15.6" x14ac:dyDescent="0.3">
      <c r="A86" s="33"/>
      <c r="B86" s="48"/>
      <c r="C86" s="34"/>
      <c r="D86" s="34"/>
      <c r="E86" s="28"/>
      <c r="F86" s="28"/>
    </row>
    <row r="101" spans="1:6" ht="15.6" x14ac:dyDescent="0.3">
      <c r="A101" s="33"/>
      <c r="B101" s="34"/>
      <c r="C101" s="49"/>
      <c r="D101" s="34"/>
      <c r="E101" s="28"/>
      <c r="F101" s="28"/>
    </row>
    <row r="102" spans="1:6" ht="15.6" x14ac:dyDescent="0.3">
      <c r="A102" s="28"/>
      <c r="B102" s="49"/>
      <c r="C102" s="28"/>
      <c r="D102" s="28"/>
      <c r="E102" s="28"/>
      <c r="F102" s="28"/>
    </row>
  </sheetData>
  <mergeCells count="1">
    <mergeCell ref="A47:F4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78"/>
  <sheetViews>
    <sheetView workbookViewId="0">
      <selection activeCell="E22" sqref="E22"/>
    </sheetView>
  </sheetViews>
  <sheetFormatPr defaultRowHeight="14.4" x14ac:dyDescent="0.3"/>
  <cols>
    <col min="2" max="2" width="14.21875" customWidth="1"/>
    <col min="6" max="6" width="11.88671875" customWidth="1"/>
    <col min="10" max="10" width="15.77734375" customWidth="1"/>
    <col min="13" max="13" width="12.109375" customWidth="1"/>
    <col min="18" max="18" width="16" customWidth="1"/>
    <col min="20" max="20" width="11.33203125" customWidth="1"/>
    <col min="22" max="22" width="9.44140625" bestFit="1" customWidth="1"/>
    <col min="26" max="26" width="15.109375" customWidth="1"/>
    <col min="27" max="27" width="11.109375" customWidth="1"/>
    <col min="34" max="34" width="16" customWidth="1"/>
  </cols>
  <sheetData>
    <row r="2" spans="1:39" ht="15.6" x14ac:dyDescent="0.3">
      <c r="A2" s="29" t="s">
        <v>70</v>
      </c>
    </row>
    <row r="4" spans="1:39" ht="15.6" x14ac:dyDescent="0.3">
      <c r="A4" s="122" t="s">
        <v>82</v>
      </c>
      <c r="B4" s="122"/>
      <c r="C4" s="58"/>
      <c r="D4" s="58"/>
      <c r="E4" s="59"/>
      <c r="F4" s="59"/>
      <c r="G4" s="51"/>
      <c r="I4" s="29" t="s">
        <v>77</v>
      </c>
      <c r="Q4" s="29" t="s">
        <v>78</v>
      </c>
      <c r="Y4" s="29" t="s">
        <v>79</v>
      </c>
      <c r="AG4" s="29" t="s">
        <v>80</v>
      </c>
    </row>
    <row r="5" spans="1:39" ht="16.2" thickBot="1" x14ac:dyDescent="0.35">
      <c r="A5" s="123"/>
      <c r="B5" s="123"/>
      <c r="C5" s="60"/>
      <c r="D5" s="60"/>
      <c r="E5" s="61"/>
      <c r="F5" s="61"/>
      <c r="G5" s="51"/>
    </row>
    <row r="6" spans="1:39" ht="16.2" thickBot="1" x14ac:dyDescent="0.35">
      <c r="A6" s="111" t="s">
        <v>83</v>
      </c>
      <c r="B6" s="112"/>
      <c r="C6" s="52" t="s">
        <v>72</v>
      </c>
      <c r="D6" s="53" t="s">
        <v>73</v>
      </c>
      <c r="E6" s="53" t="s">
        <v>81</v>
      </c>
      <c r="F6" s="53" t="s">
        <v>16</v>
      </c>
      <c r="G6" s="70" t="s">
        <v>74</v>
      </c>
      <c r="I6" s="111" t="s">
        <v>83</v>
      </c>
      <c r="J6" s="112"/>
      <c r="K6" s="52" t="s">
        <v>72</v>
      </c>
      <c r="L6" s="53" t="s">
        <v>73</v>
      </c>
      <c r="M6" s="53" t="s">
        <v>81</v>
      </c>
      <c r="N6" s="53" t="s">
        <v>16</v>
      </c>
      <c r="O6" s="70" t="s">
        <v>74</v>
      </c>
      <c r="Q6" s="111" t="s">
        <v>83</v>
      </c>
      <c r="R6" s="112"/>
      <c r="S6" s="52" t="s">
        <v>72</v>
      </c>
      <c r="T6" s="53" t="s">
        <v>73</v>
      </c>
      <c r="U6" s="53" t="s">
        <v>81</v>
      </c>
      <c r="V6" s="53" t="s">
        <v>16</v>
      </c>
      <c r="W6" s="46" t="s">
        <v>74</v>
      </c>
      <c r="Y6" s="111" t="s">
        <v>83</v>
      </c>
      <c r="Z6" s="112"/>
      <c r="AA6" s="52" t="s">
        <v>72</v>
      </c>
      <c r="AB6" s="53" t="s">
        <v>73</v>
      </c>
      <c r="AC6" s="53" t="s">
        <v>81</v>
      </c>
      <c r="AD6" s="53" t="s">
        <v>16</v>
      </c>
      <c r="AE6" s="46" t="s">
        <v>74</v>
      </c>
      <c r="AG6" s="111" t="s">
        <v>83</v>
      </c>
      <c r="AH6" s="112"/>
      <c r="AI6" s="52" t="s">
        <v>72</v>
      </c>
      <c r="AJ6" s="53" t="s">
        <v>73</v>
      </c>
      <c r="AK6" s="53" t="s">
        <v>81</v>
      </c>
      <c r="AL6" s="53" t="s">
        <v>16</v>
      </c>
      <c r="AM6" s="46" t="s">
        <v>74</v>
      </c>
    </row>
    <row r="7" spans="1:39" ht="16.2" thickBot="1" x14ac:dyDescent="0.35">
      <c r="A7" s="124" t="s">
        <v>71</v>
      </c>
      <c r="B7" s="54">
        <v>0.01</v>
      </c>
      <c r="C7" s="45">
        <v>1.004</v>
      </c>
      <c r="D7" s="45">
        <v>1.0009999999999999</v>
      </c>
      <c r="E7" s="45">
        <v>1.0069999999999999</v>
      </c>
      <c r="F7" s="71">
        <f>AVERAGE(C7:E7)</f>
        <v>1.0039999999999998</v>
      </c>
      <c r="G7" s="31">
        <f>STDEVA(C7:E7)</f>
        <v>3.0000000000000027E-3</v>
      </c>
      <c r="I7" s="113" t="s">
        <v>77</v>
      </c>
      <c r="J7" s="56">
        <v>0.01</v>
      </c>
      <c r="K7" s="45">
        <v>1.0859000000000001</v>
      </c>
      <c r="L7" s="45">
        <v>1.077</v>
      </c>
      <c r="M7" s="45">
        <v>1.0950000000000002</v>
      </c>
      <c r="N7" s="71">
        <f>AVERAGE(K7:M7)</f>
        <v>1.0859666666666667</v>
      </c>
      <c r="O7" s="31">
        <f>STDEVA(K7:M7)</f>
        <v>9.0001851832801454E-3</v>
      </c>
      <c r="Q7" s="119" t="s">
        <v>78</v>
      </c>
      <c r="R7" s="56">
        <v>0.01</v>
      </c>
      <c r="S7" s="45">
        <v>1.0861000000000001</v>
      </c>
      <c r="T7" s="45">
        <v>1.077</v>
      </c>
      <c r="U7" s="45">
        <v>1.0950000000000002</v>
      </c>
      <c r="V7" s="71">
        <f>AVERAGE(S7:U7)</f>
        <v>1.0860333333333334</v>
      </c>
      <c r="W7" s="31">
        <f>STDEV(S7:U7)</f>
        <v>9.0001851832801454E-3</v>
      </c>
      <c r="Y7" s="79" t="s">
        <v>79</v>
      </c>
      <c r="Z7" s="56">
        <v>0.01</v>
      </c>
      <c r="AA7" s="45">
        <v>1.1200000000000001</v>
      </c>
      <c r="AB7" s="45">
        <v>1.1000000000000001</v>
      </c>
      <c r="AC7" s="45">
        <v>1.1400000000000001</v>
      </c>
      <c r="AD7" s="71">
        <f>AVERAGE(AA7:AC7)</f>
        <v>1.1200000000000001</v>
      </c>
      <c r="AE7" s="31">
        <f>STDEV(AA7:AC7)</f>
        <v>2.0000000000000018E-2</v>
      </c>
      <c r="AG7" s="119" t="s">
        <v>80</v>
      </c>
      <c r="AH7" s="56">
        <v>0.01</v>
      </c>
      <c r="AI7" s="45">
        <v>1.1398999999999999</v>
      </c>
      <c r="AJ7" s="45">
        <v>1.133</v>
      </c>
      <c r="AK7" s="45">
        <v>1.1509999999999998</v>
      </c>
      <c r="AL7" s="71">
        <f>AVERAGE(AI7:AK7)</f>
        <v>1.1413</v>
      </c>
      <c r="AM7" s="31">
        <f>STDEV(AI7:AK7)</f>
        <v>9.0812994664859568E-3</v>
      </c>
    </row>
    <row r="8" spans="1:39" ht="16.2" thickBot="1" x14ac:dyDescent="0.35">
      <c r="A8" s="125"/>
      <c r="B8" s="55">
        <v>0.03</v>
      </c>
      <c r="C8" s="45">
        <v>1.04</v>
      </c>
      <c r="D8" s="45">
        <v>1.01</v>
      </c>
      <c r="E8" s="45">
        <v>1.07</v>
      </c>
      <c r="F8" s="71">
        <f t="shared" ref="F8:F13" si="0">AVERAGE(C8:E8)</f>
        <v>1.04</v>
      </c>
      <c r="G8" s="31">
        <f t="shared" ref="G8:G13" si="1">STDEVA(C8:E8)</f>
        <v>3.0000000000000027E-2</v>
      </c>
      <c r="I8" s="114"/>
      <c r="J8" s="56">
        <v>0.03</v>
      </c>
      <c r="K8" s="45">
        <v>1.0561</v>
      </c>
      <c r="L8" s="45">
        <v>1.0449999999999999</v>
      </c>
      <c r="M8" s="45">
        <v>1.0670000000000002</v>
      </c>
      <c r="N8" s="71">
        <f t="shared" ref="N8:N13" si="2">AVERAGE(K8:M8)</f>
        <v>1.0560333333333334</v>
      </c>
      <c r="O8" s="31">
        <f t="shared" ref="O8:O13" si="3">STDEVA(K8:M8)</f>
        <v>1.1000151514108159E-2</v>
      </c>
      <c r="Q8" s="120"/>
      <c r="R8" s="56">
        <v>0.03</v>
      </c>
      <c r="S8" s="45">
        <v>1.1141000000000001</v>
      </c>
      <c r="T8" s="45">
        <v>1.2190000000000001</v>
      </c>
      <c r="U8" s="45">
        <v>1.0090000000000001</v>
      </c>
      <c r="V8" s="71">
        <f t="shared" ref="V8:V13" si="4">AVERAGE(S8:U8)</f>
        <v>1.1140333333333334</v>
      </c>
      <c r="W8" s="31">
        <f t="shared" ref="W8:W13" si="5">STDEV(S8:U8)</f>
        <v>0.10500001587301465</v>
      </c>
      <c r="Y8" s="80"/>
      <c r="Z8" s="56">
        <v>0.03</v>
      </c>
      <c r="AA8" s="45">
        <v>1.2541</v>
      </c>
      <c r="AB8" s="45">
        <v>1.28</v>
      </c>
      <c r="AC8" s="45">
        <v>1.228</v>
      </c>
      <c r="AD8" s="71">
        <f t="shared" ref="AD8:AD13" si="6">AVERAGE(AA8:AC8)</f>
        <v>1.2540333333333333</v>
      </c>
      <c r="AE8" s="31">
        <f t="shared" ref="AE8:AE13" si="7">STDEV(AA8:AC8)</f>
        <v>2.6000064102485104E-2</v>
      </c>
      <c r="AG8" s="120"/>
      <c r="AH8" s="56">
        <v>0.03</v>
      </c>
      <c r="AI8" s="45">
        <v>1.111</v>
      </c>
      <c r="AJ8" s="45">
        <v>1.1200000000000001</v>
      </c>
      <c r="AK8" s="45">
        <v>1.1000000000000001</v>
      </c>
      <c r="AL8" s="71">
        <f t="shared" ref="AL8:AL13" si="8">AVERAGE(AI8:AK8)</f>
        <v>1.1103333333333334</v>
      </c>
      <c r="AM8" s="31">
        <f t="shared" ref="AM8:AM13" si="9">STDEV(AI8:AK8)</f>
        <v>1.0016652800877818E-2</v>
      </c>
    </row>
    <row r="9" spans="1:39" ht="16.2" thickBot="1" x14ac:dyDescent="0.35">
      <c r="A9" s="125"/>
      <c r="B9" s="55">
        <v>0.05</v>
      </c>
      <c r="C9" s="45">
        <v>1.002</v>
      </c>
      <c r="D9" s="45">
        <v>1.0009999999999999</v>
      </c>
      <c r="E9" s="45">
        <v>1.0030000000000001</v>
      </c>
      <c r="F9" s="71">
        <f t="shared" si="0"/>
        <v>1.002</v>
      </c>
      <c r="G9" s="31">
        <f t="shared" si="1"/>
        <v>1.0000000000001119E-3</v>
      </c>
      <c r="I9" s="114"/>
      <c r="J9" s="56">
        <v>0.05</v>
      </c>
      <c r="K9" s="45">
        <v>1.1039000000000001</v>
      </c>
      <c r="L9" s="45">
        <v>1.1121000000000001</v>
      </c>
      <c r="M9" s="45">
        <v>1.0959000000000001</v>
      </c>
      <c r="N9" s="71">
        <f t="shared" si="2"/>
        <v>1.1039666666666668</v>
      </c>
      <c r="O9" s="31">
        <f t="shared" si="3"/>
        <v>8.1002057587034951E-3</v>
      </c>
      <c r="Q9" s="120"/>
      <c r="R9" s="56">
        <v>0.05</v>
      </c>
      <c r="S9" s="45">
        <v>1.222</v>
      </c>
      <c r="T9" s="45">
        <v>1.331</v>
      </c>
      <c r="U9" s="45">
        <v>1.113</v>
      </c>
      <c r="V9" s="71">
        <f t="shared" si="4"/>
        <v>1.222</v>
      </c>
      <c r="W9" s="31">
        <f t="shared" si="5"/>
        <v>0.10899999999999999</v>
      </c>
      <c r="Y9" s="81"/>
      <c r="Z9" s="56">
        <v>0.05</v>
      </c>
      <c r="AA9" s="45">
        <v>1.2742</v>
      </c>
      <c r="AB9" s="45">
        <v>1.2452000000000001</v>
      </c>
      <c r="AC9" s="45">
        <v>1.3033999999999999</v>
      </c>
      <c r="AD9" s="71">
        <f t="shared" si="6"/>
        <v>1.2742666666666667</v>
      </c>
      <c r="AE9" s="31">
        <f t="shared" si="7"/>
        <v>2.9100057273712156E-2</v>
      </c>
      <c r="AG9" s="120"/>
      <c r="AH9" s="56">
        <v>0.05</v>
      </c>
      <c r="AI9" s="45">
        <v>1.1798999999999999</v>
      </c>
      <c r="AJ9" s="45">
        <v>1.196</v>
      </c>
      <c r="AK9" s="45">
        <v>1.1679999999999999</v>
      </c>
      <c r="AL9" s="71">
        <f t="shared" si="8"/>
        <v>1.1813</v>
      </c>
      <c r="AM9" s="31">
        <f t="shared" si="9"/>
        <v>1.4052401929919323E-2</v>
      </c>
    </row>
    <row r="10" spans="1:39" ht="16.2" thickBot="1" x14ac:dyDescent="0.35">
      <c r="A10" s="66"/>
      <c r="B10" s="56">
        <v>0.1</v>
      </c>
      <c r="C10" s="45">
        <v>2.8959999999999999</v>
      </c>
      <c r="D10" s="45">
        <v>2.8761000000000001</v>
      </c>
      <c r="E10" s="45">
        <v>2.9159000000000002</v>
      </c>
      <c r="F10" s="71">
        <f t="shared" si="0"/>
        <v>2.8960000000000004</v>
      </c>
      <c r="G10" s="31">
        <f t="shared" si="1"/>
        <v>1.9900000000000029E-2</v>
      </c>
      <c r="I10" s="68"/>
      <c r="J10" s="63">
        <v>0.1</v>
      </c>
      <c r="K10" s="45">
        <v>1.6640999999999999</v>
      </c>
      <c r="L10" s="45">
        <v>1.696</v>
      </c>
      <c r="M10" s="45">
        <v>1.6319999999999999</v>
      </c>
      <c r="N10" s="71">
        <f t="shared" si="2"/>
        <v>1.6640333333333333</v>
      </c>
      <c r="O10" s="31">
        <f t="shared" si="3"/>
        <v>3.2000052083290979E-2</v>
      </c>
      <c r="Q10" s="77"/>
      <c r="R10" s="63">
        <v>0.1</v>
      </c>
      <c r="S10" s="45">
        <v>1.6970000000000001</v>
      </c>
      <c r="T10" s="45">
        <v>1.6890000000000001</v>
      </c>
      <c r="U10" s="45">
        <v>1.7050000000000001</v>
      </c>
      <c r="V10" s="71">
        <f t="shared" si="4"/>
        <v>1.6970000000000001</v>
      </c>
      <c r="W10" s="31">
        <f t="shared" si="5"/>
        <v>8.0000000000000071E-3</v>
      </c>
      <c r="Y10" s="77"/>
      <c r="Z10" s="63">
        <v>0.1</v>
      </c>
      <c r="AA10" s="45">
        <v>1.8109999999999999</v>
      </c>
      <c r="AB10" s="45">
        <v>1.782</v>
      </c>
      <c r="AC10" s="45">
        <v>1.8380000000000001</v>
      </c>
      <c r="AD10" s="71">
        <f t="shared" si="6"/>
        <v>1.8103333333333333</v>
      </c>
      <c r="AE10" s="31">
        <f t="shared" si="7"/>
        <v>2.8005951748393314E-2</v>
      </c>
      <c r="AG10" s="77"/>
      <c r="AH10" s="63">
        <v>0.1</v>
      </c>
      <c r="AI10" s="45">
        <v>2.0589</v>
      </c>
      <c r="AJ10" s="45">
        <v>2.0110000000000001</v>
      </c>
      <c r="AK10" s="45">
        <v>2.1129999999999995</v>
      </c>
      <c r="AL10" s="71">
        <f t="shared" si="8"/>
        <v>2.0609666666666668</v>
      </c>
      <c r="AM10" s="31">
        <f t="shared" si="9"/>
        <v>5.1031395565213619E-2</v>
      </c>
    </row>
    <row r="11" spans="1:39" ht="16.2" thickBot="1" x14ac:dyDescent="0.35">
      <c r="A11" s="67"/>
      <c r="B11" s="56">
        <v>0.15</v>
      </c>
      <c r="C11" s="45">
        <v>1.9039999999999999</v>
      </c>
      <c r="D11" s="45">
        <v>1.8900999999999999</v>
      </c>
      <c r="E11" s="45">
        <v>1.9179000000000004</v>
      </c>
      <c r="F11" s="71">
        <f t="shared" si="0"/>
        <v>1.9039999999999999</v>
      </c>
      <c r="G11" s="31">
        <f t="shared" si="1"/>
        <v>1.3900000000000245E-2</v>
      </c>
      <c r="I11" s="69"/>
      <c r="J11" s="63">
        <v>0.15</v>
      </c>
      <c r="K11" s="45">
        <v>2.4121000000000001</v>
      </c>
      <c r="L11" s="45">
        <v>2.4110999999999998</v>
      </c>
      <c r="M11" s="45">
        <v>2.4129</v>
      </c>
      <c r="N11" s="71">
        <f t="shared" si="2"/>
        <v>2.4120333333333335</v>
      </c>
      <c r="O11" s="31">
        <f t="shared" si="3"/>
        <v>9.0184995056470933E-4</v>
      </c>
      <c r="Q11" s="78"/>
      <c r="R11" s="63">
        <v>0.15</v>
      </c>
      <c r="S11" s="45">
        <v>1.2230000000000001</v>
      </c>
      <c r="T11" s="45">
        <v>1.2589999999999999</v>
      </c>
      <c r="U11" s="45">
        <v>1.1870000000000003</v>
      </c>
      <c r="V11" s="71">
        <f t="shared" si="4"/>
        <v>1.2230000000000001</v>
      </c>
      <c r="W11" s="31">
        <f t="shared" si="5"/>
        <v>3.599999999999981E-2</v>
      </c>
      <c r="Y11" s="78"/>
      <c r="Z11" s="63">
        <v>0.15</v>
      </c>
      <c r="AA11" s="45">
        <v>1.3160000000000001</v>
      </c>
      <c r="AB11" s="45">
        <v>1.3160000000000001</v>
      </c>
      <c r="AC11" s="45">
        <v>1.43</v>
      </c>
      <c r="AD11" s="71">
        <f t="shared" si="6"/>
        <v>1.3540000000000001</v>
      </c>
      <c r="AE11" s="31">
        <f t="shared" si="7"/>
        <v>6.5817930687617265E-2</v>
      </c>
      <c r="AG11" s="78"/>
      <c r="AH11" s="63">
        <v>0.15</v>
      </c>
      <c r="AI11" s="45">
        <v>2.5901000000000001</v>
      </c>
      <c r="AJ11" s="45">
        <v>2.5310999999999999</v>
      </c>
      <c r="AK11" s="45">
        <v>2.6328999999999998</v>
      </c>
      <c r="AL11" s="71">
        <f t="shared" si="8"/>
        <v>2.5846999999999998</v>
      </c>
      <c r="AM11" s="31">
        <f t="shared" si="9"/>
        <v>5.1114381537880275E-2</v>
      </c>
    </row>
    <row r="12" spans="1:39" ht="16.2" thickBot="1" x14ac:dyDescent="0.35">
      <c r="A12" s="115" t="s">
        <v>75</v>
      </c>
      <c r="B12" s="116"/>
      <c r="C12" s="45">
        <v>1.2679</v>
      </c>
      <c r="D12" s="45">
        <v>1.2511000000000001</v>
      </c>
      <c r="E12" s="45">
        <v>1.2848999999999999</v>
      </c>
      <c r="F12" s="71">
        <f t="shared" si="0"/>
        <v>1.2679666666666667</v>
      </c>
      <c r="G12" s="31">
        <f t="shared" si="1"/>
        <v>1.690009861904156E-2</v>
      </c>
      <c r="I12" s="115" t="s">
        <v>75</v>
      </c>
      <c r="J12" s="116"/>
      <c r="K12" s="45">
        <v>1.2679</v>
      </c>
      <c r="L12" s="45">
        <v>1.2511000000000001</v>
      </c>
      <c r="M12" s="45">
        <v>1.2848999999999999</v>
      </c>
      <c r="N12" s="71">
        <f t="shared" si="2"/>
        <v>1.2679666666666667</v>
      </c>
      <c r="O12" s="31">
        <f t="shared" si="3"/>
        <v>1.690009861904156E-2</v>
      </c>
      <c r="Q12" s="115" t="s">
        <v>75</v>
      </c>
      <c r="R12" s="116"/>
      <c r="S12" s="45">
        <v>1.2679</v>
      </c>
      <c r="T12" s="45">
        <v>1.2511000000000001</v>
      </c>
      <c r="U12" s="45">
        <v>1.2848999999999999</v>
      </c>
      <c r="V12" s="71">
        <f t="shared" si="4"/>
        <v>1.2679666666666667</v>
      </c>
      <c r="W12" s="31">
        <f>STDEV(S12:U12)</f>
        <v>1.690009861904156E-2</v>
      </c>
      <c r="Y12" s="121" t="s">
        <v>75</v>
      </c>
      <c r="Z12" s="116"/>
      <c r="AA12" s="45">
        <v>1.2679</v>
      </c>
      <c r="AB12" s="45">
        <v>1.2511000000000001</v>
      </c>
      <c r="AC12" s="45">
        <v>1.2848999999999999</v>
      </c>
      <c r="AD12" s="71">
        <f t="shared" si="6"/>
        <v>1.2679666666666667</v>
      </c>
      <c r="AE12" s="31">
        <f t="shared" si="7"/>
        <v>1.690009861904156E-2</v>
      </c>
      <c r="AG12" s="121" t="s">
        <v>75</v>
      </c>
      <c r="AH12" s="116"/>
      <c r="AI12" s="45">
        <v>1.2679</v>
      </c>
      <c r="AJ12" s="45">
        <v>1.2511000000000001</v>
      </c>
      <c r="AK12" s="45">
        <v>1.2848999999999999</v>
      </c>
      <c r="AL12" s="71">
        <f t="shared" si="8"/>
        <v>1.2679666666666667</v>
      </c>
      <c r="AM12" s="31">
        <f t="shared" si="9"/>
        <v>1.690009861904156E-2</v>
      </c>
    </row>
    <row r="13" spans="1:39" ht="16.2" thickBot="1" x14ac:dyDescent="0.35">
      <c r="A13" s="126" t="s">
        <v>76</v>
      </c>
      <c r="B13" s="127"/>
      <c r="C13" s="45">
        <v>1.2989999999999999</v>
      </c>
      <c r="D13" s="45">
        <v>1.2892999999999999</v>
      </c>
      <c r="E13" s="45">
        <v>1.2907000000000002</v>
      </c>
      <c r="F13" s="71">
        <f t="shared" si="0"/>
        <v>1.2929999999999999</v>
      </c>
      <c r="G13" s="31">
        <f t="shared" si="1"/>
        <v>5.2430906915672919E-3</v>
      </c>
      <c r="I13" s="117" t="s">
        <v>76</v>
      </c>
      <c r="J13" s="118"/>
      <c r="K13" s="45">
        <v>1.2989999999999999</v>
      </c>
      <c r="L13" s="45">
        <v>1.2892999999999999</v>
      </c>
      <c r="M13" s="45">
        <v>1.2907000000000002</v>
      </c>
      <c r="N13" s="71">
        <f t="shared" si="2"/>
        <v>1.2929999999999999</v>
      </c>
      <c r="O13" s="31">
        <f t="shared" si="3"/>
        <v>5.2430906915672919E-3</v>
      </c>
      <c r="Q13" s="117" t="s">
        <v>76</v>
      </c>
      <c r="R13" s="118"/>
      <c r="S13" s="45">
        <v>1.2989999999999999</v>
      </c>
      <c r="T13" s="45">
        <v>1.2892999999999999</v>
      </c>
      <c r="U13" s="45">
        <v>1.2907000000000002</v>
      </c>
      <c r="V13" s="71">
        <f t="shared" si="4"/>
        <v>1.2929999999999999</v>
      </c>
      <c r="W13" s="31">
        <f t="shared" si="5"/>
        <v>5.2430906915672919E-3</v>
      </c>
      <c r="Y13" s="117" t="s">
        <v>76</v>
      </c>
      <c r="Z13" s="118"/>
      <c r="AA13" s="45">
        <v>1.2989999999999999</v>
      </c>
      <c r="AB13" s="45">
        <v>1.2892999999999999</v>
      </c>
      <c r="AC13" s="45">
        <v>1.2907000000000002</v>
      </c>
      <c r="AD13" s="71">
        <f t="shared" si="6"/>
        <v>1.2929999999999999</v>
      </c>
      <c r="AE13" s="31">
        <f t="shared" si="7"/>
        <v>5.2430906915672919E-3</v>
      </c>
      <c r="AG13" s="117" t="s">
        <v>76</v>
      </c>
      <c r="AH13" s="118"/>
      <c r="AI13" s="45">
        <v>1.2989999999999999</v>
      </c>
      <c r="AJ13" s="45">
        <v>1.2892999999999999</v>
      </c>
      <c r="AK13" s="45">
        <v>1.2907000000000002</v>
      </c>
      <c r="AL13" s="71">
        <f t="shared" si="8"/>
        <v>1.2929999999999999</v>
      </c>
      <c r="AM13" s="31">
        <f t="shared" si="9"/>
        <v>5.2430906915672919E-3</v>
      </c>
    </row>
    <row r="14" spans="1:39" ht="15.6" x14ac:dyDescent="0.3">
      <c r="G14" s="51"/>
    </row>
    <row r="15" spans="1:39" ht="15.6" x14ac:dyDescent="0.3">
      <c r="G15" s="51"/>
    </row>
    <row r="16" spans="1:39" ht="15.6" x14ac:dyDescent="0.3">
      <c r="A16" s="57"/>
      <c r="B16" s="51"/>
      <c r="C16" s="51"/>
      <c r="D16" s="51"/>
      <c r="E16" s="51"/>
      <c r="F16" s="51"/>
      <c r="G16" s="51"/>
    </row>
    <row r="17" spans="1:7" x14ac:dyDescent="0.3">
      <c r="A17" s="109"/>
      <c r="B17" s="109"/>
      <c r="C17" s="58"/>
      <c r="D17" s="58"/>
      <c r="E17" s="59"/>
      <c r="F17" s="59"/>
      <c r="G17" s="51"/>
    </row>
    <row r="18" spans="1:7" ht="15.6" x14ac:dyDescent="0.3">
      <c r="A18" s="123"/>
      <c r="B18" s="64"/>
      <c r="C18" s="61"/>
      <c r="D18" s="61"/>
      <c r="E18" s="61"/>
      <c r="F18" s="61"/>
      <c r="G18" s="51"/>
    </row>
    <row r="19" spans="1:7" ht="15.6" x14ac:dyDescent="0.3">
      <c r="A19" s="123"/>
      <c r="B19" s="64"/>
      <c r="C19" s="61"/>
      <c r="D19" s="61"/>
      <c r="E19" s="61"/>
      <c r="F19" s="61"/>
      <c r="G19" s="51"/>
    </row>
    <row r="20" spans="1:7" ht="15.6" x14ac:dyDescent="0.3">
      <c r="A20" s="122"/>
      <c r="B20" s="122"/>
      <c r="C20" s="61"/>
      <c r="D20" s="61"/>
      <c r="E20" s="61"/>
      <c r="F20" s="61"/>
      <c r="G20" s="51"/>
    </row>
    <row r="21" spans="1:7" ht="15.6" x14ac:dyDescent="0.3">
      <c r="A21" s="51"/>
      <c r="B21" s="51"/>
      <c r="C21" s="51"/>
      <c r="D21" s="51"/>
      <c r="E21" s="51"/>
      <c r="F21" s="51"/>
      <c r="G21" s="51"/>
    </row>
    <row r="22" spans="1:7" ht="15.6" x14ac:dyDescent="0.3">
      <c r="G22" s="28"/>
    </row>
    <row r="23" spans="1:7" ht="15.6" x14ac:dyDescent="0.3">
      <c r="G23" s="28"/>
    </row>
    <row r="24" spans="1:7" ht="15.6" x14ac:dyDescent="0.3">
      <c r="G24" s="28"/>
    </row>
    <row r="25" spans="1:7" ht="15.6" x14ac:dyDescent="0.3">
      <c r="G25" s="62"/>
    </row>
    <row r="26" spans="1:7" ht="15.6" x14ac:dyDescent="0.3">
      <c r="G26" s="62"/>
    </row>
    <row r="27" spans="1:7" ht="15.6" x14ac:dyDescent="0.3">
      <c r="G27" s="62"/>
    </row>
    <row r="28" spans="1:7" ht="15.6" x14ac:dyDescent="0.3">
      <c r="G28" s="62"/>
    </row>
    <row r="29" spans="1:7" ht="15.6" x14ac:dyDescent="0.3">
      <c r="G29" s="62"/>
    </row>
    <row r="30" spans="1:7" ht="15.6" x14ac:dyDescent="0.3">
      <c r="G30" s="28"/>
    </row>
    <row r="31" spans="1:7" ht="15.6" x14ac:dyDescent="0.3">
      <c r="G31" s="28"/>
    </row>
    <row r="32" spans="1:7" ht="15.6" x14ac:dyDescent="0.3">
      <c r="A32" s="28"/>
      <c r="B32" s="28"/>
      <c r="C32" s="28"/>
      <c r="D32" s="28"/>
      <c r="E32" s="28"/>
      <c r="F32" s="28"/>
      <c r="G32" s="28"/>
    </row>
    <row r="33" spans="1:7" ht="15.6" x14ac:dyDescent="0.3">
      <c r="A33" s="28"/>
      <c r="B33" s="28"/>
      <c r="C33" s="28"/>
      <c r="D33" s="28"/>
      <c r="E33" s="28"/>
      <c r="F33" s="28"/>
      <c r="G33" s="28"/>
    </row>
    <row r="34" spans="1:7" ht="15.6" x14ac:dyDescent="0.3">
      <c r="A34" s="28"/>
      <c r="B34" s="28"/>
      <c r="C34" s="28"/>
      <c r="D34" s="28"/>
      <c r="E34" s="28"/>
      <c r="F34" s="28"/>
      <c r="G34" s="28"/>
    </row>
    <row r="35" spans="1:7" ht="15.6" x14ac:dyDescent="0.3">
      <c r="A35" s="28"/>
      <c r="B35" s="28"/>
      <c r="C35" s="28"/>
      <c r="D35" s="28"/>
      <c r="E35" s="28"/>
      <c r="F35" s="28"/>
      <c r="G35" s="28"/>
    </row>
    <row r="36" spans="1:7" ht="15.6" x14ac:dyDescent="0.3">
      <c r="A36" s="28"/>
      <c r="B36" s="28"/>
      <c r="C36" s="28"/>
      <c r="D36" s="28"/>
      <c r="E36" s="28"/>
      <c r="F36" s="28"/>
      <c r="G36" s="28"/>
    </row>
    <row r="37" spans="1:7" ht="15.6" x14ac:dyDescent="0.3">
      <c r="G37" s="28"/>
    </row>
    <row r="38" spans="1:7" ht="15.6" x14ac:dyDescent="0.3">
      <c r="G38" s="28"/>
    </row>
    <row r="39" spans="1:7" ht="15.6" x14ac:dyDescent="0.3">
      <c r="G39" s="28"/>
    </row>
    <row r="40" spans="1:7" ht="15.6" x14ac:dyDescent="0.3">
      <c r="G40" s="28"/>
    </row>
    <row r="41" spans="1:7" ht="15.6" x14ac:dyDescent="0.3">
      <c r="G41" s="28"/>
    </row>
    <row r="42" spans="1:7" ht="15.6" x14ac:dyDescent="0.3">
      <c r="G42" s="28"/>
    </row>
    <row r="43" spans="1:7" ht="15.6" x14ac:dyDescent="0.3">
      <c r="G43" s="28"/>
    </row>
    <row r="44" spans="1:7" ht="15.6" x14ac:dyDescent="0.3">
      <c r="G44" s="28"/>
    </row>
    <row r="45" spans="1:7" ht="15.6" x14ac:dyDescent="0.3">
      <c r="G45" s="28"/>
    </row>
    <row r="46" spans="1:7" ht="15.6" x14ac:dyDescent="0.3">
      <c r="G46" s="28"/>
    </row>
    <row r="47" spans="1:7" ht="15.6" x14ac:dyDescent="0.3">
      <c r="A47" s="28"/>
      <c r="B47" s="28"/>
      <c r="C47" s="28"/>
      <c r="D47" s="28"/>
      <c r="E47" s="28"/>
      <c r="F47" s="28"/>
      <c r="G47" s="28"/>
    </row>
    <row r="48" spans="1:7" ht="15.6" x14ac:dyDescent="0.3">
      <c r="A48" s="28"/>
      <c r="B48" s="28"/>
      <c r="C48" s="28"/>
      <c r="D48" s="28"/>
      <c r="E48" s="28"/>
      <c r="F48" s="28"/>
      <c r="G48" s="28"/>
    </row>
    <row r="49" spans="1:7" ht="15.6" x14ac:dyDescent="0.3">
      <c r="A49" s="28"/>
      <c r="B49" s="28"/>
      <c r="C49" s="65"/>
      <c r="D49" s="28"/>
      <c r="E49" s="65"/>
      <c r="F49" s="28"/>
      <c r="G49" s="28"/>
    </row>
    <row r="50" spans="1:7" ht="15.6" x14ac:dyDescent="0.3">
      <c r="A50" s="28"/>
      <c r="B50" s="28"/>
      <c r="C50" s="65"/>
      <c r="D50" s="65"/>
      <c r="E50" s="28"/>
      <c r="F50" s="28"/>
      <c r="G50" s="28"/>
    </row>
    <row r="51" spans="1:7" ht="15.6" x14ac:dyDescent="0.3">
      <c r="A51" s="28"/>
      <c r="B51" s="28"/>
      <c r="C51" s="65"/>
      <c r="D51" s="28"/>
      <c r="E51" s="28"/>
      <c r="F51" s="28"/>
      <c r="G51" s="28"/>
    </row>
    <row r="52" spans="1:7" ht="15.6" x14ac:dyDescent="0.3">
      <c r="A52" s="28"/>
      <c r="B52" s="28"/>
      <c r="C52" s="28"/>
      <c r="D52" s="28"/>
      <c r="E52" s="28"/>
      <c r="F52" s="28"/>
      <c r="G52" s="28"/>
    </row>
    <row r="53" spans="1:7" ht="15.6" x14ac:dyDescent="0.3">
      <c r="G53" s="28"/>
    </row>
    <row r="54" spans="1:7" ht="15.6" x14ac:dyDescent="0.3">
      <c r="G54" s="28"/>
    </row>
    <row r="55" spans="1:7" ht="15.6" x14ac:dyDescent="0.3">
      <c r="G55" s="28"/>
    </row>
    <row r="56" spans="1:7" ht="15.6" x14ac:dyDescent="0.3">
      <c r="G56" s="62"/>
    </row>
    <row r="57" spans="1:7" ht="15.6" x14ac:dyDescent="0.3">
      <c r="G57" s="62"/>
    </row>
    <row r="58" spans="1:7" ht="15.6" x14ac:dyDescent="0.3">
      <c r="G58" s="62"/>
    </row>
    <row r="59" spans="1:7" ht="15.6" x14ac:dyDescent="0.3">
      <c r="G59" s="62"/>
    </row>
    <row r="60" spans="1:7" ht="15.6" x14ac:dyDescent="0.3">
      <c r="G60" s="62"/>
    </row>
    <row r="61" spans="1:7" ht="15.6" x14ac:dyDescent="0.3">
      <c r="G61" s="28"/>
    </row>
    <row r="62" spans="1:7" ht="15.6" x14ac:dyDescent="0.3">
      <c r="G62" s="28"/>
    </row>
    <row r="63" spans="1:7" ht="15.6" x14ac:dyDescent="0.3">
      <c r="A63" s="28"/>
      <c r="B63" s="28"/>
      <c r="C63" s="28"/>
      <c r="D63" s="28"/>
      <c r="E63" s="28"/>
      <c r="F63" s="28"/>
      <c r="G63" s="28"/>
    </row>
    <row r="64" spans="1:7" ht="15.6" x14ac:dyDescent="0.3">
      <c r="A64" s="28"/>
      <c r="B64" s="28"/>
      <c r="C64" s="28"/>
      <c r="D64" s="28"/>
      <c r="E64" s="28"/>
      <c r="F64" s="28"/>
      <c r="G64" s="28"/>
    </row>
    <row r="65" spans="1:7" ht="15.6" x14ac:dyDescent="0.3">
      <c r="A65" s="28"/>
      <c r="B65" s="28"/>
      <c r="C65" s="28"/>
      <c r="D65" s="28"/>
      <c r="E65" s="28"/>
      <c r="F65" s="28"/>
      <c r="G65" s="28"/>
    </row>
    <row r="66" spans="1:7" ht="15.6" x14ac:dyDescent="0.3">
      <c r="A66" s="28"/>
      <c r="B66" s="28"/>
      <c r="C66" s="28"/>
      <c r="D66" s="28"/>
      <c r="E66" s="28"/>
      <c r="F66" s="28"/>
      <c r="G66" s="28"/>
    </row>
    <row r="67" spans="1:7" ht="15.6" x14ac:dyDescent="0.3">
      <c r="A67" s="28"/>
      <c r="B67" s="28"/>
      <c r="C67" s="28"/>
      <c r="D67" s="28"/>
      <c r="E67" s="28"/>
      <c r="F67" s="28"/>
      <c r="G67" s="28"/>
    </row>
    <row r="68" spans="1:7" ht="15.6" x14ac:dyDescent="0.3">
      <c r="A68" s="28"/>
      <c r="B68" s="28"/>
      <c r="C68" s="28"/>
      <c r="D68" s="28"/>
      <c r="E68" s="28"/>
      <c r="F68" s="28"/>
      <c r="G68" s="28"/>
    </row>
    <row r="69" spans="1:7" ht="15.6" x14ac:dyDescent="0.3">
      <c r="A69" s="28"/>
      <c r="B69" s="28"/>
      <c r="C69" s="28"/>
      <c r="D69" s="28"/>
      <c r="E69" s="28"/>
      <c r="F69" s="28"/>
      <c r="G69" s="28"/>
    </row>
    <row r="70" spans="1:7" ht="15.6" x14ac:dyDescent="0.3">
      <c r="A70" s="28"/>
      <c r="B70" s="28"/>
      <c r="C70" s="28"/>
      <c r="D70" s="28"/>
      <c r="E70" s="28"/>
      <c r="F70" s="28"/>
      <c r="G70" s="28"/>
    </row>
    <row r="71" spans="1:7" ht="15.6" x14ac:dyDescent="0.3">
      <c r="A71" s="28"/>
      <c r="B71" s="28"/>
      <c r="C71" s="28"/>
      <c r="D71" s="28"/>
      <c r="E71" s="28"/>
      <c r="F71" s="28"/>
      <c r="G71" s="28"/>
    </row>
    <row r="72" spans="1:7" ht="15.6" x14ac:dyDescent="0.3">
      <c r="A72" s="28"/>
      <c r="B72" s="28"/>
      <c r="C72" s="28"/>
      <c r="D72" s="28"/>
      <c r="E72" s="28"/>
      <c r="F72" s="28"/>
      <c r="G72" s="28"/>
    </row>
    <row r="73" spans="1:7" ht="15.6" x14ac:dyDescent="0.3">
      <c r="A73" s="28"/>
      <c r="B73" s="28"/>
      <c r="C73" s="28"/>
      <c r="D73" s="28"/>
      <c r="E73" s="28"/>
      <c r="F73" s="28"/>
      <c r="G73" s="28"/>
    </row>
    <row r="74" spans="1:7" ht="15.6" x14ac:dyDescent="0.3">
      <c r="A74" s="28"/>
      <c r="B74" s="28"/>
      <c r="C74" s="28"/>
      <c r="D74" s="28"/>
      <c r="E74" s="28"/>
      <c r="F74" s="28"/>
      <c r="G74" s="28"/>
    </row>
    <row r="75" spans="1:7" ht="15.6" x14ac:dyDescent="0.3">
      <c r="A75" s="28"/>
      <c r="B75" s="28"/>
      <c r="C75" s="28"/>
      <c r="D75" s="28"/>
      <c r="E75" s="28"/>
      <c r="F75" s="28"/>
      <c r="G75" s="28"/>
    </row>
    <row r="76" spans="1:7" ht="15.6" x14ac:dyDescent="0.3">
      <c r="A76" s="28"/>
      <c r="B76" s="28"/>
      <c r="C76" s="28"/>
      <c r="D76" s="28"/>
      <c r="E76" s="28"/>
      <c r="F76" s="28"/>
      <c r="G76" s="28"/>
    </row>
    <row r="77" spans="1:7" ht="15.6" x14ac:dyDescent="0.3">
      <c r="A77" s="28"/>
      <c r="B77" s="28"/>
      <c r="C77" s="28"/>
      <c r="D77" s="28"/>
      <c r="E77" s="28"/>
      <c r="F77" s="28"/>
      <c r="G77" s="28"/>
    </row>
    <row r="78" spans="1:7" ht="15.6" x14ac:dyDescent="0.3">
      <c r="A78" s="28"/>
      <c r="B78" s="28"/>
      <c r="C78" s="28"/>
      <c r="D78" s="28"/>
      <c r="E78" s="28"/>
      <c r="F78" s="28"/>
      <c r="G78" s="28"/>
    </row>
  </sheetData>
  <mergeCells count="24">
    <mergeCell ref="A4:B4"/>
    <mergeCell ref="A5:B5"/>
    <mergeCell ref="A20:B20"/>
    <mergeCell ref="A17:B17"/>
    <mergeCell ref="A18:A19"/>
    <mergeCell ref="A6:B6"/>
    <mergeCell ref="A7:A9"/>
    <mergeCell ref="A12:B12"/>
    <mergeCell ref="A13:B13"/>
    <mergeCell ref="I6:J6"/>
    <mergeCell ref="I7:I9"/>
    <mergeCell ref="I12:J12"/>
    <mergeCell ref="I13:J13"/>
    <mergeCell ref="AG6:AH6"/>
    <mergeCell ref="AG7:AG9"/>
    <mergeCell ref="AG12:AH12"/>
    <mergeCell ref="AG13:AH13"/>
    <mergeCell ref="Q6:R6"/>
    <mergeCell ref="Q7:Q9"/>
    <mergeCell ref="Q12:R12"/>
    <mergeCell ref="Q13:R13"/>
    <mergeCell ref="Y12:Z12"/>
    <mergeCell ref="Y13:Z13"/>
    <mergeCell ref="Y6:Z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7F27D-86DE-4A7B-A384-01C19EA998EF}">
  <dimension ref="A3:G14"/>
  <sheetViews>
    <sheetView tabSelected="1" workbookViewId="0">
      <selection activeCell="E20" sqref="E20"/>
    </sheetView>
  </sheetViews>
  <sheetFormatPr defaultRowHeight="14.4" x14ac:dyDescent="0.3"/>
  <cols>
    <col min="1" max="1" width="22.88671875" customWidth="1"/>
    <col min="2" max="2" width="17.44140625" customWidth="1"/>
    <col min="3" max="3" width="18.5546875" customWidth="1"/>
    <col min="4" max="4" width="16.44140625" customWidth="1"/>
    <col min="5" max="5" width="15.88671875" customWidth="1"/>
    <col min="6" max="6" width="17.33203125" customWidth="1"/>
    <col min="7" max="7" width="17.77734375" customWidth="1"/>
  </cols>
  <sheetData>
    <row r="3" spans="1:7" x14ac:dyDescent="0.3">
      <c r="A3" s="142" t="s">
        <v>84</v>
      </c>
      <c r="B3" s="88"/>
      <c r="C3" s="88"/>
      <c r="D3" s="88"/>
      <c r="E3" s="88"/>
      <c r="F3" s="88"/>
      <c r="G3" s="88"/>
    </row>
    <row r="4" spans="1:7" x14ac:dyDescent="0.3">
      <c r="A4" s="88"/>
      <c r="B4" s="88"/>
      <c r="C4" s="88"/>
      <c r="D4" s="88"/>
      <c r="E4" s="88"/>
      <c r="F4" s="88"/>
      <c r="G4" s="88"/>
    </row>
    <row r="5" spans="1:7" ht="15.6" x14ac:dyDescent="0.3">
      <c r="A5" s="84"/>
      <c r="B5" s="85"/>
      <c r="C5" s="85"/>
      <c r="D5" s="85"/>
      <c r="E5" s="85"/>
      <c r="F5" s="85"/>
      <c r="G5" s="85"/>
    </row>
    <row r="6" spans="1:7" ht="15.6" x14ac:dyDescent="0.3">
      <c r="A6" s="86"/>
      <c r="B6" s="86"/>
      <c r="C6" s="86"/>
      <c r="D6" s="86"/>
      <c r="E6" s="86"/>
      <c r="F6" s="86"/>
      <c r="G6" s="86"/>
    </row>
    <row r="7" spans="1:7" x14ac:dyDescent="0.3">
      <c r="A7" s="141" t="s">
        <v>96</v>
      </c>
      <c r="B7" s="141" t="s">
        <v>92</v>
      </c>
      <c r="C7" s="141" t="s">
        <v>93</v>
      </c>
      <c r="D7" s="141" t="s">
        <v>94</v>
      </c>
      <c r="E7" s="141" t="s">
        <v>67</v>
      </c>
      <c r="F7" s="141" t="s">
        <v>95</v>
      </c>
    </row>
    <row r="8" spans="1:7" x14ac:dyDescent="0.3">
      <c r="A8" s="87" t="s">
        <v>91</v>
      </c>
      <c r="B8" s="87">
        <v>4.99</v>
      </c>
      <c r="C8" s="87">
        <v>5.0010000000000003</v>
      </c>
      <c r="D8" s="87">
        <v>5.0090000000000003</v>
      </c>
      <c r="E8" s="87">
        <f>AVERAGE(B8:D8)</f>
        <v>5</v>
      </c>
      <c r="F8" s="89">
        <f>STDEVA(B8:D8)</f>
        <v>9.5393920141695222E-3</v>
      </c>
    </row>
    <row r="9" spans="1:7" x14ac:dyDescent="0.3">
      <c r="A9" s="87" t="s">
        <v>85</v>
      </c>
      <c r="B9" s="87">
        <v>15.1</v>
      </c>
      <c r="C9" s="87">
        <v>14.8</v>
      </c>
      <c r="D9" s="87">
        <v>14.800000000000004</v>
      </c>
      <c r="E9" s="87">
        <f t="shared" ref="E9:E14" si="0">AVERAGE(B9:D9)</f>
        <v>14.9</v>
      </c>
      <c r="F9" s="89">
        <f t="shared" ref="F9:F14" si="1">STDEVA(B9:D9)</f>
        <v>0.17320508075688609</v>
      </c>
    </row>
    <row r="10" spans="1:7" x14ac:dyDescent="0.3">
      <c r="A10" s="87" t="s">
        <v>86</v>
      </c>
      <c r="B10" s="87">
        <v>0.56599999999999995</v>
      </c>
      <c r="C10" s="87">
        <v>0.67700000000000005</v>
      </c>
      <c r="D10" s="87">
        <v>0.55699999999999994</v>
      </c>
      <c r="E10" s="87">
        <f t="shared" si="0"/>
        <v>0.6</v>
      </c>
      <c r="F10" s="89">
        <f t="shared" si="1"/>
        <v>6.683561924602785E-2</v>
      </c>
    </row>
    <row r="11" spans="1:7" x14ac:dyDescent="0.3">
      <c r="A11" s="87" t="s">
        <v>87</v>
      </c>
      <c r="B11" s="87">
        <v>11.55</v>
      </c>
      <c r="C11" s="87">
        <v>12.321</v>
      </c>
      <c r="D11" s="87">
        <v>9.7289999999999921</v>
      </c>
      <c r="E11" s="87">
        <f t="shared" si="0"/>
        <v>11.199999999999998</v>
      </c>
      <c r="F11" s="89">
        <f t="shared" si="1"/>
        <v>1.330973703722208</v>
      </c>
    </row>
    <row r="12" spans="1:7" x14ac:dyDescent="0.3">
      <c r="A12" s="87" t="s">
        <v>88</v>
      </c>
      <c r="B12" s="87">
        <v>33.67</v>
      </c>
      <c r="C12" s="87">
        <v>34.869999999999997</v>
      </c>
      <c r="D12" s="87">
        <v>32.260000000000019</v>
      </c>
      <c r="E12" s="87">
        <f t="shared" si="0"/>
        <v>33.6</v>
      </c>
      <c r="F12" s="89">
        <f t="shared" si="1"/>
        <v>1.3064072871811345</v>
      </c>
    </row>
    <row r="13" spans="1:7" x14ac:dyDescent="0.3">
      <c r="A13" s="87" t="s">
        <v>89</v>
      </c>
      <c r="B13" s="87">
        <v>10.5</v>
      </c>
      <c r="C13" s="87">
        <v>10.119999999999999</v>
      </c>
      <c r="D13" s="87">
        <v>9.0800000000000054</v>
      </c>
      <c r="E13" s="87">
        <f t="shared" si="0"/>
        <v>9.9</v>
      </c>
      <c r="F13" s="89">
        <f t="shared" si="1"/>
        <v>0.73511903797956102</v>
      </c>
    </row>
    <row r="14" spans="1:7" x14ac:dyDescent="0.3">
      <c r="A14" s="87" t="s">
        <v>90</v>
      </c>
      <c r="B14" s="87">
        <v>0.81799999999999995</v>
      </c>
      <c r="C14" s="87">
        <v>0.93400000000000005</v>
      </c>
      <c r="D14" s="87">
        <v>0.94800000000000018</v>
      </c>
      <c r="E14" s="87">
        <f t="shared" si="0"/>
        <v>0.9</v>
      </c>
      <c r="F14" s="89">
        <f t="shared" si="1"/>
        <v>7.1358251099645192E-2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PRETREATMENT</vt:lpstr>
      <vt:lpstr>INHIBITORY STUDY</vt:lpstr>
      <vt:lpstr>UNDETOXIFIED HYDROLYSATE</vt:lpstr>
      <vt:lpstr>DETOXIFICATION METHOD</vt:lpstr>
      <vt:lpstr>FATTY ACID COMPOSITION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Fakhri</dc:creator>
  <cp:lastModifiedBy>user</cp:lastModifiedBy>
  <dcterms:created xsi:type="dcterms:W3CDTF">2021-09-11T01:11:20Z</dcterms:created>
  <dcterms:modified xsi:type="dcterms:W3CDTF">2021-12-31T16:31:46Z</dcterms:modified>
</cp:coreProperties>
</file>