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filterPrivacy="1"/>
  <xr:revisionPtr revIDLastSave="0" documentId="13_ncr:1_{DF1DFFB6-9F63-4F0E-91B9-0CB1E9D944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gure 1" sheetId="2" r:id="rId1"/>
    <sheet name="Figure 2" sheetId="3" r:id="rId2"/>
    <sheet name="Figure 3" sheetId="4" r:id="rId3"/>
    <sheet name="Table 1" sheetId="5" r:id="rId4"/>
    <sheet name="Table 2" sheetId="6" r:id="rId5"/>
  </sheets>
  <definedNames>
    <definedName name="_xlnm._FilterDatabase" localSheetId="3" hidden="1">'Table 1'!$M$27:$O$31</definedName>
    <definedName name="_xlnm._FilterDatabase" localSheetId="4" hidden="1">'Table 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6" l="1"/>
  <c r="E27" i="6"/>
  <c r="D27" i="6"/>
  <c r="C27" i="6"/>
  <c r="F26" i="6"/>
  <c r="E26" i="6"/>
  <c r="D26" i="6"/>
  <c r="C26" i="6"/>
  <c r="F25" i="6"/>
  <c r="E25" i="6"/>
  <c r="D25" i="6"/>
  <c r="C25" i="6"/>
  <c r="F24" i="6"/>
  <c r="E24" i="6"/>
  <c r="D24" i="6"/>
  <c r="C24" i="6"/>
  <c r="F22" i="6"/>
  <c r="E22" i="6"/>
  <c r="D22" i="6"/>
  <c r="C22" i="6"/>
  <c r="F21" i="6"/>
  <c r="E21" i="6"/>
  <c r="D21" i="6"/>
  <c r="C21" i="6"/>
  <c r="F20" i="6"/>
  <c r="E20" i="6"/>
  <c r="E33" i="6" s="1"/>
  <c r="D20" i="6"/>
  <c r="D33" i="6" s="1"/>
  <c r="C20" i="6"/>
  <c r="C33" i="6" s="1"/>
  <c r="F19" i="6"/>
  <c r="F31" i="6" s="1"/>
  <c r="E19" i="6"/>
  <c r="E31" i="6" s="1"/>
  <c r="D19" i="6"/>
  <c r="D31" i="6" s="1"/>
  <c r="C19" i="6"/>
  <c r="C31" i="6" s="1"/>
  <c r="J27" i="5"/>
  <c r="I27" i="5"/>
  <c r="H27" i="5"/>
  <c r="G27" i="5"/>
  <c r="F27" i="5"/>
  <c r="E27" i="5"/>
  <c r="D27" i="5"/>
  <c r="C27" i="5"/>
  <c r="J26" i="5"/>
  <c r="I26" i="5"/>
  <c r="H26" i="5"/>
  <c r="G26" i="5"/>
  <c r="F26" i="5"/>
  <c r="E26" i="5"/>
  <c r="D26" i="5"/>
  <c r="C26" i="5"/>
  <c r="J25" i="5"/>
  <c r="I25" i="5"/>
  <c r="H25" i="5"/>
  <c r="G25" i="5"/>
  <c r="F25" i="5"/>
  <c r="E25" i="5"/>
  <c r="D25" i="5"/>
  <c r="C25" i="5"/>
  <c r="J24" i="5"/>
  <c r="I24" i="5"/>
  <c r="H24" i="5"/>
  <c r="G24" i="5"/>
  <c r="F24" i="5"/>
  <c r="E24" i="5"/>
  <c r="D24" i="5"/>
  <c r="C24" i="5"/>
  <c r="J22" i="5"/>
  <c r="I22" i="5"/>
  <c r="H22" i="5"/>
  <c r="G22" i="5"/>
  <c r="F22" i="5"/>
  <c r="E22" i="5"/>
  <c r="D22" i="5"/>
  <c r="C22" i="5"/>
  <c r="J21" i="5"/>
  <c r="I21" i="5"/>
  <c r="H21" i="5"/>
  <c r="G21" i="5"/>
  <c r="F21" i="5"/>
  <c r="E21" i="5"/>
  <c r="D21" i="5"/>
  <c r="C21" i="5"/>
  <c r="J20" i="5"/>
  <c r="I20" i="5"/>
  <c r="H20" i="5"/>
  <c r="G20" i="5"/>
  <c r="F20" i="5"/>
  <c r="E20" i="5"/>
  <c r="D20" i="5"/>
  <c r="C20" i="5"/>
  <c r="J19" i="5"/>
  <c r="J31" i="5" s="1"/>
  <c r="I19" i="5"/>
  <c r="I31" i="5" s="1"/>
  <c r="H19" i="5"/>
  <c r="H31" i="5" s="1"/>
  <c r="G19" i="5"/>
  <c r="G31" i="5" s="1"/>
  <c r="F19" i="5"/>
  <c r="F31" i="5" s="1"/>
  <c r="E19" i="5"/>
  <c r="E30" i="5" s="1"/>
  <c r="D19" i="5"/>
  <c r="D31" i="5" s="1"/>
  <c r="C19" i="5"/>
  <c r="C29" i="5" s="1"/>
  <c r="N27" i="4"/>
  <c r="M27" i="4"/>
  <c r="L27" i="4"/>
  <c r="K27" i="4"/>
  <c r="J27" i="4"/>
  <c r="I27" i="4"/>
  <c r="H27" i="4"/>
  <c r="G27" i="4"/>
  <c r="F27" i="4"/>
  <c r="E27" i="4"/>
  <c r="D27" i="4"/>
  <c r="C27" i="4"/>
  <c r="N26" i="4"/>
  <c r="M26" i="4"/>
  <c r="L26" i="4"/>
  <c r="K26" i="4"/>
  <c r="J26" i="4"/>
  <c r="I26" i="4"/>
  <c r="H26" i="4"/>
  <c r="G26" i="4"/>
  <c r="F26" i="4"/>
  <c r="E26" i="4"/>
  <c r="D26" i="4"/>
  <c r="C26" i="4"/>
  <c r="N25" i="4"/>
  <c r="M25" i="4"/>
  <c r="L25" i="4"/>
  <c r="K25" i="4"/>
  <c r="J25" i="4"/>
  <c r="I25" i="4"/>
  <c r="H25" i="4"/>
  <c r="G25" i="4"/>
  <c r="F25" i="4"/>
  <c r="E25" i="4"/>
  <c r="D25" i="4"/>
  <c r="C25" i="4"/>
  <c r="N24" i="4"/>
  <c r="M24" i="4"/>
  <c r="L24" i="4"/>
  <c r="K24" i="4"/>
  <c r="J24" i="4"/>
  <c r="I24" i="4"/>
  <c r="H24" i="4"/>
  <c r="G24" i="4"/>
  <c r="F24" i="4"/>
  <c r="E24" i="4"/>
  <c r="D24" i="4"/>
  <c r="C24" i="4"/>
  <c r="N22" i="4"/>
  <c r="M22" i="4"/>
  <c r="L22" i="4"/>
  <c r="K22" i="4"/>
  <c r="J22" i="4"/>
  <c r="I22" i="4"/>
  <c r="H22" i="4"/>
  <c r="G22" i="4"/>
  <c r="F22" i="4"/>
  <c r="E22" i="4"/>
  <c r="D22" i="4"/>
  <c r="C22" i="4"/>
  <c r="N21" i="4"/>
  <c r="M21" i="4"/>
  <c r="L21" i="4"/>
  <c r="K21" i="4"/>
  <c r="J21" i="4"/>
  <c r="I21" i="4"/>
  <c r="H21" i="4"/>
  <c r="G21" i="4"/>
  <c r="F21" i="4"/>
  <c r="E21" i="4"/>
  <c r="D21" i="4"/>
  <c r="C21" i="4"/>
  <c r="N20" i="4"/>
  <c r="M20" i="4"/>
  <c r="L20" i="4"/>
  <c r="K20" i="4"/>
  <c r="J20" i="4"/>
  <c r="I20" i="4"/>
  <c r="H20" i="4"/>
  <c r="G20" i="4"/>
  <c r="F20" i="4"/>
  <c r="E20" i="4"/>
  <c r="D20" i="4"/>
  <c r="C20" i="4"/>
  <c r="N19" i="4"/>
  <c r="N31" i="4" s="1"/>
  <c r="M19" i="4"/>
  <c r="M31" i="4" s="1"/>
  <c r="L19" i="4"/>
  <c r="L31" i="4" s="1"/>
  <c r="K19" i="4"/>
  <c r="K31" i="4" s="1"/>
  <c r="J19" i="4"/>
  <c r="J30" i="4" s="1"/>
  <c r="I19" i="4"/>
  <c r="I30" i="4" s="1"/>
  <c r="H19" i="4"/>
  <c r="H30" i="4" s="1"/>
  <c r="G19" i="4"/>
  <c r="G30" i="4" s="1"/>
  <c r="F19" i="4"/>
  <c r="F31" i="4" s="1"/>
  <c r="E19" i="4"/>
  <c r="E31" i="4" s="1"/>
  <c r="D19" i="4"/>
  <c r="D31" i="4" s="1"/>
  <c r="C19" i="4"/>
  <c r="C31" i="4" s="1"/>
  <c r="D34" i="3"/>
  <c r="F28" i="3"/>
  <c r="E28" i="3"/>
  <c r="D28" i="3"/>
  <c r="C28" i="3"/>
  <c r="F27" i="3"/>
  <c r="E27" i="3"/>
  <c r="D27" i="3"/>
  <c r="C27" i="3"/>
  <c r="F26" i="3"/>
  <c r="E26" i="3"/>
  <c r="D26" i="3"/>
  <c r="C26" i="3"/>
  <c r="F25" i="3"/>
  <c r="E25" i="3"/>
  <c r="D25" i="3"/>
  <c r="C25" i="3"/>
  <c r="F23" i="3"/>
  <c r="E23" i="3"/>
  <c r="E35" i="3" s="1"/>
  <c r="D23" i="3"/>
  <c r="D35" i="3" s="1"/>
  <c r="C23" i="3"/>
  <c r="F22" i="3"/>
  <c r="E22" i="3"/>
  <c r="E34" i="3" s="1"/>
  <c r="D22" i="3"/>
  <c r="C22" i="3"/>
  <c r="C34" i="3" s="1"/>
  <c r="F21" i="3"/>
  <c r="F34" i="3" s="1"/>
  <c r="E21" i="3"/>
  <c r="D21" i="3"/>
  <c r="C21" i="3"/>
  <c r="F20" i="3"/>
  <c r="F32" i="3" s="1"/>
  <c r="E20" i="3"/>
  <c r="E31" i="3" s="1"/>
  <c r="D20" i="3"/>
  <c r="D32" i="3" s="1"/>
  <c r="C20" i="3"/>
  <c r="C30" i="3" s="1"/>
  <c r="H17" i="3"/>
  <c r="G17" i="3"/>
  <c r="H16" i="3"/>
  <c r="G16" i="3"/>
  <c r="H15" i="3"/>
  <c r="G15" i="3"/>
  <c r="G28" i="3" s="1"/>
  <c r="H14" i="3"/>
  <c r="H28" i="3" s="1"/>
  <c r="G14" i="3"/>
  <c r="H13" i="3"/>
  <c r="G13" i="3"/>
  <c r="H12" i="3"/>
  <c r="G12" i="3"/>
  <c r="H11" i="3"/>
  <c r="G11" i="3"/>
  <c r="H10" i="3"/>
  <c r="H22" i="3" s="1"/>
  <c r="G10" i="3"/>
  <c r="G27" i="3" s="1"/>
  <c r="H9" i="3"/>
  <c r="G9" i="3"/>
  <c r="H8" i="3"/>
  <c r="G8" i="3"/>
  <c r="H7" i="3"/>
  <c r="G7" i="3"/>
  <c r="G21" i="3" s="1"/>
  <c r="H6" i="3"/>
  <c r="H26" i="3" s="1"/>
  <c r="G6" i="3"/>
  <c r="H5" i="3"/>
  <c r="G5" i="3"/>
  <c r="H4" i="3"/>
  <c r="G4" i="3"/>
  <c r="H3" i="3"/>
  <c r="G3" i="3"/>
  <c r="G25" i="3" s="1"/>
  <c r="H2" i="3"/>
  <c r="H20" i="3" s="1"/>
  <c r="G2" i="3"/>
  <c r="C34" i="4" l="1"/>
  <c r="F33" i="4"/>
  <c r="J33" i="4"/>
  <c r="N33" i="4"/>
  <c r="F34" i="4"/>
  <c r="J34" i="4"/>
  <c r="N34" i="4"/>
  <c r="F33" i="5"/>
  <c r="J33" i="5"/>
  <c r="F34" i="5"/>
  <c r="J34" i="5"/>
  <c r="F33" i="6"/>
  <c r="F34" i="6"/>
  <c r="G33" i="4"/>
  <c r="G34" i="4"/>
  <c r="G33" i="5"/>
  <c r="C30" i="6"/>
  <c r="C33" i="4"/>
  <c r="K33" i="4"/>
  <c r="K34" i="4"/>
  <c r="C33" i="5"/>
  <c r="C34" i="5"/>
  <c r="G34" i="5"/>
  <c r="C34" i="6"/>
  <c r="D33" i="4"/>
  <c r="H33" i="4"/>
  <c r="L33" i="4"/>
  <c r="D34" i="4"/>
  <c r="H34" i="4"/>
  <c r="L34" i="4"/>
  <c r="D33" i="5"/>
  <c r="H33" i="5"/>
  <c r="D34" i="5"/>
  <c r="H34" i="5"/>
  <c r="D34" i="6"/>
  <c r="D30" i="6"/>
  <c r="C31" i="3"/>
  <c r="C35" i="3"/>
  <c r="F31" i="3"/>
  <c r="E33" i="4"/>
  <c r="I33" i="4"/>
  <c r="M33" i="4"/>
  <c r="E34" i="4"/>
  <c r="I34" i="4"/>
  <c r="M34" i="4"/>
  <c r="E33" i="5"/>
  <c r="I33" i="5"/>
  <c r="E34" i="5"/>
  <c r="I34" i="5"/>
  <c r="E34" i="6"/>
  <c r="E30" i="6"/>
  <c r="F30" i="6"/>
  <c r="C29" i="6"/>
  <c r="D29" i="6"/>
  <c r="E29" i="6"/>
  <c r="F29" i="6"/>
  <c r="D30" i="5"/>
  <c r="F29" i="5"/>
  <c r="F30" i="5"/>
  <c r="C30" i="5"/>
  <c r="D29" i="5"/>
  <c r="E31" i="5"/>
  <c r="G29" i="5"/>
  <c r="G30" i="5"/>
  <c r="C31" i="5"/>
  <c r="E29" i="5"/>
  <c r="H29" i="5"/>
  <c r="H30" i="5"/>
  <c r="I29" i="5"/>
  <c r="I30" i="5"/>
  <c r="J29" i="5"/>
  <c r="J30" i="5"/>
  <c r="G29" i="4"/>
  <c r="C30" i="4"/>
  <c r="K30" i="4"/>
  <c r="G31" i="4"/>
  <c r="H29" i="4"/>
  <c r="D30" i="4"/>
  <c r="L30" i="4"/>
  <c r="H31" i="4"/>
  <c r="I29" i="4"/>
  <c r="E30" i="4"/>
  <c r="M30" i="4"/>
  <c r="I31" i="4"/>
  <c r="J29" i="4"/>
  <c r="F30" i="4"/>
  <c r="N30" i="4"/>
  <c r="J31" i="4"/>
  <c r="C29" i="4"/>
  <c r="K29" i="4"/>
  <c r="D29" i="4"/>
  <c r="L29" i="4"/>
  <c r="E29" i="4"/>
  <c r="M29" i="4"/>
  <c r="F29" i="4"/>
  <c r="N29" i="4"/>
  <c r="H31" i="3"/>
  <c r="H27" i="3"/>
  <c r="G26" i="3"/>
  <c r="E30" i="3"/>
  <c r="H21" i="3"/>
  <c r="H30" i="3" s="1"/>
  <c r="F30" i="3"/>
  <c r="F35" i="3"/>
  <c r="G20" i="3"/>
  <c r="C32" i="3"/>
  <c r="H25" i="3"/>
  <c r="E32" i="3"/>
  <c r="H23" i="3"/>
  <c r="D31" i="3"/>
  <c r="D30" i="3"/>
  <c r="G23" i="3"/>
  <c r="G35" i="3" s="1"/>
  <c r="G22" i="3"/>
  <c r="G34" i="3" s="1"/>
  <c r="H34" i="3" l="1"/>
  <c r="H35" i="3"/>
  <c r="G32" i="3"/>
  <c r="G31" i="3"/>
  <c r="G30" i="3"/>
  <c r="H32" i="3"/>
  <c r="H27" i="2" l="1"/>
  <c r="G27" i="2"/>
  <c r="F27" i="2"/>
  <c r="E27" i="2"/>
  <c r="D27" i="2"/>
  <c r="H26" i="2"/>
  <c r="G26" i="2"/>
  <c r="F26" i="2"/>
  <c r="E26" i="2"/>
  <c r="D26" i="2"/>
  <c r="H25" i="2"/>
  <c r="G25" i="2"/>
  <c r="F25" i="2"/>
  <c r="E25" i="2"/>
  <c r="D25" i="2"/>
  <c r="H24" i="2"/>
  <c r="G24" i="2"/>
  <c r="F24" i="2"/>
  <c r="E24" i="2"/>
  <c r="D24" i="2"/>
  <c r="C27" i="2"/>
  <c r="C26" i="2"/>
  <c r="C25" i="2"/>
  <c r="C24" i="2"/>
  <c r="H22" i="2" l="1"/>
  <c r="G22" i="2"/>
  <c r="F22" i="2"/>
  <c r="E22" i="2"/>
  <c r="D22" i="2"/>
  <c r="C22" i="2"/>
  <c r="H21" i="2"/>
  <c r="G21" i="2"/>
  <c r="G33" i="2" s="1"/>
  <c r="F21" i="2"/>
  <c r="E21" i="2"/>
  <c r="D21" i="2"/>
  <c r="C21" i="2"/>
  <c r="C33" i="2" s="1"/>
  <c r="H20" i="2"/>
  <c r="G20" i="2"/>
  <c r="F20" i="2"/>
  <c r="E20" i="2"/>
  <c r="D20" i="2"/>
  <c r="C20" i="2"/>
  <c r="H19" i="2"/>
  <c r="H31" i="2" s="1"/>
  <c r="G19" i="2"/>
  <c r="G31" i="2" s="1"/>
  <c r="F19" i="2"/>
  <c r="E19" i="2"/>
  <c r="D19" i="2"/>
  <c r="D31" i="2" s="1"/>
  <c r="C19" i="2"/>
  <c r="C30" i="2" s="1"/>
  <c r="L17" i="2"/>
  <c r="K17" i="2"/>
  <c r="J17" i="2"/>
  <c r="N17" i="2" s="1"/>
  <c r="I17" i="2"/>
  <c r="M17" i="2" s="1"/>
  <c r="L16" i="2"/>
  <c r="K16" i="2"/>
  <c r="J16" i="2"/>
  <c r="N16" i="2" s="1"/>
  <c r="I16" i="2"/>
  <c r="L15" i="2"/>
  <c r="K15" i="2"/>
  <c r="J15" i="2"/>
  <c r="N15" i="2" s="1"/>
  <c r="I15" i="2"/>
  <c r="L14" i="2"/>
  <c r="L27" i="2" s="1"/>
  <c r="K14" i="2"/>
  <c r="J14" i="2"/>
  <c r="J27" i="2" s="1"/>
  <c r="I14" i="2"/>
  <c r="L13" i="2"/>
  <c r="K13" i="2"/>
  <c r="J13" i="2"/>
  <c r="N13" i="2" s="1"/>
  <c r="I13" i="2"/>
  <c r="L12" i="2"/>
  <c r="K12" i="2"/>
  <c r="J12" i="2"/>
  <c r="N12" i="2" s="1"/>
  <c r="I12" i="2"/>
  <c r="L11" i="2"/>
  <c r="K11" i="2"/>
  <c r="J11" i="2"/>
  <c r="N11" i="2" s="1"/>
  <c r="I11" i="2"/>
  <c r="L10" i="2"/>
  <c r="L26" i="2" s="1"/>
  <c r="K10" i="2"/>
  <c r="J10" i="2"/>
  <c r="J26" i="2" s="1"/>
  <c r="I10" i="2"/>
  <c r="I26" i="2" s="1"/>
  <c r="L9" i="2"/>
  <c r="K9" i="2"/>
  <c r="J9" i="2"/>
  <c r="N9" i="2" s="1"/>
  <c r="I9" i="2"/>
  <c r="L8" i="2"/>
  <c r="K8" i="2"/>
  <c r="J8" i="2"/>
  <c r="N8" i="2" s="1"/>
  <c r="I8" i="2"/>
  <c r="M8" i="2" s="1"/>
  <c r="L7" i="2"/>
  <c r="K7" i="2"/>
  <c r="J7" i="2"/>
  <c r="N7" i="2" s="1"/>
  <c r="I7" i="2"/>
  <c r="M7" i="2" s="1"/>
  <c r="L6" i="2"/>
  <c r="L25" i="2" s="1"/>
  <c r="K6" i="2"/>
  <c r="K25" i="2" s="1"/>
  <c r="J6" i="2"/>
  <c r="J25" i="2" s="1"/>
  <c r="I6" i="2"/>
  <c r="I25" i="2" s="1"/>
  <c r="L5" i="2"/>
  <c r="K5" i="2"/>
  <c r="J5" i="2"/>
  <c r="N5" i="2" s="1"/>
  <c r="I5" i="2"/>
  <c r="M5" i="2" s="1"/>
  <c r="L4" i="2"/>
  <c r="K4" i="2"/>
  <c r="J4" i="2"/>
  <c r="N4" i="2" s="1"/>
  <c r="I4" i="2"/>
  <c r="M4" i="2" s="1"/>
  <c r="L3" i="2"/>
  <c r="K3" i="2"/>
  <c r="J3" i="2"/>
  <c r="N3" i="2" s="1"/>
  <c r="I3" i="2"/>
  <c r="M3" i="2" s="1"/>
  <c r="L2" i="2"/>
  <c r="L24" i="2" s="1"/>
  <c r="K2" i="2"/>
  <c r="K24" i="2" s="1"/>
  <c r="J2" i="2"/>
  <c r="J24" i="2" s="1"/>
  <c r="I2" i="2"/>
  <c r="I27" i="2" l="1"/>
  <c r="F31" i="2"/>
  <c r="K26" i="2"/>
  <c r="K27" i="2"/>
  <c r="I24" i="2"/>
  <c r="E34" i="2"/>
  <c r="K19" i="2"/>
  <c r="D33" i="2"/>
  <c r="H33" i="2"/>
  <c r="F34" i="2"/>
  <c r="L19" i="2"/>
  <c r="L20" i="2"/>
  <c r="L21" i="2"/>
  <c r="L22" i="2"/>
  <c r="E31" i="2"/>
  <c r="E33" i="2"/>
  <c r="C34" i="2"/>
  <c r="G34" i="2"/>
  <c r="M9" i="2"/>
  <c r="M11" i="2"/>
  <c r="M12" i="2"/>
  <c r="M13" i="2"/>
  <c r="M15" i="2"/>
  <c r="M16" i="2"/>
  <c r="F33" i="2"/>
  <c r="D34" i="2"/>
  <c r="H34" i="2"/>
  <c r="M6" i="2"/>
  <c r="M25" i="2" s="1"/>
  <c r="M10" i="2"/>
  <c r="M14" i="2"/>
  <c r="K20" i="2"/>
  <c r="K21" i="2"/>
  <c r="K22" i="2"/>
  <c r="G29" i="2"/>
  <c r="G30" i="2"/>
  <c r="C31" i="2"/>
  <c r="N6" i="2"/>
  <c r="N25" i="2" s="1"/>
  <c r="D29" i="2"/>
  <c r="H29" i="2"/>
  <c r="D30" i="2"/>
  <c r="H30" i="2"/>
  <c r="M2" i="2"/>
  <c r="M24" i="2" s="1"/>
  <c r="I19" i="2"/>
  <c r="I20" i="2"/>
  <c r="I21" i="2"/>
  <c r="I22" i="2"/>
  <c r="E29" i="2"/>
  <c r="E30" i="2"/>
  <c r="C29" i="2"/>
  <c r="N2" i="2"/>
  <c r="N24" i="2" s="1"/>
  <c r="N10" i="2"/>
  <c r="N26" i="2" s="1"/>
  <c r="N14" i="2"/>
  <c r="N27" i="2" s="1"/>
  <c r="J19" i="2"/>
  <c r="J20" i="2"/>
  <c r="J21" i="2"/>
  <c r="J22" i="2"/>
  <c r="F29" i="2"/>
  <c r="F30" i="2"/>
  <c r="L34" i="2" l="1"/>
  <c r="K34" i="2"/>
  <c r="K33" i="2"/>
  <c r="K31" i="2"/>
  <c r="K29" i="2"/>
  <c r="K30" i="2"/>
  <c r="M26" i="2"/>
  <c r="L33" i="2"/>
  <c r="M27" i="2"/>
  <c r="L30" i="2"/>
  <c r="L31" i="2"/>
  <c r="L29" i="2"/>
  <c r="J34" i="2"/>
  <c r="J33" i="2"/>
  <c r="N22" i="2"/>
  <c r="M20" i="2"/>
  <c r="M21" i="2"/>
  <c r="I34" i="2"/>
  <c r="M19" i="2"/>
  <c r="N21" i="2"/>
  <c r="N33" i="2" s="1"/>
  <c r="I31" i="2"/>
  <c r="I30" i="2"/>
  <c r="I29" i="2"/>
  <c r="N19" i="2"/>
  <c r="J31" i="2"/>
  <c r="J30" i="2"/>
  <c r="J29" i="2"/>
  <c r="I33" i="2"/>
  <c r="N20" i="2"/>
  <c r="M22" i="2"/>
  <c r="N31" i="2" l="1"/>
  <c r="N29" i="2"/>
  <c r="N30" i="2"/>
  <c r="M31" i="2"/>
  <c r="M29" i="2"/>
  <c r="M30" i="2"/>
  <c r="M34" i="2"/>
  <c r="M33" i="2"/>
  <c r="N34" i="2"/>
</calcChain>
</file>

<file path=xl/sharedStrings.xml><?xml version="1.0" encoding="utf-8"?>
<sst xmlns="http://schemas.openxmlformats.org/spreadsheetml/2006/main" count="765" uniqueCount="100">
  <si>
    <t>Control</t>
  </si>
  <si>
    <t>WL</t>
  </si>
  <si>
    <t>Rep</t>
  </si>
  <si>
    <t xml:space="preserve">  Mean</t>
  </si>
  <si>
    <t>Homogeneous Groups</t>
  </si>
  <si>
    <t>A</t>
  </si>
  <si>
    <t xml:space="preserve">  C</t>
  </si>
  <si>
    <t>Treat</t>
  </si>
  <si>
    <t>Mean</t>
  </si>
  <si>
    <t>SE</t>
  </si>
  <si>
    <t>C vs WL</t>
  </si>
  <si>
    <t xml:space="preserve">Treat  </t>
  </si>
  <si>
    <t xml:space="preserve"> B</t>
  </si>
  <si>
    <t xml:space="preserve">WL     </t>
  </si>
  <si>
    <t>CK+WL</t>
  </si>
  <si>
    <t xml:space="preserve">CK+WL  </t>
  </si>
  <si>
    <t>Pn_1</t>
  </si>
  <si>
    <t>Pn_2</t>
  </si>
  <si>
    <t>Gs_1</t>
  </si>
  <si>
    <t>Gs_2</t>
  </si>
  <si>
    <t>Tr_1</t>
  </si>
  <si>
    <t>Tr_2</t>
  </si>
  <si>
    <t>WUEi (Pn/Gs)_1</t>
  </si>
  <si>
    <t>WUEi (Pn/Gs)_2</t>
  </si>
  <si>
    <t>WUE (Pn/Tr)_1</t>
  </si>
  <si>
    <t>WUE (Pn/Tr)_2</t>
  </si>
  <si>
    <t>WUE_1</t>
  </si>
  <si>
    <t>WUE_2</t>
  </si>
  <si>
    <t>GA3+WL</t>
  </si>
  <si>
    <t xml:space="preserve">GA3+WL </t>
  </si>
  <si>
    <t xml:space="preserve">C vs CK+WL </t>
  </si>
  <si>
    <t>C vs GA3+WL</t>
  </si>
  <si>
    <t xml:space="preserve">   D</t>
  </si>
  <si>
    <t>WUEins (Pn/Tr)_1</t>
  </si>
  <si>
    <t>WUEins (Pn/Tr)_2</t>
  </si>
  <si>
    <t>WUEint (Pn/Gs)_1</t>
  </si>
  <si>
    <t>WUEint (Pn/Gs)_2</t>
  </si>
  <si>
    <t>Denotes "After stress" measurements</t>
  </si>
  <si>
    <t>Denotes "After Recovery" measurements</t>
  </si>
  <si>
    <t>Chl a_1</t>
  </si>
  <si>
    <t>Chl a_2</t>
  </si>
  <si>
    <t>Chl b_1</t>
  </si>
  <si>
    <t>Chl b_2</t>
  </si>
  <si>
    <t>Cl (a+b)_1</t>
  </si>
  <si>
    <t>Cl (a+b)_2</t>
  </si>
  <si>
    <t>Chl_a_1</t>
  </si>
  <si>
    <t>Total Chl_1</t>
  </si>
  <si>
    <t>Chl_a_2</t>
  </si>
  <si>
    <t>Total Chl_2</t>
  </si>
  <si>
    <t>Chl_b_1</t>
  </si>
  <si>
    <t>Chl_b_2</t>
  </si>
  <si>
    <t>Con vs Trt</t>
  </si>
  <si>
    <t>Stress VS Trt</t>
  </si>
  <si>
    <t>MDA_1</t>
  </si>
  <si>
    <t>MDA_2</t>
  </si>
  <si>
    <t>H2O2_1</t>
  </si>
  <si>
    <t>H2O2_2</t>
  </si>
  <si>
    <t>Prol_1</t>
  </si>
  <si>
    <t>Prol_2</t>
  </si>
  <si>
    <t>TSS_1</t>
  </si>
  <si>
    <t>TSS_2</t>
  </si>
  <si>
    <t>Phenol_1</t>
  </si>
  <si>
    <t>Phenol_2</t>
  </si>
  <si>
    <t>Flavonoid_1</t>
  </si>
  <si>
    <t>Flavonoid_2</t>
  </si>
  <si>
    <t xml:space="preserve">GA+WL  </t>
  </si>
  <si>
    <t>GA+WL</t>
  </si>
  <si>
    <t xml:space="preserve">C vs CK1+WL </t>
  </si>
  <si>
    <t>C vs GA1+WL</t>
  </si>
  <si>
    <t>CK1+WL</t>
  </si>
  <si>
    <t>GA1+WL</t>
  </si>
  <si>
    <t>Pht_1</t>
  </si>
  <si>
    <t>Pht_2</t>
  </si>
  <si>
    <t>shoot FW_1</t>
  </si>
  <si>
    <t>shoot FW_2</t>
  </si>
  <si>
    <t>root FW_1</t>
  </si>
  <si>
    <t>root FW_2</t>
  </si>
  <si>
    <t>girth_1</t>
  </si>
  <si>
    <t>girth_2</t>
  </si>
  <si>
    <t>Treatments</t>
  </si>
  <si>
    <t>Shoot height (cm)</t>
  </si>
  <si>
    <t>Shoot weight (g)</t>
  </si>
  <si>
    <t>Root weight (g)</t>
  </si>
  <si>
    <t>Girth width ()</t>
  </si>
  <si>
    <t>During waterlogging</t>
  </si>
  <si>
    <t>After recovery</t>
  </si>
  <si>
    <t>shoot_1</t>
  </si>
  <si>
    <t>shoot_2</t>
  </si>
  <si>
    <t>root_1</t>
  </si>
  <si>
    <t>root_2</t>
  </si>
  <si>
    <t>AB</t>
  </si>
  <si>
    <t xml:space="preserve"> BC</t>
  </si>
  <si>
    <t>pod length</t>
  </si>
  <si>
    <t>ppp_tot</t>
  </si>
  <si>
    <t>SW</t>
  </si>
  <si>
    <t>yi</t>
  </si>
  <si>
    <t>Pod length (cm)</t>
  </si>
  <si>
    <t>Total number of pods per plant</t>
  </si>
  <si>
    <t>Total seed weight per plant (g)</t>
  </si>
  <si>
    <t>Yield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</si>
</sst>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24" x14ac:knownFonts="1">
    <font>
      <sz val="11"/>
      <color theme="1"/>
      <name val="Calibri"/>
      <family val="2"/>
      <scheme val="minor"/>
    </font>
    <font>
      <sz val="12"/>
      <color theme="1"/>
      <name val="Rockwell"/>
      <family val="1"/>
    </font>
    <font>
      <b/>
      <sz val="11"/>
      <color theme="1"/>
      <name val="Rockwell"/>
      <family val="1"/>
    </font>
    <font>
      <sz val="11"/>
      <color theme="1"/>
      <name val="Rockwell"/>
      <family val="1"/>
    </font>
    <font>
      <sz val="10"/>
      <color theme="1"/>
      <name val="Rockwell"/>
      <family val="1"/>
    </font>
    <font>
      <sz val="10"/>
      <color theme="1"/>
      <name val="Courier New"/>
      <family val="3"/>
    </font>
    <font>
      <b/>
      <sz val="10"/>
      <color rgb="FF0000CC"/>
      <name val="Rockwell"/>
      <family val="1"/>
    </font>
    <font>
      <sz val="10"/>
      <name val="Rockwell"/>
      <family val="1"/>
    </font>
    <font>
      <b/>
      <sz val="12"/>
      <color theme="1"/>
      <name val="Rockwell"/>
      <family val="1"/>
    </font>
    <font>
      <b/>
      <sz val="10"/>
      <name val="Rockwell"/>
      <family val="1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ourier New"/>
      <family val="3"/>
    </font>
    <font>
      <b/>
      <sz val="10"/>
      <color theme="1"/>
      <name val="Rockwell"/>
      <family val="1"/>
    </font>
    <font>
      <b/>
      <sz val="11"/>
      <color rgb="FF002060"/>
      <name val="Rockwell"/>
      <family val="1"/>
    </font>
    <font>
      <sz val="10"/>
      <color rgb="FF000000"/>
      <name val="Rockwell"/>
      <family val="1"/>
    </font>
    <font>
      <sz val="10"/>
      <color rgb="FF002060"/>
      <name val="Rockwell"/>
      <family val="1"/>
    </font>
    <font>
      <sz val="11"/>
      <name val="Rockwell"/>
      <family val="1"/>
    </font>
    <font>
      <b/>
      <sz val="12"/>
      <color rgb="FF0000FF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Rockwell"/>
      <family val="1"/>
    </font>
    <font>
      <b/>
      <sz val="12"/>
      <name val="Times New Roman"/>
      <family val="1"/>
    </font>
    <font>
      <b/>
      <sz val="11"/>
      <name val="Rockwell"/>
      <family val="1"/>
    </font>
    <font>
      <sz val="10"/>
      <color rgb="FFFF0000"/>
      <name val="Rockwell"/>
      <family val="1"/>
    </font>
  </fonts>
  <fills count="2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ABF8F"/>
        <bgColor rgb="FF000000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5" fillId="0" borderId="0" xfId="0" applyFont="1" applyAlignment="1">
      <alignment vertical="center"/>
    </xf>
    <xf numFmtId="0" fontId="3" fillId="0" borderId="0" xfId="0" applyFont="1"/>
    <xf numFmtId="0" fontId="3" fillId="6" borderId="1" xfId="0" applyFont="1" applyFill="1" applyBorder="1"/>
    <xf numFmtId="0" fontId="4" fillId="0" borderId="1" xfId="0" applyFont="1" applyBorder="1"/>
    <xf numFmtId="2" fontId="6" fillId="3" borderId="1" xfId="0" applyNumberFormat="1" applyFont="1" applyFill="1" applyBorder="1" applyAlignment="1">
      <alignment vertical="center" wrapText="1"/>
    </xf>
    <xf numFmtId="0" fontId="6" fillId="6" borderId="1" xfId="0" applyFont="1" applyFill="1" applyBorder="1"/>
    <xf numFmtId="2" fontId="3" fillId="0" borderId="0" xfId="0" applyNumberFormat="1" applyFont="1"/>
    <xf numFmtId="2" fontId="1" fillId="8" borderId="1" xfId="0" applyNumberFormat="1" applyFont="1" applyFill="1" applyBorder="1"/>
    <xf numFmtId="0" fontId="3" fillId="0" borderId="1" xfId="0" applyFont="1" applyBorder="1"/>
    <xf numFmtId="0" fontId="3" fillId="10" borderId="1" xfId="0" applyFont="1" applyFill="1" applyBorder="1"/>
    <xf numFmtId="2" fontId="7" fillId="5" borderId="1" xfId="0" applyNumberFormat="1" applyFont="1" applyFill="1" applyBorder="1"/>
    <xf numFmtId="2" fontId="7" fillId="0" borderId="1" xfId="0" applyNumberFormat="1" applyFont="1" applyBorder="1"/>
    <xf numFmtId="2" fontId="7" fillId="4" borderId="1" xfId="0" applyNumberFormat="1" applyFont="1" applyFill="1" applyBorder="1"/>
    <xf numFmtId="0" fontId="2" fillId="2" borderId="1" xfId="0" applyFont="1" applyFill="1" applyBorder="1"/>
    <xf numFmtId="2" fontId="2" fillId="7" borderId="1" xfId="0" applyNumberFormat="1" applyFont="1" applyFill="1" applyBorder="1"/>
    <xf numFmtId="165" fontId="2" fillId="7" borderId="1" xfId="0" applyNumberFormat="1" applyFont="1" applyFill="1" applyBorder="1"/>
    <xf numFmtId="164" fontId="8" fillId="7" borderId="1" xfId="0" applyNumberFormat="1" applyFont="1" applyFill="1" applyBorder="1"/>
    <xf numFmtId="2" fontId="8" fillId="7" borderId="1" xfId="0" applyNumberFormat="1" applyFont="1" applyFill="1" applyBorder="1"/>
    <xf numFmtId="2" fontId="1" fillId="0" borderId="1" xfId="0" applyNumberFormat="1" applyFont="1" applyBorder="1"/>
    <xf numFmtId="165" fontId="1" fillId="0" borderId="1" xfId="0" applyNumberFormat="1" applyFont="1" applyBorder="1"/>
    <xf numFmtId="2" fontId="1" fillId="0" borderId="1" xfId="0" applyNumberFormat="1" applyFont="1" applyBorder="1" applyAlignment="1">
      <alignment horizontal="center"/>
    </xf>
    <xf numFmtId="2" fontId="3" fillId="0" borderId="1" xfId="0" applyNumberFormat="1" applyFont="1" applyBorder="1"/>
    <xf numFmtId="2" fontId="1" fillId="0" borderId="2" xfId="0" applyNumberFormat="1" applyFont="1" applyBorder="1"/>
    <xf numFmtId="165" fontId="1" fillId="0" borderId="2" xfId="0" applyNumberFormat="1" applyFont="1" applyBorder="1"/>
    <xf numFmtId="2" fontId="1" fillId="0" borderId="2" xfId="0" applyNumberFormat="1" applyFont="1" applyBorder="1" applyAlignment="1">
      <alignment horizontal="center"/>
    </xf>
    <xf numFmtId="0" fontId="3" fillId="0" borderId="2" xfId="0" applyFont="1" applyBorder="1"/>
    <xf numFmtId="2" fontId="3" fillId="0" borderId="2" xfId="0" applyNumberFormat="1" applyFont="1" applyBorder="1"/>
    <xf numFmtId="0" fontId="3" fillId="11" borderId="1" xfId="0" applyFont="1" applyFill="1" applyBorder="1"/>
    <xf numFmtId="2" fontId="1" fillId="11" borderId="1" xfId="0" applyNumberFormat="1" applyFont="1" applyFill="1" applyBorder="1"/>
    <xf numFmtId="165" fontId="1" fillId="11" borderId="1" xfId="0" applyNumberFormat="1" applyFont="1" applyFill="1" applyBorder="1"/>
    <xf numFmtId="2" fontId="1" fillId="11" borderId="1" xfId="0" applyNumberFormat="1" applyFont="1" applyFill="1" applyBorder="1" applyAlignment="1">
      <alignment horizontal="center"/>
    </xf>
    <xf numFmtId="0" fontId="3" fillId="11" borderId="2" xfId="0" applyFont="1" applyFill="1" applyBorder="1"/>
    <xf numFmtId="2" fontId="1" fillId="11" borderId="2" xfId="0" applyNumberFormat="1" applyFont="1" applyFill="1" applyBorder="1"/>
    <xf numFmtId="2" fontId="3" fillId="11" borderId="1" xfId="0" applyNumberFormat="1" applyFont="1" applyFill="1" applyBorder="1"/>
    <xf numFmtId="2" fontId="3" fillId="0" borderId="1" xfId="0" applyNumberFormat="1" applyFont="1" applyFill="1" applyBorder="1"/>
    <xf numFmtId="2" fontId="1" fillId="0" borderId="1" xfId="0" applyNumberFormat="1" applyFont="1" applyFill="1" applyBorder="1"/>
    <xf numFmtId="165" fontId="1" fillId="0" borderId="1" xfId="0" applyNumberFormat="1" applyFont="1" applyFill="1" applyBorder="1"/>
    <xf numFmtId="2" fontId="1" fillId="0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2" fontId="1" fillId="2" borderId="1" xfId="0" applyNumberFormat="1" applyFont="1" applyFill="1" applyBorder="1"/>
    <xf numFmtId="165" fontId="1" fillId="2" borderId="1" xfId="0" applyNumberFormat="1" applyFont="1" applyFill="1" applyBorder="1"/>
    <xf numFmtId="2" fontId="1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/>
    <xf numFmtId="0" fontId="2" fillId="7" borderId="1" xfId="0" applyFont="1" applyFill="1" applyBorder="1"/>
    <xf numFmtId="2" fontId="0" fillId="0" borderId="0" xfId="0" applyNumberFormat="1"/>
    <xf numFmtId="165" fontId="0" fillId="0" borderId="0" xfId="0" applyNumberFormat="1"/>
    <xf numFmtId="165" fontId="1" fillId="8" borderId="1" xfId="0" applyNumberFormat="1" applyFont="1" applyFill="1" applyBorder="1"/>
    <xf numFmtId="2" fontId="1" fillId="9" borderId="1" xfId="0" applyNumberFormat="1" applyFont="1" applyFill="1" applyBorder="1"/>
    <xf numFmtId="2" fontId="9" fillId="3" borderId="1" xfId="0" applyNumberFormat="1" applyFont="1" applyFill="1" applyBorder="1"/>
    <xf numFmtId="2" fontId="7" fillId="0" borderId="1" xfId="0" applyNumberFormat="1" applyFont="1" applyFill="1" applyBorder="1"/>
    <xf numFmtId="2" fontId="10" fillId="0" borderId="0" xfId="0" applyNumberFormat="1" applyFont="1"/>
    <xf numFmtId="0" fontId="11" fillId="7" borderId="3" xfId="0" applyFont="1" applyFill="1" applyBorder="1" applyAlignment="1">
      <alignment horizontal="center"/>
    </xf>
    <xf numFmtId="0" fontId="11" fillId="7" borderId="4" xfId="0" applyFont="1" applyFill="1" applyBorder="1"/>
    <xf numFmtId="0" fontId="11" fillId="7" borderId="5" xfId="0" applyFont="1" applyFill="1" applyBorder="1"/>
    <xf numFmtId="0" fontId="11" fillId="7" borderId="6" xfId="0" applyFont="1" applyFill="1" applyBorder="1" applyAlignment="1">
      <alignment horizontal="center"/>
    </xf>
    <xf numFmtId="0" fontId="11" fillId="7" borderId="7" xfId="0" applyFont="1" applyFill="1" applyBorder="1"/>
    <xf numFmtId="0" fontId="11" fillId="7" borderId="8" xfId="0" applyFont="1" applyFill="1" applyBorder="1"/>
    <xf numFmtId="0" fontId="4" fillId="12" borderId="1" xfId="0" applyFont="1" applyFill="1" applyBorder="1" applyAlignment="1">
      <alignment horizontal="center"/>
    </xf>
    <xf numFmtId="0" fontId="3" fillId="12" borderId="1" xfId="0" applyFont="1" applyFill="1" applyBorder="1"/>
    <xf numFmtId="2" fontId="3" fillId="12" borderId="1" xfId="0" applyNumberFormat="1" applyFont="1" applyFill="1" applyBorder="1"/>
    <xf numFmtId="0" fontId="4" fillId="4" borderId="1" xfId="0" applyFont="1" applyFill="1" applyBorder="1" applyAlignment="1">
      <alignment horizontal="center"/>
    </xf>
    <xf numFmtId="0" fontId="3" fillId="4" borderId="1" xfId="0" applyFont="1" applyFill="1" applyBorder="1"/>
    <xf numFmtId="2" fontId="3" fillId="4" borderId="1" xfId="0" applyNumberFormat="1" applyFont="1" applyFill="1" applyBorder="1"/>
    <xf numFmtId="0" fontId="2" fillId="0" borderId="0" xfId="0" applyFont="1"/>
    <xf numFmtId="0" fontId="12" fillId="0" borderId="0" xfId="0" applyFont="1" applyAlignment="1">
      <alignment vertical="center"/>
    </xf>
    <xf numFmtId="0" fontId="4" fillId="13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3" fillId="9" borderId="1" xfId="0" applyFont="1" applyFill="1" applyBorder="1"/>
    <xf numFmtId="2" fontId="3" fillId="9" borderId="1" xfId="0" applyNumberFormat="1" applyFont="1" applyFill="1" applyBorder="1"/>
    <xf numFmtId="2" fontId="3" fillId="14" borderId="1" xfId="0" applyNumberFormat="1" applyFont="1" applyFill="1" applyBorder="1"/>
    <xf numFmtId="0" fontId="3" fillId="15" borderId="1" xfId="0" applyFont="1" applyFill="1" applyBorder="1"/>
    <xf numFmtId="0" fontId="1" fillId="9" borderId="1" xfId="0" applyFont="1" applyFill="1" applyBorder="1"/>
    <xf numFmtId="2" fontId="13" fillId="3" borderId="1" xfId="0" applyNumberFormat="1" applyFont="1" applyFill="1" applyBorder="1"/>
    <xf numFmtId="2" fontId="4" fillId="5" borderId="1" xfId="0" applyNumberFormat="1" applyFont="1" applyFill="1" applyBorder="1"/>
    <xf numFmtId="2" fontId="4" fillId="0" borderId="1" xfId="0" applyNumberFormat="1" applyFont="1" applyBorder="1"/>
    <xf numFmtId="2" fontId="4" fillId="4" borderId="1" xfId="0" applyNumberFormat="1" applyFont="1" applyFill="1" applyBorder="1"/>
    <xf numFmtId="0" fontId="3" fillId="2" borderId="0" xfId="0" applyFont="1" applyFill="1"/>
    <xf numFmtId="0" fontId="14" fillId="7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2" fontId="14" fillId="7" borderId="1" xfId="0" applyNumberFormat="1" applyFont="1" applyFill="1" applyBorder="1" applyAlignment="1">
      <alignment horizontal="center"/>
    </xf>
    <xf numFmtId="164" fontId="15" fillId="16" borderId="1" xfId="0" applyNumberFormat="1" applyFont="1" applyFill="1" applyBorder="1" applyAlignment="1">
      <alignment horizontal="center" vertical="center"/>
    </xf>
    <xf numFmtId="0" fontId="15" fillId="16" borderId="1" xfId="0" applyFont="1" applyFill="1" applyBorder="1" applyAlignment="1">
      <alignment horizontal="center"/>
    </xf>
    <xf numFmtId="2" fontId="16" fillId="3" borderId="1" xfId="0" applyNumberFormat="1" applyFont="1" applyFill="1" applyBorder="1" applyAlignment="1">
      <alignment horizontal="right" vertical="center"/>
    </xf>
    <xf numFmtId="2" fontId="16" fillId="3" borderId="1" xfId="0" applyNumberFormat="1" applyFont="1" applyFill="1" applyBorder="1" applyAlignment="1">
      <alignment horizontal="right"/>
    </xf>
    <xf numFmtId="2" fontId="15" fillId="16" borderId="1" xfId="0" applyNumberFormat="1" applyFont="1" applyFill="1" applyBorder="1" applyAlignment="1">
      <alignment horizontal="center" vertical="center"/>
    </xf>
    <xf numFmtId="2" fontId="17" fillId="4" borderId="1" xfId="0" applyNumberFormat="1" applyFont="1" applyFill="1" applyBorder="1"/>
    <xf numFmtId="0" fontId="17" fillId="0" borderId="0" xfId="0" applyFont="1"/>
    <xf numFmtId="0" fontId="4" fillId="0" borderId="2" xfId="0" applyFont="1" applyBorder="1"/>
    <xf numFmtId="0" fontId="4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3" fillId="17" borderId="1" xfId="0" applyFont="1" applyFill="1" applyBorder="1"/>
    <xf numFmtId="2" fontId="2" fillId="2" borderId="1" xfId="0" applyNumberFormat="1" applyFont="1" applyFill="1" applyBorder="1"/>
    <xf numFmtId="0" fontId="18" fillId="0" borderId="1" xfId="0" applyFont="1" applyBorder="1" applyAlignment="1">
      <alignment vertical="center" wrapText="1"/>
    </xf>
    <xf numFmtId="0" fontId="19" fillId="0" borderId="1" xfId="0" applyFont="1" applyBorder="1"/>
    <xf numFmtId="2" fontId="19" fillId="6" borderId="1" xfId="0" applyNumberFormat="1" applyFont="1" applyFill="1" applyBorder="1"/>
    <xf numFmtId="0" fontId="19" fillId="6" borderId="1" xfId="0" applyFont="1" applyFill="1" applyBorder="1"/>
    <xf numFmtId="0" fontId="3" fillId="6" borderId="0" xfId="0" applyFont="1" applyFill="1"/>
    <xf numFmtId="0" fontId="3" fillId="18" borderId="1" xfId="0" applyFont="1" applyFill="1" applyBorder="1"/>
    <xf numFmtId="2" fontId="3" fillId="18" borderId="1" xfId="0" applyNumberFormat="1" applyFont="1" applyFill="1" applyBorder="1"/>
    <xf numFmtId="0" fontId="0" fillId="0" borderId="1" xfId="0" applyBorder="1"/>
    <xf numFmtId="2" fontId="3" fillId="6" borderId="1" xfId="0" applyNumberFormat="1" applyFont="1" applyFill="1" applyBorder="1"/>
    <xf numFmtId="0" fontId="20" fillId="0" borderId="1" xfId="0" applyFont="1" applyBorder="1"/>
    <xf numFmtId="2" fontId="3" fillId="10" borderId="1" xfId="0" applyNumberFormat="1" applyFont="1" applyFill="1" applyBorder="1"/>
    <xf numFmtId="2" fontId="2" fillId="17" borderId="1" xfId="0" applyNumberFormat="1" applyFont="1" applyFill="1" applyBorder="1"/>
    <xf numFmtId="0" fontId="4" fillId="0" borderId="8" xfId="0" applyFont="1" applyBorder="1"/>
    <xf numFmtId="0" fontId="21" fillId="0" borderId="1" xfId="0" applyFont="1" applyBorder="1"/>
    <xf numFmtId="0" fontId="22" fillId="0" borderId="1" xfId="0" applyFont="1" applyBorder="1"/>
    <xf numFmtId="2" fontId="17" fillId="0" borderId="1" xfId="0" applyNumberFormat="1" applyFont="1" applyBorder="1"/>
    <xf numFmtId="0" fontId="3" fillId="19" borderId="1" xfId="0" applyFont="1" applyFill="1" applyBorder="1"/>
    <xf numFmtId="2" fontId="3" fillId="19" borderId="1" xfId="0" applyNumberFormat="1" applyFont="1" applyFill="1" applyBorder="1"/>
    <xf numFmtId="2" fontId="23" fillId="5" borderId="1" xfId="0" applyNumberFormat="1" applyFont="1" applyFill="1" applyBorder="1"/>
    <xf numFmtId="2" fontId="23" fillId="4" borderId="1" xfId="0" applyNumberFormat="1" applyFont="1" applyFill="1" applyBorder="1"/>
    <xf numFmtId="0" fontId="18" fillId="0" borderId="2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00"/>
      <color rgb="FF006600"/>
      <color rgb="FF00FF99"/>
      <color rgb="FF00FF00"/>
      <color rgb="FF0099FF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X48"/>
  <sheetViews>
    <sheetView tabSelected="1" zoomScale="84" zoomScaleNormal="84" workbookViewId="0">
      <selection activeCell="H11" sqref="H11"/>
    </sheetView>
  </sheetViews>
  <sheetFormatPr defaultColWidth="9.140625" defaultRowHeight="14.25" x14ac:dyDescent="0.2"/>
  <cols>
    <col min="1" max="2" width="9.140625" style="2"/>
    <col min="3" max="8" width="9.140625" style="7"/>
    <col min="9" max="10" width="9.140625" style="2"/>
    <col min="11" max="11" width="10.140625" style="2" customWidth="1"/>
    <col min="12" max="19" width="9.140625" style="2"/>
    <col min="20" max="20" width="11" style="2" customWidth="1"/>
    <col min="21" max="16384" width="9.140625" style="2"/>
  </cols>
  <sheetData>
    <row r="1" spans="1:24" ht="15.75" x14ac:dyDescent="0.25">
      <c r="A1" s="14" t="s">
        <v>7</v>
      </c>
      <c r="B1" s="14" t="s">
        <v>2</v>
      </c>
      <c r="C1" s="15" t="s">
        <v>16</v>
      </c>
      <c r="D1" s="15" t="s">
        <v>17</v>
      </c>
      <c r="E1" s="16" t="s">
        <v>18</v>
      </c>
      <c r="F1" s="15" t="s">
        <v>19</v>
      </c>
      <c r="G1" s="15" t="s">
        <v>20</v>
      </c>
      <c r="H1" s="15" t="s">
        <v>21</v>
      </c>
      <c r="I1" s="17" t="s">
        <v>22</v>
      </c>
      <c r="J1" s="17" t="s">
        <v>23</v>
      </c>
      <c r="K1" s="17" t="s">
        <v>24</v>
      </c>
      <c r="L1" s="17" t="s">
        <v>25</v>
      </c>
      <c r="M1" s="18" t="s">
        <v>26</v>
      </c>
      <c r="N1" s="18" t="s">
        <v>27</v>
      </c>
      <c r="O1"/>
      <c r="P1"/>
      <c r="Q1"/>
      <c r="R1"/>
      <c r="S1"/>
      <c r="T1"/>
      <c r="U1"/>
      <c r="V1"/>
      <c r="W1"/>
      <c r="X1"/>
    </row>
    <row r="2" spans="1:24" ht="15.75" x14ac:dyDescent="0.25">
      <c r="A2" s="9" t="s">
        <v>0</v>
      </c>
      <c r="B2" s="9">
        <v>1</v>
      </c>
      <c r="C2" s="19">
        <v>40.879810651329805</v>
      </c>
      <c r="D2" s="19">
        <v>36.454321898476699</v>
      </c>
      <c r="E2" s="20">
        <v>0.442868289173385</v>
      </c>
      <c r="F2" s="19">
        <v>0.56344464634461899</v>
      </c>
      <c r="G2" s="19">
        <v>6.1604088165973003</v>
      </c>
      <c r="H2" s="19">
        <v>6.2759531728201203</v>
      </c>
      <c r="I2" s="21">
        <f t="shared" ref="I2:J17" si="0">C2/E2</f>
        <v>92.306926575465795</v>
      </c>
      <c r="J2" s="9">
        <f t="shared" si="0"/>
        <v>64.69902968282031</v>
      </c>
      <c r="K2" s="19">
        <f t="shared" ref="K2:L17" si="1">C2/G2</f>
        <v>6.6358924981069283</v>
      </c>
      <c r="L2" s="22">
        <f t="shared" si="1"/>
        <v>5.8085713667133421</v>
      </c>
      <c r="M2" s="7">
        <f>(I2+K2)</f>
        <v>98.942819073572721</v>
      </c>
      <c r="N2" s="7">
        <f>(J2+L2)</f>
        <v>70.507601049533648</v>
      </c>
      <c r="O2"/>
      <c r="P2" s="52">
        <v>1</v>
      </c>
      <c r="Q2" s="53" t="s">
        <v>37</v>
      </c>
      <c r="R2" s="53"/>
      <c r="S2" s="53"/>
      <c r="T2" s="54"/>
      <c r="U2"/>
      <c r="V2"/>
      <c r="W2"/>
      <c r="X2"/>
    </row>
    <row r="3" spans="1:24" ht="15.75" x14ac:dyDescent="0.25">
      <c r="A3" s="9" t="s">
        <v>0</v>
      </c>
      <c r="B3" s="9">
        <v>2</v>
      </c>
      <c r="C3" s="19">
        <v>37.385528319107372</v>
      </c>
      <c r="D3" s="19">
        <v>38.581721886849003</v>
      </c>
      <c r="E3" s="20">
        <v>0.44191974942327</v>
      </c>
      <c r="F3" s="19">
        <v>0.59914147485037095</v>
      </c>
      <c r="G3" s="19">
        <v>6.2248657029152703</v>
      </c>
      <c r="H3" s="19">
        <v>7.2970292020503198</v>
      </c>
      <c r="I3" s="21">
        <f t="shared" si="0"/>
        <v>84.598003071592927</v>
      </c>
      <c r="J3" s="9">
        <f t="shared" si="0"/>
        <v>64.395011038894225</v>
      </c>
      <c r="K3" s="19">
        <f t="shared" si="1"/>
        <v>6.0058369293973257</v>
      </c>
      <c r="L3" s="22">
        <f t="shared" si="1"/>
        <v>5.2873191018624821</v>
      </c>
      <c r="M3" s="7">
        <f t="shared" ref="M3:N17" si="2">(I3+K3)</f>
        <v>90.60384000099026</v>
      </c>
      <c r="N3" s="7">
        <f t="shared" si="2"/>
        <v>69.682330140756704</v>
      </c>
      <c r="O3"/>
      <c r="P3" s="55">
        <v>2</v>
      </c>
      <c r="Q3" s="56" t="s">
        <v>38</v>
      </c>
      <c r="R3" s="56"/>
      <c r="S3" s="56"/>
      <c r="T3" s="57"/>
      <c r="U3"/>
      <c r="V3"/>
      <c r="W3"/>
      <c r="X3"/>
    </row>
    <row r="4" spans="1:24" ht="15.75" x14ac:dyDescent="0.25">
      <c r="A4" s="9" t="s">
        <v>0</v>
      </c>
      <c r="B4" s="9">
        <v>3</v>
      </c>
      <c r="C4" s="19">
        <v>37.306398801892691</v>
      </c>
      <c r="D4" s="19">
        <v>45.695304510937454</v>
      </c>
      <c r="E4" s="20">
        <v>0.43855621524975202</v>
      </c>
      <c r="F4" s="19">
        <v>0.77</v>
      </c>
      <c r="G4" s="19">
        <v>5.9906696420942369</v>
      </c>
      <c r="H4" s="19">
        <v>6.5</v>
      </c>
      <c r="I4" s="21">
        <f t="shared" si="0"/>
        <v>85.066400850452396</v>
      </c>
      <c r="J4" s="9">
        <f t="shared" si="0"/>
        <v>59.344551312905786</v>
      </c>
      <c r="K4" s="19">
        <f t="shared" si="1"/>
        <v>6.2274171387709849</v>
      </c>
      <c r="L4" s="22">
        <f t="shared" si="1"/>
        <v>7.0300468478365312</v>
      </c>
      <c r="M4" s="7">
        <f t="shared" si="2"/>
        <v>91.293817989223385</v>
      </c>
      <c r="N4" s="7">
        <f t="shared" si="2"/>
        <v>66.374598160742323</v>
      </c>
      <c r="O4"/>
      <c r="P4"/>
      <c r="Q4"/>
      <c r="R4"/>
      <c r="S4"/>
      <c r="T4"/>
      <c r="U4"/>
      <c r="V4"/>
      <c r="W4"/>
      <c r="X4"/>
    </row>
    <row r="5" spans="1:24" ht="15.75" customHeight="1" x14ac:dyDescent="0.25">
      <c r="A5" s="9" t="s">
        <v>0</v>
      </c>
      <c r="B5" s="9">
        <v>4</v>
      </c>
      <c r="C5" s="23">
        <v>38.885122713019079</v>
      </c>
      <c r="D5" s="23">
        <v>44.535100836892099</v>
      </c>
      <c r="E5" s="24">
        <v>0.43028159586226195</v>
      </c>
      <c r="F5" s="23">
        <v>0.54041844514786497</v>
      </c>
      <c r="G5" s="23">
        <v>6.2433659101007821</v>
      </c>
      <c r="H5" s="23">
        <v>7.1070276220948196</v>
      </c>
      <c r="I5" s="25">
        <f t="shared" si="0"/>
        <v>90.371336090021032</v>
      </c>
      <c r="J5" s="26">
        <f t="shared" si="0"/>
        <v>82.408550701312137</v>
      </c>
      <c r="K5" s="23">
        <f t="shared" si="1"/>
        <v>6.2282306167750123</v>
      </c>
      <c r="L5" s="27">
        <f t="shared" si="1"/>
        <v>6.266346946287122</v>
      </c>
      <c r="M5" s="7">
        <f t="shared" si="2"/>
        <v>96.59956670679604</v>
      </c>
      <c r="N5" s="7">
        <f t="shared" si="2"/>
        <v>88.674897647599266</v>
      </c>
      <c r="O5"/>
      <c r="P5"/>
      <c r="Q5"/>
      <c r="R5"/>
      <c r="S5"/>
      <c r="T5"/>
      <c r="U5"/>
      <c r="V5"/>
      <c r="W5"/>
      <c r="X5"/>
    </row>
    <row r="6" spans="1:24" ht="15.75" x14ac:dyDescent="0.25">
      <c r="A6" s="28" t="s">
        <v>1</v>
      </c>
      <c r="B6" s="28">
        <v>1</v>
      </c>
      <c r="C6" s="29">
        <v>23.11246215404633</v>
      </c>
      <c r="D6" s="29">
        <v>24.336711114075001</v>
      </c>
      <c r="E6" s="30">
        <v>5.5895243078353703E-2</v>
      </c>
      <c r="F6" s="29">
        <v>0.29806762016306998</v>
      </c>
      <c r="G6" s="29">
        <v>1.50835270496401</v>
      </c>
      <c r="H6" s="29">
        <v>4.4261082411255499</v>
      </c>
      <c r="I6" s="31">
        <f t="shared" si="0"/>
        <v>413.4960487003766</v>
      </c>
      <c r="J6" s="32">
        <f t="shared" si="0"/>
        <v>81.648288736497491</v>
      </c>
      <c r="K6" s="33">
        <f t="shared" si="1"/>
        <v>15.322982534511253</v>
      </c>
      <c r="L6" s="34">
        <f t="shared" si="1"/>
        <v>5.498444635390622</v>
      </c>
      <c r="M6" s="34">
        <f t="shared" si="2"/>
        <v>428.81903123488786</v>
      </c>
      <c r="N6" s="34">
        <f t="shared" si="2"/>
        <v>87.146733371888118</v>
      </c>
      <c r="O6"/>
      <c r="P6"/>
      <c r="Q6"/>
      <c r="R6"/>
      <c r="S6"/>
      <c r="T6"/>
      <c r="U6"/>
      <c r="V6"/>
      <c r="W6"/>
      <c r="X6"/>
    </row>
    <row r="7" spans="1:24" ht="15.75" x14ac:dyDescent="0.25">
      <c r="A7" s="28" t="s">
        <v>1</v>
      </c>
      <c r="B7" s="28">
        <v>2</v>
      </c>
      <c r="C7" s="29">
        <v>24.9853921075395</v>
      </c>
      <c r="D7" s="29">
        <v>25.034980524759401</v>
      </c>
      <c r="E7" s="30">
        <v>3.1967896136076E-2</v>
      </c>
      <c r="F7" s="29">
        <v>0.25396907738517399</v>
      </c>
      <c r="G7" s="29">
        <v>1.4820824145271501</v>
      </c>
      <c r="H7" s="29">
        <v>4.8251962397032404</v>
      </c>
      <c r="I7" s="31">
        <f t="shared" si="0"/>
        <v>781.57761778208817</v>
      </c>
      <c r="J7" s="32">
        <f t="shared" si="0"/>
        <v>98.574916216240396</v>
      </c>
      <c r="K7" s="33">
        <f t="shared" si="1"/>
        <v>16.858301443048259</v>
      </c>
      <c r="L7" s="34">
        <f t="shared" si="1"/>
        <v>5.1883859808153847</v>
      </c>
      <c r="M7" s="34">
        <f t="shared" si="2"/>
        <v>798.43591922513644</v>
      </c>
      <c r="N7" s="34">
        <f t="shared" si="2"/>
        <v>103.76330219705578</v>
      </c>
      <c r="O7"/>
      <c r="P7"/>
      <c r="Q7"/>
      <c r="R7"/>
      <c r="S7"/>
      <c r="T7"/>
      <c r="U7"/>
      <c r="V7"/>
      <c r="W7"/>
      <c r="X7"/>
    </row>
    <row r="8" spans="1:24" ht="15.75" x14ac:dyDescent="0.25">
      <c r="A8" s="28" t="s">
        <v>1</v>
      </c>
      <c r="B8" s="28">
        <v>3</v>
      </c>
      <c r="C8" s="29">
        <v>17.548295196956097</v>
      </c>
      <c r="D8" s="29">
        <v>22.0780220777301</v>
      </c>
      <c r="E8" s="30">
        <v>4.8906802955071299E-2</v>
      </c>
      <c r="F8" s="29">
        <v>0.31416206998599999</v>
      </c>
      <c r="G8" s="29">
        <v>1.8325773334019999</v>
      </c>
      <c r="H8" s="29">
        <v>4.3208238994919483</v>
      </c>
      <c r="I8" s="31">
        <f t="shared" si="0"/>
        <v>358.81092479254892</v>
      </c>
      <c r="J8" s="32">
        <f t="shared" si="0"/>
        <v>70.275899565832262</v>
      </c>
      <c r="K8" s="33">
        <f t="shared" si="1"/>
        <v>9.5757460692692344</v>
      </c>
      <c r="L8" s="34">
        <f t="shared" si="1"/>
        <v>5.1096787537039132</v>
      </c>
      <c r="M8" s="34">
        <f t="shared" si="2"/>
        <v>368.38667086181817</v>
      </c>
      <c r="N8" s="34">
        <f>(J8+L8)</f>
        <v>75.385578319536179</v>
      </c>
      <c r="O8"/>
      <c r="P8" s="44" t="s">
        <v>16</v>
      </c>
      <c r="Q8"/>
      <c r="R8"/>
      <c r="S8" s="44" t="s">
        <v>17</v>
      </c>
      <c r="T8"/>
      <c r="U8"/>
      <c r="V8"/>
      <c r="W8"/>
      <c r="X8"/>
    </row>
    <row r="9" spans="1:24" ht="15.75" x14ac:dyDescent="0.25">
      <c r="A9" s="28" t="s">
        <v>1</v>
      </c>
      <c r="B9" s="28">
        <v>4</v>
      </c>
      <c r="C9" s="29">
        <v>20.664704457409901</v>
      </c>
      <c r="D9" s="29">
        <v>24.455297281754401</v>
      </c>
      <c r="E9" s="30">
        <v>3.3716681848207607E-2</v>
      </c>
      <c r="F9" s="29">
        <v>0.28999999999999998</v>
      </c>
      <c r="G9" s="29">
        <v>1.5981374215203401</v>
      </c>
      <c r="H9" s="29">
        <v>3.94307557251856</v>
      </c>
      <c r="I9" s="31">
        <f t="shared" si="0"/>
        <v>612.89258979997896</v>
      </c>
      <c r="J9" s="32">
        <f t="shared" si="0"/>
        <v>84.328611316394486</v>
      </c>
      <c r="K9" s="33">
        <f t="shared" si="1"/>
        <v>12.930492821919628</v>
      </c>
      <c r="L9" s="34">
        <f t="shared" si="1"/>
        <v>6.2020868816709172</v>
      </c>
      <c r="M9" s="34">
        <f t="shared" si="2"/>
        <v>625.82308262189861</v>
      </c>
      <c r="N9" s="34">
        <f t="shared" si="2"/>
        <v>90.530698198065409</v>
      </c>
      <c r="O9"/>
      <c r="P9" t="s">
        <v>11</v>
      </c>
      <c r="Q9" t="s">
        <v>3</v>
      </c>
      <c r="R9" t="s">
        <v>4</v>
      </c>
      <c r="S9" t="s">
        <v>11</v>
      </c>
      <c r="T9" t="s">
        <v>3</v>
      </c>
      <c r="U9" t="s">
        <v>4</v>
      </c>
      <c r="V9"/>
      <c r="W9"/>
      <c r="X9"/>
    </row>
    <row r="10" spans="1:24" ht="15.75" x14ac:dyDescent="0.25">
      <c r="A10" s="9" t="s">
        <v>14</v>
      </c>
      <c r="B10" s="9">
        <v>1</v>
      </c>
      <c r="C10" s="36">
        <v>26.470829730447988</v>
      </c>
      <c r="D10" s="36">
        <v>33.221167294047</v>
      </c>
      <c r="E10" s="37">
        <v>3.1567732355300998E-2</v>
      </c>
      <c r="F10" s="36">
        <v>0.20030198321281001</v>
      </c>
      <c r="G10" s="36">
        <v>1.0213774759037799</v>
      </c>
      <c r="H10" s="36">
        <v>3.1535642043531502</v>
      </c>
      <c r="I10" s="38">
        <f t="shared" si="0"/>
        <v>838.54074256945751</v>
      </c>
      <c r="J10" s="26">
        <f t="shared" si="0"/>
        <v>165.8554087242926</v>
      </c>
      <c r="K10" s="23">
        <f t="shared" si="1"/>
        <v>25.916794089300737</v>
      </c>
      <c r="L10" s="35">
        <f t="shared" si="1"/>
        <v>10.534482617537583</v>
      </c>
      <c r="M10" s="35">
        <f t="shared" si="2"/>
        <v>864.45753665875827</v>
      </c>
      <c r="N10" s="35">
        <f t="shared" si="2"/>
        <v>176.38989134183018</v>
      </c>
      <c r="O10"/>
      <c r="P10" t="s">
        <v>0</v>
      </c>
      <c r="Q10">
        <v>38.618000000000002</v>
      </c>
      <c r="R10" t="s">
        <v>5</v>
      </c>
      <c r="S10" t="s">
        <v>0</v>
      </c>
      <c r="T10">
        <v>41.317</v>
      </c>
      <c r="U10" t="s">
        <v>5</v>
      </c>
      <c r="V10"/>
      <c r="W10"/>
      <c r="X10"/>
    </row>
    <row r="11" spans="1:24" ht="15.75" x14ac:dyDescent="0.25">
      <c r="A11" s="9" t="s">
        <v>14</v>
      </c>
      <c r="B11" s="9">
        <v>2</v>
      </c>
      <c r="C11" s="36">
        <v>32.5443850420845</v>
      </c>
      <c r="D11" s="36">
        <v>32.204232446305198</v>
      </c>
      <c r="E11" s="37">
        <v>2.696153963877462E-2</v>
      </c>
      <c r="F11" s="36">
        <v>0.15347315277936999</v>
      </c>
      <c r="G11" s="36">
        <v>1.1183868054784301</v>
      </c>
      <c r="H11" s="36">
        <v>2.5614396799471999</v>
      </c>
      <c r="I11" s="38">
        <f t="shared" si="0"/>
        <v>1207.0670101970341</v>
      </c>
      <c r="J11" s="26">
        <f t="shared" si="0"/>
        <v>209.83626036927367</v>
      </c>
      <c r="K11" s="23">
        <f t="shared" si="1"/>
        <v>29.099400031067489</v>
      </c>
      <c r="L11" s="35">
        <f t="shared" si="1"/>
        <v>12.572707723091508</v>
      </c>
      <c r="M11" s="35">
        <f t="shared" si="2"/>
        <v>1236.1664102281015</v>
      </c>
      <c r="N11" s="35">
        <f t="shared" si="2"/>
        <v>222.40896809236517</v>
      </c>
      <c r="O11"/>
      <c r="P11" t="s">
        <v>13</v>
      </c>
      <c r="Q11">
        <v>21.577999999999999</v>
      </c>
      <c r="R11" t="s">
        <v>6</v>
      </c>
      <c r="S11" t="s">
        <v>13</v>
      </c>
      <c r="T11">
        <v>23.978000000000002</v>
      </c>
      <c r="U11" t="s">
        <v>6</v>
      </c>
      <c r="V11"/>
      <c r="W11"/>
      <c r="X11"/>
    </row>
    <row r="12" spans="1:24" ht="15.75" x14ac:dyDescent="0.25">
      <c r="A12" s="9" t="s">
        <v>14</v>
      </c>
      <c r="B12" s="9">
        <v>3</v>
      </c>
      <c r="C12" s="36">
        <v>27.857318074100998</v>
      </c>
      <c r="D12" s="36">
        <v>34.403888963251802</v>
      </c>
      <c r="E12" s="37">
        <v>2.2544145092682499E-2</v>
      </c>
      <c r="F12" s="36">
        <v>0.23081157494567001</v>
      </c>
      <c r="G12" s="36">
        <v>1.03028618183687</v>
      </c>
      <c r="H12" s="36">
        <v>2.8207529732628198</v>
      </c>
      <c r="I12" s="38">
        <f t="shared" si="0"/>
        <v>1235.678618975136</v>
      </c>
      <c r="J12" s="26">
        <f t="shared" si="0"/>
        <v>149.05616831109975</v>
      </c>
      <c r="K12" s="23">
        <f t="shared" si="1"/>
        <v>27.038427346890085</v>
      </c>
      <c r="L12" s="35">
        <f t="shared" si="1"/>
        <v>12.19670396144479</v>
      </c>
      <c r="M12" s="35">
        <f t="shared" si="2"/>
        <v>1262.7170463220261</v>
      </c>
      <c r="N12" s="35">
        <f t="shared" si="2"/>
        <v>161.25287227254455</v>
      </c>
      <c r="O12"/>
      <c r="P12" t="s">
        <v>15</v>
      </c>
      <c r="Q12">
        <v>29.518000000000001</v>
      </c>
      <c r="R12" t="s">
        <v>12</v>
      </c>
      <c r="S12" t="s">
        <v>15</v>
      </c>
      <c r="T12">
        <v>32.700000000000003</v>
      </c>
      <c r="U12" t="s">
        <v>12</v>
      </c>
    </row>
    <row r="13" spans="1:24" ht="15.75" x14ac:dyDescent="0.25">
      <c r="A13" s="9" t="s">
        <v>14</v>
      </c>
      <c r="B13" s="9">
        <v>4</v>
      </c>
      <c r="C13" s="36">
        <v>31.201960484641202</v>
      </c>
      <c r="D13" s="36">
        <v>30.979436728104002</v>
      </c>
      <c r="E13" s="37">
        <v>2.1174383890616301E-2</v>
      </c>
      <c r="F13" s="36">
        <v>0.15999377994654801</v>
      </c>
      <c r="G13" s="36">
        <v>1.1405909788932</v>
      </c>
      <c r="H13" s="36">
        <v>3</v>
      </c>
      <c r="I13" s="38">
        <f t="shared" si="0"/>
        <v>1473.5711152601116</v>
      </c>
      <c r="J13" s="26">
        <f t="shared" si="0"/>
        <v>193.6290069429815</v>
      </c>
      <c r="K13" s="23">
        <f t="shared" si="1"/>
        <v>27.355959377233351</v>
      </c>
      <c r="L13" s="35">
        <f t="shared" si="1"/>
        <v>10.326478909368001</v>
      </c>
      <c r="M13" s="35">
        <f t="shared" si="2"/>
        <v>1500.927074637345</v>
      </c>
      <c r="N13" s="35">
        <f t="shared" si="2"/>
        <v>203.95548585234951</v>
      </c>
      <c r="O13"/>
      <c r="P13" t="s">
        <v>29</v>
      </c>
      <c r="Q13">
        <v>27.33</v>
      </c>
      <c r="R13" t="s">
        <v>12</v>
      </c>
      <c r="S13" t="s">
        <v>29</v>
      </c>
      <c r="T13">
        <v>30.047999999999998</v>
      </c>
      <c r="U13" t="s">
        <v>12</v>
      </c>
    </row>
    <row r="14" spans="1:24" ht="15.75" x14ac:dyDescent="0.25">
      <c r="A14" s="39" t="s">
        <v>28</v>
      </c>
      <c r="B14" s="39">
        <v>1</v>
      </c>
      <c r="C14" s="40">
        <v>26.180514799929401</v>
      </c>
      <c r="D14" s="40">
        <v>27.687210725713499</v>
      </c>
      <c r="E14" s="41">
        <v>2.657618740725895E-2</v>
      </c>
      <c r="F14" s="40">
        <v>0.21162191331972999</v>
      </c>
      <c r="G14" s="40">
        <v>1.1106044157370325</v>
      </c>
      <c r="H14" s="40">
        <v>3.4321671852051101</v>
      </c>
      <c r="I14" s="42">
        <f t="shared" si="0"/>
        <v>985.11176184656665</v>
      </c>
      <c r="J14" s="39">
        <f t="shared" si="0"/>
        <v>130.83338247623792</v>
      </c>
      <c r="K14" s="40">
        <f t="shared" si="1"/>
        <v>23.573213314261114</v>
      </c>
      <c r="L14" s="43">
        <f t="shared" si="1"/>
        <v>8.0669761208205486</v>
      </c>
      <c r="M14" s="43">
        <f t="shared" si="2"/>
        <v>1008.6849751608278</v>
      </c>
      <c r="N14" s="43">
        <f t="shared" si="2"/>
        <v>138.90035859705847</v>
      </c>
      <c r="O14"/>
      <c r="V14"/>
      <c r="W14"/>
      <c r="X14"/>
    </row>
    <row r="15" spans="1:24" ht="15.75" x14ac:dyDescent="0.25">
      <c r="A15" s="39" t="s">
        <v>28</v>
      </c>
      <c r="B15" s="39">
        <v>2</v>
      </c>
      <c r="C15" s="40">
        <v>28.785176914182813</v>
      </c>
      <c r="D15" s="40">
        <v>32.709913647527898</v>
      </c>
      <c r="E15" s="41">
        <v>3.3701285428415197E-2</v>
      </c>
      <c r="F15" s="40">
        <v>0.23480340443799999</v>
      </c>
      <c r="G15" s="40">
        <v>1.40197265925402</v>
      </c>
      <c r="H15" s="40">
        <v>3.8537102573212598</v>
      </c>
      <c r="I15" s="42">
        <f t="shared" si="0"/>
        <v>854.12697314840773</v>
      </c>
      <c r="J15" s="39">
        <f t="shared" si="0"/>
        <v>139.30766347199611</v>
      </c>
      <c r="K15" s="40">
        <f t="shared" si="1"/>
        <v>20.531910322344807</v>
      </c>
      <c r="L15" s="43">
        <f>D15/H15</f>
        <v>8.4879016489072487</v>
      </c>
      <c r="M15" s="43">
        <f>(I15+K15)</f>
        <v>874.65888347075258</v>
      </c>
      <c r="N15" s="43">
        <f t="shared" si="2"/>
        <v>147.79556512090335</v>
      </c>
      <c r="O15"/>
      <c r="P15" s="44" t="s">
        <v>18</v>
      </c>
      <c r="Q15"/>
      <c r="R15"/>
      <c r="S15" s="44" t="s">
        <v>19</v>
      </c>
      <c r="T15"/>
      <c r="U15"/>
      <c r="V15"/>
      <c r="W15"/>
      <c r="X15"/>
    </row>
    <row r="16" spans="1:24" ht="15.75" x14ac:dyDescent="0.25">
      <c r="A16" s="39" t="s">
        <v>28</v>
      </c>
      <c r="B16" s="39">
        <v>3</v>
      </c>
      <c r="C16" s="40">
        <v>25.391799428873</v>
      </c>
      <c r="D16" s="40">
        <v>31.808439274755699</v>
      </c>
      <c r="E16" s="41">
        <v>2.9641191239690199E-2</v>
      </c>
      <c r="F16" s="40">
        <v>0.21802414872864401</v>
      </c>
      <c r="G16" s="40">
        <v>1.2087886425917562</v>
      </c>
      <c r="H16" s="40">
        <v>3.4631212305594001</v>
      </c>
      <c r="I16" s="42">
        <f t="shared" si="0"/>
        <v>856.63896648231969</v>
      </c>
      <c r="J16" s="39">
        <f t="shared" si="0"/>
        <v>145.89411063058404</v>
      </c>
      <c r="K16" s="40">
        <f t="shared" si="1"/>
        <v>21.005987758480757</v>
      </c>
      <c r="L16" s="43">
        <f t="shared" si="1"/>
        <v>9.1849049331771919</v>
      </c>
      <c r="M16" s="43">
        <f t="shared" si="2"/>
        <v>877.64495424080042</v>
      </c>
      <c r="N16" s="43">
        <f t="shared" si="2"/>
        <v>155.07901556376123</v>
      </c>
      <c r="O16"/>
      <c r="P16" t="s">
        <v>11</v>
      </c>
      <c r="Q16" t="s">
        <v>3</v>
      </c>
      <c r="R16" t="s">
        <v>4</v>
      </c>
      <c r="S16" t="s">
        <v>11</v>
      </c>
      <c r="T16" t="s">
        <v>3</v>
      </c>
      <c r="U16" t="s">
        <v>4</v>
      </c>
      <c r="V16"/>
      <c r="W16"/>
      <c r="X16"/>
    </row>
    <row r="17" spans="1:24" ht="15.75" x14ac:dyDescent="0.25">
      <c r="A17" s="39" t="s">
        <v>28</v>
      </c>
      <c r="B17" s="39">
        <v>4</v>
      </c>
      <c r="C17" s="40">
        <v>28.957515542367499</v>
      </c>
      <c r="D17" s="40">
        <v>27.9809887852721</v>
      </c>
      <c r="E17" s="41">
        <v>3.3917613766610601E-2</v>
      </c>
      <c r="F17" s="40">
        <v>0.17256289846723999</v>
      </c>
      <c r="G17" s="40">
        <v>1.25188594820467</v>
      </c>
      <c r="H17" s="40">
        <v>3.0227527032845001</v>
      </c>
      <c r="I17" s="42">
        <f t="shared" si="0"/>
        <v>853.76040135447397</v>
      </c>
      <c r="J17" s="39">
        <f t="shared" si="0"/>
        <v>162.14950626008476</v>
      </c>
      <c r="K17" s="40">
        <f t="shared" si="1"/>
        <v>23.131113168811808</v>
      </c>
      <c r="L17" s="43">
        <f t="shared" si="1"/>
        <v>9.2567905918562801</v>
      </c>
      <c r="M17" s="43">
        <f t="shared" si="2"/>
        <v>876.89151452328576</v>
      </c>
      <c r="N17" s="43">
        <f t="shared" si="2"/>
        <v>171.40629685194105</v>
      </c>
      <c r="O17"/>
      <c r="P17" t="s">
        <v>0</v>
      </c>
      <c r="Q17">
        <v>0.4385</v>
      </c>
      <c r="R17" t="s">
        <v>5</v>
      </c>
      <c r="S17" t="s">
        <v>0</v>
      </c>
      <c r="T17">
        <v>0.61750000000000005</v>
      </c>
      <c r="U17" t="s">
        <v>5</v>
      </c>
      <c r="V17"/>
      <c r="W17"/>
      <c r="X17"/>
    </row>
    <row r="18" spans="1:24" ht="15" x14ac:dyDescent="0.25">
      <c r="C18" s="45"/>
      <c r="D18" s="45"/>
      <c r="E18" s="46"/>
      <c r="F18" s="45"/>
      <c r="G18" s="45"/>
      <c r="H18" s="45"/>
      <c r="I18"/>
      <c r="J18"/>
      <c r="K18"/>
      <c r="L18"/>
      <c r="M18" s="45"/>
      <c r="N18" s="45"/>
      <c r="O18"/>
      <c r="P18" t="s">
        <v>13</v>
      </c>
      <c r="Q18">
        <v>4.2700000000000002E-2</v>
      </c>
      <c r="R18" t="s">
        <v>12</v>
      </c>
      <c r="S18" t="s">
        <v>13</v>
      </c>
      <c r="T18">
        <v>0.28749999999999998</v>
      </c>
      <c r="U18" t="s">
        <v>12</v>
      </c>
      <c r="V18"/>
      <c r="W18"/>
      <c r="X18"/>
    </row>
    <row r="19" spans="1:24" ht="15.75" x14ac:dyDescent="0.25">
      <c r="A19" s="3" t="s">
        <v>8</v>
      </c>
      <c r="B19" s="3" t="s">
        <v>0</v>
      </c>
      <c r="C19" s="8">
        <f t="shared" ref="C19:N19" si="3">AVERAGE(C2:C5)</f>
        <v>38.614215121337239</v>
      </c>
      <c r="D19" s="8">
        <f t="shared" si="3"/>
        <v>41.316612283288812</v>
      </c>
      <c r="E19" s="47">
        <f t="shared" si="3"/>
        <v>0.43840646242716724</v>
      </c>
      <c r="F19" s="8">
        <f t="shared" si="3"/>
        <v>0.6182511415857137</v>
      </c>
      <c r="G19" s="8">
        <f t="shared" si="3"/>
        <v>6.154827517926897</v>
      </c>
      <c r="H19" s="8">
        <f t="shared" si="3"/>
        <v>6.7950024992413152</v>
      </c>
      <c r="I19" s="8">
        <f t="shared" si="3"/>
        <v>88.085666646883041</v>
      </c>
      <c r="J19" s="8">
        <f t="shared" si="3"/>
        <v>67.711785683983109</v>
      </c>
      <c r="K19" s="8">
        <f t="shared" si="3"/>
        <v>6.274344295762563</v>
      </c>
      <c r="L19" s="8">
        <f t="shared" si="3"/>
        <v>6.0980710656748691</v>
      </c>
      <c r="M19" s="8">
        <f t="shared" si="3"/>
        <v>94.360010942645602</v>
      </c>
      <c r="N19" s="8">
        <f t="shared" si="3"/>
        <v>73.809856749657982</v>
      </c>
      <c r="O19"/>
      <c r="P19" t="s">
        <v>15</v>
      </c>
      <c r="Q19">
        <v>2.58E-2</v>
      </c>
      <c r="R19" t="s">
        <v>6</v>
      </c>
      <c r="S19" t="s">
        <v>15</v>
      </c>
      <c r="T19">
        <v>0.185</v>
      </c>
      <c r="U19" t="s">
        <v>6</v>
      </c>
      <c r="V19"/>
      <c r="W19"/>
      <c r="X19"/>
    </row>
    <row r="20" spans="1:24" ht="15.75" x14ac:dyDescent="0.25">
      <c r="A20" s="3"/>
      <c r="B20" s="3" t="s">
        <v>1</v>
      </c>
      <c r="C20" s="8">
        <f t="shared" ref="C20:N20" si="4">AVERAGE(C6:C9)</f>
        <v>21.577713478987956</v>
      </c>
      <c r="D20" s="8">
        <f t="shared" si="4"/>
        <v>23.976252749579725</v>
      </c>
      <c r="E20" s="47">
        <f t="shared" si="4"/>
        <v>4.2621656004427154E-2</v>
      </c>
      <c r="F20" s="8">
        <f t="shared" si="4"/>
        <v>0.289049691883561</v>
      </c>
      <c r="G20" s="8">
        <f>AVERAGE(G6:G9)</f>
        <v>1.6052874686033749</v>
      </c>
      <c r="H20" s="8">
        <f t="shared" si="4"/>
        <v>4.3788009882098242</v>
      </c>
      <c r="I20" s="8">
        <f t="shared" si="4"/>
        <v>541.69429526874819</v>
      </c>
      <c r="J20" s="8">
        <f t="shared" si="4"/>
        <v>83.706928958741159</v>
      </c>
      <c r="K20" s="8">
        <f t="shared" si="4"/>
        <v>13.671880717187094</v>
      </c>
      <c r="L20" s="8">
        <f t="shared" si="4"/>
        <v>5.4996490628952088</v>
      </c>
      <c r="M20" s="8">
        <f t="shared" si="4"/>
        <v>555.36617598593523</v>
      </c>
      <c r="N20" s="8">
        <f t="shared" si="4"/>
        <v>89.206578021636375</v>
      </c>
      <c r="O20"/>
      <c r="P20" t="s">
        <v>29</v>
      </c>
      <c r="Q20">
        <v>3.1300000000000001E-2</v>
      </c>
      <c r="R20" t="s">
        <v>6</v>
      </c>
      <c r="S20" t="s">
        <v>29</v>
      </c>
      <c r="T20">
        <v>0.20749999999999999</v>
      </c>
      <c r="U20" t="s">
        <v>6</v>
      </c>
      <c r="V20"/>
      <c r="W20"/>
      <c r="X20"/>
    </row>
    <row r="21" spans="1:24" ht="15.75" x14ac:dyDescent="0.25">
      <c r="A21" s="3"/>
      <c r="B21" s="3" t="s">
        <v>14</v>
      </c>
      <c r="C21" s="8">
        <f t="shared" ref="C21:N21" si="5">AVERAGE(C10:C13)</f>
        <v>29.518623332818674</v>
      </c>
      <c r="D21" s="8">
        <f t="shared" si="5"/>
        <v>32.702181357926996</v>
      </c>
      <c r="E21" s="47">
        <f>AVERAGE(E10:E13)</f>
        <v>2.5561950244343608E-2</v>
      </c>
      <c r="F21" s="8">
        <f>AVERAGE(F10:F13)</f>
        <v>0.18614512272109951</v>
      </c>
      <c r="G21" s="8">
        <f>AVERAGE(G10:G13)</f>
        <v>1.0776603605280699</v>
      </c>
      <c r="H21" s="8">
        <f t="shared" si="5"/>
        <v>2.8839392143907925</v>
      </c>
      <c r="I21" s="8">
        <f t="shared" si="5"/>
        <v>1188.7143717504348</v>
      </c>
      <c r="J21" s="8">
        <f t="shared" si="5"/>
        <v>179.59421108691188</v>
      </c>
      <c r="K21" s="8">
        <f t="shared" si="5"/>
        <v>27.352645211122915</v>
      </c>
      <c r="L21" s="8">
        <f t="shared" si="5"/>
        <v>11.407593302860469</v>
      </c>
      <c r="M21" s="8">
        <f t="shared" si="5"/>
        <v>1216.0670169615578</v>
      </c>
      <c r="N21" s="8">
        <f t="shared" si="5"/>
        <v>191.00180438977236</v>
      </c>
      <c r="O21"/>
      <c r="V21"/>
      <c r="W21"/>
      <c r="X21"/>
    </row>
    <row r="22" spans="1:24" ht="15.75" x14ac:dyDescent="0.25">
      <c r="A22" s="3"/>
      <c r="B22" s="3" t="s">
        <v>28</v>
      </c>
      <c r="C22" s="8">
        <f t="shared" ref="C22:N22" si="6">AVERAGE(C14:C17)</f>
        <v>27.328751671338178</v>
      </c>
      <c r="D22" s="8">
        <f t="shared" si="6"/>
        <v>30.0466381083173</v>
      </c>
      <c r="E22" s="47">
        <f>AVERAGE(E14:E17)</f>
        <v>3.0959069460493739E-2</v>
      </c>
      <c r="F22" s="8">
        <f>AVERAGE(F14:F17)</f>
        <v>0.20925309123840352</v>
      </c>
      <c r="G22" s="8">
        <f>AVERAGE(G14:G17)</f>
        <v>1.2433129164468697</v>
      </c>
      <c r="H22" s="8">
        <f t="shared" si="6"/>
        <v>3.4429378440925675</v>
      </c>
      <c r="I22" s="8">
        <f t="shared" si="6"/>
        <v>887.40952570794207</v>
      </c>
      <c r="J22" s="8">
        <f t="shared" si="6"/>
        <v>144.5461657097257</v>
      </c>
      <c r="K22" s="8">
        <f t="shared" si="6"/>
        <v>22.060556140974622</v>
      </c>
      <c r="L22" s="8">
        <f t="shared" si="6"/>
        <v>8.7491433236903173</v>
      </c>
      <c r="M22" s="8">
        <f t="shared" si="6"/>
        <v>909.47008184891661</v>
      </c>
      <c r="N22" s="8">
        <f t="shared" si="6"/>
        <v>153.29530903341603</v>
      </c>
      <c r="O22"/>
      <c r="P22" s="15" t="s">
        <v>20</v>
      </c>
      <c r="Q22"/>
      <c r="R22"/>
      <c r="S22" s="15" t="s">
        <v>21</v>
      </c>
      <c r="T22"/>
      <c r="U22"/>
      <c r="V22"/>
      <c r="W22"/>
      <c r="X22"/>
    </row>
    <row r="23" spans="1:24" ht="15" x14ac:dyDescent="0.25">
      <c r="C23" s="45"/>
      <c r="D23" s="45"/>
      <c r="E23" s="46"/>
      <c r="F23" s="45"/>
      <c r="G23" s="45"/>
      <c r="H23" s="45"/>
      <c r="I23"/>
      <c r="J23"/>
      <c r="K23"/>
      <c r="L23"/>
      <c r="M23" s="45"/>
      <c r="N23" s="45"/>
      <c r="O23"/>
      <c r="P23" t="s">
        <v>11</v>
      </c>
      <c r="Q23" t="s">
        <v>3</v>
      </c>
      <c r="R23" t="s">
        <v>4</v>
      </c>
      <c r="S23" t="s">
        <v>11</v>
      </c>
      <c r="T23" t="s">
        <v>3</v>
      </c>
      <c r="U23" t="s">
        <v>4</v>
      </c>
      <c r="V23"/>
      <c r="W23"/>
      <c r="X23"/>
    </row>
    <row r="24" spans="1:24" ht="15.75" x14ac:dyDescent="0.25">
      <c r="A24" s="10" t="s">
        <v>9</v>
      </c>
      <c r="B24" s="10" t="s">
        <v>0</v>
      </c>
      <c r="C24" s="48">
        <f>STDEV(C2:C5)/2</f>
        <v>0.83797219584604421</v>
      </c>
      <c r="D24" s="48">
        <f t="shared" ref="D24:N24" si="7">STDEV(D2:D5)/2</f>
        <v>2.2482049776974113</v>
      </c>
      <c r="E24" s="48">
        <f t="shared" si="7"/>
        <v>2.8619190245305248E-3</v>
      </c>
      <c r="F24" s="48">
        <f t="shared" si="7"/>
        <v>5.2005268922303741E-2</v>
      </c>
      <c r="G24" s="48">
        <f t="shared" si="7"/>
        <v>5.7535027981469387E-2</v>
      </c>
      <c r="H24" s="48">
        <f t="shared" si="7"/>
        <v>0.24252648746098218</v>
      </c>
      <c r="I24" s="48">
        <f t="shared" si="7"/>
        <v>1.921871556405687</v>
      </c>
      <c r="J24" s="48">
        <f t="shared" si="7"/>
        <v>5.0504389723730796</v>
      </c>
      <c r="K24" s="48">
        <f t="shared" si="7"/>
        <v>0.1313842766670594</v>
      </c>
      <c r="L24" s="48">
        <f t="shared" si="7"/>
        <v>0.36946182178227688</v>
      </c>
      <c r="M24" s="48">
        <f t="shared" si="7"/>
        <v>2.0315859928510531</v>
      </c>
      <c r="N24" s="48">
        <f t="shared" si="7"/>
        <v>5.0348277014354839</v>
      </c>
      <c r="O24"/>
      <c r="P24" t="s">
        <v>0</v>
      </c>
      <c r="Q24">
        <v>6.1524999999999999</v>
      </c>
      <c r="R24" t="s">
        <v>5</v>
      </c>
      <c r="S24" t="s">
        <v>0</v>
      </c>
      <c r="T24">
        <v>6.7975000000000003</v>
      </c>
      <c r="U24" t="s">
        <v>5</v>
      </c>
      <c r="V24"/>
      <c r="W24"/>
      <c r="X24"/>
    </row>
    <row r="25" spans="1:24" ht="15.75" x14ac:dyDescent="0.25">
      <c r="A25" s="10"/>
      <c r="B25" s="10" t="s">
        <v>1</v>
      </c>
      <c r="C25" s="48">
        <f>STDEV(C6:C9)/2</f>
        <v>1.6082476046962919</v>
      </c>
      <c r="D25" s="48">
        <f t="shared" ref="D25:N25" si="8">STDEV(D6:D9)/2</f>
        <v>0.65087108822386686</v>
      </c>
      <c r="E25" s="48">
        <f t="shared" si="8"/>
        <v>5.8344690565046865E-3</v>
      </c>
      <c r="F25" s="48">
        <f t="shared" si="8"/>
        <v>1.2726308588624707E-2</v>
      </c>
      <c r="G25" s="48">
        <f t="shared" si="8"/>
        <v>7.9732699045629907E-2</v>
      </c>
      <c r="H25" s="48">
        <f t="shared" si="8"/>
        <v>0.18136626786465102</v>
      </c>
      <c r="I25" s="48">
        <f t="shared" si="8"/>
        <v>96.822140711777394</v>
      </c>
      <c r="J25" s="48">
        <f t="shared" si="8"/>
        <v>5.817173455674145</v>
      </c>
      <c r="K25" s="48">
        <f t="shared" si="8"/>
        <v>1.5865946058169937</v>
      </c>
      <c r="L25" s="48">
        <f t="shared" si="8"/>
        <v>0.24872707402032967</v>
      </c>
      <c r="M25" s="48">
        <f t="shared" si="8"/>
        <v>97.904115912876037</v>
      </c>
      <c r="N25" s="48">
        <f t="shared" si="8"/>
        <v>5.8374830885366489</v>
      </c>
      <c r="O25"/>
      <c r="P25" t="s">
        <v>13</v>
      </c>
      <c r="Q25">
        <v>1.605</v>
      </c>
      <c r="R25" t="s">
        <v>12</v>
      </c>
      <c r="S25" t="s">
        <v>13</v>
      </c>
      <c r="T25">
        <v>4.38</v>
      </c>
      <c r="U25" t="s">
        <v>12</v>
      </c>
      <c r="V25"/>
      <c r="W25"/>
      <c r="X25"/>
    </row>
    <row r="26" spans="1:24" ht="15.75" x14ac:dyDescent="0.25">
      <c r="A26" s="10"/>
      <c r="B26" s="10" t="s">
        <v>14</v>
      </c>
      <c r="C26" s="48">
        <f>STDEV(C10:C13)/2</f>
        <v>1.4153279623836281</v>
      </c>
      <c r="D26" s="48">
        <f t="shared" ref="D26:N26" si="9">STDEV(D10:D13)/2</f>
        <v>0.72920946659607244</v>
      </c>
      <c r="E26" s="48">
        <f t="shared" si="9"/>
        <v>2.3520585961920647E-3</v>
      </c>
      <c r="F26" s="48">
        <f t="shared" si="9"/>
        <v>1.8135735905703162E-2</v>
      </c>
      <c r="G26" s="48">
        <f t="shared" si="9"/>
        <v>3.0319111072074169E-2</v>
      </c>
      <c r="H26" s="48">
        <f t="shared" si="9"/>
        <v>0.12720265718943799</v>
      </c>
      <c r="I26" s="48">
        <f t="shared" si="9"/>
        <v>131.11934600204501</v>
      </c>
      <c r="J26" s="48">
        <f t="shared" si="9"/>
        <v>13.64088152837755</v>
      </c>
      <c r="K26" s="48">
        <f t="shared" si="9"/>
        <v>0.65901218343174173</v>
      </c>
      <c r="L26" s="48">
        <f t="shared" si="9"/>
        <v>0.57091431379580926</v>
      </c>
      <c r="M26" s="48">
        <f t="shared" si="9"/>
        <v>131.45173066784918</v>
      </c>
      <c r="N26" s="48">
        <f t="shared" si="9"/>
        <v>13.701322199917463</v>
      </c>
      <c r="O26"/>
      <c r="P26" t="s">
        <v>15</v>
      </c>
      <c r="Q26">
        <v>1.0774999999999999</v>
      </c>
      <c r="R26" t="s">
        <v>6</v>
      </c>
      <c r="S26" t="s">
        <v>15</v>
      </c>
      <c r="T26">
        <v>2.8824999999999998</v>
      </c>
      <c r="U26" t="s">
        <v>6</v>
      </c>
      <c r="V26"/>
      <c r="W26"/>
      <c r="X26"/>
    </row>
    <row r="27" spans="1:24" ht="15.75" x14ac:dyDescent="0.25">
      <c r="A27" s="10"/>
      <c r="B27" s="9" t="s">
        <v>28</v>
      </c>
      <c r="C27" s="48">
        <f>STDEV(C14:C17)/2</f>
        <v>0.90573534296812164</v>
      </c>
      <c r="D27" s="48">
        <f t="shared" ref="D27:N27" si="10">STDEV(D14:D17)/2</f>
        <v>1.2919876369183687</v>
      </c>
      <c r="E27" s="48">
        <f t="shared" si="10"/>
        <v>1.761135782277444E-3</v>
      </c>
      <c r="F27" s="48">
        <f t="shared" si="10"/>
        <v>1.3170457843638352E-2</v>
      </c>
      <c r="G27" s="48">
        <f t="shared" si="10"/>
        <v>6.0587321629630209E-2</v>
      </c>
      <c r="H27" s="48">
        <f t="shared" si="10"/>
        <v>0.16975789235647692</v>
      </c>
      <c r="I27" s="48">
        <f t="shared" si="10"/>
        <v>32.57369354783399</v>
      </c>
      <c r="J27" s="48">
        <f t="shared" si="10"/>
        <v>6.62807717054819</v>
      </c>
      <c r="K27" s="48">
        <f t="shared" si="10"/>
        <v>0.75735815976309029</v>
      </c>
      <c r="L27" s="48">
        <f t="shared" si="10"/>
        <v>0.28594772752107206</v>
      </c>
      <c r="M27" s="48">
        <f t="shared" si="10"/>
        <v>33.077706973732511</v>
      </c>
      <c r="N27" s="48">
        <f t="shared" si="10"/>
        <v>6.8838656165314607</v>
      </c>
      <c r="O27"/>
      <c r="P27" t="s">
        <v>29</v>
      </c>
      <c r="Q27">
        <v>1.2424999999999999</v>
      </c>
      <c r="R27" t="s">
        <v>6</v>
      </c>
      <c r="S27" t="s">
        <v>29</v>
      </c>
      <c r="T27">
        <v>3.44</v>
      </c>
      <c r="U27" t="s">
        <v>6</v>
      </c>
      <c r="V27"/>
      <c r="W27"/>
      <c r="X27"/>
    </row>
    <row r="28" spans="1:24" ht="15.75" x14ac:dyDescent="0.25">
      <c r="A28"/>
      <c r="B28"/>
      <c r="C28" s="15" t="s">
        <v>16</v>
      </c>
      <c r="D28" s="15" t="s">
        <v>17</v>
      </c>
      <c r="E28" s="16" t="s">
        <v>18</v>
      </c>
      <c r="F28" s="15" t="s">
        <v>19</v>
      </c>
      <c r="G28" s="15" t="s">
        <v>20</v>
      </c>
      <c r="H28" s="15" t="s">
        <v>21</v>
      </c>
      <c r="I28" s="17" t="s">
        <v>35</v>
      </c>
      <c r="J28" s="17" t="s">
        <v>36</v>
      </c>
      <c r="K28" s="17" t="s">
        <v>33</v>
      </c>
      <c r="L28" s="17" t="s">
        <v>34</v>
      </c>
      <c r="M28" s="18" t="s">
        <v>26</v>
      </c>
      <c r="N28" s="18" t="s">
        <v>27</v>
      </c>
      <c r="O28"/>
      <c r="V28"/>
      <c r="W28"/>
      <c r="X28"/>
    </row>
    <row r="29" spans="1:24" ht="15.75" x14ac:dyDescent="0.25">
      <c r="A29" s="4"/>
      <c r="B29" s="5" t="s">
        <v>10</v>
      </c>
      <c r="C29" s="49">
        <f t="shared" ref="C29:J29" si="11">((C19-C20)/C19)*100</f>
        <v>44.119766746043069</v>
      </c>
      <c r="D29" s="49">
        <f t="shared" si="11"/>
        <v>41.969461133004565</v>
      </c>
      <c r="E29" s="49">
        <f t="shared" si="11"/>
        <v>90.278050243954169</v>
      </c>
      <c r="F29" s="49">
        <f t="shared" si="11"/>
        <v>53.247204502979884</v>
      </c>
      <c r="G29" s="49">
        <f t="shared" si="11"/>
        <v>73.918237937168428</v>
      </c>
      <c r="H29" s="49">
        <f t="shared" si="11"/>
        <v>35.558508055019381</v>
      </c>
      <c r="I29" s="49">
        <f t="shared" si="11"/>
        <v>-514.9630421034185</v>
      </c>
      <c r="J29" s="49">
        <f t="shared" si="11"/>
        <v>-23.622391749360734</v>
      </c>
      <c r="K29" s="49">
        <f t="shared" ref="K29:N29" si="12">((K19-K20)/K19)*100</f>
        <v>-117.90134670200558</v>
      </c>
      <c r="L29" s="49">
        <f t="shared" si="12"/>
        <v>9.8132999162323369</v>
      </c>
      <c r="M29" s="49">
        <f t="shared" si="12"/>
        <v>-488.56094911169612</v>
      </c>
      <c r="N29" s="49">
        <f t="shared" si="12"/>
        <v>-20.859979886154893</v>
      </c>
      <c r="O29"/>
      <c r="P29" s="17" t="s">
        <v>26</v>
      </c>
      <c r="Q29"/>
      <c r="R29"/>
      <c r="S29"/>
      <c r="T29" s="17" t="s">
        <v>27</v>
      </c>
      <c r="U29"/>
      <c r="V29"/>
      <c r="W29"/>
      <c r="X29"/>
    </row>
    <row r="30" spans="1:24" ht="15" x14ac:dyDescent="0.25">
      <c r="A30" s="4"/>
      <c r="B30" s="6" t="s">
        <v>30</v>
      </c>
      <c r="C30" s="11">
        <f t="shared" ref="C30:J31" si="13">((C$19-C21)/C$19)*100</f>
        <v>23.555034745462354</v>
      </c>
      <c r="D30" s="11">
        <f t="shared" si="13"/>
        <v>20.849799751965786</v>
      </c>
      <c r="E30" s="11">
        <f t="shared" si="13"/>
        <v>94.169349123454069</v>
      </c>
      <c r="F30" s="11">
        <f>((F$19-F21)/F$19)*100</f>
        <v>69.891665344334413</v>
      </c>
      <c r="G30" s="11">
        <f t="shared" si="13"/>
        <v>82.49081136085104</v>
      </c>
      <c r="H30" s="11">
        <f t="shared" si="13"/>
        <v>57.557937400129077</v>
      </c>
      <c r="I30" s="11">
        <f t="shared" si="13"/>
        <v>-1249.4980704587742</v>
      </c>
      <c r="J30" s="11">
        <f t="shared" si="13"/>
        <v>-165.23331097055089</v>
      </c>
      <c r="K30" s="11">
        <f t="shared" ref="K30:N30" si="14">((K$19-K21)/K$19)*100</f>
        <v>-335.94428233075735</v>
      </c>
      <c r="L30" s="11">
        <f t="shared" si="14"/>
        <v>-87.068880962573687</v>
      </c>
      <c r="M30" s="11">
        <f t="shared" si="14"/>
        <v>-1188.7525179503359</v>
      </c>
      <c r="N30" s="11">
        <f t="shared" si="14"/>
        <v>-158.77547092063341</v>
      </c>
      <c r="O30"/>
      <c r="P30" t="s">
        <v>11</v>
      </c>
      <c r="Q30" t="s">
        <v>3</v>
      </c>
      <c r="R30" t="s">
        <v>4</v>
      </c>
      <c r="S30"/>
      <c r="T30" t="s">
        <v>11</v>
      </c>
      <c r="U30" t="s">
        <v>3</v>
      </c>
      <c r="V30" t="s">
        <v>4</v>
      </c>
      <c r="W30"/>
      <c r="X30"/>
    </row>
    <row r="31" spans="1:24" ht="15" x14ac:dyDescent="0.25">
      <c r="A31" s="4"/>
      <c r="B31" s="6" t="s">
        <v>31</v>
      </c>
      <c r="C31" s="11">
        <f t="shared" si="13"/>
        <v>29.226188890637321</v>
      </c>
      <c r="D31" s="11">
        <f t="shared" si="13"/>
        <v>27.277101272724241</v>
      </c>
      <c r="E31" s="11">
        <f t="shared" si="13"/>
        <v>92.938272558964158</v>
      </c>
      <c r="F31" s="11">
        <f>((F$19-F22)/F$19)*100</f>
        <v>66.154030754928598</v>
      </c>
      <c r="G31" s="11">
        <f t="shared" si="13"/>
        <v>79.799386533163982</v>
      </c>
      <c r="H31" s="11">
        <f t="shared" si="13"/>
        <v>49.331323358939407</v>
      </c>
      <c r="I31" s="11">
        <f t="shared" si="13"/>
        <v>-907.43918901741495</v>
      </c>
      <c r="J31" s="11">
        <f t="shared" si="13"/>
        <v>-113.47268315199281</v>
      </c>
      <c r="K31" s="11">
        <f t="shared" ref="K31:N31" si="15">((K$19-K22)/K$19)*100</f>
        <v>-251.59938793721318</v>
      </c>
      <c r="L31" s="11">
        <f t="shared" si="15"/>
        <v>-43.473948228283824</v>
      </c>
      <c r="M31" s="11">
        <f t="shared" si="15"/>
        <v>-863.82998768590176</v>
      </c>
      <c r="N31" s="11">
        <f t="shared" si="15"/>
        <v>-107.68948184434237</v>
      </c>
      <c r="O31"/>
      <c r="P31" t="s">
        <v>0</v>
      </c>
      <c r="Q31">
        <v>94.4</v>
      </c>
      <c r="R31" t="s">
        <v>32</v>
      </c>
      <c r="S31"/>
      <c r="T31" t="s">
        <v>0</v>
      </c>
      <c r="U31">
        <v>73.81</v>
      </c>
      <c r="V31" t="s">
        <v>6</v>
      </c>
      <c r="W31"/>
      <c r="X31"/>
    </row>
    <row r="32" spans="1:24" ht="15" x14ac:dyDescent="0.25">
      <c r="A32" s="4"/>
      <c r="B32" s="4"/>
      <c r="C32" s="12"/>
      <c r="D32" s="12"/>
      <c r="E32" s="12"/>
      <c r="F32" s="12"/>
      <c r="G32" s="12"/>
      <c r="H32" s="12"/>
      <c r="I32" s="50"/>
      <c r="J32" s="50"/>
      <c r="K32" s="50"/>
      <c r="L32" s="50"/>
      <c r="M32" s="12"/>
      <c r="N32" s="12"/>
      <c r="O32"/>
      <c r="P32" t="s">
        <v>13</v>
      </c>
      <c r="Q32">
        <v>555.4</v>
      </c>
      <c r="R32" t="s">
        <v>6</v>
      </c>
      <c r="S32"/>
      <c r="T32" t="s">
        <v>13</v>
      </c>
      <c r="U32">
        <v>89.21</v>
      </c>
      <c r="V32" t="s">
        <v>6</v>
      </c>
      <c r="W32"/>
      <c r="X32"/>
    </row>
    <row r="33" spans="1:24" ht="15" x14ac:dyDescent="0.25">
      <c r="A33" s="4"/>
      <c r="B33" s="6" t="s">
        <v>14</v>
      </c>
      <c r="C33" s="13">
        <f t="shared" ref="C33:J34" si="16">((C21-C$20)/C$20)*100</f>
        <v>36.801442662418573</v>
      </c>
      <c r="D33" s="13">
        <f t="shared" si="16"/>
        <v>36.394046640587845</v>
      </c>
      <c r="E33" s="13">
        <f>((E21-E$20)/E$20)*100</f>
        <v>-40.025910204689225</v>
      </c>
      <c r="F33" s="13">
        <f>((F21-F$20)/F$20)*100</f>
        <v>-35.600995971279197</v>
      </c>
      <c r="G33" s="13">
        <f t="shared" si="16"/>
        <v>-32.868076179174857</v>
      </c>
      <c r="H33" s="13">
        <f t="shared" si="16"/>
        <v>-34.138609583857175</v>
      </c>
      <c r="I33" s="13">
        <f t="shared" si="16"/>
        <v>119.44376784708129</v>
      </c>
      <c r="J33" s="13">
        <f t="shared" si="16"/>
        <v>114.55118867810002</v>
      </c>
      <c r="K33" s="13">
        <f>((K21-K$20)/K$20)*100</f>
        <v>100.06497845419</v>
      </c>
      <c r="L33" s="13">
        <f>((L21-L$20)/L$20)*100</f>
        <v>107.42402237671345</v>
      </c>
      <c r="M33" s="13">
        <f>((M21-M$20)/M$20)*100</f>
        <v>118.96670512976198</v>
      </c>
      <c r="N33" s="13">
        <f>((N21-N$20)/N$20)*100</f>
        <v>114.11179380005623</v>
      </c>
      <c r="O33"/>
      <c r="P33" t="s">
        <v>15</v>
      </c>
      <c r="Q33">
        <v>1216.0999999999999</v>
      </c>
      <c r="R33" t="s">
        <v>5</v>
      </c>
      <c r="S33"/>
      <c r="T33" t="s">
        <v>15</v>
      </c>
      <c r="U33">
        <v>191</v>
      </c>
      <c r="V33" t="s">
        <v>5</v>
      </c>
      <c r="W33"/>
      <c r="X33"/>
    </row>
    <row r="34" spans="1:24" ht="15" x14ac:dyDescent="0.25">
      <c r="A34" s="4"/>
      <c r="B34" s="6" t="s">
        <v>28</v>
      </c>
      <c r="C34" s="13">
        <f t="shared" si="16"/>
        <v>26.652676605194959</v>
      </c>
      <c r="D34" s="13">
        <f t="shared" si="16"/>
        <v>25.318324018935702</v>
      </c>
      <c r="E34" s="13">
        <f>((E22-E$20)/E$20)*100</f>
        <v>-27.363053520778287</v>
      </c>
      <c r="F34" s="13">
        <f>((F22-F$20)/F$20)*100</f>
        <v>-27.606533715767544</v>
      </c>
      <c r="G34" s="13">
        <f t="shared" si="16"/>
        <v>-22.548892907725037</v>
      </c>
      <c r="H34" s="13">
        <f t="shared" si="16"/>
        <v>-21.372589131982078</v>
      </c>
      <c r="I34" s="13">
        <f t="shared" si="16"/>
        <v>63.82109493467636</v>
      </c>
      <c r="J34" s="13">
        <f t="shared" si="16"/>
        <v>72.681243366331088</v>
      </c>
      <c r="K34" s="13">
        <f>((K22-K$20)/K$20)*100</f>
        <v>61.357143156186403</v>
      </c>
      <c r="L34" s="13">
        <f>((L22-L$20)/L$20)*100</f>
        <v>59.085483885120127</v>
      </c>
      <c r="M34" s="13">
        <f t="shared" ref="M34:N34" si="17">((M22-M$20)/M$20)*100</f>
        <v>63.760437919062099</v>
      </c>
      <c r="N34" s="13">
        <f t="shared" si="17"/>
        <v>71.843055112186264</v>
      </c>
      <c r="O34"/>
      <c r="P34" t="s">
        <v>29</v>
      </c>
      <c r="Q34">
        <v>909.5</v>
      </c>
      <c r="R34" t="s">
        <v>12</v>
      </c>
      <c r="S34"/>
      <c r="T34" t="s">
        <v>29</v>
      </c>
      <c r="U34">
        <v>153.30000000000001</v>
      </c>
      <c r="V34" t="s">
        <v>12</v>
      </c>
      <c r="W34"/>
      <c r="X34"/>
    </row>
    <row r="35" spans="1:24" ht="15.75" customHeight="1" x14ac:dyDescent="0.25">
      <c r="A35"/>
      <c r="B35"/>
      <c r="C35" s="45"/>
      <c r="D35" s="45"/>
      <c r="E35" s="46"/>
      <c r="F35" s="45"/>
      <c r="G35" s="45"/>
      <c r="H35" s="45"/>
      <c r="I35" s="45"/>
      <c r="J35" s="45"/>
      <c r="K35"/>
      <c r="L35"/>
      <c r="M35" s="45"/>
      <c r="N35" s="45"/>
      <c r="O35"/>
    </row>
    <row r="36" spans="1:24" ht="15.75" x14ac:dyDescent="0.25">
      <c r="A36"/>
      <c r="B36"/>
      <c r="C36" s="45"/>
      <c r="D36" s="45"/>
      <c r="E36" s="46"/>
      <c r="F36" s="45"/>
      <c r="G36" s="45"/>
      <c r="H36" s="45"/>
      <c r="I36" s="45"/>
      <c r="J36" s="45"/>
      <c r="K36"/>
      <c r="L36"/>
      <c r="M36" s="45"/>
      <c r="N36" s="45"/>
      <c r="O36"/>
      <c r="P36" s="2" t="s">
        <v>22</v>
      </c>
      <c r="T36" s="17" t="s">
        <v>23</v>
      </c>
    </row>
    <row r="37" spans="1:24" ht="15" x14ac:dyDescent="0.25">
      <c r="A37"/>
      <c r="B37"/>
      <c r="C37" s="45"/>
      <c r="D37" s="45"/>
      <c r="E37" s="46"/>
      <c r="F37" s="45"/>
      <c r="G37" s="45"/>
      <c r="H37" s="51"/>
      <c r="I37" s="45"/>
      <c r="J37" s="45"/>
      <c r="K37"/>
      <c r="L37"/>
      <c r="M37" s="45"/>
      <c r="N37" s="45"/>
      <c r="O37"/>
      <c r="P37" s="2" t="s">
        <v>11</v>
      </c>
      <c r="Q37" s="2" t="s">
        <v>3</v>
      </c>
      <c r="R37" s="2" t="s">
        <v>4</v>
      </c>
      <c r="T37" s="2" t="s">
        <v>11</v>
      </c>
      <c r="U37" s="2" t="s">
        <v>3</v>
      </c>
      <c r="V37" s="2" t="s">
        <v>4</v>
      </c>
    </row>
    <row r="38" spans="1:24" ht="15" x14ac:dyDescent="0.25">
      <c r="A38"/>
      <c r="B38"/>
      <c r="C38" s="45"/>
      <c r="D38" s="45"/>
      <c r="E38" s="46"/>
      <c r="F38" s="45"/>
      <c r="G38" s="45"/>
      <c r="H38" s="45"/>
      <c r="I38" s="45"/>
      <c r="J38" s="45"/>
      <c r="K38"/>
      <c r="L38"/>
      <c r="M38" s="45"/>
      <c r="N38" s="45"/>
      <c r="O38"/>
      <c r="P38" s="2" t="s">
        <v>0</v>
      </c>
      <c r="Q38" s="2">
        <v>88.1</v>
      </c>
      <c r="R38" s="2" t="s">
        <v>32</v>
      </c>
      <c r="T38" s="2" t="s">
        <v>0</v>
      </c>
      <c r="U38" s="2">
        <v>67.709999999999994</v>
      </c>
      <c r="V38" s="2" t="s">
        <v>6</v>
      </c>
    </row>
    <row r="39" spans="1:24" ht="15" x14ac:dyDescent="0.25">
      <c r="A39"/>
      <c r="B39"/>
      <c r="C39" s="45"/>
      <c r="D39" s="45"/>
      <c r="E39" s="46"/>
      <c r="F39" s="45"/>
      <c r="G39" s="45"/>
      <c r="H39" s="45"/>
      <c r="I39" s="45"/>
      <c r="J39" s="45"/>
      <c r="K39"/>
      <c r="L39"/>
      <c r="M39" s="45"/>
      <c r="N39" s="45"/>
      <c r="O39"/>
      <c r="P39" s="2" t="s">
        <v>13</v>
      </c>
      <c r="Q39" s="2">
        <v>541.70000000000005</v>
      </c>
      <c r="R39" s="2" t="s">
        <v>6</v>
      </c>
      <c r="T39" s="2" t="s">
        <v>13</v>
      </c>
      <c r="U39" s="2">
        <v>83.71</v>
      </c>
      <c r="V39" s="2" t="s">
        <v>6</v>
      </c>
    </row>
    <row r="40" spans="1:24" ht="15" x14ac:dyDescent="0.25">
      <c r="A40"/>
      <c r="B40"/>
      <c r="C40" s="45"/>
      <c r="D40" s="45"/>
      <c r="E40" s="46"/>
      <c r="F40" s="45"/>
      <c r="G40" s="45"/>
      <c r="H40" s="45"/>
      <c r="I40" s="45"/>
      <c r="J40" s="45"/>
      <c r="K40"/>
      <c r="L40"/>
      <c r="M40" s="45"/>
      <c r="N40" s="45"/>
      <c r="O40"/>
      <c r="P40" s="2" t="s">
        <v>15</v>
      </c>
      <c r="Q40" s="2">
        <v>1188.7</v>
      </c>
      <c r="R40" s="2" t="s">
        <v>5</v>
      </c>
      <c r="T40" s="2" t="s">
        <v>15</v>
      </c>
      <c r="U40" s="2">
        <v>179.59</v>
      </c>
      <c r="V40" s="2" t="s">
        <v>5</v>
      </c>
    </row>
    <row r="41" spans="1:24" ht="15" x14ac:dyDescent="0.25">
      <c r="J41"/>
      <c r="K41"/>
      <c r="L41"/>
      <c r="P41" s="2" t="s">
        <v>29</v>
      </c>
      <c r="Q41" s="2">
        <v>887.4</v>
      </c>
      <c r="R41" s="2" t="s">
        <v>12</v>
      </c>
      <c r="T41" s="2" t="s">
        <v>29</v>
      </c>
      <c r="U41" s="2">
        <v>144.55000000000001</v>
      </c>
      <c r="V41" s="2" t="s">
        <v>12</v>
      </c>
    </row>
    <row r="42" spans="1:24" x14ac:dyDescent="0.2">
      <c r="J42" s="1"/>
      <c r="K42" s="1"/>
      <c r="L42" s="1"/>
    </row>
    <row r="43" spans="1:24" ht="15.75" x14ac:dyDescent="0.25">
      <c r="J43" s="1"/>
      <c r="K43" s="1"/>
      <c r="L43" s="1"/>
      <c r="P43" s="17" t="s">
        <v>24</v>
      </c>
      <c r="T43" s="17" t="s">
        <v>25</v>
      </c>
    </row>
    <row r="44" spans="1:24" x14ac:dyDescent="0.2">
      <c r="J44" s="1"/>
      <c r="K44" s="1"/>
      <c r="L44" s="1"/>
      <c r="P44" s="2" t="s">
        <v>11</v>
      </c>
      <c r="Q44" s="2" t="s">
        <v>3</v>
      </c>
      <c r="R44" s="2" t="s">
        <v>4</v>
      </c>
      <c r="T44" s="2" t="s">
        <v>11</v>
      </c>
      <c r="U44" s="2" t="s">
        <v>3</v>
      </c>
      <c r="V44" s="2" t="s">
        <v>4</v>
      </c>
    </row>
    <row r="45" spans="1:24" x14ac:dyDescent="0.2">
      <c r="J45" s="1"/>
      <c r="K45" s="1"/>
      <c r="L45" s="1"/>
      <c r="P45" s="2" t="s">
        <v>0</v>
      </c>
      <c r="Q45" s="2">
        <v>6.2779999999999996</v>
      </c>
      <c r="R45" s="2" t="s">
        <v>32</v>
      </c>
      <c r="T45" s="2" t="s">
        <v>0</v>
      </c>
      <c r="U45" s="2">
        <v>6.1</v>
      </c>
      <c r="V45" s="2" t="s">
        <v>6</v>
      </c>
    </row>
    <row r="46" spans="1:24" ht="15" x14ac:dyDescent="0.25">
      <c r="J46"/>
      <c r="K46"/>
      <c r="L46"/>
      <c r="P46" s="2" t="s">
        <v>13</v>
      </c>
      <c r="Q46" s="2">
        <v>13.673</v>
      </c>
      <c r="R46" s="2" t="s">
        <v>6</v>
      </c>
      <c r="T46" s="2" t="s">
        <v>13</v>
      </c>
      <c r="U46" s="2">
        <v>5.5</v>
      </c>
      <c r="V46" s="2" t="s">
        <v>6</v>
      </c>
    </row>
    <row r="47" spans="1:24" x14ac:dyDescent="0.2">
      <c r="P47" s="2" t="s">
        <v>15</v>
      </c>
      <c r="Q47" s="2">
        <v>27.355</v>
      </c>
      <c r="R47" s="2" t="s">
        <v>5</v>
      </c>
      <c r="T47" s="2" t="s">
        <v>15</v>
      </c>
      <c r="U47" s="2">
        <v>11.407</v>
      </c>
      <c r="V47" s="2" t="s">
        <v>5</v>
      </c>
    </row>
    <row r="48" spans="1:24" x14ac:dyDescent="0.2">
      <c r="P48" s="2" t="s">
        <v>29</v>
      </c>
      <c r="Q48" s="2">
        <v>22.06</v>
      </c>
      <c r="R48" s="2" t="s">
        <v>12</v>
      </c>
      <c r="T48" s="2" t="s">
        <v>29</v>
      </c>
      <c r="U48" s="2">
        <v>8.75</v>
      </c>
      <c r="V48" s="2" t="s">
        <v>12</v>
      </c>
    </row>
  </sheetData>
  <sortState xmlns:xlrd2="http://schemas.microsoft.com/office/spreadsheetml/2017/richdata2" ref="Q4:S7">
    <sortCondition ref="Q2"/>
  </sortState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74281-D835-4149-8115-7B3FC91B6E48}">
  <sheetPr>
    <tabColor rgb="FFFF0000"/>
  </sheetPr>
  <dimension ref="A1:S39"/>
  <sheetViews>
    <sheetView zoomScaleNormal="100" zoomScaleSheetLayoutView="106" workbookViewId="0">
      <selection activeCell="J7" sqref="J7"/>
    </sheetView>
  </sheetViews>
  <sheetFormatPr defaultColWidth="9.140625" defaultRowHeight="14.25" x14ac:dyDescent="0.2"/>
  <cols>
    <col min="1" max="2" width="9.140625" style="2"/>
    <col min="3" max="8" width="9.140625" style="7"/>
    <col min="9" max="14" width="9.140625" style="2"/>
    <col min="15" max="15" width="11.42578125" style="2" customWidth="1"/>
    <col min="16" max="16384" width="9.140625" style="2"/>
  </cols>
  <sheetData>
    <row r="1" spans="1:19" x14ac:dyDescent="0.2">
      <c r="A1" s="39" t="s">
        <v>7</v>
      </c>
      <c r="B1" s="39" t="s">
        <v>2</v>
      </c>
      <c r="C1" s="43" t="s">
        <v>39</v>
      </c>
      <c r="D1" s="43" t="s">
        <v>40</v>
      </c>
      <c r="E1" s="43" t="s">
        <v>41</v>
      </c>
      <c r="F1" s="43" t="s">
        <v>42</v>
      </c>
      <c r="G1" s="43" t="s">
        <v>43</v>
      </c>
      <c r="H1" s="43" t="s">
        <v>44</v>
      </c>
    </row>
    <row r="2" spans="1:19" ht="15.75" x14ac:dyDescent="0.25">
      <c r="A2" s="58" t="s">
        <v>0</v>
      </c>
      <c r="B2" s="59">
        <v>1</v>
      </c>
      <c r="C2" s="60">
        <v>2.0983109999999998</v>
      </c>
      <c r="D2" s="60">
        <v>2.1669079999999998</v>
      </c>
      <c r="E2" s="60">
        <v>0.82847700000000002</v>
      </c>
      <c r="F2" s="60">
        <v>0.84376799999999996</v>
      </c>
      <c r="G2" s="60">
        <f>C2+E2</f>
        <v>2.9267879999999997</v>
      </c>
      <c r="H2" s="60">
        <f>D2+F2</f>
        <v>3.0106759999999997</v>
      </c>
      <c r="K2" s="52">
        <v>1</v>
      </c>
      <c r="L2" s="53" t="s">
        <v>37</v>
      </c>
      <c r="M2" s="53"/>
      <c r="N2" s="53"/>
      <c r="O2" s="54"/>
    </row>
    <row r="3" spans="1:19" ht="15.75" x14ac:dyDescent="0.25">
      <c r="A3" s="58" t="s">
        <v>0</v>
      </c>
      <c r="B3" s="59">
        <v>2</v>
      </c>
      <c r="C3" s="60">
        <v>2.1843560000000002</v>
      </c>
      <c r="D3" s="60">
        <v>2.2486907999999999</v>
      </c>
      <c r="E3" s="60">
        <v>0.81</v>
      </c>
      <c r="F3" s="60">
        <v>0.84239417999999999</v>
      </c>
      <c r="G3" s="60">
        <f t="shared" ref="G3:H17" si="0">C3+E3</f>
        <v>2.9943560000000002</v>
      </c>
      <c r="H3" s="60">
        <f t="shared" si="0"/>
        <v>3.0910849799999998</v>
      </c>
      <c r="K3" s="55">
        <v>2</v>
      </c>
      <c r="L3" s="56" t="s">
        <v>38</v>
      </c>
      <c r="M3" s="56"/>
      <c r="N3" s="56"/>
      <c r="O3" s="57"/>
    </row>
    <row r="4" spans="1:19" x14ac:dyDescent="0.2">
      <c r="A4" s="58" t="s">
        <v>0</v>
      </c>
      <c r="B4" s="59">
        <v>3</v>
      </c>
      <c r="C4" s="60">
        <v>2.02</v>
      </c>
      <c r="D4" s="60">
        <v>2.1128689</v>
      </c>
      <c r="E4" s="60">
        <v>0.78367600000000004</v>
      </c>
      <c r="F4" s="60">
        <v>0.82489999999999997</v>
      </c>
      <c r="G4" s="60">
        <f t="shared" si="0"/>
        <v>2.8036760000000003</v>
      </c>
      <c r="H4" s="60">
        <f t="shared" si="0"/>
        <v>2.9377689</v>
      </c>
    </row>
    <row r="5" spans="1:19" x14ac:dyDescent="0.2">
      <c r="A5" s="58" t="s">
        <v>0</v>
      </c>
      <c r="B5" s="59">
        <v>4</v>
      </c>
      <c r="C5" s="60">
        <v>1.9883569999999999</v>
      </c>
      <c r="D5" s="60">
        <v>1.9626980000000001</v>
      </c>
      <c r="E5" s="60">
        <v>0.76</v>
      </c>
      <c r="F5" s="60">
        <v>0.92310619999999999</v>
      </c>
      <c r="G5" s="60">
        <f t="shared" si="0"/>
        <v>2.7483569999999999</v>
      </c>
      <c r="H5" s="60">
        <f t="shared" si="0"/>
        <v>2.8858041999999999</v>
      </c>
    </row>
    <row r="6" spans="1:19" ht="15" x14ac:dyDescent="0.25">
      <c r="A6" s="61" t="s">
        <v>1</v>
      </c>
      <c r="B6" s="62">
        <v>1</v>
      </c>
      <c r="C6" s="63">
        <v>1.0936360000000001</v>
      </c>
      <c r="D6" s="63">
        <v>1.1503635999999999</v>
      </c>
      <c r="E6" s="63">
        <v>0.30292200000000002</v>
      </c>
      <c r="F6" s="63">
        <v>0.33154</v>
      </c>
      <c r="G6" s="63">
        <f t="shared" si="0"/>
        <v>1.3965580000000002</v>
      </c>
      <c r="H6" s="63">
        <f t="shared" si="0"/>
        <v>1.4819035999999999</v>
      </c>
      <c r="K6" s="64" t="s">
        <v>45</v>
      </c>
      <c r="L6" s="65"/>
      <c r="M6" s="65"/>
      <c r="Q6" s="64" t="s">
        <v>46</v>
      </c>
      <c r="R6" s="65"/>
      <c r="S6" s="65"/>
    </row>
    <row r="7" spans="1:19" x14ac:dyDescent="0.2">
      <c r="A7" s="61" t="s">
        <v>1</v>
      </c>
      <c r="B7" s="62">
        <v>2</v>
      </c>
      <c r="C7" s="63">
        <v>0.976051</v>
      </c>
      <c r="D7" s="63">
        <v>1.2976051</v>
      </c>
      <c r="E7" s="63">
        <v>0.27099699999999999</v>
      </c>
      <c r="F7" s="63">
        <v>0.30298999999999998</v>
      </c>
      <c r="G7" s="63">
        <f t="shared" si="0"/>
        <v>1.2470479999999999</v>
      </c>
      <c r="H7" s="63">
        <f t="shared" si="0"/>
        <v>1.6005951</v>
      </c>
      <c r="K7" s="1" t="s">
        <v>11</v>
      </c>
      <c r="L7" s="1" t="s">
        <v>3</v>
      </c>
      <c r="M7" s="1" t="s">
        <v>4</v>
      </c>
      <c r="Q7" s="1" t="s">
        <v>11</v>
      </c>
      <c r="R7" s="1" t="s">
        <v>3</v>
      </c>
      <c r="S7" s="1" t="s">
        <v>4</v>
      </c>
    </row>
    <row r="8" spans="1:19" x14ac:dyDescent="0.2">
      <c r="A8" s="61" t="s">
        <v>1</v>
      </c>
      <c r="B8" s="62">
        <v>3</v>
      </c>
      <c r="C8" s="63">
        <v>1.05745</v>
      </c>
      <c r="D8" s="63">
        <v>1.1574500000000001</v>
      </c>
      <c r="E8" s="63">
        <v>0.25067400000000001</v>
      </c>
      <c r="F8" s="63">
        <v>0.3118534</v>
      </c>
      <c r="G8" s="63">
        <f t="shared" si="0"/>
        <v>1.3081240000000001</v>
      </c>
      <c r="H8" s="63">
        <f t="shared" si="0"/>
        <v>1.4693034</v>
      </c>
      <c r="K8" s="1" t="s">
        <v>0</v>
      </c>
      <c r="L8" s="1">
        <v>2.0724999999999998</v>
      </c>
      <c r="M8" s="1" t="s">
        <v>5</v>
      </c>
      <c r="Q8" s="1" t="s">
        <v>0</v>
      </c>
      <c r="R8" s="1">
        <v>2.8675000000000002</v>
      </c>
      <c r="S8" s="1" t="s">
        <v>5</v>
      </c>
    </row>
    <row r="9" spans="1:19" ht="15" x14ac:dyDescent="0.25">
      <c r="A9" s="61" t="s">
        <v>1</v>
      </c>
      <c r="B9" s="62">
        <v>4</v>
      </c>
      <c r="C9" s="63">
        <v>1.010267</v>
      </c>
      <c r="D9" s="63">
        <v>1.210267</v>
      </c>
      <c r="E9" s="63">
        <v>0.27523900000000001</v>
      </c>
      <c r="F9" s="63">
        <v>0.32467000000000001</v>
      </c>
      <c r="G9" s="63">
        <f t="shared" si="0"/>
        <v>1.285506</v>
      </c>
      <c r="H9" s="63">
        <f t="shared" si="0"/>
        <v>1.534937</v>
      </c>
      <c r="K9" t="s">
        <v>13</v>
      </c>
      <c r="L9">
        <v>1.0349999999999999</v>
      </c>
      <c r="M9" t="s">
        <v>32</v>
      </c>
      <c r="Q9" s="1" t="s">
        <v>13</v>
      </c>
      <c r="R9" s="1">
        <v>1.3125</v>
      </c>
      <c r="S9" s="1" t="s">
        <v>32</v>
      </c>
    </row>
    <row r="10" spans="1:19" x14ac:dyDescent="0.2">
      <c r="A10" s="66" t="s">
        <v>14</v>
      </c>
      <c r="B10" s="9">
        <v>1</v>
      </c>
      <c r="C10" s="22">
        <v>1.7542500000000001</v>
      </c>
      <c r="D10" s="22">
        <v>1.863656</v>
      </c>
      <c r="E10" s="22">
        <v>0.7107</v>
      </c>
      <c r="F10" s="22">
        <v>0.80310000000000004</v>
      </c>
      <c r="G10" s="22">
        <f t="shared" si="0"/>
        <v>2.46495</v>
      </c>
      <c r="H10" s="22">
        <f t="shared" si="0"/>
        <v>2.6667559999999999</v>
      </c>
      <c r="J10" s="7"/>
      <c r="K10" s="1" t="s">
        <v>15</v>
      </c>
      <c r="L10" s="1">
        <v>1.8</v>
      </c>
      <c r="M10" s="1" t="s">
        <v>12</v>
      </c>
      <c r="Q10" s="1" t="s">
        <v>15</v>
      </c>
      <c r="R10" s="1">
        <v>2.4674999999999998</v>
      </c>
      <c r="S10" s="1" t="s">
        <v>12</v>
      </c>
    </row>
    <row r="11" spans="1:19" ht="15" x14ac:dyDescent="0.25">
      <c r="A11" s="66" t="s">
        <v>14</v>
      </c>
      <c r="B11" s="9">
        <v>2</v>
      </c>
      <c r="C11" s="22">
        <v>1.855262</v>
      </c>
      <c r="D11" s="22">
        <v>1.8943593999999999</v>
      </c>
      <c r="E11" s="22">
        <v>0.59408039999999995</v>
      </c>
      <c r="F11" s="22">
        <v>0.72078200000000003</v>
      </c>
      <c r="G11" s="22">
        <f t="shared" si="0"/>
        <v>2.4493423999999999</v>
      </c>
      <c r="H11" s="22">
        <f t="shared" si="0"/>
        <v>2.6151413999999997</v>
      </c>
      <c r="J11" s="7"/>
      <c r="K11" s="1" t="s">
        <v>29</v>
      </c>
      <c r="L11" s="1">
        <v>1.6625000000000001</v>
      </c>
      <c r="M11" s="1" t="s">
        <v>6</v>
      </c>
      <c r="Q11" t="s">
        <v>29</v>
      </c>
      <c r="R11">
        <v>2.2774999999999999</v>
      </c>
      <c r="S11" t="s">
        <v>6</v>
      </c>
    </row>
    <row r="12" spans="1:19" x14ac:dyDescent="0.2">
      <c r="A12" s="66" t="s">
        <v>14</v>
      </c>
      <c r="B12" s="9">
        <v>3</v>
      </c>
      <c r="C12" s="22">
        <v>1.8</v>
      </c>
      <c r="D12" s="22">
        <v>1.9543699999999999</v>
      </c>
      <c r="E12" s="22">
        <v>0.68582100000000001</v>
      </c>
      <c r="F12" s="22">
        <v>0.75203196000000005</v>
      </c>
      <c r="G12" s="22">
        <f t="shared" si="0"/>
        <v>2.4858210000000001</v>
      </c>
      <c r="H12" s="22">
        <f t="shared" si="0"/>
        <v>2.70640196</v>
      </c>
      <c r="J12" s="7"/>
    </row>
    <row r="13" spans="1:19" ht="15" x14ac:dyDescent="0.25">
      <c r="A13" s="66" t="s">
        <v>14</v>
      </c>
      <c r="B13" s="9">
        <v>4</v>
      </c>
      <c r="C13" s="22">
        <v>1.79</v>
      </c>
      <c r="D13" s="22">
        <v>1.9809022000000001</v>
      </c>
      <c r="E13" s="22">
        <v>0.67515499999999995</v>
      </c>
      <c r="F13" s="22">
        <v>0.70226966000000002</v>
      </c>
      <c r="G13" s="22">
        <f t="shared" si="0"/>
        <v>2.4651550000000002</v>
      </c>
      <c r="H13" s="22">
        <f t="shared" si="0"/>
        <v>2.6831718599999999</v>
      </c>
      <c r="J13" s="7"/>
      <c r="K13" s="64" t="s">
        <v>47</v>
      </c>
      <c r="L13" s="1"/>
      <c r="M13" s="1"/>
      <c r="Q13" s="64" t="s">
        <v>48</v>
      </c>
      <c r="R13" s="1"/>
      <c r="S13" s="1"/>
    </row>
    <row r="14" spans="1:19" ht="15" x14ac:dyDescent="0.25">
      <c r="A14" s="67" t="s">
        <v>28</v>
      </c>
      <c r="B14" s="68">
        <v>1</v>
      </c>
      <c r="C14" s="69">
        <v>1.7077150000000001</v>
      </c>
      <c r="D14" s="69">
        <v>1.77877</v>
      </c>
      <c r="E14" s="69">
        <v>0.533995</v>
      </c>
      <c r="F14" s="69">
        <v>0.64129000000000003</v>
      </c>
      <c r="G14" s="70">
        <f t="shared" si="0"/>
        <v>2.2417100000000003</v>
      </c>
      <c r="H14" s="70">
        <f t="shared" si="0"/>
        <v>2.4200599999999999</v>
      </c>
      <c r="K14" t="s">
        <v>11</v>
      </c>
      <c r="L14" t="s">
        <v>3</v>
      </c>
      <c r="M14" t="s">
        <v>4</v>
      </c>
      <c r="Q14" s="2" t="s">
        <v>11</v>
      </c>
      <c r="R14" t="s">
        <v>3</v>
      </c>
      <c r="S14" t="s">
        <v>4</v>
      </c>
    </row>
    <row r="15" spans="1:19" x14ac:dyDescent="0.2">
      <c r="A15" s="67" t="s">
        <v>28</v>
      </c>
      <c r="B15" s="68">
        <v>2</v>
      </c>
      <c r="C15" s="69">
        <v>1.8103849999999999</v>
      </c>
      <c r="D15" s="69">
        <v>1.8617220000000001</v>
      </c>
      <c r="E15" s="69">
        <v>0.64654500000000004</v>
      </c>
      <c r="F15" s="69">
        <v>0.70307660000000005</v>
      </c>
      <c r="G15" s="70">
        <f>C15+E15</f>
        <v>2.4569299999999998</v>
      </c>
      <c r="H15" s="70">
        <f t="shared" si="0"/>
        <v>2.5647986</v>
      </c>
      <c r="K15" s="2" t="s">
        <v>0</v>
      </c>
      <c r="L15" s="1">
        <v>2.1225000000000001</v>
      </c>
      <c r="M15" s="1" t="s">
        <v>5</v>
      </c>
      <c r="Q15" s="2" t="s">
        <v>0</v>
      </c>
      <c r="R15" s="1">
        <v>2.9824999999999999</v>
      </c>
      <c r="S15" s="1" t="s">
        <v>5</v>
      </c>
    </row>
    <row r="16" spans="1:19" x14ac:dyDescent="0.2">
      <c r="A16" s="67" t="s">
        <v>28</v>
      </c>
      <c r="B16" s="68">
        <v>3</v>
      </c>
      <c r="C16" s="69">
        <v>1.5173909999999999</v>
      </c>
      <c r="D16" s="69">
        <v>1.80948464</v>
      </c>
      <c r="E16" s="69">
        <v>0.61326700000000001</v>
      </c>
      <c r="F16" s="69">
        <v>0.73156200000000005</v>
      </c>
      <c r="G16" s="70">
        <f t="shared" si="0"/>
        <v>2.1306579999999999</v>
      </c>
      <c r="H16" s="70">
        <f t="shared" si="0"/>
        <v>2.5410466400000002</v>
      </c>
      <c r="K16" s="1" t="s">
        <v>13</v>
      </c>
      <c r="L16" s="1">
        <v>1.2050000000000001</v>
      </c>
      <c r="M16" s="1" t="s">
        <v>6</v>
      </c>
      <c r="Q16" s="1" t="s">
        <v>13</v>
      </c>
      <c r="R16" s="1">
        <v>1.52</v>
      </c>
      <c r="S16" s="1" t="s">
        <v>32</v>
      </c>
    </row>
    <row r="17" spans="1:19" x14ac:dyDescent="0.2">
      <c r="A17" s="67" t="s">
        <v>28</v>
      </c>
      <c r="B17" s="68">
        <v>4</v>
      </c>
      <c r="C17" s="69">
        <v>1.6059749999999999</v>
      </c>
      <c r="D17" s="69">
        <v>1.7514687</v>
      </c>
      <c r="E17" s="69">
        <v>0.67423500000000003</v>
      </c>
      <c r="F17" s="69">
        <v>0.724912</v>
      </c>
      <c r="G17" s="70">
        <f t="shared" si="0"/>
        <v>2.2802099999999998</v>
      </c>
      <c r="H17" s="70">
        <f t="shared" si="0"/>
        <v>2.4763807</v>
      </c>
      <c r="K17" s="1" t="s">
        <v>15</v>
      </c>
      <c r="L17" s="1">
        <v>1.92</v>
      </c>
      <c r="M17" s="1" t="s">
        <v>12</v>
      </c>
      <c r="Q17" s="1" t="s">
        <v>15</v>
      </c>
      <c r="R17" s="1">
        <v>2.67</v>
      </c>
      <c r="S17" s="1" t="s">
        <v>12</v>
      </c>
    </row>
    <row r="18" spans="1:19" ht="15" x14ac:dyDescent="0.25">
      <c r="K18" t="s">
        <v>29</v>
      </c>
      <c r="L18">
        <v>1.8</v>
      </c>
      <c r="M18" t="s">
        <v>12</v>
      </c>
      <c r="Q18" s="1" t="s">
        <v>29</v>
      </c>
      <c r="R18" s="1">
        <v>2.5</v>
      </c>
      <c r="S18" s="1" t="s">
        <v>6</v>
      </c>
    </row>
    <row r="20" spans="1:19" ht="15.75" x14ac:dyDescent="0.25">
      <c r="A20" s="71"/>
      <c r="B20" s="71" t="s">
        <v>8</v>
      </c>
      <c r="C20" s="8">
        <f>AVERAGE(C2:C5)</f>
        <v>2.072756</v>
      </c>
      <c r="D20" s="8">
        <f t="shared" ref="D20:H20" si="1">AVERAGE(D2:D5)</f>
        <v>2.122791425</v>
      </c>
      <c r="E20" s="8">
        <f t="shared" si="1"/>
        <v>0.79553824999999989</v>
      </c>
      <c r="F20" s="8">
        <f t="shared" si="1"/>
        <v>0.85854209499999989</v>
      </c>
      <c r="G20" s="8">
        <f t="shared" si="1"/>
        <v>2.8682942500000004</v>
      </c>
      <c r="H20" s="8">
        <f t="shared" si="1"/>
        <v>2.9813335199999997</v>
      </c>
      <c r="K20" s="64" t="s">
        <v>49</v>
      </c>
      <c r="L20" s="1"/>
      <c r="M20" s="1"/>
    </row>
    <row r="21" spans="1:19" ht="15.75" x14ac:dyDescent="0.25">
      <c r="A21" s="71"/>
      <c r="B21" s="71"/>
      <c r="C21" s="8">
        <f>AVERAGE(C6:C9)</f>
        <v>1.034351</v>
      </c>
      <c r="D21" s="8">
        <f t="shared" ref="D21:H21" si="2">AVERAGE(D6:D9)</f>
        <v>1.2039214249999999</v>
      </c>
      <c r="E21" s="8">
        <f t="shared" si="2"/>
        <v>0.27495800000000004</v>
      </c>
      <c r="F21" s="8">
        <f t="shared" si="2"/>
        <v>0.31776335</v>
      </c>
      <c r="G21" s="8">
        <f t="shared" si="2"/>
        <v>1.3093090000000001</v>
      </c>
      <c r="H21" s="8">
        <f t="shared" si="2"/>
        <v>1.521684775</v>
      </c>
      <c r="K21" s="1" t="s">
        <v>11</v>
      </c>
      <c r="L21" s="1" t="s">
        <v>3</v>
      </c>
      <c r="M21" s="1" t="s">
        <v>4</v>
      </c>
      <c r="Q21" s="1"/>
      <c r="R21" s="1"/>
      <c r="S21" s="1"/>
    </row>
    <row r="22" spans="1:19" ht="15.75" x14ac:dyDescent="0.25">
      <c r="A22" s="71"/>
      <c r="B22" s="71"/>
      <c r="C22" s="8">
        <f>AVERAGE(C10:C13)</f>
        <v>1.7998780000000001</v>
      </c>
      <c r="D22" s="8">
        <f t="shared" ref="D22:H22" si="3">AVERAGE(D10:D13)</f>
        <v>1.9233218999999999</v>
      </c>
      <c r="E22" s="8">
        <f t="shared" si="3"/>
        <v>0.66643909999999995</v>
      </c>
      <c r="F22" s="8">
        <f t="shared" si="3"/>
        <v>0.74454590500000006</v>
      </c>
      <c r="G22" s="8">
        <f t="shared" si="3"/>
        <v>2.4663171000000004</v>
      </c>
      <c r="H22" s="8">
        <f t="shared" si="3"/>
        <v>2.6678678050000002</v>
      </c>
      <c r="K22" s="2" t="s">
        <v>0</v>
      </c>
      <c r="L22">
        <v>0.79500000000000004</v>
      </c>
      <c r="M22" t="s">
        <v>5</v>
      </c>
      <c r="Q22" s="1"/>
      <c r="R22" s="1"/>
      <c r="S22" s="1"/>
    </row>
    <row r="23" spans="1:19" ht="15.75" x14ac:dyDescent="0.25">
      <c r="A23" s="71"/>
      <c r="B23" s="71"/>
      <c r="C23" s="8">
        <f>AVERAGE(C14:C17)</f>
        <v>1.6603665000000001</v>
      </c>
      <c r="D23" s="8">
        <f t="shared" ref="D23:H23" si="4">AVERAGE(D14:D17)</f>
        <v>1.8003613350000001</v>
      </c>
      <c r="E23" s="8">
        <f t="shared" si="4"/>
        <v>0.61701050000000002</v>
      </c>
      <c r="F23" s="8">
        <f t="shared" si="4"/>
        <v>0.70021014999999998</v>
      </c>
      <c r="G23" s="8">
        <f t="shared" si="4"/>
        <v>2.277377</v>
      </c>
      <c r="H23" s="8">
        <f t="shared" si="4"/>
        <v>2.500571485</v>
      </c>
      <c r="K23" s="2" t="s">
        <v>13</v>
      </c>
      <c r="L23" s="2">
        <v>0.27500000000000002</v>
      </c>
      <c r="M23" s="2" t="s">
        <v>6</v>
      </c>
    </row>
    <row r="24" spans="1:19" ht="15" x14ac:dyDescent="0.25">
      <c r="C24"/>
      <c r="D24"/>
      <c r="E24"/>
      <c r="F24"/>
      <c r="G24"/>
      <c r="H24"/>
      <c r="K24" s="2" t="s">
        <v>15</v>
      </c>
      <c r="L24" s="2">
        <v>0.66749999999999998</v>
      </c>
      <c r="M24" s="2" t="s">
        <v>12</v>
      </c>
    </row>
    <row r="25" spans="1:19" ht="15.75" x14ac:dyDescent="0.25">
      <c r="A25" s="3"/>
      <c r="B25" s="3" t="s">
        <v>9</v>
      </c>
      <c r="C25" s="72">
        <f>STDEV(C2:C5)/2</f>
        <v>4.3793078564616464E-2</v>
      </c>
      <c r="D25" s="72">
        <f t="shared" ref="D25:H25" si="5">STDEV(D2:D5)/2</f>
        <v>6.0225469450036553E-2</v>
      </c>
      <c r="E25" s="72">
        <f t="shared" si="5"/>
        <v>1.4993842215917621E-2</v>
      </c>
      <c r="F25" s="72">
        <f t="shared" si="5"/>
        <v>2.1945658743732405E-2</v>
      </c>
      <c r="G25" s="72">
        <f t="shared" si="5"/>
        <v>5.6179434087536284E-2</v>
      </c>
      <c r="H25" s="72">
        <f t="shared" si="5"/>
        <v>4.4656178370680817E-2</v>
      </c>
      <c r="K25" s="2" t="s">
        <v>29</v>
      </c>
      <c r="L25" s="65">
        <v>0.61499999999999999</v>
      </c>
      <c r="M25" s="65" t="s">
        <v>12</v>
      </c>
    </row>
    <row r="26" spans="1:19" ht="15.75" x14ac:dyDescent="0.25">
      <c r="A26" s="3"/>
      <c r="B26" s="3"/>
      <c r="C26" s="72">
        <f>STDEV(C6:C9)/2</f>
        <v>2.5863752115654066E-2</v>
      </c>
      <c r="D26" s="72">
        <f t="shared" ref="D26:H26" si="6">STDEV(D6:D9)/2</f>
        <v>3.3966811306341729E-2</v>
      </c>
      <c r="E26" s="72">
        <f t="shared" si="6"/>
        <v>1.0752776517408582E-2</v>
      </c>
      <c r="F26" s="72">
        <f t="shared" si="6"/>
        <v>6.3945111793240351E-3</v>
      </c>
      <c r="G26" s="72">
        <f t="shared" si="6"/>
        <v>3.1697538227229413E-2</v>
      </c>
      <c r="H26" s="72">
        <f t="shared" si="6"/>
        <v>2.9900963181709709E-2</v>
      </c>
    </row>
    <row r="27" spans="1:19" ht="15.75" x14ac:dyDescent="0.25">
      <c r="A27" s="3"/>
      <c r="B27" s="3"/>
      <c r="C27" s="72">
        <f>STDEV(C10:C13)/2</f>
        <v>2.0910307681460173E-2</v>
      </c>
      <c r="D27" s="72">
        <f t="shared" ref="D27:H27" si="7">STDEV(D10:D13)/2</f>
        <v>2.689225646098397E-2</v>
      </c>
      <c r="E27" s="72">
        <f t="shared" si="7"/>
        <v>2.5242876379485767E-2</v>
      </c>
      <c r="F27" s="72">
        <f t="shared" si="7"/>
        <v>2.2054151409808508E-2</v>
      </c>
      <c r="G27" s="72">
        <f t="shared" si="7"/>
        <v>7.4819894531245532E-3</v>
      </c>
      <c r="H27" s="72">
        <f t="shared" si="7"/>
        <v>1.9365788338349677E-2</v>
      </c>
      <c r="K27" s="64" t="s">
        <v>50</v>
      </c>
      <c r="L27" s="1"/>
      <c r="M27" s="1"/>
    </row>
    <row r="28" spans="1:19" ht="15.75" x14ac:dyDescent="0.25">
      <c r="A28" s="3"/>
      <c r="B28" s="3"/>
      <c r="C28" s="72">
        <f>STDEV(C14:C17)/2</f>
        <v>6.3342889410861802E-2</v>
      </c>
      <c r="D28" s="72">
        <f t="shared" ref="D28:H28" si="8">STDEV(D14:D17)/2</f>
        <v>2.3637966296635862E-2</v>
      </c>
      <c r="E28" s="72">
        <f t="shared" si="8"/>
        <v>3.0348691793606754E-2</v>
      </c>
      <c r="F28" s="72">
        <f t="shared" si="8"/>
        <v>2.056072409447602E-2</v>
      </c>
      <c r="G28" s="72">
        <f t="shared" si="8"/>
        <v>6.7728567057532385E-2</v>
      </c>
      <c r="H28" s="72">
        <f t="shared" si="8"/>
        <v>3.2698947191663968E-2</v>
      </c>
      <c r="K28" s="1" t="s">
        <v>11</v>
      </c>
      <c r="L28" s="1" t="s">
        <v>3</v>
      </c>
      <c r="M28" s="1" t="s">
        <v>4</v>
      </c>
    </row>
    <row r="29" spans="1:19" ht="15" x14ac:dyDescent="0.25">
      <c r="K29" t="s">
        <v>0</v>
      </c>
      <c r="L29">
        <v>0.85499999999999998</v>
      </c>
      <c r="M29" t="s">
        <v>5</v>
      </c>
    </row>
    <row r="30" spans="1:19" x14ac:dyDescent="0.2">
      <c r="A30" s="4"/>
      <c r="B30" s="5" t="s">
        <v>10</v>
      </c>
      <c r="C30" s="73">
        <f>((C20-C21)/C20)*100</f>
        <v>50.097792504279326</v>
      </c>
      <c r="D30" s="73">
        <f>((D20-D21)/D20)*100</f>
        <v>43.285929516132285</v>
      </c>
      <c r="E30" s="73">
        <f t="shared" ref="E30:H30" si="9">((E20-E21)/E20)*100</f>
        <v>65.437488392292892</v>
      </c>
      <c r="F30" s="73">
        <f t="shared" si="9"/>
        <v>62.988029142589674</v>
      </c>
      <c r="G30" s="73">
        <f t="shared" si="9"/>
        <v>54.352347218211662</v>
      </c>
      <c r="H30" s="73">
        <f t="shared" si="9"/>
        <v>48.959592585267011</v>
      </c>
      <c r="K30" s="2" t="s">
        <v>13</v>
      </c>
      <c r="L30" s="1">
        <v>0.315</v>
      </c>
      <c r="M30" s="1" t="s">
        <v>6</v>
      </c>
    </row>
    <row r="31" spans="1:19" x14ac:dyDescent="0.2">
      <c r="A31" s="4" t="s">
        <v>51</v>
      </c>
      <c r="B31" s="6" t="s">
        <v>30</v>
      </c>
      <c r="C31" s="74">
        <f>((C$20-C22)/C$20)*100</f>
        <v>13.164984204604883</v>
      </c>
      <c r="D31" s="74">
        <f t="shared" ref="D31:H32" si="10">((D$20-D22)/D$20)*100</f>
        <v>9.3965673052405538</v>
      </c>
      <c r="E31" s="74">
        <f t="shared" si="10"/>
        <v>16.227899789859251</v>
      </c>
      <c r="F31" s="74">
        <f t="shared" si="10"/>
        <v>13.277880102081641</v>
      </c>
      <c r="G31" s="74">
        <f t="shared" si="10"/>
        <v>14.014501824560014</v>
      </c>
      <c r="H31" s="74">
        <f t="shared" si="10"/>
        <v>10.514278690966435</v>
      </c>
      <c r="K31" s="1" t="s">
        <v>15</v>
      </c>
      <c r="L31" s="1">
        <v>0.74250000000000005</v>
      </c>
      <c r="M31" s="1" t="s">
        <v>12</v>
      </c>
    </row>
    <row r="32" spans="1:19" x14ac:dyDescent="0.2">
      <c r="B32" s="6" t="s">
        <v>31</v>
      </c>
      <c r="C32" s="74">
        <f>((C$20-C23)/C$20)*100</f>
        <v>19.895708901578381</v>
      </c>
      <c r="D32" s="74">
        <f t="shared" si="10"/>
        <v>15.188967046067651</v>
      </c>
      <c r="E32" s="74">
        <f t="shared" si="10"/>
        <v>22.441127123680086</v>
      </c>
      <c r="F32" s="74">
        <f t="shared" si="10"/>
        <v>18.441954788483603</v>
      </c>
      <c r="G32" s="74">
        <f t="shared" si="10"/>
        <v>20.601695589634861</v>
      </c>
      <c r="H32" s="74">
        <f t="shared" si="10"/>
        <v>16.125738089175602</v>
      </c>
      <c r="K32" s="1" t="s">
        <v>29</v>
      </c>
      <c r="L32" s="1">
        <v>0.69750000000000001</v>
      </c>
      <c r="M32" s="1" t="s">
        <v>12</v>
      </c>
    </row>
    <row r="33" spans="1:13" x14ac:dyDescent="0.2">
      <c r="A33" s="4"/>
      <c r="B33" s="4"/>
      <c r="C33" s="75"/>
      <c r="D33" s="75"/>
      <c r="E33" s="75"/>
      <c r="F33" s="75"/>
      <c r="G33" s="75"/>
      <c r="H33" s="75"/>
    </row>
    <row r="34" spans="1:13" x14ac:dyDescent="0.2">
      <c r="A34" s="4" t="s">
        <v>52</v>
      </c>
      <c r="B34" s="6" t="s">
        <v>14</v>
      </c>
      <c r="C34" s="76">
        <f>((C22-C$21)/C$21)*100</f>
        <v>74.010369787431927</v>
      </c>
      <c r="D34" s="76">
        <f t="shared" ref="D34:H35" si="11">((D22-D$21)/D$21)*100</f>
        <v>59.754769710157795</v>
      </c>
      <c r="E34" s="76">
        <f t="shared" si="11"/>
        <v>142.37850871769501</v>
      </c>
      <c r="F34" s="76">
        <f t="shared" si="11"/>
        <v>134.30830050098606</v>
      </c>
      <c r="G34" s="76">
        <f t="shared" si="11"/>
        <v>88.367841357540527</v>
      </c>
      <c r="H34" s="76">
        <f t="shared" si="11"/>
        <v>75.323289608388194</v>
      </c>
      <c r="L34" s="1"/>
      <c r="M34" s="1"/>
    </row>
    <row r="35" spans="1:13" x14ac:dyDescent="0.2">
      <c r="B35" s="6" t="s">
        <v>28</v>
      </c>
      <c r="C35" s="76">
        <f>((C23-C$21)/C$21)*100</f>
        <v>60.522540220872798</v>
      </c>
      <c r="D35" s="76">
        <f t="shared" si="11"/>
        <v>49.541431659462347</v>
      </c>
      <c r="E35" s="76">
        <f t="shared" si="11"/>
        <v>124.40172680918538</v>
      </c>
      <c r="F35" s="76">
        <f t="shared" si="11"/>
        <v>120.35585601674956</v>
      </c>
      <c r="G35" s="76">
        <f t="shared" si="11"/>
        <v>73.937321136568983</v>
      </c>
      <c r="H35" s="76">
        <f t="shared" si="11"/>
        <v>64.329138733743335</v>
      </c>
      <c r="K35" s="1"/>
      <c r="L35" s="1"/>
      <c r="M35" s="1"/>
    </row>
    <row r="36" spans="1:13" x14ac:dyDescent="0.2">
      <c r="A36" s="4"/>
      <c r="C36" s="2"/>
      <c r="D36" s="2"/>
      <c r="E36" s="2"/>
      <c r="F36" s="2"/>
      <c r="G36" s="2"/>
      <c r="H36" s="2"/>
      <c r="K36" s="1"/>
      <c r="L36" s="1"/>
      <c r="M36" s="1"/>
    </row>
    <row r="38" spans="1:13" x14ac:dyDescent="0.2">
      <c r="A38" s="4"/>
    </row>
    <row r="39" spans="1:13" x14ac:dyDescent="0.2">
      <c r="A39" s="4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5447D-CE70-4288-9712-73132DB262B4}">
  <sheetPr>
    <tabColor rgb="FFFF0000"/>
  </sheetPr>
  <dimension ref="A1:W46"/>
  <sheetViews>
    <sheetView zoomScale="84" zoomScaleNormal="84" workbookViewId="0">
      <selection activeCell="P13" sqref="P13"/>
    </sheetView>
  </sheetViews>
  <sheetFormatPr defaultColWidth="9.140625" defaultRowHeight="14.25" x14ac:dyDescent="0.2"/>
  <cols>
    <col min="1" max="2" width="9.140625" style="2"/>
    <col min="3" max="8" width="9.140625" style="7"/>
    <col min="9" max="10" width="9.140625" style="2"/>
    <col min="11" max="11" width="10.140625" style="2" customWidth="1"/>
    <col min="12" max="12" width="10.28515625" style="2" customWidth="1"/>
    <col min="13" max="13" width="12.7109375" style="2" customWidth="1"/>
    <col min="14" max="14" width="11.140625" style="2" customWidth="1"/>
    <col min="15" max="20" width="9.140625" style="2"/>
    <col min="21" max="21" width="10.85546875" style="2" customWidth="1"/>
    <col min="22" max="16384" width="9.140625" style="2"/>
  </cols>
  <sheetData>
    <row r="1" spans="1:23" ht="15" x14ac:dyDescent="0.25">
      <c r="A1" s="77" t="s">
        <v>7</v>
      </c>
      <c r="B1" s="77" t="s">
        <v>2</v>
      </c>
      <c r="C1" s="78" t="s">
        <v>53</v>
      </c>
      <c r="D1" s="78" t="s">
        <v>54</v>
      </c>
      <c r="E1" s="79" t="s">
        <v>55</v>
      </c>
      <c r="F1" s="79" t="s">
        <v>56</v>
      </c>
      <c r="G1" s="80" t="s">
        <v>57</v>
      </c>
      <c r="H1" s="80" t="s">
        <v>58</v>
      </c>
      <c r="I1" s="62" t="s">
        <v>59</v>
      </c>
      <c r="J1" s="62" t="s">
        <v>60</v>
      </c>
      <c r="K1" s="10" t="s">
        <v>61</v>
      </c>
      <c r="L1" s="10" t="s">
        <v>62</v>
      </c>
      <c r="M1" s="9" t="s">
        <v>63</v>
      </c>
      <c r="N1" s="9" t="s">
        <v>64</v>
      </c>
    </row>
    <row r="2" spans="1:23" ht="15.75" x14ac:dyDescent="0.25">
      <c r="A2" s="2" t="s">
        <v>0</v>
      </c>
      <c r="B2" s="2">
        <v>1</v>
      </c>
      <c r="C2" s="81">
        <v>8.2996129000000002E-2</v>
      </c>
      <c r="D2" s="82">
        <v>0.101075</v>
      </c>
      <c r="E2" s="83">
        <v>4.4503571429999997</v>
      </c>
      <c r="F2" s="84">
        <v>4.4616959999999999</v>
      </c>
      <c r="G2" s="85">
        <v>1.0793470359999999</v>
      </c>
      <c r="H2" s="82">
        <v>1.1021038999999999</v>
      </c>
      <c r="I2" s="63">
        <v>80.951807228915698</v>
      </c>
      <c r="J2" s="62">
        <v>83.451923076923094</v>
      </c>
      <c r="K2" s="10">
        <v>0.80300000000000005</v>
      </c>
      <c r="L2" s="10">
        <v>0.8246</v>
      </c>
      <c r="M2" s="9">
        <v>7.6821120689655169</v>
      </c>
      <c r="N2" s="9">
        <v>7.57</v>
      </c>
      <c r="Q2" s="52">
        <v>1</v>
      </c>
      <c r="R2" s="53" t="s">
        <v>37</v>
      </c>
      <c r="S2" s="53"/>
      <c r="T2" s="53"/>
      <c r="U2" s="54"/>
    </row>
    <row r="3" spans="1:23" ht="15.75" x14ac:dyDescent="0.25">
      <c r="A3" s="2" t="s">
        <v>0</v>
      </c>
      <c r="B3" s="2">
        <v>2</v>
      </c>
      <c r="C3" s="81">
        <v>8.8014194000000004E-2</v>
      </c>
      <c r="D3" s="82">
        <v>0.113755</v>
      </c>
      <c r="E3" s="83">
        <v>5.2593750000000004</v>
      </c>
      <c r="F3" s="84">
        <v>5.2768794999999997</v>
      </c>
      <c r="G3" s="85">
        <v>0.9076031</v>
      </c>
      <c r="H3" s="82">
        <v>0.91264900000000004</v>
      </c>
      <c r="I3" s="62">
        <v>83.778846153846203</v>
      </c>
      <c r="J3" s="62">
        <v>84.048076923076906</v>
      </c>
      <c r="K3" s="10">
        <v>1.03</v>
      </c>
      <c r="L3" s="10">
        <v>0.73960000000000004</v>
      </c>
      <c r="M3" s="9">
        <v>8.0803879310344833</v>
      </c>
      <c r="N3" s="9">
        <v>8.7547999999999995</v>
      </c>
      <c r="Q3" s="55">
        <v>2</v>
      </c>
      <c r="R3" s="56" t="s">
        <v>38</v>
      </c>
      <c r="S3" s="56"/>
      <c r="T3" s="56"/>
      <c r="U3" s="57"/>
    </row>
    <row r="4" spans="1:23" x14ac:dyDescent="0.2">
      <c r="A4" s="2" t="s">
        <v>0</v>
      </c>
      <c r="B4" s="2">
        <v>3</v>
      </c>
      <c r="C4" s="81">
        <v>8.9975483999999994E-2</v>
      </c>
      <c r="D4" s="82">
        <v>0.100245</v>
      </c>
      <c r="E4" s="83">
        <v>5.1022321430000002</v>
      </c>
      <c r="F4" s="84">
        <v>5.1204597999999999</v>
      </c>
      <c r="G4" s="85">
        <v>0.84985631399999995</v>
      </c>
      <c r="H4" s="82">
        <v>0.89158000000000004</v>
      </c>
      <c r="I4" s="63">
        <v>90.5625</v>
      </c>
      <c r="J4" s="62">
        <v>91.509615384615401</v>
      </c>
      <c r="K4" s="10">
        <v>0.47</v>
      </c>
      <c r="L4" s="10">
        <v>0.65390000000000004</v>
      </c>
      <c r="M4" s="9">
        <v>6.952801724137931</v>
      </c>
      <c r="N4" s="9">
        <v>7.2316000000000003</v>
      </c>
    </row>
    <row r="5" spans="1:23" ht="15" x14ac:dyDescent="0.25">
      <c r="A5" s="2" t="s">
        <v>0</v>
      </c>
      <c r="B5" s="2">
        <v>4</v>
      </c>
      <c r="C5" s="81">
        <v>9.2170322999999998E-2</v>
      </c>
      <c r="D5" s="82">
        <v>0.102072</v>
      </c>
      <c r="E5" s="83">
        <v>4.6700892859999996</v>
      </c>
      <c r="F5" s="84">
        <v>4.741339</v>
      </c>
      <c r="G5" s="85">
        <v>0.91513347540000001</v>
      </c>
      <c r="H5" s="82">
        <v>0.93070839999999999</v>
      </c>
      <c r="I5" s="86">
        <v>81.085106382978694</v>
      </c>
      <c r="J5" s="62">
        <v>84.778846153846203</v>
      </c>
      <c r="K5" s="10">
        <v>0.51970000000000005</v>
      </c>
      <c r="L5" s="10">
        <v>0.63490000000000002</v>
      </c>
      <c r="M5" s="9">
        <v>9.5286637931034512</v>
      </c>
      <c r="N5" s="9">
        <v>8.1267999999999994</v>
      </c>
      <c r="Q5" s="78" t="s">
        <v>53</v>
      </c>
      <c r="U5" s="78" t="s">
        <v>54</v>
      </c>
    </row>
    <row r="6" spans="1:23" x14ac:dyDescent="0.2">
      <c r="A6" s="2" t="s">
        <v>1</v>
      </c>
      <c r="B6" s="2">
        <v>1</v>
      </c>
      <c r="C6" s="81">
        <v>0.26167870999999998</v>
      </c>
      <c r="D6" s="82">
        <v>0.19643099999999999</v>
      </c>
      <c r="E6" s="83">
        <v>10.574999999999999</v>
      </c>
      <c r="F6" s="84">
        <v>8.6140179999999997</v>
      </c>
      <c r="G6" s="85">
        <v>1.4129363846</v>
      </c>
      <c r="H6" s="82">
        <v>1.2998559999999999</v>
      </c>
      <c r="I6" s="62">
        <v>113.508076923077</v>
      </c>
      <c r="J6" s="62">
        <v>102.14230769230799</v>
      </c>
      <c r="K6" s="10">
        <v>0.99</v>
      </c>
      <c r="L6" s="10">
        <v>0.86560000000000004</v>
      </c>
      <c r="M6" s="9">
        <v>9.4019396551724146</v>
      </c>
      <c r="N6" s="9">
        <v>9.3680000000000003</v>
      </c>
      <c r="Q6" s="2" t="s">
        <v>11</v>
      </c>
      <c r="R6" s="2" t="s">
        <v>3</v>
      </c>
      <c r="S6" s="2" t="s">
        <v>4</v>
      </c>
      <c r="U6" s="2" t="s">
        <v>11</v>
      </c>
      <c r="V6" s="2" t="s">
        <v>3</v>
      </c>
      <c r="W6" s="2" t="s">
        <v>4</v>
      </c>
    </row>
    <row r="7" spans="1:23" x14ac:dyDescent="0.2">
      <c r="A7" s="2" t="s">
        <v>1</v>
      </c>
      <c r="B7" s="2">
        <v>2</v>
      </c>
      <c r="C7" s="81">
        <v>0.25719225800000001</v>
      </c>
      <c r="D7" s="82">
        <v>0.181945</v>
      </c>
      <c r="E7" s="83">
        <v>10.41428571</v>
      </c>
      <c r="F7" s="84">
        <v>7.6705360000000002</v>
      </c>
      <c r="G7" s="85">
        <v>1.3597167125</v>
      </c>
      <c r="H7" s="82">
        <v>1.362279</v>
      </c>
      <c r="I7" s="62">
        <v>110.68269230769231</v>
      </c>
      <c r="J7" s="62">
        <v>107.05</v>
      </c>
      <c r="K7" s="10">
        <v>1.26</v>
      </c>
      <c r="L7" s="10">
        <v>0.91749999999999998</v>
      </c>
      <c r="M7" s="9">
        <v>10.247629310344827</v>
      </c>
      <c r="N7" s="9">
        <v>9.7604000000000006</v>
      </c>
      <c r="Q7" s="2" t="s">
        <v>0</v>
      </c>
      <c r="R7" s="2">
        <v>8.8300000000000003E-2</v>
      </c>
      <c r="S7" s="2" t="s">
        <v>6</v>
      </c>
      <c r="U7" s="2" t="s">
        <v>0</v>
      </c>
      <c r="V7" s="2">
        <v>0.1043</v>
      </c>
      <c r="W7" s="2" t="s">
        <v>6</v>
      </c>
    </row>
    <row r="8" spans="1:23" x14ac:dyDescent="0.2">
      <c r="A8" s="2" t="s">
        <v>1</v>
      </c>
      <c r="B8" s="2">
        <v>3</v>
      </c>
      <c r="C8" s="81">
        <v>0.225734194</v>
      </c>
      <c r="D8" s="82">
        <v>0.19254099999999999</v>
      </c>
      <c r="E8" s="84">
        <v>11.143750000000001</v>
      </c>
      <c r="F8" s="84">
        <v>7.6806700000000001</v>
      </c>
      <c r="G8" s="85">
        <v>1.50037763</v>
      </c>
      <c r="H8" s="82">
        <v>1.4019509999999999</v>
      </c>
      <c r="I8" s="62">
        <v>108.08653846153847</v>
      </c>
      <c r="J8" s="62">
        <v>104.342307692308</v>
      </c>
      <c r="K8" s="10">
        <v>1.1299999999999999</v>
      </c>
      <c r="L8" s="10">
        <v>0.92698000000000003</v>
      </c>
      <c r="M8" s="9">
        <v>10.969181034482759</v>
      </c>
      <c r="N8" s="9">
        <v>8.8952000000000009</v>
      </c>
      <c r="Q8" s="2" t="s">
        <v>13</v>
      </c>
      <c r="R8" s="2">
        <v>0.246</v>
      </c>
      <c r="S8" s="2" t="s">
        <v>5</v>
      </c>
      <c r="U8" s="2" t="s">
        <v>13</v>
      </c>
      <c r="V8" s="2">
        <v>0.20880000000000001</v>
      </c>
      <c r="W8" s="2" t="s">
        <v>5</v>
      </c>
    </row>
    <row r="9" spans="1:23" x14ac:dyDescent="0.2">
      <c r="A9" s="2" t="s">
        <v>1</v>
      </c>
      <c r="B9" s="2">
        <v>4</v>
      </c>
      <c r="C9" s="81">
        <v>0.239523871</v>
      </c>
      <c r="D9" s="82">
        <v>0.26413500000000001</v>
      </c>
      <c r="E9" s="83">
        <v>9.4419642859999993</v>
      </c>
      <c r="F9" s="84">
        <v>7.8030359999999996</v>
      </c>
      <c r="G9" s="85">
        <v>1.8429987560000001</v>
      </c>
      <c r="H9" s="82">
        <v>1.391006</v>
      </c>
      <c r="I9" s="62">
        <v>115.78846153846153</v>
      </c>
      <c r="J9" s="62">
        <v>99.996153846154002</v>
      </c>
      <c r="K9" s="10">
        <v>1.07</v>
      </c>
      <c r="L9" s="10">
        <v>0.80368899999999999</v>
      </c>
      <c r="M9" s="9">
        <v>11.615732758620693</v>
      </c>
      <c r="N9" s="9">
        <v>8.6951999999999998</v>
      </c>
      <c r="Q9" s="2" t="s">
        <v>15</v>
      </c>
      <c r="R9" s="2">
        <v>0.15129999999999999</v>
      </c>
      <c r="S9" s="2" t="s">
        <v>12</v>
      </c>
      <c r="U9" s="2" t="s">
        <v>15</v>
      </c>
      <c r="V9" s="2">
        <v>0.13819999999999999</v>
      </c>
      <c r="W9" s="2" t="s">
        <v>12</v>
      </c>
    </row>
    <row r="10" spans="1:23" x14ac:dyDescent="0.2">
      <c r="A10" s="2" t="s">
        <v>14</v>
      </c>
      <c r="B10" s="2">
        <v>1</v>
      </c>
      <c r="C10" s="81">
        <v>0.15017677400000001</v>
      </c>
      <c r="D10" s="82">
        <v>0.130857</v>
      </c>
      <c r="E10" s="83">
        <v>6.0198214290000003</v>
      </c>
      <c r="F10" s="84">
        <v>5.1863840000000003</v>
      </c>
      <c r="G10" s="85">
        <v>2.017453905</v>
      </c>
      <c r="H10" s="82">
        <v>1.9965090000000001</v>
      </c>
      <c r="I10" s="62">
        <v>142.70192307692307</v>
      </c>
      <c r="J10" s="62">
        <v>142.61538461539999</v>
      </c>
      <c r="K10" s="10">
        <v>1.5898000000000001</v>
      </c>
      <c r="L10" s="10">
        <v>0.99470000000000003</v>
      </c>
      <c r="M10" s="9">
        <v>10.1752155172414</v>
      </c>
      <c r="N10" s="9">
        <v>10.726800000000001</v>
      </c>
      <c r="Q10" s="2" t="s">
        <v>65</v>
      </c>
      <c r="R10" s="2">
        <v>0.16420000000000001</v>
      </c>
      <c r="S10" s="2" t="s">
        <v>12</v>
      </c>
      <c r="U10" s="2" t="s">
        <v>65</v>
      </c>
      <c r="V10" s="2">
        <v>0.14299999999999999</v>
      </c>
      <c r="W10" s="2" t="s">
        <v>12</v>
      </c>
    </row>
    <row r="11" spans="1:23" x14ac:dyDescent="0.2">
      <c r="A11" s="2" t="s">
        <v>14</v>
      </c>
      <c r="B11" s="2">
        <v>2</v>
      </c>
      <c r="C11" s="81">
        <v>0.14322599999999999</v>
      </c>
      <c r="D11" s="82">
        <v>0.14103599999999999</v>
      </c>
      <c r="E11" s="83">
        <v>7.3308035709999997</v>
      </c>
      <c r="F11" s="84">
        <v>4.6167860000000003</v>
      </c>
      <c r="G11" s="85">
        <v>2.1132084</v>
      </c>
      <c r="H11" s="82">
        <v>1.81691088</v>
      </c>
      <c r="I11" s="62">
        <v>150.625</v>
      </c>
      <c r="J11" s="62">
        <v>137.96153846153999</v>
      </c>
      <c r="K11" s="10">
        <v>1.4856</v>
      </c>
      <c r="L11" s="10">
        <v>1.3285</v>
      </c>
      <c r="M11" s="9">
        <v>16.407974137931035</v>
      </c>
      <c r="N11" s="9">
        <v>11.6188</v>
      </c>
    </row>
    <row r="12" spans="1:23" ht="15" x14ac:dyDescent="0.25">
      <c r="A12" s="2" t="s">
        <v>14</v>
      </c>
      <c r="B12" s="2">
        <v>3</v>
      </c>
      <c r="C12" s="81">
        <v>0.14980650000000001</v>
      </c>
      <c r="D12" s="82">
        <v>0.145263</v>
      </c>
      <c r="E12" s="83">
        <v>7.1531250000000002</v>
      </c>
      <c r="F12" s="84">
        <v>5.0586159999999998</v>
      </c>
      <c r="G12" s="85">
        <v>2.0534952199999998</v>
      </c>
      <c r="H12" s="82">
        <v>1.8306838000000001</v>
      </c>
      <c r="I12" s="62">
        <v>146.211538461538</v>
      </c>
      <c r="J12" s="62">
        <v>135.79992307692299</v>
      </c>
      <c r="K12" s="10">
        <v>1.4752000000000001</v>
      </c>
      <c r="L12" s="10">
        <v>1.2061999999999999</v>
      </c>
      <c r="M12" s="9">
        <v>15.132974137931036</v>
      </c>
      <c r="N12" s="9">
        <v>14.027200000000001</v>
      </c>
      <c r="Q12" s="79" t="s">
        <v>55</v>
      </c>
      <c r="U12" s="79" t="s">
        <v>56</v>
      </c>
    </row>
    <row r="13" spans="1:23" x14ac:dyDescent="0.2">
      <c r="A13" s="2" t="s">
        <v>14</v>
      </c>
      <c r="B13" s="2">
        <v>4</v>
      </c>
      <c r="C13" s="81">
        <v>0.16187099999999999</v>
      </c>
      <c r="D13" s="82">
        <v>0.13569500000000001</v>
      </c>
      <c r="E13" s="83">
        <v>6.4834821429999998</v>
      </c>
      <c r="F13" s="84">
        <v>5.2774999999999999</v>
      </c>
      <c r="G13" s="85">
        <v>1.9959961820000001</v>
      </c>
      <c r="H13" s="82">
        <v>1.6991499000000001</v>
      </c>
      <c r="I13" s="62">
        <v>152.980769230769</v>
      </c>
      <c r="J13" s="62">
        <v>141.96538461538501</v>
      </c>
      <c r="K13" s="10">
        <v>1.5226999999999999</v>
      </c>
      <c r="L13" s="10">
        <v>1.1997</v>
      </c>
      <c r="M13" s="9">
        <v>16.290732758620699</v>
      </c>
      <c r="N13" s="9">
        <v>13.214</v>
      </c>
      <c r="Q13" s="2" t="s">
        <v>11</v>
      </c>
      <c r="R13" s="2" t="s">
        <v>3</v>
      </c>
      <c r="S13" s="2" t="s">
        <v>4</v>
      </c>
      <c r="U13" s="2" t="s">
        <v>11</v>
      </c>
      <c r="V13" s="2" t="s">
        <v>3</v>
      </c>
      <c r="W13" s="2" t="s">
        <v>4</v>
      </c>
    </row>
    <row r="14" spans="1:23" x14ac:dyDescent="0.2">
      <c r="A14" s="2" t="s">
        <v>66</v>
      </c>
      <c r="B14" s="2">
        <v>1</v>
      </c>
      <c r="C14" s="81">
        <v>0.17127999999999999</v>
      </c>
      <c r="D14" s="82">
        <v>0.17838799999999999</v>
      </c>
      <c r="E14" s="83">
        <v>7.921875</v>
      </c>
      <c r="F14" s="84">
        <v>5.8646880000000001</v>
      </c>
      <c r="G14" s="85">
        <v>1.8842715569999999</v>
      </c>
      <c r="H14" s="82">
        <v>1.6935195000000001</v>
      </c>
      <c r="I14" s="62">
        <v>136.55769230769232</v>
      </c>
      <c r="J14" s="62">
        <v>140.46538461538501</v>
      </c>
      <c r="K14" s="10">
        <v>1.4138999999999999</v>
      </c>
      <c r="L14" s="10">
        <v>1.1722999999999999</v>
      </c>
      <c r="M14" s="9">
        <v>12.621767241379311</v>
      </c>
      <c r="N14" s="9">
        <v>10.862</v>
      </c>
      <c r="Q14" s="2" t="s">
        <v>0</v>
      </c>
      <c r="R14" s="2">
        <v>4.87</v>
      </c>
      <c r="S14" s="2" t="s">
        <v>6</v>
      </c>
      <c r="U14" s="2" t="s">
        <v>0</v>
      </c>
      <c r="V14" s="2">
        <v>4.9000000000000004</v>
      </c>
      <c r="W14" s="2" t="s">
        <v>6</v>
      </c>
    </row>
    <row r="15" spans="1:23" x14ac:dyDescent="0.2">
      <c r="A15" s="2" t="s">
        <v>66</v>
      </c>
      <c r="B15" s="2">
        <v>2</v>
      </c>
      <c r="C15" s="81">
        <v>0.17177400000000001</v>
      </c>
      <c r="D15" s="82">
        <v>0.14910902000000001</v>
      </c>
      <c r="E15" s="83">
        <v>8.1415178570000002</v>
      </c>
      <c r="F15" s="84">
        <v>5.9092409999999997</v>
      </c>
      <c r="G15" s="85">
        <v>1.9288173221</v>
      </c>
      <c r="H15" s="82">
        <v>1.5818398</v>
      </c>
      <c r="I15" s="62">
        <v>140.99038461538501</v>
      </c>
      <c r="J15" s="62">
        <v>130.526923076923</v>
      </c>
      <c r="K15" s="10">
        <v>1.4440999999999999</v>
      </c>
      <c r="L15" s="10">
        <v>1</v>
      </c>
      <c r="M15" s="9">
        <v>13.418318965517242</v>
      </c>
      <c r="N15" s="9">
        <v>11.2316</v>
      </c>
      <c r="Q15" s="2" t="s">
        <v>13</v>
      </c>
      <c r="R15" s="2">
        <v>10.393000000000001</v>
      </c>
      <c r="S15" s="2" t="s">
        <v>5</v>
      </c>
      <c r="U15" s="2" t="s">
        <v>13</v>
      </c>
      <c r="V15" s="2">
        <v>7.04</v>
      </c>
      <c r="W15" s="2" t="s">
        <v>5</v>
      </c>
    </row>
    <row r="16" spans="1:23" x14ac:dyDescent="0.2">
      <c r="A16" s="2" t="s">
        <v>66</v>
      </c>
      <c r="B16" s="2">
        <v>3</v>
      </c>
      <c r="C16" s="81">
        <v>0.18941939999999999</v>
      </c>
      <c r="D16" s="82">
        <v>0.16034599999999999</v>
      </c>
      <c r="E16" s="83">
        <v>7.6544642859999996</v>
      </c>
      <c r="F16" s="84">
        <v>6.1910270000000001</v>
      </c>
      <c r="G16" s="85">
        <v>1.63860428</v>
      </c>
      <c r="H16" s="82">
        <v>1.87269</v>
      </c>
      <c r="I16" s="62">
        <v>126.392692307692</v>
      </c>
      <c r="J16" s="62">
        <v>130.16538461538499</v>
      </c>
      <c r="K16" s="10">
        <v>1.3267</v>
      </c>
      <c r="L16" s="10">
        <v>1.1122099999999999</v>
      </c>
      <c r="M16" s="9">
        <v>13.431250000000002</v>
      </c>
      <c r="N16" s="9">
        <v>11.2376</v>
      </c>
      <c r="Q16" s="2" t="s">
        <v>15</v>
      </c>
      <c r="R16" s="2">
        <v>7.52</v>
      </c>
      <c r="S16" s="2" t="s">
        <v>12</v>
      </c>
      <c r="U16" s="2" t="s">
        <v>15</v>
      </c>
      <c r="V16" s="2">
        <v>5.6624999999999996</v>
      </c>
      <c r="W16" s="2" t="s">
        <v>12</v>
      </c>
    </row>
    <row r="17" spans="1:23" x14ac:dyDescent="0.2">
      <c r="A17" s="2" t="s">
        <v>66</v>
      </c>
      <c r="B17" s="2">
        <v>4</v>
      </c>
      <c r="C17" s="81">
        <v>0.18251613</v>
      </c>
      <c r="D17" s="82">
        <v>0.17433699999999999</v>
      </c>
      <c r="E17" s="83">
        <v>7.393928571</v>
      </c>
      <c r="F17" s="84">
        <v>5.4023659999999998</v>
      </c>
      <c r="G17" s="85">
        <v>1.9490781022999999</v>
      </c>
      <c r="H17" s="82">
        <v>1.5861400000000001</v>
      </c>
      <c r="I17" s="62">
        <v>141.777307692308</v>
      </c>
      <c r="J17" s="62">
        <v>124.903846153846</v>
      </c>
      <c r="K17" s="10">
        <v>1.3568</v>
      </c>
      <c r="L17" s="10">
        <v>1.05314</v>
      </c>
      <c r="M17" s="9">
        <v>14.6700431034483</v>
      </c>
      <c r="N17" s="9">
        <v>12.596399999999999</v>
      </c>
      <c r="Q17" s="2" t="s">
        <v>65</v>
      </c>
      <c r="R17" s="2">
        <v>7.7750000000000004</v>
      </c>
      <c r="S17" s="2" t="s">
        <v>12</v>
      </c>
      <c r="U17" s="2" t="s">
        <v>65</v>
      </c>
      <c r="V17" s="2">
        <v>5.84</v>
      </c>
      <c r="W17" s="2" t="s">
        <v>12</v>
      </c>
    </row>
    <row r="18" spans="1:23" ht="15" x14ac:dyDescent="0.25">
      <c r="C18"/>
      <c r="D18"/>
      <c r="E18"/>
      <c r="F18"/>
      <c r="G18"/>
      <c r="H18"/>
    </row>
    <row r="19" spans="1:23" ht="15.75" x14ac:dyDescent="0.25">
      <c r="A19" s="71" t="s">
        <v>8</v>
      </c>
      <c r="B19" s="71" t="s">
        <v>0</v>
      </c>
      <c r="C19" s="8">
        <f t="shared" ref="C19:I19" si="0">AVERAGE(C2:C5)</f>
        <v>8.8289032500000003E-2</v>
      </c>
      <c r="D19" s="8">
        <f t="shared" si="0"/>
        <v>0.10428675</v>
      </c>
      <c r="E19" s="8">
        <f t="shared" si="0"/>
        <v>4.8705133929999995</v>
      </c>
      <c r="F19" s="8">
        <f t="shared" si="0"/>
        <v>4.9000935749999996</v>
      </c>
      <c r="G19" s="8">
        <f t="shared" si="0"/>
        <v>0.93798498135000008</v>
      </c>
      <c r="H19" s="8">
        <f t="shared" si="0"/>
        <v>0.95926032499999991</v>
      </c>
      <c r="I19" s="8">
        <f t="shared" si="0"/>
        <v>84.094564941435152</v>
      </c>
      <c r="J19" s="8">
        <f>AVERAGE(J2:J5)</f>
        <v>85.947115384615401</v>
      </c>
      <c r="K19" s="8">
        <f>AVERAGE(K2:K5)</f>
        <v>0.70567500000000005</v>
      </c>
      <c r="L19" s="8">
        <f t="shared" ref="L19:N19" si="1">AVERAGE(L2:L5)</f>
        <v>0.71325000000000005</v>
      </c>
      <c r="M19" s="8">
        <f t="shared" si="1"/>
        <v>8.0609913793103445</v>
      </c>
      <c r="N19" s="8">
        <f t="shared" si="1"/>
        <v>7.9207999999999998</v>
      </c>
      <c r="Q19" s="80" t="s">
        <v>57</v>
      </c>
      <c r="U19" s="80" t="s">
        <v>58</v>
      </c>
    </row>
    <row r="20" spans="1:23" ht="15.75" x14ac:dyDescent="0.25">
      <c r="A20" s="71"/>
      <c r="B20" s="71" t="s">
        <v>1</v>
      </c>
      <c r="C20" s="8">
        <f t="shared" ref="C20:H20" si="2">AVERAGE(C6:C9)</f>
        <v>0.24603225825000002</v>
      </c>
      <c r="D20" s="8">
        <f t="shared" si="2"/>
        <v>0.208763</v>
      </c>
      <c r="E20" s="8">
        <f t="shared" si="2"/>
        <v>10.393749999000001</v>
      </c>
      <c r="F20" s="8">
        <f t="shared" si="2"/>
        <v>7.9420649999999995</v>
      </c>
      <c r="G20" s="8">
        <f>AVERAGE(G6:G9)</f>
        <v>1.529007370775</v>
      </c>
      <c r="H20" s="8">
        <f t="shared" si="2"/>
        <v>1.3637729999999999</v>
      </c>
      <c r="I20" s="8">
        <f>AVERAGE(I6:I9)</f>
        <v>112.01644230769233</v>
      </c>
      <c r="J20" s="8">
        <f>AVERAGE(J6:J9)</f>
        <v>103.38269230769251</v>
      </c>
      <c r="K20" s="8">
        <f>AVERAGE(K6:K9)</f>
        <v>1.1125</v>
      </c>
      <c r="L20" s="8">
        <f t="shared" ref="L20:N20" si="3">AVERAGE(L6:L9)</f>
        <v>0.87844224999999998</v>
      </c>
      <c r="M20" s="8">
        <f t="shared" si="3"/>
        <v>10.558620689655173</v>
      </c>
      <c r="N20" s="8">
        <f t="shared" si="3"/>
        <v>9.1797000000000004</v>
      </c>
      <c r="Q20" s="2" t="s">
        <v>11</v>
      </c>
      <c r="R20" s="2" t="s">
        <v>3</v>
      </c>
      <c r="S20" s="2" t="s">
        <v>4</v>
      </c>
      <c r="U20" s="2" t="s">
        <v>11</v>
      </c>
      <c r="V20" s="2" t="s">
        <v>3</v>
      </c>
      <c r="W20" s="2" t="s">
        <v>4</v>
      </c>
    </row>
    <row r="21" spans="1:23" ht="15.75" x14ac:dyDescent="0.25">
      <c r="A21" s="71"/>
      <c r="B21" s="71" t="s">
        <v>14</v>
      </c>
      <c r="C21" s="8">
        <f t="shared" ref="C21:N21" si="4">AVERAGE(C10:C13)</f>
        <v>0.15127006850000002</v>
      </c>
      <c r="D21" s="8">
        <f t="shared" si="4"/>
        <v>0.13821275</v>
      </c>
      <c r="E21" s="8">
        <f t="shared" si="4"/>
        <v>6.74680803575</v>
      </c>
      <c r="F21" s="8">
        <f t="shared" si="4"/>
        <v>5.0348215000000005</v>
      </c>
      <c r="G21" s="8">
        <f t="shared" si="4"/>
        <v>2.0450384267500001</v>
      </c>
      <c r="H21" s="8">
        <f t="shared" si="4"/>
        <v>1.8358133950000002</v>
      </c>
      <c r="I21" s="8">
        <f t="shared" si="4"/>
        <v>148.12980769230751</v>
      </c>
      <c r="J21" s="8">
        <f t="shared" si="4"/>
        <v>139.58555769231199</v>
      </c>
      <c r="K21" s="8">
        <f t="shared" si="4"/>
        <v>1.5183249999999999</v>
      </c>
      <c r="L21" s="8">
        <f t="shared" si="4"/>
        <v>1.182275</v>
      </c>
      <c r="M21" s="8">
        <f t="shared" si="4"/>
        <v>14.501724137931042</v>
      </c>
      <c r="N21" s="8">
        <f t="shared" si="4"/>
        <v>12.396699999999999</v>
      </c>
      <c r="Q21" s="2" t="s">
        <v>0</v>
      </c>
      <c r="R21" s="2">
        <v>0.94</v>
      </c>
      <c r="S21" s="2" t="s">
        <v>6</v>
      </c>
      <c r="U21" s="2" t="s">
        <v>0</v>
      </c>
      <c r="V21" s="2">
        <v>0.96179999999999999</v>
      </c>
      <c r="W21" s="2" t="s">
        <v>6</v>
      </c>
    </row>
    <row r="22" spans="1:23" ht="15.75" x14ac:dyDescent="0.25">
      <c r="A22" s="71"/>
      <c r="B22" s="71" t="s">
        <v>66</v>
      </c>
      <c r="C22" s="8">
        <f t="shared" ref="C22:N22" si="5">AVERAGE(C14:C17)</f>
        <v>0.1787473825</v>
      </c>
      <c r="D22" s="8">
        <f t="shared" si="5"/>
        <v>0.165545005</v>
      </c>
      <c r="E22" s="8">
        <f t="shared" si="5"/>
        <v>7.7779464285</v>
      </c>
      <c r="F22" s="8">
        <f t="shared" si="5"/>
        <v>5.8418305000000004</v>
      </c>
      <c r="G22" s="8">
        <f t="shared" si="5"/>
        <v>1.8501928153499998</v>
      </c>
      <c r="H22" s="8">
        <f t="shared" si="5"/>
        <v>1.6835473250000001</v>
      </c>
      <c r="I22" s="8">
        <f t="shared" si="5"/>
        <v>136.42951923076936</v>
      </c>
      <c r="J22" s="8">
        <f t="shared" si="5"/>
        <v>131.51538461538476</v>
      </c>
      <c r="K22" s="8">
        <f t="shared" si="5"/>
        <v>1.3853749999999998</v>
      </c>
      <c r="L22" s="8">
        <f t="shared" si="5"/>
        <v>1.0844125</v>
      </c>
      <c r="M22" s="8">
        <f t="shared" si="5"/>
        <v>13.535344827586213</v>
      </c>
      <c r="N22" s="8">
        <f t="shared" si="5"/>
        <v>11.4819</v>
      </c>
      <c r="Q22" s="2" t="s">
        <v>13</v>
      </c>
      <c r="R22" s="2">
        <v>1.7524999999999999</v>
      </c>
      <c r="S22" s="2" t="s">
        <v>12</v>
      </c>
      <c r="U22" s="2" t="s">
        <v>13</v>
      </c>
      <c r="V22" s="2">
        <v>1.4887999999999999</v>
      </c>
      <c r="W22" s="2" t="s">
        <v>12</v>
      </c>
    </row>
    <row r="23" spans="1:23" ht="15" x14ac:dyDescent="0.25">
      <c r="C23"/>
      <c r="D23"/>
      <c r="E23"/>
      <c r="F23"/>
      <c r="G23"/>
      <c r="H23"/>
      <c r="Q23" s="2" t="s">
        <v>15</v>
      </c>
      <c r="R23" s="2">
        <v>2.0449999999999999</v>
      </c>
      <c r="S23" s="2" t="s">
        <v>5</v>
      </c>
      <c r="U23" s="2" t="s">
        <v>15</v>
      </c>
      <c r="V23" s="2">
        <v>1.8358000000000001</v>
      </c>
      <c r="W23" s="2" t="s">
        <v>5</v>
      </c>
    </row>
    <row r="24" spans="1:23" ht="15.75" x14ac:dyDescent="0.25">
      <c r="A24" s="3" t="s">
        <v>9</v>
      </c>
      <c r="B24" s="3" t="s">
        <v>0</v>
      </c>
      <c r="C24" s="72">
        <f>STDEV(C2:C5)/2</f>
        <v>1.9578665742042822E-3</v>
      </c>
      <c r="D24" s="72">
        <f t="shared" ref="D24:N24" si="6">STDEV(D2:D5)/2</f>
        <v>3.1781015920147458E-3</v>
      </c>
      <c r="E24" s="72">
        <f t="shared" si="6"/>
        <v>0.18744066296230824</v>
      </c>
      <c r="F24" s="72">
        <f t="shared" si="6"/>
        <v>0.18437379496739936</v>
      </c>
      <c r="G24" s="72">
        <f t="shared" si="6"/>
        <v>4.93247254953545E-2</v>
      </c>
      <c r="H24" s="72">
        <f t="shared" si="6"/>
        <v>4.8281070609459589E-2</v>
      </c>
      <c r="I24" s="72">
        <f t="shared" si="6"/>
        <v>2.2521772637701098</v>
      </c>
      <c r="J24" s="72">
        <f t="shared" si="6"/>
        <v>1.8739128176165554</v>
      </c>
      <c r="K24" s="72">
        <f t="shared" si="6"/>
        <v>0.13063571088463263</v>
      </c>
      <c r="L24" s="72">
        <f t="shared" si="6"/>
        <v>4.3545273375342274E-2</v>
      </c>
      <c r="M24" s="72">
        <f t="shared" si="6"/>
        <v>0.54206952076176318</v>
      </c>
      <c r="N24" s="72">
        <f t="shared" si="6"/>
        <v>0.33367265395893597</v>
      </c>
      <c r="Q24" s="2" t="s">
        <v>65</v>
      </c>
      <c r="R24" s="2">
        <v>1.95</v>
      </c>
      <c r="S24" s="2" t="s">
        <v>5</v>
      </c>
      <c r="U24" s="2" t="s">
        <v>65</v>
      </c>
      <c r="V24" s="2">
        <v>1.7585</v>
      </c>
      <c r="W24" s="2" t="s">
        <v>5</v>
      </c>
    </row>
    <row r="25" spans="1:23" ht="15.75" x14ac:dyDescent="0.25">
      <c r="A25" s="3"/>
      <c r="B25" s="3" t="s">
        <v>1</v>
      </c>
      <c r="C25" s="72">
        <f>STDEV(C6:C9)/2</f>
        <v>8.2851652753489092E-3</v>
      </c>
      <c r="D25" s="72">
        <f t="shared" ref="D25:N25" si="7">STDEV(D6:D9)/2</f>
        <v>1.8709389389644213E-2</v>
      </c>
      <c r="E25" s="72">
        <f t="shared" si="7"/>
        <v>0.35375006752174809</v>
      </c>
      <c r="F25" s="72">
        <f t="shared" si="7"/>
        <v>0.22599875385275903</v>
      </c>
      <c r="G25" s="72">
        <f t="shared" si="7"/>
        <v>0.10860557569448892</v>
      </c>
      <c r="H25" s="72">
        <f t="shared" si="7"/>
        <v>2.2888881758763732E-2</v>
      </c>
      <c r="I25" s="72">
        <f t="shared" si="7"/>
        <v>1.6752148172105532</v>
      </c>
      <c r="J25" s="72">
        <f t="shared" si="7"/>
        <v>1.5104415508389866</v>
      </c>
      <c r="K25" s="72">
        <f t="shared" si="7"/>
        <v>5.6917337721763946E-2</v>
      </c>
      <c r="L25" s="72">
        <f t="shared" si="7"/>
        <v>2.833489130140612E-2</v>
      </c>
      <c r="M25" s="72">
        <f t="shared" si="7"/>
        <v>0.47615406965909013</v>
      </c>
      <c r="N25" s="72">
        <f t="shared" si="7"/>
        <v>0.23950467636353168</v>
      </c>
    </row>
    <row r="26" spans="1:23" ht="15.75" x14ac:dyDescent="0.25">
      <c r="A26" s="3"/>
      <c r="B26" s="3" t="s">
        <v>14</v>
      </c>
      <c r="C26" s="72">
        <f>STDEV(C10:C13)/2</f>
        <v>3.8775433837924022E-3</v>
      </c>
      <c r="D26" s="72">
        <f t="shared" ref="D26:N26" si="8">STDEV(D10:D13)/2</f>
        <v>3.137447061306373E-3</v>
      </c>
      <c r="E26" s="72">
        <f t="shared" si="8"/>
        <v>0.30331423650725287</v>
      </c>
      <c r="F26" s="72">
        <f t="shared" si="8"/>
        <v>0.1463966937408423</v>
      </c>
      <c r="G26" s="72">
        <f t="shared" si="8"/>
        <v>2.5633165715653869E-2</v>
      </c>
      <c r="H26" s="72">
        <f t="shared" si="8"/>
        <v>6.115799630882314E-2</v>
      </c>
      <c r="I26" s="72">
        <f t="shared" si="8"/>
        <v>2.2894595566720657</v>
      </c>
      <c r="J26" s="72">
        <f t="shared" si="8"/>
        <v>1.6281864980912748</v>
      </c>
      <c r="K26" s="72">
        <f t="shared" si="8"/>
        <v>2.5914133048718167E-2</v>
      </c>
      <c r="L26" s="72">
        <f t="shared" si="8"/>
        <v>6.9187045692576263E-2</v>
      </c>
      <c r="M26" s="72">
        <f t="shared" si="8"/>
        <v>1.4705864565654232</v>
      </c>
      <c r="N26" s="72">
        <f t="shared" si="8"/>
        <v>0.74834283364423304</v>
      </c>
      <c r="Q26" s="62" t="s">
        <v>59</v>
      </c>
      <c r="U26" s="62" t="s">
        <v>60</v>
      </c>
    </row>
    <row r="27" spans="1:23" ht="15.75" x14ac:dyDescent="0.25">
      <c r="A27" s="3"/>
      <c r="B27" s="3" t="s">
        <v>66</v>
      </c>
      <c r="C27" s="72">
        <f>STDEV(C14:C17)/2</f>
        <v>4.4015648744856906E-3</v>
      </c>
      <c r="D27" s="72">
        <f t="shared" ref="D27:N27" si="9">STDEV(D14:D17)/2</f>
        <v>6.7045566132314044E-3</v>
      </c>
      <c r="E27" s="72">
        <f t="shared" si="9"/>
        <v>0.16217715922997142</v>
      </c>
      <c r="F27" s="72">
        <f t="shared" si="9"/>
        <v>0.16333347360257588</v>
      </c>
      <c r="G27" s="72">
        <f t="shared" si="9"/>
        <v>7.1816422193946614E-2</v>
      </c>
      <c r="H27" s="72">
        <f t="shared" si="9"/>
        <v>6.8134061101177257E-2</v>
      </c>
      <c r="I27" s="72">
        <f t="shared" si="9"/>
        <v>3.5373560925665171</v>
      </c>
      <c r="J27" s="72">
        <f t="shared" si="9"/>
        <v>3.2482623180380128</v>
      </c>
      <c r="K27" s="72">
        <f t="shared" si="9"/>
        <v>2.6648307482214809E-2</v>
      </c>
      <c r="L27" s="72">
        <f t="shared" si="9"/>
        <v>3.7193584880325779E-2</v>
      </c>
      <c r="M27" s="72">
        <f t="shared" si="9"/>
        <v>0.4229553728219258</v>
      </c>
      <c r="N27" s="72">
        <f t="shared" si="9"/>
        <v>0.38174149630345378</v>
      </c>
      <c r="Q27" s="2" t="s">
        <v>11</v>
      </c>
      <c r="R27" s="2" t="s">
        <v>3</v>
      </c>
      <c r="S27" s="2" t="s">
        <v>4</v>
      </c>
      <c r="U27" s="2" t="s">
        <v>11</v>
      </c>
      <c r="V27" s="2" t="s">
        <v>3</v>
      </c>
      <c r="W27" s="2" t="s">
        <v>4</v>
      </c>
    </row>
    <row r="28" spans="1:23" x14ac:dyDescent="0.2">
      <c r="Q28" s="2" t="s">
        <v>0</v>
      </c>
      <c r="R28" s="2">
        <v>84.09</v>
      </c>
      <c r="S28" s="2" t="s">
        <v>6</v>
      </c>
      <c r="U28" s="2" t="s">
        <v>0</v>
      </c>
      <c r="V28" s="2">
        <v>85.95</v>
      </c>
      <c r="W28" s="2" t="s">
        <v>6</v>
      </c>
    </row>
    <row r="29" spans="1:23" x14ac:dyDescent="0.2">
      <c r="A29" s="4"/>
      <c r="B29" s="5" t="s">
        <v>10</v>
      </c>
      <c r="C29" s="73">
        <f t="shared" ref="C29:N29" si="10">((C19-C20)/C19)*100</f>
        <v>-178.66684149019304</v>
      </c>
      <c r="D29" s="73">
        <f t="shared" si="10"/>
        <v>-100.18171052410783</v>
      </c>
      <c r="E29" s="73">
        <f t="shared" si="10"/>
        <v>-113.40152793621527</v>
      </c>
      <c r="F29" s="73">
        <f t="shared" si="10"/>
        <v>-62.079863954434785</v>
      </c>
      <c r="G29" s="73">
        <f t="shared" si="10"/>
        <v>-63.009792392876875</v>
      </c>
      <c r="H29" s="73">
        <f t="shared" si="10"/>
        <v>-42.169228149824711</v>
      </c>
      <c r="I29" s="73">
        <f t="shared" si="10"/>
        <v>-33.202951208205235</v>
      </c>
      <c r="J29" s="73">
        <f t="shared" si="10"/>
        <v>-20.286401521508292</v>
      </c>
      <c r="K29" s="73">
        <f t="shared" si="10"/>
        <v>-57.650476494136818</v>
      </c>
      <c r="L29" s="73">
        <f t="shared" si="10"/>
        <v>-23.160497721696448</v>
      </c>
      <c r="M29" s="73">
        <f t="shared" si="10"/>
        <v>-30.984145656765516</v>
      </c>
      <c r="N29" s="73">
        <f t="shared" si="10"/>
        <v>-15.893596606403401</v>
      </c>
      <c r="Q29" s="2" t="s">
        <v>13</v>
      </c>
      <c r="R29" s="2">
        <v>112.52</v>
      </c>
      <c r="S29" s="2" t="s">
        <v>12</v>
      </c>
      <c r="U29" s="2" t="s">
        <v>13</v>
      </c>
      <c r="V29" s="2">
        <v>103.38</v>
      </c>
      <c r="W29" s="2" t="s">
        <v>12</v>
      </c>
    </row>
    <row r="30" spans="1:23" x14ac:dyDescent="0.2">
      <c r="A30" s="4" t="s">
        <v>51</v>
      </c>
      <c r="B30" s="6" t="s">
        <v>67</v>
      </c>
      <c r="C30" s="11">
        <f t="shared" ref="C30:N31" si="11">((C$19-C21)/C$19)*100</f>
        <v>-71.335061917231926</v>
      </c>
      <c r="D30" s="11">
        <f t="shared" si="11"/>
        <v>-32.531457735522487</v>
      </c>
      <c r="E30" s="11">
        <f t="shared" si="11"/>
        <v>-38.523549600472286</v>
      </c>
      <c r="F30" s="11">
        <f t="shared" si="11"/>
        <v>-2.7494969828203915</v>
      </c>
      <c r="G30" s="11">
        <f t="shared" si="11"/>
        <v>-118.02464510750133</v>
      </c>
      <c r="H30" s="11">
        <f t="shared" si="11"/>
        <v>-91.378017745078779</v>
      </c>
      <c r="I30" s="11">
        <f t="shared" si="11"/>
        <v>-76.146707929897204</v>
      </c>
      <c r="J30" s="11">
        <f t="shared" si="11"/>
        <v>-62.408659171006818</v>
      </c>
      <c r="K30" s="11">
        <f t="shared" si="11"/>
        <v>-115.15924469479573</v>
      </c>
      <c r="L30" s="11">
        <f t="shared" si="11"/>
        <v>-65.758850332982803</v>
      </c>
      <c r="M30" s="11">
        <f t="shared" si="11"/>
        <v>-79.900008020747109</v>
      </c>
      <c r="N30" s="11">
        <f t="shared" si="11"/>
        <v>-56.508180991819003</v>
      </c>
      <c r="Q30" s="2" t="s">
        <v>15</v>
      </c>
      <c r="R30" s="2">
        <v>147.13</v>
      </c>
      <c r="S30" s="2" t="s">
        <v>5</v>
      </c>
      <c r="U30" s="2" t="s">
        <v>15</v>
      </c>
      <c r="V30" s="2">
        <v>134.59</v>
      </c>
      <c r="W30" s="2" t="s">
        <v>5</v>
      </c>
    </row>
    <row r="31" spans="1:23" x14ac:dyDescent="0.2">
      <c r="B31" s="6" t="s">
        <v>68</v>
      </c>
      <c r="C31" s="11">
        <f t="shared" si="11"/>
        <v>-102.45706339572811</v>
      </c>
      <c r="D31" s="11">
        <f t="shared" si="11"/>
        <v>-58.740209086964548</v>
      </c>
      <c r="E31" s="11">
        <f t="shared" si="11"/>
        <v>-59.694590711497106</v>
      </c>
      <c r="F31" s="11">
        <f t="shared" si="11"/>
        <v>-19.218753899000813</v>
      </c>
      <c r="G31" s="11">
        <f t="shared" si="11"/>
        <v>-97.251859266136591</v>
      </c>
      <c r="H31" s="11">
        <f t="shared" si="11"/>
        <v>-75.504738507766419</v>
      </c>
      <c r="I31" s="11">
        <f t="shared" si="11"/>
        <v>-62.233456259368417</v>
      </c>
      <c r="J31" s="11">
        <f t="shared" si="11"/>
        <v>-53.018962913240621</v>
      </c>
      <c r="K31" s="11">
        <f t="shared" si="11"/>
        <v>-96.319127076912139</v>
      </c>
      <c r="L31" s="11">
        <f t="shared" si="11"/>
        <v>-52.038205397826843</v>
      </c>
      <c r="M31" s="11">
        <f t="shared" si="11"/>
        <v>-67.911664839718824</v>
      </c>
      <c r="N31" s="11">
        <f t="shared" si="11"/>
        <v>-44.958842541157459</v>
      </c>
      <c r="Q31" s="2" t="s">
        <v>65</v>
      </c>
      <c r="R31" s="2">
        <v>140.68</v>
      </c>
      <c r="S31" s="2" t="s">
        <v>5</v>
      </c>
      <c r="U31" s="2" t="s">
        <v>65</v>
      </c>
      <c r="V31" s="2">
        <v>125.02</v>
      </c>
      <c r="W31" s="2" t="s">
        <v>5</v>
      </c>
    </row>
    <row r="32" spans="1:23" x14ac:dyDescent="0.2">
      <c r="A32" s="4"/>
      <c r="B32" s="4"/>
      <c r="C32" s="12"/>
      <c r="D32" s="12"/>
      <c r="E32" s="12"/>
      <c r="F32" s="12"/>
      <c r="G32" s="12"/>
      <c r="H32" s="12"/>
      <c r="I32" s="87"/>
      <c r="J32" s="87"/>
      <c r="K32" s="87"/>
      <c r="L32" s="87"/>
      <c r="M32" s="87"/>
      <c r="N32" s="87"/>
    </row>
    <row r="33" spans="1:23" x14ac:dyDescent="0.2">
      <c r="A33" s="88" t="s">
        <v>52</v>
      </c>
      <c r="B33" s="6" t="s">
        <v>69</v>
      </c>
      <c r="C33" s="13">
        <f t="shared" ref="C33:N34" si="12">((C21-C$20)/C$20)*100</f>
        <v>-38.51616467858031</v>
      </c>
      <c r="D33" s="13">
        <f t="shared" si="12"/>
        <v>-33.794422383276732</v>
      </c>
      <c r="E33" s="13">
        <f t="shared" si="12"/>
        <v>-35.087836089966359</v>
      </c>
      <c r="F33" s="13">
        <f t="shared" si="12"/>
        <v>-36.605637198889703</v>
      </c>
      <c r="G33" s="13">
        <f t="shared" si="12"/>
        <v>33.749415852288671</v>
      </c>
      <c r="H33" s="13">
        <f t="shared" si="12"/>
        <v>34.612827428025064</v>
      </c>
      <c r="I33" s="13">
        <f t="shared" si="12"/>
        <v>32.239343296957415</v>
      </c>
      <c r="J33" s="13">
        <f t="shared" si="12"/>
        <v>35.018303911907026</v>
      </c>
      <c r="K33" s="13">
        <f t="shared" si="12"/>
        <v>36.478651685393245</v>
      </c>
      <c r="L33" s="13">
        <f t="shared" si="12"/>
        <v>34.587674943913498</v>
      </c>
      <c r="M33" s="13">
        <f t="shared" si="12"/>
        <v>37.344872632266551</v>
      </c>
      <c r="N33" s="13">
        <f t="shared" si="12"/>
        <v>35.044718236979406</v>
      </c>
      <c r="Q33" s="10" t="s">
        <v>61</v>
      </c>
      <c r="U33" s="10" t="s">
        <v>62</v>
      </c>
    </row>
    <row r="34" spans="1:23" ht="15" x14ac:dyDescent="0.25">
      <c r="B34" s="6" t="s">
        <v>70</v>
      </c>
      <c r="C34" s="13">
        <f t="shared" si="12"/>
        <v>-27.347989336272338</v>
      </c>
      <c r="D34" s="13">
        <f t="shared" si="12"/>
        <v>-20.701941914994521</v>
      </c>
      <c r="E34" s="13">
        <f t="shared" si="12"/>
        <v>-25.167081859306517</v>
      </c>
      <c r="F34" s="13">
        <f t="shared" si="12"/>
        <v>-26.44443856855867</v>
      </c>
      <c r="G34" s="13">
        <f t="shared" si="12"/>
        <v>21.006141024173232</v>
      </c>
      <c r="H34" s="13">
        <f t="shared" si="12"/>
        <v>23.44776770034311</v>
      </c>
      <c r="I34" s="13">
        <f t="shared" si="12"/>
        <v>21.794190585001775</v>
      </c>
      <c r="J34" s="13">
        <f t="shared" si="12"/>
        <v>27.212187726706123</v>
      </c>
      <c r="K34" s="13">
        <f t="shared" si="12"/>
        <v>24.528089887640427</v>
      </c>
      <c r="L34" s="13">
        <f t="shared" si="12"/>
        <v>23.447215795916012</v>
      </c>
      <c r="M34" s="13">
        <f t="shared" si="12"/>
        <v>28.192357935989598</v>
      </c>
      <c r="N34" s="13">
        <f t="shared" si="12"/>
        <v>25.079250955913579</v>
      </c>
      <c r="Q34" s="2" t="s">
        <v>11</v>
      </c>
      <c r="R34" s="64" t="s">
        <v>3</v>
      </c>
      <c r="S34" s="2" t="s">
        <v>4</v>
      </c>
      <c r="U34" s="2" t="s">
        <v>11</v>
      </c>
      <c r="V34" s="2" t="s">
        <v>3</v>
      </c>
      <c r="W34" s="2" t="s">
        <v>4</v>
      </c>
    </row>
    <row r="35" spans="1:23" x14ac:dyDescent="0.2">
      <c r="A35" s="89"/>
      <c r="J35" s="1"/>
      <c r="K35" s="1"/>
      <c r="L35" s="1"/>
      <c r="Q35" s="2" t="s">
        <v>0</v>
      </c>
      <c r="R35" s="2">
        <v>0.70569999999999999</v>
      </c>
      <c r="S35" s="2" t="s">
        <v>6</v>
      </c>
      <c r="U35" s="2" t="s">
        <v>0</v>
      </c>
      <c r="V35" s="2">
        <v>0.71330000000000005</v>
      </c>
      <c r="W35" s="2" t="s">
        <v>6</v>
      </c>
    </row>
    <row r="36" spans="1:23" x14ac:dyDescent="0.2">
      <c r="J36" s="1"/>
      <c r="K36" s="1"/>
      <c r="L36" s="1"/>
      <c r="Q36" s="2" t="s">
        <v>13</v>
      </c>
      <c r="R36" s="2">
        <v>1.1625000000000001</v>
      </c>
      <c r="S36" s="2" t="s">
        <v>12</v>
      </c>
      <c r="U36" s="2" t="s">
        <v>13</v>
      </c>
      <c r="V36" s="2">
        <v>0.87839999999999996</v>
      </c>
      <c r="W36" s="2" t="s">
        <v>12</v>
      </c>
    </row>
    <row r="37" spans="1:23" ht="15" x14ac:dyDescent="0.25">
      <c r="A37" s="89"/>
      <c r="J37"/>
      <c r="K37"/>
      <c r="L37"/>
      <c r="Q37" s="2" t="s">
        <v>15</v>
      </c>
      <c r="R37" s="2">
        <v>1.4182999999999999</v>
      </c>
      <c r="S37" s="2" t="s">
        <v>5</v>
      </c>
      <c r="U37" s="2" t="s">
        <v>15</v>
      </c>
      <c r="V37" s="2">
        <v>1.1822999999999999</v>
      </c>
      <c r="W37" s="2" t="s">
        <v>5</v>
      </c>
    </row>
    <row r="38" spans="1:23" ht="15.75" x14ac:dyDescent="0.25">
      <c r="A38" s="89"/>
      <c r="F38" s="90"/>
      <c r="G38" s="91"/>
      <c r="H38" s="91"/>
      <c r="I38" s="91"/>
      <c r="J38" s="91"/>
      <c r="K38"/>
      <c r="L38"/>
      <c r="Q38" s="2" t="s">
        <v>65</v>
      </c>
      <c r="R38" s="2">
        <v>1.3854</v>
      </c>
      <c r="S38" s="2" t="s">
        <v>5</v>
      </c>
      <c r="U38" s="2" t="s">
        <v>65</v>
      </c>
      <c r="V38" s="2">
        <v>1.1089</v>
      </c>
      <c r="W38" s="2" t="s">
        <v>5</v>
      </c>
    </row>
    <row r="39" spans="1:23" ht="15.75" x14ac:dyDescent="0.25">
      <c r="F39" s="90"/>
      <c r="G39" s="91"/>
      <c r="H39" s="91"/>
      <c r="I39" s="91"/>
      <c r="J39" s="91"/>
      <c r="K39" s="1"/>
      <c r="L39" s="1"/>
      <c r="N39" s="64"/>
    </row>
    <row r="40" spans="1:23" x14ac:dyDescent="0.2">
      <c r="J40" s="1"/>
      <c r="K40" s="1"/>
      <c r="L40" s="1"/>
      <c r="Q40" s="92" t="s">
        <v>63</v>
      </c>
      <c r="U40" s="92" t="s">
        <v>64</v>
      </c>
    </row>
    <row r="41" spans="1:23" ht="15" x14ac:dyDescent="0.25">
      <c r="J41"/>
      <c r="K41"/>
      <c r="L41"/>
      <c r="Q41" s="2" t="s">
        <v>11</v>
      </c>
      <c r="R41" s="2" t="s">
        <v>3</v>
      </c>
      <c r="S41" s="2" t="s">
        <v>4</v>
      </c>
      <c r="U41" s="2" t="s">
        <v>11</v>
      </c>
      <c r="V41" s="2" t="s">
        <v>3</v>
      </c>
      <c r="W41" s="2" t="s">
        <v>4</v>
      </c>
    </row>
    <row r="42" spans="1:23" x14ac:dyDescent="0.2">
      <c r="J42" s="1"/>
      <c r="K42" s="1"/>
      <c r="L42" s="1"/>
      <c r="Q42" s="2" t="s">
        <v>0</v>
      </c>
      <c r="R42" s="2">
        <v>8.0609999999999999</v>
      </c>
      <c r="S42" s="2" t="s">
        <v>6</v>
      </c>
      <c r="U42" s="2" t="s">
        <v>0</v>
      </c>
      <c r="V42" s="2">
        <v>7.9210000000000003</v>
      </c>
      <c r="W42" s="2" t="s">
        <v>6</v>
      </c>
    </row>
    <row r="43" spans="1:23" x14ac:dyDescent="0.2">
      <c r="J43" s="1"/>
      <c r="K43" s="1"/>
      <c r="L43" s="1"/>
      <c r="Q43" s="2" t="s">
        <v>13</v>
      </c>
      <c r="R43" s="2">
        <v>10.558999999999999</v>
      </c>
      <c r="S43" s="2" t="s">
        <v>12</v>
      </c>
      <c r="U43" s="2" t="s">
        <v>13</v>
      </c>
      <c r="V43" s="2">
        <v>9.43</v>
      </c>
      <c r="W43" s="2" t="s">
        <v>12</v>
      </c>
    </row>
    <row r="44" spans="1:23" x14ac:dyDescent="0.2">
      <c r="J44" s="1"/>
      <c r="K44" s="1"/>
      <c r="L44" s="1"/>
      <c r="Q44" s="2" t="s">
        <v>15</v>
      </c>
      <c r="R44" s="2">
        <v>14.502000000000001</v>
      </c>
      <c r="S44" s="2" t="s">
        <v>5</v>
      </c>
      <c r="U44" s="2" t="s">
        <v>15</v>
      </c>
      <c r="V44" s="2">
        <v>11.647</v>
      </c>
      <c r="W44" s="2" t="s">
        <v>5</v>
      </c>
    </row>
    <row r="45" spans="1:23" ht="15" x14ac:dyDescent="0.25">
      <c r="J45" s="1"/>
      <c r="K45" s="1"/>
      <c r="L45" s="1"/>
      <c r="Q45" s="2" t="s">
        <v>65</v>
      </c>
      <c r="R45" s="64">
        <v>13.535</v>
      </c>
      <c r="S45" s="2" t="s">
        <v>5</v>
      </c>
      <c r="U45" s="2" t="s">
        <v>65</v>
      </c>
      <c r="V45" s="2">
        <v>10.731999999999999</v>
      </c>
      <c r="W45" s="2" t="s">
        <v>5</v>
      </c>
    </row>
    <row r="46" spans="1:23" ht="15" x14ac:dyDescent="0.25">
      <c r="J46"/>
      <c r="K46"/>
      <c r="L46"/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56BFD-56E4-404D-99B4-B6663F6B293E}">
  <sheetPr>
    <tabColor rgb="FFFF0000"/>
  </sheetPr>
  <dimension ref="A1:U41"/>
  <sheetViews>
    <sheetView workbookViewId="0">
      <selection activeCell="T15" sqref="T15"/>
    </sheetView>
  </sheetViews>
  <sheetFormatPr defaultRowHeight="15" x14ac:dyDescent="0.25"/>
  <cols>
    <col min="1" max="1" width="13.5703125" customWidth="1"/>
    <col min="2" max="2" width="14.7109375" customWidth="1"/>
    <col min="3" max="3" width="9.5703125" style="45" bestFit="1" customWidth="1"/>
    <col min="4" max="4" width="8.7109375" style="45"/>
    <col min="5" max="5" width="11.42578125" style="45" customWidth="1"/>
    <col min="6" max="7" width="11.85546875" style="45" customWidth="1"/>
    <col min="8" max="8" width="12" style="45" customWidth="1"/>
    <col min="9" max="10" width="8.7109375" style="45"/>
    <col min="17" max="17" width="12.42578125" customWidth="1"/>
  </cols>
  <sheetData>
    <row r="1" spans="1:21" x14ac:dyDescent="0.25">
      <c r="A1" s="14" t="s">
        <v>7</v>
      </c>
      <c r="B1" s="14" t="s">
        <v>2</v>
      </c>
      <c r="C1" s="93" t="s">
        <v>71</v>
      </c>
      <c r="D1" s="93" t="s">
        <v>72</v>
      </c>
      <c r="E1" s="93" t="s">
        <v>73</v>
      </c>
      <c r="F1" s="93" t="s">
        <v>74</v>
      </c>
      <c r="G1" s="93" t="s">
        <v>75</v>
      </c>
      <c r="H1" s="93" t="s">
        <v>76</v>
      </c>
      <c r="I1" s="93" t="s">
        <v>77</v>
      </c>
      <c r="J1" s="93" t="s">
        <v>78</v>
      </c>
    </row>
    <row r="2" spans="1:21" ht="15.75" x14ac:dyDescent="0.25">
      <c r="A2" s="9" t="s">
        <v>0</v>
      </c>
      <c r="B2" s="9">
        <v>1</v>
      </c>
      <c r="C2" s="22">
        <v>16.600000000000001</v>
      </c>
      <c r="D2" s="22">
        <v>28.95</v>
      </c>
      <c r="E2" s="22">
        <v>2.4299999999999997</v>
      </c>
      <c r="F2" s="22">
        <v>9.18</v>
      </c>
      <c r="G2" s="22">
        <v>0.3</v>
      </c>
      <c r="H2" s="22">
        <v>1.81</v>
      </c>
      <c r="I2" s="22">
        <v>4.25</v>
      </c>
      <c r="J2" s="22">
        <v>7.15</v>
      </c>
      <c r="M2" s="52">
        <v>1</v>
      </c>
      <c r="N2" s="53" t="s">
        <v>37</v>
      </c>
      <c r="O2" s="53"/>
      <c r="P2" s="53"/>
      <c r="Q2" s="54"/>
    </row>
    <row r="3" spans="1:21" ht="15.75" x14ac:dyDescent="0.25">
      <c r="A3" s="9" t="s">
        <v>0</v>
      </c>
      <c r="B3" s="9">
        <v>2</v>
      </c>
      <c r="C3" s="22">
        <v>15.34</v>
      </c>
      <c r="D3" s="22">
        <v>33.15</v>
      </c>
      <c r="E3" s="22">
        <v>2.25</v>
      </c>
      <c r="F3" s="22">
        <v>9.01</v>
      </c>
      <c r="G3" s="22">
        <v>0.42</v>
      </c>
      <c r="H3" s="22">
        <v>1.74</v>
      </c>
      <c r="I3" s="22">
        <v>5.4749999999999996</v>
      </c>
      <c r="J3" s="22">
        <v>6.95</v>
      </c>
      <c r="M3" s="55">
        <v>2</v>
      </c>
      <c r="N3" s="56" t="s">
        <v>38</v>
      </c>
      <c r="O3" s="56"/>
      <c r="P3" s="56"/>
      <c r="Q3" s="57"/>
    </row>
    <row r="4" spans="1:21" x14ac:dyDescent="0.25">
      <c r="A4" s="9" t="s">
        <v>0</v>
      </c>
      <c r="B4" s="9">
        <v>3</v>
      </c>
      <c r="C4" s="22">
        <v>17.55</v>
      </c>
      <c r="D4" s="22">
        <v>36.5</v>
      </c>
      <c r="E4" s="22">
        <v>2.54</v>
      </c>
      <c r="F4" s="22">
        <v>10.96</v>
      </c>
      <c r="G4" s="22">
        <v>0.38</v>
      </c>
      <c r="H4" s="22">
        <v>2.04</v>
      </c>
      <c r="I4" s="22">
        <v>5.21</v>
      </c>
      <c r="J4" s="22">
        <v>7.06</v>
      </c>
      <c r="M4" s="2"/>
      <c r="N4" s="2"/>
      <c r="O4" s="2"/>
      <c r="P4" s="2"/>
      <c r="Q4" s="2"/>
    </row>
    <row r="5" spans="1:21" ht="15.75" customHeight="1" x14ac:dyDescent="0.25">
      <c r="A5" s="9" t="s">
        <v>0</v>
      </c>
      <c r="B5" s="9">
        <v>4</v>
      </c>
      <c r="C5" s="22">
        <v>18.36</v>
      </c>
      <c r="D5" s="22">
        <v>34.25</v>
      </c>
      <c r="E5" s="22">
        <v>2.1199999999999997</v>
      </c>
      <c r="F5" s="22">
        <v>9.56</v>
      </c>
      <c r="G5" s="22">
        <v>0.37</v>
      </c>
      <c r="H5" s="22">
        <v>1.99</v>
      </c>
      <c r="I5" s="22">
        <v>4.33</v>
      </c>
      <c r="J5" s="22">
        <v>6.99</v>
      </c>
      <c r="M5" s="114" t="s">
        <v>79</v>
      </c>
      <c r="N5" s="116" t="s">
        <v>80</v>
      </c>
      <c r="O5" s="116"/>
      <c r="P5" s="116" t="s">
        <v>81</v>
      </c>
      <c r="Q5" s="116"/>
      <c r="R5" s="116" t="s">
        <v>82</v>
      </c>
      <c r="S5" s="116"/>
      <c r="T5" s="116" t="s">
        <v>83</v>
      </c>
      <c r="U5" s="116"/>
    </row>
    <row r="6" spans="1:21" ht="47.25" x14ac:dyDescent="0.25">
      <c r="A6" s="28" t="s">
        <v>1</v>
      </c>
      <c r="B6" s="28">
        <v>1</v>
      </c>
      <c r="C6" s="34">
        <v>11.35</v>
      </c>
      <c r="D6" s="34">
        <v>21.45</v>
      </c>
      <c r="E6" s="34">
        <v>1.61</v>
      </c>
      <c r="F6" s="34">
        <v>5.73</v>
      </c>
      <c r="G6" s="34">
        <v>0.21</v>
      </c>
      <c r="H6" s="34">
        <v>1.1499999999999999</v>
      </c>
      <c r="I6" s="34">
        <v>3.09</v>
      </c>
      <c r="J6" s="34">
        <v>5.01</v>
      </c>
      <c r="M6" s="115"/>
      <c r="N6" s="94" t="s">
        <v>84</v>
      </c>
      <c r="O6" s="94" t="s">
        <v>85</v>
      </c>
      <c r="P6" s="94" t="s">
        <v>84</v>
      </c>
      <c r="Q6" s="94" t="s">
        <v>85</v>
      </c>
      <c r="R6" s="94" t="s">
        <v>84</v>
      </c>
      <c r="S6" s="94" t="s">
        <v>85</v>
      </c>
      <c r="T6" s="94" t="s">
        <v>84</v>
      </c>
      <c r="U6" s="94" t="s">
        <v>85</v>
      </c>
    </row>
    <row r="7" spans="1:21" x14ac:dyDescent="0.25">
      <c r="A7" s="28" t="s">
        <v>1</v>
      </c>
      <c r="B7" s="28">
        <v>2</v>
      </c>
      <c r="C7" s="34">
        <v>12.05</v>
      </c>
      <c r="D7" s="34">
        <v>20.45</v>
      </c>
      <c r="E7" s="34">
        <v>1.62</v>
      </c>
      <c r="F7" s="34">
        <v>5.67</v>
      </c>
      <c r="G7" s="34">
        <v>0.23</v>
      </c>
      <c r="H7" s="34">
        <v>0.99</v>
      </c>
      <c r="I7" s="34">
        <v>3.25</v>
      </c>
      <c r="J7" s="34">
        <v>5.3</v>
      </c>
      <c r="M7" s="95" t="s">
        <v>0</v>
      </c>
      <c r="N7" s="96">
        <v>16.962499999999999</v>
      </c>
      <c r="O7" s="96">
        <v>33.212499999999999</v>
      </c>
      <c r="P7" s="96">
        <v>2.335</v>
      </c>
      <c r="Q7" s="96">
        <v>9.6775000000000002</v>
      </c>
      <c r="R7" s="96">
        <v>0.36750000000000005</v>
      </c>
      <c r="S7" s="96">
        <v>1.895</v>
      </c>
      <c r="T7" s="96">
        <v>4.8162500000000001</v>
      </c>
      <c r="U7" s="96">
        <v>7.0374999999999996</v>
      </c>
    </row>
    <row r="8" spans="1:21" x14ac:dyDescent="0.25">
      <c r="A8" s="28" t="s">
        <v>1</v>
      </c>
      <c r="B8" s="28">
        <v>3</v>
      </c>
      <c r="C8" s="34">
        <v>11.65</v>
      </c>
      <c r="D8" s="34">
        <v>24.04</v>
      </c>
      <c r="E8" s="34">
        <v>1.42</v>
      </c>
      <c r="F8" s="34">
        <v>5.26</v>
      </c>
      <c r="G8" s="34">
        <v>0.19</v>
      </c>
      <c r="H8" s="34">
        <v>1.44</v>
      </c>
      <c r="I8" s="34">
        <v>2.61</v>
      </c>
      <c r="J8" s="34">
        <v>4.03</v>
      </c>
      <c r="M8" s="97" t="s">
        <v>1</v>
      </c>
      <c r="N8" s="96">
        <v>11.2875</v>
      </c>
      <c r="O8" s="96">
        <v>21.484999999999999</v>
      </c>
      <c r="P8" s="96">
        <v>1.4700000000000002</v>
      </c>
      <c r="Q8" s="96">
        <v>5.415</v>
      </c>
      <c r="R8" s="96">
        <v>0.215</v>
      </c>
      <c r="S8" s="96">
        <v>1.2149999999999999</v>
      </c>
      <c r="T8" s="96">
        <v>3.03</v>
      </c>
      <c r="U8" s="96">
        <v>4.7725</v>
      </c>
    </row>
    <row r="9" spans="1:21" x14ac:dyDescent="0.25">
      <c r="A9" s="28" t="s">
        <v>1</v>
      </c>
      <c r="B9" s="28">
        <v>4</v>
      </c>
      <c r="C9" s="34">
        <v>10.1</v>
      </c>
      <c r="D9" s="34">
        <v>20</v>
      </c>
      <c r="E9" s="34">
        <v>1.23</v>
      </c>
      <c r="F9" s="34">
        <v>5</v>
      </c>
      <c r="G9" s="34">
        <v>0.23</v>
      </c>
      <c r="H9" s="34">
        <v>1.28</v>
      </c>
      <c r="I9" s="34">
        <v>3.17</v>
      </c>
      <c r="J9" s="34">
        <v>4.75</v>
      </c>
      <c r="M9" s="97" t="s">
        <v>14</v>
      </c>
      <c r="N9" s="96">
        <v>15.29</v>
      </c>
      <c r="O9" s="96">
        <v>28.940000000000005</v>
      </c>
      <c r="P9" s="96">
        <v>2.0274999999999999</v>
      </c>
      <c r="Q9" s="96">
        <v>7.3350000000000009</v>
      </c>
      <c r="R9" s="96">
        <v>0.29249999999999998</v>
      </c>
      <c r="S9" s="96">
        <v>1.6475</v>
      </c>
      <c r="T9" s="96">
        <v>4.1225000000000005</v>
      </c>
      <c r="U9" s="96">
        <v>6.4049999999999994</v>
      </c>
    </row>
    <row r="10" spans="1:21" x14ac:dyDescent="0.25">
      <c r="A10" s="9" t="s">
        <v>14</v>
      </c>
      <c r="B10" s="9">
        <v>1</v>
      </c>
      <c r="C10" s="22">
        <v>15.54</v>
      </c>
      <c r="D10" s="22">
        <v>27.94</v>
      </c>
      <c r="E10" s="22">
        <v>1.96</v>
      </c>
      <c r="F10" s="22">
        <v>7.04</v>
      </c>
      <c r="G10" s="22">
        <v>0.3</v>
      </c>
      <c r="H10" s="22">
        <v>1.77</v>
      </c>
      <c r="I10" s="22">
        <v>4.1400000000000006</v>
      </c>
      <c r="J10" s="22">
        <v>6.59</v>
      </c>
      <c r="M10" s="97" t="s">
        <v>28</v>
      </c>
      <c r="N10" s="96">
        <v>14.17</v>
      </c>
      <c r="O10" s="96">
        <v>26.62</v>
      </c>
      <c r="P10" s="96">
        <v>1.865</v>
      </c>
      <c r="Q10" s="96">
        <v>6.7799999999999994</v>
      </c>
      <c r="R10" s="96">
        <v>0.27</v>
      </c>
      <c r="S10" s="96">
        <v>1.5049999999999999</v>
      </c>
      <c r="T10" s="96">
        <v>3.9574999999999996</v>
      </c>
      <c r="U10" s="96">
        <v>5.9212499999999997</v>
      </c>
    </row>
    <row r="11" spans="1:21" x14ac:dyDescent="0.25">
      <c r="A11" s="9" t="s">
        <v>14</v>
      </c>
      <c r="B11" s="9">
        <v>2</v>
      </c>
      <c r="C11" s="22">
        <v>15.7</v>
      </c>
      <c r="D11" s="22">
        <v>28.35</v>
      </c>
      <c r="E11" s="22">
        <v>2.0500000000000003</v>
      </c>
      <c r="F11" s="22">
        <v>6.74</v>
      </c>
      <c r="G11" s="22">
        <v>0.28999999999999998</v>
      </c>
      <c r="H11" s="22">
        <v>1.65</v>
      </c>
      <c r="I11" s="22">
        <v>3.89</v>
      </c>
      <c r="J11" s="22">
        <v>6</v>
      </c>
    </row>
    <row r="12" spans="1:21" x14ac:dyDescent="0.25">
      <c r="A12" s="9" t="s">
        <v>14</v>
      </c>
      <c r="B12" s="9">
        <v>3</v>
      </c>
      <c r="C12" s="22">
        <v>15.99</v>
      </c>
      <c r="D12" s="22">
        <v>30.57</v>
      </c>
      <c r="E12" s="22">
        <v>2.19</v>
      </c>
      <c r="F12" s="22">
        <v>7.8100000000000005</v>
      </c>
      <c r="G12" s="22">
        <v>0.31</v>
      </c>
      <c r="H12" s="22">
        <v>1.5</v>
      </c>
      <c r="I12" s="22">
        <v>4.25</v>
      </c>
      <c r="J12" s="22">
        <v>6.88</v>
      </c>
      <c r="M12" s="98" t="s">
        <v>71</v>
      </c>
      <c r="Q12" s="14" t="s">
        <v>72</v>
      </c>
    </row>
    <row r="13" spans="1:21" x14ac:dyDescent="0.25">
      <c r="A13" s="9" t="s">
        <v>14</v>
      </c>
      <c r="B13" s="9">
        <v>4</v>
      </c>
      <c r="C13" s="22">
        <v>13.93</v>
      </c>
      <c r="D13" s="22">
        <v>28.9</v>
      </c>
      <c r="E13" s="22">
        <v>1.91</v>
      </c>
      <c r="F13" s="22">
        <v>7.75</v>
      </c>
      <c r="G13" s="22">
        <v>0.27</v>
      </c>
      <c r="H13" s="22">
        <v>1.67</v>
      </c>
      <c r="I13" s="22">
        <v>4.21</v>
      </c>
      <c r="J13" s="22">
        <v>6.15</v>
      </c>
      <c r="M13" t="s">
        <v>11</v>
      </c>
      <c r="N13" t="s">
        <v>3</v>
      </c>
      <c r="O13" t="s">
        <v>4</v>
      </c>
      <c r="Q13" t="s">
        <v>11</v>
      </c>
      <c r="R13" t="s">
        <v>3</v>
      </c>
      <c r="S13" t="s">
        <v>4</v>
      </c>
    </row>
    <row r="14" spans="1:21" x14ac:dyDescent="0.25">
      <c r="A14" s="99" t="s">
        <v>28</v>
      </c>
      <c r="B14" s="99">
        <v>1</v>
      </c>
      <c r="C14" s="100">
        <v>14.75</v>
      </c>
      <c r="D14" s="100">
        <v>25.25</v>
      </c>
      <c r="E14" s="100">
        <v>1.79</v>
      </c>
      <c r="F14" s="100">
        <v>6.07</v>
      </c>
      <c r="G14" s="100">
        <v>0.27</v>
      </c>
      <c r="H14" s="100">
        <v>1.58</v>
      </c>
      <c r="I14" s="100">
        <v>3.8</v>
      </c>
      <c r="J14" s="100">
        <v>6.3949999999999996</v>
      </c>
      <c r="M14" t="s">
        <v>0</v>
      </c>
      <c r="N14">
        <v>16.963000000000001</v>
      </c>
      <c r="O14" t="s">
        <v>5</v>
      </c>
      <c r="Q14" t="s">
        <v>0</v>
      </c>
      <c r="R14">
        <v>33.212000000000003</v>
      </c>
      <c r="S14" t="s">
        <v>5</v>
      </c>
    </row>
    <row r="15" spans="1:21" x14ac:dyDescent="0.25">
      <c r="A15" s="99" t="s">
        <v>28</v>
      </c>
      <c r="B15" s="99">
        <v>2</v>
      </c>
      <c r="C15" s="100">
        <v>13.58</v>
      </c>
      <c r="D15" s="100">
        <v>26.75</v>
      </c>
      <c r="E15" s="100">
        <v>1.84</v>
      </c>
      <c r="F15" s="100">
        <v>7.48</v>
      </c>
      <c r="G15" s="100">
        <v>0.3</v>
      </c>
      <c r="H15" s="100">
        <v>1.64</v>
      </c>
      <c r="I15" s="100">
        <v>3.72</v>
      </c>
      <c r="J15" s="100">
        <v>5.8849999999999998</v>
      </c>
      <c r="M15" t="s">
        <v>13</v>
      </c>
      <c r="N15">
        <v>11.288</v>
      </c>
      <c r="O15" t="s">
        <v>6</v>
      </c>
      <c r="Q15" s="101" t="s">
        <v>13</v>
      </c>
      <c r="R15">
        <v>21.484999999999999</v>
      </c>
      <c r="S15" t="s">
        <v>32</v>
      </c>
    </row>
    <row r="16" spans="1:21" x14ac:dyDescent="0.25">
      <c r="A16" s="99" t="s">
        <v>28</v>
      </c>
      <c r="B16" s="99">
        <v>3</v>
      </c>
      <c r="C16" s="100">
        <v>14.75</v>
      </c>
      <c r="D16" s="100">
        <v>27.43</v>
      </c>
      <c r="E16" s="100">
        <v>1.94</v>
      </c>
      <c r="F16" s="100">
        <v>6.97</v>
      </c>
      <c r="G16" s="100">
        <v>0.28000000000000003</v>
      </c>
      <c r="H16" s="100">
        <v>1.64</v>
      </c>
      <c r="I16" s="100">
        <v>4.04</v>
      </c>
      <c r="J16" s="100">
        <v>5.55</v>
      </c>
      <c r="M16" t="s">
        <v>15</v>
      </c>
      <c r="N16">
        <v>15.29</v>
      </c>
      <c r="O16" t="s">
        <v>12</v>
      </c>
      <c r="Q16" t="s">
        <v>15</v>
      </c>
      <c r="R16">
        <v>28.94</v>
      </c>
      <c r="S16" t="s">
        <v>12</v>
      </c>
    </row>
    <row r="17" spans="1:19" x14ac:dyDescent="0.25">
      <c r="A17" s="99" t="s">
        <v>28</v>
      </c>
      <c r="B17" s="99">
        <v>4</v>
      </c>
      <c r="C17" s="100">
        <v>13.6</v>
      </c>
      <c r="D17" s="100">
        <v>27.05</v>
      </c>
      <c r="E17" s="100">
        <v>1.89</v>
      </c>
      <c r="F17" s="100">
        <v>6.6</v>
      </c>
      <c r="G17" s="100">
        <v>0.23</v>
      </c>
      <c r="H17" s="100">
        <v>1.1599999999999999</v>
      </c>
      <c r="I17" s="100">
        <v>4.2699999999999996</v>
      </c>
      <c r="J17" s="100">
        <v>5.8550000000000004</v>
      </c>
      <c r="M17" t="s">
        <v>29</v>
      </c>
      <c r="N17">
        <v>14.17</v>
      </c>
      <c r="O17" t="s">
        <v>12</v>
      </c>
      <c r="Q17" t="s">
        <v>29</v>
      </c>
      <c r="R17">
        <v>26.62</v>
      </c>
      <c r="S17" t="s">
        <v>6</v>
      </c>
    </row>
    <row r="18" spans="1:19" x14ac:dyDescent="0.25">
      <c r="A18" s="2"/>
      <c r="B18" s="2"/>
      <c r="C18" s="7"/>
      <c r="D18" s="7"/>
      <c r="E18" s="7"/>
      <c r="F18" s="7"/>
      <c r="G18" s="7"/>
      <c r="H18" s="7"/>
      <c r="I18" s="7"/>
      <c r="J18" s="7"/>
    </row>
    <row r="19" spans="1:19" x14ac:dyDescent="0.25">
      <c r="A19" s="3" t="s">
        <v>8</v>
      </c>
      <c r="B19" s="3" t="s">
        <v>0</v>
      </c>
      <c r="C19" s="102">
        <f>AVERAGE(C2:C5)</f>
        <v>16.962499999999999</v>
      </c>
      <c r="D19" s="102">
        <f t="shared" ref="D19:J19" si="0">AVERAGE(D2:D5)</f>
        <v>33.212499999999999</v>
      </c>
      <c r="E19" s="102">
        <f t="shared" si="0"/>
        <v>2.335</v>
      </c>
      <c r="F19" s="102">
        <f t="shared" si="0"/>
        <v>9.6775000000000002</v>
      </c>
      <c r="G19" s="102">
        <f t="shared" si="0"/>
        <v>0.36750000000000005</v>
      </c>
      <c r="H19" s="102">
        <f t="shared" si="0"/>
        <v>1.895</v>
      </c>
      <c r="I19" s="102">
        <f t="shared" si="0"/>
        <v>4.8162500000000001</v>
      </c>
      <c r="J19" s="102">
        <f t="shared" si="0"/>
        <v>7.0374999999999996</v>
      </c>
      <c r="M19" s="14" t="s">
        <v>86</v>
      </c>
      <c r="Q19" s="14" t="s">
        <v>87</v>
      </c>
    </row>
    <row r="20" spans="1:19" x14ac:dyDescent="0.25">
      <c r="A20" s="3"/>
      <c r="B20" s="3" t="s">
        <v>1</v>
      </c>
      <c r="C20" s="102">
        <f>AVERAGE(C6:C9)</f>
        <v>11.2875</v>
      </c>
      <c r="D20" s="102">
        <f t="shared" ref="D20:J20" si="1">AVERAGE(D6:D9)</f>
        <v>21.484999999999999</v>
      </c>
      <c r="E20" s="102">
        <f t="shared" si="1"/>
        <v>1.4700000000000002</v>
      </c>
      <c r="F20" s="102">
        <f t="shared" si="1"/>
        <v>5.415</v>
      </c>
      <c r="G20" s="102">
        <f t="shared" si="1"/>
        <v>0.215</v>
      </c>
      <c r="H20" s="102">
        <f t="shared" si="1"/>
        <v>1.2149999999999999</v>
      </c>
      <c r="I20" s="102">
        <f t="shared" si="1"/>
        <v>3.03</v>
      </c>
      <c r="J20" s="102">
        <f t="shared" si="1"/>
        <v>4.7725</v>
      </c>
      <c r="M20" t="s">
        <v>11</v>
      </c>
      <c r="N20" t="s">
        <v>3</v>
      </c>
      <c r="O20" t="s">
        <v>4</v>
      </c>
      <c r="Q20" t="s">
        <v>11</v>
      </c>
      <c r="R20" t="s">
        <v>3</v>
      </c>
      <c r="S20" t="s">
        <v>4</v>
      </c>
    </row>
    <row r="21" spans="1:19" x14ac:dyDescent="0.25">
      <c r="A21" s="3"/>
      <c r="B21" s="3" t="s">
        <v>14</v>
      </c>
      <c r="C21" s="102">
        <f>AVERAGE(C10:C13)</f>
        <v>15.29</v>
      </c>
      <c r="D21" s="102">
        <f t="shared" ref="D21:J21" si="2">AVERAGE(D10:D13)</f>
        <v>28.940000000000005</v>
      </c>
      <c r="E21" s="102">
        <f t="shared" si="2"/>
        <v>2.0274999999999999</v>
      </c>
      <c r="F21" s="102">
        <f t="shared" si="2"/>
        <v>7.3350000000000009</v>
      </c>
      <c r="G21" s="102">
        <f t="shared" si="2"/>
        <v>0.29249999999999998</v>
      </c>
      <c r="H21" s="102">
        <f t="shared" si="2"/>
        <v>1.6475</v>
      </c>
      <c r="I21" s="102">
        <f t="shared" si="2"/>
        <v>4.1225000000000005</v>
      </c>
      <c r="J21" s="102">
        <f t="shared" si="2"/>
        <v>6.4049999999999994</v>
      </c>
      <c r="M21" t="s">
        <v>0</v>
      </c>
      <c r="N21">
        <v>2.335</v>
      </c>
      <c r="O21" t="s">
        <v>5</v>
      </c>
      <c r="Q21" t="s">
        <v>0</v>
      </c>
      <c r="R21">
        <v>9.6775000000000002</v>
      </c>
      <c r="S21" t="s">
        <v>5</v>
      </c>
    </row>
    <row r="22" spans="1:19" x14ac:dyDescent="0.25">
      <c r="A22" s="3"/>
      <c r="B22" s="9" t="s">
        <v>28</v>
      </c>
      <c r="C22" s="102">
        <f>AVERAGE(C14:C17)</f>
        <v>14.17</v>
      </c>
      <c r="D22" s="102">
        <f t="shared" ref="D22:J22" si="3">AVERAGE(D14:D17)</f>
        <v>26.62</v>
      </c>
      <c r="E22" s="102">
        <f t="shared" si="3"/>
        <v>1.865</v>
      </c>
      <c r="F22" s="102">
        <f t="shared" si="3"/>
        <v>6.7799999999999994</v>
      </c>
      <c r="G22" s="102">
        <f t="shared" si="3"/>
        <v>0.27</v>
      </c>
      <c r="H22" s="102">
        <f t="shared" si="3"/>
        <v>1.5049999999999999</v>
      </c>
      <c r="I22" s="102">
        <f t="shared" si="3"/>
        <v>3.9574999999999996</v>
      </c>
      <c r="J22" s="102">
        <f t="shared" si="3"/>
        <v>5.9212499999999997</v>
      </c>
      <c r="M22" t="s">
        <v>13</v>
      </c>
      <c r="N22">
        <v>1.47</v>
      </c>
      <c r="O22" t="s">
        <v>6</v>
      </c>
      <c r="Q22" t="s">
        <v>13</v>
      </c>
      <c r="R22">
        <v>5.415</v>
      </c>
      <c r="S22" t="s">
        <v>6</v>
      </c>
    </row>
    <row r="23" spans="1:19" x14ac:dyDescent="0.25">
      <c r="A23" s="103"/>
      <c r="B23" s="2"/>
      <c r="C23" s="7"/>
      <c r="D23" s="7"/>
      <c r="E23" s="7"/>
      <c r="F23" s="7"/>
      <c r="G23" s="7"/>
      <c r="H23" s="7"/>
      <c r="I23" s="7"/>
      <c r="J23" s="7"/>
      <c r="M23" t="s">
        <v>15</v>
      </c>
      <c r="N23">
        <v>2.0274999999999999</v>
      </c>
      <c r="O23" t="s">
        <v>12</v>
      </c>
      <c r="Q23" t="s">
        <v>15</v>
      </c>
      <c r="R23">
        <v>7.335</v>
      </c>
      <c r="S23" t="s">
        <v>12</v>
      </c>
    </row>
    <row r="24" spans="1:19" x14ac:dyDescent="0.25">
      <c r="A24" s="10" t="s">
        <v>9</v>
      </c>
      <c r="B24" s="10" t="s">
        <v>0</v>
      </c>
      <c r="C24" s="104">
        <f>STDEV(C2:C5)/2</f>
        <v>0.64949178850339073</v>
      </c>
      <c r="D24" s="104">
        <f t="shared" ref="D24:J24" si="4">STDEV(D2:D5)/2</f>
        <v>1.5826369082431175</v>
      </c>
      <c r="E24" s="104">
        <f t="shared" si="4"/>
        <v>9.3318451194462831E-2</v>
      </c>
      <c r="F24" s="104">
        <f t="shared" si="4"/>
        <v>0.44268828385972325</v>
      </c>
      <c r="G24" s="104">
        <f t="shared" si="4"/>
        <v>2.495829855311954E-2</v>
      </c>
      <c r="H24" s="104">
        <f t="shared" si="4"/>
        <v>7.1472605474638559E-2</v>
      </c>
      <c r="I24" s="104">
        <f t="shared" si="4"/>
        <v>0.30904001224220806</v>
      </c>
      <c r="J24" s="104">
        <f t="shared" si="4"/>
        <v>4.3851073723076242E-2</v>
      </c>
      <c r="M24" t="s">
        <v>29</v>
      </c>
      <c r="N24">
        <v>1.865</v>
      </c>
      <c r="O24" t="s">
        <v>12</v>
      </c>
      <c r="Q24" t="s">
        <v>29</v>
      </c>
      <c r="R24">
        <v>6.78</v>
      </c>
      <c r="S24" t="s">
        <v>12</v>
      </c>
    </row>
    <row r="25" spans="1:19" x14ac:dyDescent="0.25">
      <c r="A25" s="10"/>
      <c r="B25" s="10" t="s">
        <v>1</v>
      </c>
      <c r="C25" s="104">
        <f>STDEV(C6:C9)/2</f>
        <v>0.42099831749465882</v>
      </c>
      <c r="D25" s="104">
        <f t="shared" ref="D25:J25" si="5">STDEV(D6:D9)/2</f>
        <v>0.90395888549572123</v>
      </c>
      <c r="E25" s="104">
        <f t="shared" si="5"/>
        <v>9.2285787999379976E-2</v>
      </c>
      <c r="F25" s="104">
        <f t="shared" si="5"/>
        <v>0.17332532032760445</v>
      </c>
      <c r="G25" s="104">
        <f t="shared" si="5"/>
        <v>9.5742710775633833E-3</v>
      </c>
      <c r="H25" s="104">
        <f t="shared" si="5"/>
        <v>9.5612063395090222E-2</v>
      </c>
      <c r="I25" s="104">
        <f t="shared" si="5"/>
        <v>0.1437590576856522</v>
      </c>
      <c r="J25" s="104">
        <f t="shared" si="5"/>
        <v>0.27179572599043311</v>
      </c>
    </row>
    <row r="26" spans="1:19" x14ac:dyDescent="0.25">
      <c r="A26" s="10"/>
      <c r="B26" s="10" t="s">
        <v>14</v>
      </c>
      <c r="C26" s="104">
        <f>STDEV(C10:C13)/2</f>
        <v>0.46279945260699401</v>
      </c>
      <c r="D26" s="104">
        <f t="shared" ref="D26:J26" si="6">STDEV(D10:D13)/2</f>
        <v>0.57782638684412213</v>
      </c>
      <c r="E26" s="104">
        <f t="shared" si="6"/>
        <v>6.1424072371234616E-2</v>
      </c>
      <c r="F26" s="104">
        <f t="shared" si="6"/>
        <v>0.26440184063907979</v>
      </c>
      <c r="G26" s="104">
        <f t="shared" si="6"/>
        <v>8.5391256382996612E-3</v>
      </c>
      <c r="H26" s="104">
        <f t="shared" si="6"/>
        <v>5.5733742024019886E-2</v>
      </c>
      <c r="I26" s="104">
        <f t="shared" si="6"/>
        <v>8.0764575567922492E-2</v>
      </c>
      <c r="J26" s="104">
        <f t="shared" si="6"/>
        <v>0.20184565060131129</v>
      </c>
      <c r="M26" s="14" t="s">
        <v>88</v>
      </c>
      <c r="Q26" s="14" t="s">
        <v>89</v>
      </c>
    </row>
    <row r="27" spans="1:19" x14ac:dyDescent="0.25">
      <c r="A27" s="10"/>
      <c r="B27" s="9" t="s">
        <v>28</v>
      </c>
      <c r="C27" s="104">
        <f>STDEV(C14:C17)/2</f>
        <v>0.33488804099280706</v>
      </c>
      <c r="D27" s="104">
        <f t="shared" ref="D27:J27" si="7">STDEV(D14:D17)/2</f>
        <v>0.4773887304912004</v>
      </c>
      <c r="E27" s="104">
        <f t="shared" si="7"/>
        <v>3.2274861218395116E-2</v>
      </c>
      <c r="F27" s="104">
        <f t="shared" si="7"/>
        <v>0.29757352032733025</v>
      </c>
      <c r="G27" s="104">
        <f t="shared" si="7"/>
        <v>1.4719601443879741E-2</v>
      </c>
      <c r="H27" s="104">
        <f t="shared" si="7"/>
        <v>0.11586630226256509</v>
      </c>
      <c r="I27" s="104">
        <f t="shared" si="7"/>
        <v>0.12439017914074504</v>
      </c>
      <c r="J27" s="104">
        <f t="shared" si="7"/>
        <v>0.17511157157652368</v>
      </c>
      <c r="M27" t="s">
        <v>11</v>
      </c>
      <c r="N27" t="s">
        <v>3</v>
      </c>
      <c r="O27" t="s">
        <v>4</v>
      </c>
      <c r="Q27" t="s">
        <v>11</v>
      </c>
      <c r="R27" t="s">
        <v>3</v>
      </c>
      <c r="S27" t="s">
        <v>4</v>
      </c>
    </row>
    <row r="28" spans="1:19" x14ac:dyDescent="0.25">
      <c r="C28" s="105" t="s">
        <v>71</v>
      </c>
      <c r="D28" s="105" t="s">
        <v>72</v>
      </c>
      <c r="E28" s="105" t="s">
        <v>86</v>
      </c>
      <c r="F28" s="105" t="s">
        <v>87</v>
      </c>
      <c r="G28" s="105" t="s">
        <v>88</v>
      </c>
      <c r="H28" s="105" t="s">
        <v>89</v>
      </c>
      <c r="I28" s="105" t="s">
        <v>77</v>
      </c>
      <c r="J28" s="105" t="s">
        <v>78</v>
      </c>
      <c r="M28" t="s">
        <v>0</v>
      </c>
      <c r="N28">
        <v>0.36749999999999999</v>
      </c>
      <c r="O28" t="s">
        <v>5</v>
      </c>
      <c r="Q28" t="s">
        <v>0</v>
      </c>
      <c r="R28">
        <v>1.895</v>
      </c>
      <c r="S28" t="s">
        <v>5</v>
      </c>
    </row>
    <row r="29" spans="1:19" x14ac:dyDescent="0.25">
      <c r="A29" s="10"/>
      <c r="B29" s="5" t="s">
        <v>10</v>
      </c>
      <c r="C29" s="73">
        <f t="shared" ref="C29:J29" si="8">((C19-C20)/C19)*100</f>
        <v>33.456153279292558</v>
      </c>
      <c r="D29" s="73">
        <f t="shared" si="8"/>
        <v>35.31050056454648</v>
      </c>
      <c r="E29" s="73">
        <f t="shared" si="8"/>
        <v>37.044967880085643</v>
      </c>
      <c r="F29" s="73">
        <f t="shared" si="8"/>
        <v>44.04546628778094</v>
      </c>
      <c r="G29" s="73">
        <f t="shared" si="8"/>
        <v>41.49659863945579</v>
      </c>
      <c r="H29" s="73">
        <f t="shared" si="8"/>
        <v>35.883905013192617</v>
      </c>
      <c r="I29" s="73">
        <f t="shared" si="8"/>
        <v>37.087983389566574</v>
      </c>
      <c r="J29" s="73">
        <f t="shared" si="8"/>
        <v>32.184724689165186</v>
      </c>
      <c r="M29" t="s">
        <v>13</v>
      </c>
      <c r="N29">
        <v>0.215</v>
      </c>
      <c r="O29" t="s">
        <v>6</v>
      </c>
      <c r="Q29" t="s">
        <v>13</v>
      </c>
      <c r="R29">
        <v>1.2150000000000001</v>
      </c>
      <c r="S29" t="s">
        <v>6</v>
      </c>
    </row>
    <row r="30" spans="1:19" x14ac:dyDescent="0.25">
      <c r="A30" s="4" t="s">
        <v>51</v>
      </c>
      <c r="B30" s="6" t="s">
        <v>67</v>
      </c>
      <c r="C30" s="74">
        <f t="shared" ref="C30:J31" si="9">((C$19-C21)/C$19)*100</f>
        <v>9.8599852616064823</v>
      </c>
      <c r="D30" s="74">
        <f t="shared" si="9"/>
        <v>12.864132480240857</v>
      </c>
      <c r="E30" s="74">
        <f t="shared" si="9"/>
        <v>13.169164882226985</v>
      </c>
      <c r="F30" s="74">
        <f t="shared" si="9"/>
        <v>24.205631619736494</v>
      </c>
      <c r="G30" s="74">
        <f t="shared" si="9"/>
        <v>20.408163265306136</v>
      </c>
      <c r="H30" s="74">
        <f t="shared" si="9"/>
        <v>13.060686015831138</v>
      </c>
      <c r="I30" s="74">
        <f t="shared" si="9"/>
        <v>14.404360238774972</v>
      </c>
      <c r="J30" s="74">
        <f t="shared" si="9"/>
        <v>8.9875666074600407</v>
      </c>
      <c r="M30" t="s">
        <v>15</v>
      </c>
      <c r="N30">
        <v>0.29249999999999998</v>
      </c>
      <c r="O30" t="s">
        <v>12</v>
      </c>
      <c r="Q30" t="s">
        <v>15</v>
      </c>
      <c r="R30">
        <v>1.6475</v>
      </c>
      <c r="S30" t="s">
        <v>90</v>
      </c>
    </row>
    <row r="31" spans="1:19" x14ac:dyDescent="0.25">
      <c r="A31" s="101"/>
      <c r="B31" s="6" t="s">
        <v>68</v>
      </c>
      <c r="C31" s="74">
        <f t="shared" si="9"/>
        <v>16.462785556374349</v>
      </c>
      <c r="D31" s="74">
        <f t="shared" si="9"/>
        <v>19.849454271735034</v>
      </c>
      <c r="E31" s="74">
        <f t="shared" si="9"/>
        <v>20.128479657387579</v>
      </c>
      <c r="F31" s="74">
        <f t="shared" si="9"/>
        <v>29.940583828468103</v>
      </c>
      <c r="G31" s="74">
        <f t="shared" si="9"/>
        <v>26.530612244897966</v>
      </c>
      <c r="H31" s="74">
        <f t="shared" si="9"/>
        <v>20.580474934036946</v>
      </c>
      <c r="I31" s="74">
        <f t="shared" si="9"/>
        <v>17.830262133402556</v>
      </c>
      <c r="J31" s="74">
        <f t="shared" si="9"/>
        <v>15.86145648312611</v>
      </c>
      <c r="M31" t="s">
        <v>29</v>
      </c>
      <c r="N31">
        <v>0.27</v>
      </c>
      <c r="O31" t="s">
        <v>12</v>
      </c>
      <c r="Q31" t="s">
        <v>29</v>
      </c>
      <c r="R31">
        <v>1.5049999999999999</v>
      </c>
      <c r="S31" t="s">
        <v>91</v>
      </c>
    </row>
    <row r="32" spans="1:19" x14ac:dyDescent="0.25">
      <c r="A32" s="89"/>
      <c r="B32" s="106"/>
      <c r="C32" s="75"/>
      <c r="D32" s="75"/>
      <c r="E32" s="75"/>
      <c r="F32" s="75"/>
      <c r="G32" s="75"/>
      <c r="H32" s="75"/>
      <c r="I32" s="75"/>
      <c r="J32" s="75"/>
    </row>
    <row r="33" spans="1:19" x14ac:dyDescent="0.25">
      <c r="A33" s="4" t="s">
        <v>52</v>
      </c>
      <c r="B33" s="6" t="s">
        <v>69</v>
      </c>
      <c r="C33" s="76">
        <f t="shared" ref="C33:J34" si="10">((C21-C$20)/C$20)*100</f>
        <v>35.459579180509408</v>
      </c>
      <c r="D33" s="76">
        <f t="shared" si="10"/>
        <v>34.698626949034235</v>
      </c>
      <c r="E33" s="76">
        <f t="shared" si="10"/>
        <v>37.925170068027178</v>
      </c>
      <c r="F33" s="76">
        <f t="shared" si="10"/>
        <v>35.457063711911374</v>
      </c>
      <c r="G33" s="76">
        <f t="shared" si="10"/>
        <v>36.046511627906966</v>
      </c>
      <c r="H33" s="76">
        <f t="shared" si="10"/>
        <v>35.596707818930057</v>
      </c>
      <c r="I33" s="76">
        <f t="shared" si="10"/>
        <v>36.056105610561076</v>
      </c>
      <c r="J33" s="76">
        <f t="shared" si="10"/>
        <v>34.206390780513345</v>
      </c>
      <c r="M33" s="14" t="s">
        <v>77</v>
      </c>
      <c r="Q33" s="14" t="s">
        <v>78</v>
      </c>
    </row>
    <row r="34" spans="1:19" x14ac:dyDescent="0.25">
      <c r="A34" s="101"/>
      <c r="B34" s="6" t="s">
        <v>70</v>
      </c>
      <c r="C34" s="76">
        <f t="shared" si="10"/>
        <v>25.537098560354377</v>
      </c>
      <c r="D34" s="76">
        <f t="shared" si="10"/>
        <v>23.900395624854557</v>
      </c>
      <c r="E34" s="76">
        <f t="shared" si="10"/>
        <v>26.870748299319708</v>
      </c>
      <c r="F34" s="76">
        <f t="shared" si="10"/>
        <v>25.207756232686968</v>
      </c>
      <c r="G34" s="76">
        <f t="shared" si="10"/>
        <v>25.581395348837223</v>
      </c>
      <c r="H34" s="76">
        <f t="shared" si="10"/>
        <v>23.86831275720165</v>
      </c>
      <c r="I34" s="76">
        <f t="shared" si="10"/>
        <v>30.610561056105606</v>
      </c>
      <c r="J34" s="76">
        <f t="shared" si="10"/>
        <v>24.070193818753268</v>
      </c>
      <c r="M34" t="s">
        <v>11</v>
      </c>
      <c r="N34" t="s">
        <v>3</v>
      </c>
      <c r="O34" t="s">
        <v>4</v>
      </c>
      <c r="Q34" t="s">
        <v>11</v>
      </c>
      <c r="R34" t="s">
        <v>3</v>
      </c>
      <c r="S34" t="s">
        <v>4</v>
      </c>
    </row>
    <row r="35" spans="1:19" x14ac:dyDescent="0.25">
      <c r="A35" s="89"/>
      <c r="C35"/>
      <c r="D35"/>
      <c r="E35"/>
      <c r="F35"/>
      <c r="G35"/>
      <c r="H35"/>
      <c r="I35"/>
      <c r="J35"/>
      <c r="M35" t="s">
        <v>0</v>
      </c>
      <c r="N35">
        <v>4.8174999999999999</v>
      </c>
      <c r="O35" t="s">
        <v>5</v>
      </c>
      <c r="Q35" t="s">
        <v>0</v>
      </c>
      <c r="R35">
        <v>7.0374999999999996</v>
      </c>
      <c r="S35" t="s">
        <v>5</v>
      </c>
    </row>
    <row r="36" spans="1:19" x14ac:dyDescent="0.25">
      <c r="A36" s="89"/>
      <c r="M36" t="s">
        <v>13</v>
      </c>
      <c r="N36">
        <v>3.03</v>
      </c>
      <c r="O36" t="s">
        <v>6</v>
      </c>
      <c r="Q36" t="s">
        <v>13</v>
      </c>
      <c r="R36">
        <v>4.7725</v>
      </c>
      <c r="S36" t="s">
        <v>6</v>
      </c>
    </row>
    <row r="37" spans="1:19" x14ac:dyDescent="0.25">
      <c r="A37" s="89"/>
      <c r="M37" t="s">
        <v>15</v>
      </c>
      <c r="N37">
        <v>4.1224999999999996</v>
      </c>
      <c r="O37" t="s">
        <v>12</v>
      </c>
      <c r="Q37" t="s">
        <v>15</v>
      </c>
      <c r="R37">
        <v>6.4050000000000002</v>
      </c>
      <c r="S37" t="s">
        <v>12</v>
      </c>
    </row>
    <row r="38" spans="1:19" x14ac:dyDescent="0.25">
      <c r="A38" s="89"/>
      <c r="M38" t="s">
        <v>29</v>
      </c>
      <c r="N38">
        <v>3.9575</v>
      </c>
      <c r="O38" t="s">
        <v>12</v>
      </c>
      <c r="Q38" t="s">
        <v>29</v>
      </c>
      <c r="R38">
        <v>5.9249999999999998</v>
      </c>
      <c r="S38" t="s">
        <v>12</v>
      </c>
    </row>
    <row r="40" spans="1:19" x14ac:dyDescent="0.25">
      <c r="A40" s="89"/>
    </row>
    <row r="41" spans="1:19" x14ac:dyDescent="0.25">
      <c r="A41" s="89"/>
    </row>
  </sheetData>
  <mergeCells count="5">
    <mergeCell ref="M5:M6"/>
    <mergeCell ref="N5:O5"/>
    <mergeCell ref="P5:Q5"/>
    <mergeCell ref="R5:S5"/>
    <mergeCell ref="T5:U5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DCE43-9B6F-4462-9C73-45474AAF55C0}">
  <sheetPr>
    <tabColor rgb="FFFF0000"/>
  </sheetPr>
  <dimension ref="A1:S42"/>
  <sheetViews>
    <sheetView topLeftCell="A4" workbookViewId="0">
      <selection activeCell="H14" sqref="H14"/>
    </sheetView>
  </sheetViews>
  <sheetFormatPr defaultRowHeight="15" x14ac:dyDescent="0.25"/>
  <cols>
    <col min="1" max="1" width="13.5703125" customWidth="1"/>
    <col min="2" max="2" width="14.7109375" customWidth="1"/>
    <col min="3" max="8" width="8.7109375" style="45"/>
    <col min="9" max="9" width="12.42578125" style="45" customWidth="1"/>
    <col min="10" max="10" width="8.7109375" style="45"/>
    <col min="13" max="13" width="8.7109375" customWidth="1"/>
  </cols>
  <sheetData>
    <row r="1" spans="1:19" x14ac:dyDescent="0.25">
      <c r="A1" s="14" t="s">
        <v>7</v>
      </c>
      <c r="B1" s="14" t="s">
        <v>2</v>
      </c>
      <c r="C1" s="93" t="s">
        <v>92</v>
      </c>
      <c r="D1" s="93" t="s">
        <v>93</v>
      </c>
      <c r="E1" s="93" t="s">
        <v>94</v>
      </c>
      <c r="F1" s="93" t="s">
        <v>95</v>
      </c>
      <c r="G1"/>
      <c r="H1"/>
      <c r="I1"/>
      <c r="J1"/>
    </row>
    <row r="2" spans="1:19" x14ac:dyDescent="0.25">
      <c r="A2" s="9" t="s">
        <v>0</v>
      </c>
      <c r="B2" s="9">
        <v>1</v>
      </c>
      <c r="C2" s="22">
        <v>8.4324999999999992</v>
      </c>
      <c r="D2" s="22">
        <v>34</v>
      </c>
      <c r="E2" s="22">
        <v>69.833859891128597</v>
      </c>
      <c r="F2" s="22">
        <v>18.079999999999998</v>
      </c>
      <c r="G2"/>
      <c r="H2"/>
      <c r="I2"/>
      <c r="J2"/>
    </row>
    <row r="3" spans="1:19" ht="15.75" x14ac:dyDescent="0.25">
      <c r="A3" s="9" t="s">
        <v>0</v>
      </c>
      <c r="B3" s="9">
        <v>2</v>
      </c>
      <c r="C3" s="22">
        <v>8.8925000000000001</v>
      </c>
      <c r="D3" s="22">
        <v>32</v>
      </c>
      <c r="E3" s="22">
        <v>76.247012632297697</v>
      </c>
      <c r="F3" s="22">
        <v>16.05</v>
      </c>
      <c r="G3"/>
      <c r="H3"/>
      <c r="I3" s="107" t="s">
        <v>79</v>
      </c>
      <c r="J3" s="107" t="s">
        <v>96</v>
      </c>
      <c r="K3" s="107" t="s">
        <v>97</v>
      </c>
      <c r="L3" s="107" t="s">
        <v>98</v>
      </c>
      <c r="M3" s="107" t="s">
        <v>99</v>
      </c>
    </row>
    <row r="4" spans="1:19" x14ac:dyDescent="0.25">
      <c r="A4" s="9" t="s">
        <v>0</v>
      </c>
      <c r="B4" s="9">
        <v>3</v>
      </c>
      <c r="C4" s="22">
        <v>7.9937500000000004</v>
      </c>
      <c r="D4" s="22">
        <v>30</v>
      </c>
      <c r="E4" s="22">
        <v>71.341730851519031</v>
      </c>
      <c r="F4" s="22">
        <v>15.3</v>
      </c>
      <c r="G4"/>
      <c r="H4"/>
      <c r="I4" s="108" t="s">
        <v>0</v>
      </c>
      <c r="J4" s="109">
        <v>8.4640625000000007</v>
      </c>
      <c r="K4" s="109">
        <v>33</v>
      </c>
      <c r="L4" s="22">
        <v>72.601264878824054</v>
      </c>
      <c r="M4" s="109">
        <v>16.464999999999996</v>
      </c>
    </row>
    <row r="5" spans="1:19" ht="15.75" customHeight="1" x14ac:dyDescent="0.25">
      <c r="A5" s="9" t="s">
        <v>0</v>
      </c>
      <c r="B5" s="9">
        <v>4</v>
      </c>
      <c r="C5" s="22">
        <v>8.5374999999999996</v>
      </c>
      <c r="D5" s="22">
        <v>36</v>
      </c>
      <c r="E5" s="22">
        <v>72.982456140350877</v>
      </c>
      <c r="F5" s="22">
        <v>16.43</v>
      </c>
      <c r="G5"/>
      <c r="H5"/>
      <c r="I5" s="108" t="s">
        <v>1</v>
      </c>
      <c r="J5" s="109">
        <v>7.3487500000000008</v>
      </c>
      <c r="K5" s="109">
        <v>21</v>
      </c>
      <c r="L5" s="22">
        <v>55.45621405155012</v>
      </c>
      <c r="M5" s="109">
        <v>9.5112499999999986</v>
      </c>
    </row>
    <row r="6" spans="1:19" x14ac:dyDescent="0.25">
      <c r="A6" s="28" t="s">
        <v>1</v>
      </c>
      <c r="B6" s="28">
        <v>1</v>
      </c>
      <c r="C6" s="34">
        <v>7.6749999999999998</v>
      </c>
      <c r="D6" s="34">
        <v>22</v>
      </c>
      <c r="E6" s="34">
        <v>59.977379977379996</v>
      </c>
      <c r="F6" s="34">
        <v>8.93</v>
      </c>
      <c r="G6"/>
      <c r="H6"/>
      <c r="I6" s="108" t="s">
        <v>14</v>
      </c>
      <c r="J6" s="109">
        <v>8.03125</v>
      </c>
      <c r="K6" s="109">
        <v>26</v>
      </c>
      <c r="L6" s="22">
        <v>66.560130186145344</v>
      </c>
      <c r="M6" s="109">
        <v>11.938749999999999</v>
      </c>
    </row>
    <row r="7" spans="1:19" x14ac:dyDescent="0.25">
      <c r="A7" s="28" t="s">
        <v>1</v>
      </c>
      <c r="B7" s="28">
        <v>2</v>
      </c>
      <c r="C7" s="34">
        <v>7.2149999999999999</v>
      </c>
      <c r="D7" s="34">
        <v>21</v>
      </c>
      <c r="E7" s="34">
        <v>54.9260795189467</v>
      </c>
      <c r="F7" s="34">
        <v>9.5399999999999991</v>
      </c>
      <c r="G7"/>
      <c r="H7"/>
      <c r="I7" s="108" t="s">
        <v>28</v>
      </c>
      <c r="J7" s="109">
        <v>7.9198040674531835</v>
      </c>
      <c r="K7" s="109">
        <v>25</v>
      </c>
      <c r="L7" s="22">
        <v>64.000390303835559</v>
      </c>
      <c r="M7" s="109">
        <v>11.48625</v>
      </c>
    </row>
    <row r="8" spans="1:19" x14ac:dyDescent="0.25">
      <c r="A8" s="28" t="s">
        <v>1</v>
      </c>
      <c r="B8" s="28">
        <v>3</v>
      </c>
      <c r="C8" s="34">
        <v>6.8650000000000002</v>
      </c>
      <c r="D8" s="34">
        <v>21</v>
      </c>
      <c r="E8" s="34">
        <v>50.779613215149098</v>
      </c>
      <c r="F8" s="34">
        <v>10.315</v>
      </c>
      <c r="G8"/>
      <c r="H8"/>
      <c r="I8"/>
      <c r="J8"/>
    </row>
    <row r="9" spans="1:19" x14ac:dyDescent="0.25">
      <c r="A9" s="28" t="s">
        <v>1</v>
      </c>
      <c r="B9" s="28">
        <v>4</v>
      </c>
      <c r="C9" s="34">
        <v>7.64</v>
      </c>
      <c r="D9" s="34">
        <v>20</v>
      </c>
      <c r="E9" s="34">
        <v>56.141783494724663</v>
      </c>
      <c r="F9" s="34">
        <v>9.259999999999998</v>
      </c>
      <c r="G9"/>
      <c r="H9"/>
    </row>
    <row r="10" spans="1:19" x14ac:dyDescent="0.25">
      <c r="A10" s="9" t="s">
        <v>14</v>
      </c>
      <c r="B10" s="9">
        <v>1</v>
      </c>
      <c r="C10" s="22">
        <v>7.75</v>
      </c>
      <c r="D10" s="22">
        <v>30</v>
      </c>
      <c r="E10" s="22">
        <v>64.713451418303165</v>
      </c>
      <c r="F10" s="22">
        <v>10.955</v>
      </c>
      <c r="G10"/>
      <c r="H10"/>
    </row>
    <row r="11" spans="1:19" x14ac:dyDescent="0.25">
      <c r="A11" s="9" t="s">
        <v>14</v>
      </c>
      <c r="B11" s="9">
        <v>2</v>
      </c>
      <c r="C11" s="22">
        <v>8.15</v>
      </c>
      <c r="D11" s="22">
        <v>25</v>
      </c>
      <c r="E11" s="22">
        <v>65.8893228107287</v>
      </c>
      <c r="F11" s="22">
        <v>11.445</v>
      </c>
      <c r="G11"/>
      <c r="H11"/>
      <c r="I11" s="93" t="s">
        <v>92</v>
      </c>
      <c r="J11"/>
      <c r="M11" s="93" t="s">
        <v>93</v>
      </c>
      <c r="Q11" s="93" t="s">
        <v>94</v>
      </c>
    </row>
    <row r="12" spans="1:19" x14ac:dyDescent="0.25">
      <c r="A12" s="9" t="s">
        <v>14</v>
      </c>
      <c r="B12" s="9">
        <v>3</v>
      </c>
      <c r="C12" s="22">
        <v>8.15</v>
      </c>
      <c r="D12" s="22">
        <v>23</v>
      </c>
      <c r="E12" s="22">
        <v>68.481700635546801</v>
      </c>
      <c r="F12" s="22">
        <v>11.54</v>
      </c>
      <c r="G12"/>
      <c r="H12"/>
      <c r="I12" t="s">
        <v>11</v>
      </c>
      <c r="J12" t="s">
        <v>3</v>
      </c>
      <c r="K12" t="s">
        <v>4</v>
      </c>
      <c r="M12" t="s">
        <v>11</v>
      </c>
      <c r="N12" t="s">
        <v>3</v>
      </c>
      <c r="O12" t="s">
        <v>4</v>
      </c>
      <c r="Q12" t="s">
        <v>11</v>
      </c>
      <c r="R12" t="s">
        <v>3</v>
      </c>
      <c r="S12" t="s">
        <v>4</v>
      </c>
    </row>
    <row r="13" spans="1:19" x14ac:dyDescent="0.25">
      <c r="A13" s="9" t="s">
        <v>14</v>
      </c>
      <c r="B13" s="9">
        <v>4</v>
      </c>
      <c r="C13" s="22">
        <v>8.0750000000000011</v>
      </c>
      <c r="D13" s="22">
        <v>26</v>
      </c>
      <c r="E13" s="22">
        <v>67.156045880002694</v>
      </c>
      <c r="F13" s="22">
        <v>13.815</v>
      </c>
      <c r="G13"/>
      <c r="H13"/>
      <c r="I13" t="s">
        <v>0</v>
      </c>
      <c r="J13">
        <v>8.4625000000000004</v>
      </c>
      <c r="K13" t="s">
        <v>5</v>
      </c>
      <c r="M13" t="s">
        <v>0</v>
      </c>
      <c r="N13">
        <v>33</v>
      </c>
      <c r="O13" t="s">
        <v>5</v>
      </c>
      <c r="Q13" t="s">
        <v>0</v>
      </c>
      <c r="R13">
        <v>72.599999999999994</v>
      </c>
      <c r="S13" t="s">
        <v>5</v>
      </c>
    </row>
    <row r="14" spans="1:19" x14ac:dyDescent="0.25">
      <c r="A14" s="110" t="s">
        <v>28</v>
      </c>
      <c r="B14" s="110">
        <v>1</v>
      </c>
      <c r="C14" s="111">
        <v>7.6770238095238099</v>
      </c>
      <c r="D14" s="111">
        <v>24</v>
      </c>
      <c r="E14" s="111">
        <v>61.080246913580197</v>
      </c>
      <c r="F14" s="111">
        <v>12.39</v>
      </c>
      <c r="G14"/>
      <c r="H14"/>
      <c r="I14" t="s">
        <v>13</v>
      </c>
      <c r="J14">
        <v>7.3525</v>
      </c>
      <c r="K14" t="s">
        <v>6</v>
      </c>
      <c r="M14" t="s">
        <v>13</v>
      </c>
      <c r="N14">
        <v>21</v>
      </c>
      <c r="O14" t="s">
        <v>6</v>
      </c>
      <c r="Q14" t="s">
        <v>13</v>
      </c>
      <c r="R14">
        <v>55.457000000000001</v>
      </c>
      <c r="S14" t="s">
        <v>6</v>
      </c>
    </row>
    <row r="15" spans="1:19" x14ac:dyDescent="0.25">
      <c r="A15" s="110" t="s">
        <v>28</v>
      </c>
      <c r="B15" s="110">
        <v>2</v>
      </c>
      <c r="C15" s="111">
        <v>8.039097222222221</v>
      </c>
      <c r="D15" s="111">
        <v>25</v>
      </c>
      <c r="E15" s="111">
        <v>64.730516648709695</v>
      </c>
      <c r="F15" s="111">
        <v>10.95</v>
      </c>
      <c r="G15"/>
      <c r="H15"/>
      <c r="I15" t="s">
        <v>15</v>
      </c>
      <c r="J15">
        <v>8.0325000000000006</v>
      </c>
      <c r="K15" t="s">
        <v>90</v>
      </c>
      <c r="M15" t="s">
        <v>15</v>
      </c>
      <c r="N15">
        <v>26</v>
      </c>
      <c r="O15" t="s">
        <v>12</v>
      </c>
      <c r="Q15" t="s">
        <v>15</v>
      </c>
      <c r="R15">
        <v>66.56</v>
      </c>
      <c r="S15" t="s">
        <v>12</v>
      </c>
    </row>
    <row r="16" spans="1:19" x14ac:dyDescent="0.25">
      <c r="A16" s="110" t="s">
        <v>28</v>
      </c>
      <c r="B16" s="110">
        <v>3</v>
      </c>
      <c r="C16" s="111">
        <v>7.8916666666667004</v>
      </c>
      <c r="D16" s="111">
        <v>26</v>
      </c>
      <c r="E16" s="111">
        <v>65.134751773049601</v>
      </c>
      <c r="F16" s="111">
        <v>11.025</v>
      </c>
      <c r="G16"/>
      <c r="H16"/>
      <c r="I16" t="s">
        <v>29</v>
      </c>
      <c r="J16">
        <v>7.92</v>
      </c>
      <c r="K16" t="s">
        <v>12</v>
      </c>
      <c r="M16" t="s">
        <v>29</v>
      </c>
      <c r="N16">
        <v>25</v>
      </c>
      <c r="O16" t="s">
        <v>12</v>
      </c>
      <c r="Q16" t="s">
        <v>29</v>
      </c>
      <c r="R16">
        <v>64</v>
      </c>
      <c r="S16" t="s">
        <v>12</v>
      </c>
    </row>
    <row r="17" spans="1:11" x14ac:dyDescent="0.25">
      <c r="A17" s="110" t="s">
        <v>28</v>
      </c>
      <c r="B17" s="110">
        <v>4</v>
      </c>
      <c r="C17" s="111">
        <v>8.0714285714000003</v>
      </c>
      <c r="D17" s="111">
        <v>25</v>
      </c>
      <c r="E17" s="111">
        <v>65.056045880002699</v>
      </c>
      <c r="F17" s="111">
        <v>11.58</v>
      </c>
      <c r="G17"/>
      <c r="H17"/>
    </row>
    <row r="18" spans="1:11" x14ac:dyDescent="0.25">
      <c r="A18" s="2"/>
      <c r="B18" s="2"/>
      <c r="C18" s="7"/>
      <c r="D18" s="7"/>
      <c r="E18" s="7"/>
      <c r="F18" s="7"/>
      <c r="G18"/>
      <c r="H18"/>
      <c r="I18" s="93" t="s">
        <v>95</v>
      </c>
      <c r="J18"/>
    </row>
    <row r="19" spans="1:11" x14ac:dyDescent="0.25">
      <c r="A19" s="3" t="s">
        <v>8</v>
      </c>
      <c r="B19" s="3" t="s">
        <v>0</v>
      </c>
      <c r="C19" s="102">
        <f>AVERAGE(C2:C5)</f>
        <v>8.4640625000000007</v>
      </c>
      <c r="D19" s="102">
        <f t="shared" ref="D19:F19" si="0">AVERAGE(D2:D5)</f>
        <v>33</v>
      </c>
      <c r="E19" s="102">
        <f t="shared" si="0"/>
        <v>72.601264878824054</v>
      </c>
      <c r="F19" s="102">
        <f t="shared" si="0"/>
        <v>16.464999999999996</v>
      </c>
      <c r="G19"/>
      <c r="H19"/>
      <c r="I19" t="s">
        <v>11</v>
      </c>
      <c r="J19" t="s">
        <v>3</v>
      </c>
      <c r="K19" t="s">
        <v>4</v>
      </c>
    </row>
    <row r="20" spans="1:11" x14ac:dyDescent="0.25">
      <c r="A20" s="3"/>
      <c r="B20" s="3" t="s">
        <v>1</v>
      </c>
      <c r="C20" s="102">
        <f>AVERAGE(C6:C9)</f>
        <v>7.3487500000000008</v>
      </c>
      <c r="D20" s="102">
        <f t="shared" ref="D20:F20" si="1">AVERAGE(D6:D9)</f>
        <v>21</v>
      </c>
      <c r="E20" s="102">
        <f t="shared" si="1"/>
        <v>55.45621405155012</v>
      </c>
      <c r="F20" s="102">
        <f t="shared" si="1"/>
        <v>9.5112499999999986</v>
      </c>
      <c r="G20"/>
      <c r="H20"/>
      <c r="I20" t="s">
        <v>0</v>
      </c>
      <c r="J20">
        <v>16.465</v>
      </c>
      <c r="K20" t="s">
        <v>5</v>
      </c>
    </row>
    <row r="21" spans="1:11" x14ac:dyDescent="0.25">
      <c r="A21" s="3"/>
      <c r="B21" s="3" t="s">
        <v>14</v>
      </c>
      <c r="C21" s="102">
        <f>AVERAGE(C10:C13)</f>
        <v>8.03125</v>
      </c>
      <c r="D21" s="102">
        <f t="shared" ref="D21:F21" si="2">AVERAGE(D10:D13)</f>
        <v>26</v>
      </c>
      <c r="E21" s="102">
        <f t="shared" si="2"/>
        <v>66.560130186145344</v>
      </c>
      <c r="F21" s="102">
        <f t="shared" si="2"/>
        <v>11.938749999999999</v>
      </c>
      <c r="G21"/>
      <c r="H21"/>
      <c r="I21" t="s">
        <v>13</v>
      </c>
      <c r="J21">
        <v>9.5120000000000005</v>
      </c>
      <c r="K21" t="s">
        <v>6</v>
      </c>
    </row>
    <row r="22" spans="1:11" x14ac:dyDescent="0.25">
      <c r="A22" s="3"/>
      <c r="B22" s="3" t="s">
        <v>28</v>
      </c>
      <c r="C22" s="102">
        <f>AVERAGE(C14:C17)</f>
        <v>7.9198040674531835</v>
      </c>
      <c r="D22" s="102">
        <f t="shared" ref="D22:F22" si="3">AVERAGE(D14:D17)</f>
        <v>25</v>
      </c>
      <c r="E22" s="102">
        <f t="shared" si="3"/>
        <v>64.000390303835559</v>
      </c>
      <c r="F22" s="102">
        <f t="shared" si="3"/>
        <v>11.48625</v>
      </c>
      <c r="G22"/>
      <c r="H22"/>
      <c r="I22" t="s">
        <v>15</v>
      </c>
      <c r="J22">
        <v>11.943</v>
      </c>
      <c r="K22" t="s">
        <v>12</v>
      </c>
    </row>
    <row r="23" spans="1:11" x14ac:dyDescent="0.25">
      <c r="A23" s="2"/>
      <c r="B23" s="2"/>
      <c r="C23" s="7"/>
      <c r="D23" s="7"/>
      <c r="E23" s="7"/>
      <c r="F23" s="7"/>
      <c r="G23"/>
      <c r="H23"/>
      <c r="I23" t="s">
        <v>29</v>
      </c>
      <c r="J23">
        <v>11.487</v>
      </c>
      <c r="K23" t="s">
        <v>12</v>
      </c>
    </row>
    <row r="24" spans="1:11" x14ac:dyDescent="0.25">
      <c r="A24" s="10" t="s">
        <v>9</v>
      </c>
      <c r="B24" s="10" t="s">
        <v>0</v>
      </c>
      <c r="C24" s="104">
        <f>STDEV(C2:C5)/2</f>
        <v>0.18509947705558213</v>
      </c>
      <c r="D24" s="104">
        <f t="shared" ref="D24:F24" si="4">STDEV(D2:D5)/2</f>
        <v>1.2909944487358056</v>
      </c>
      <c r="E24" s="104">
        <f t="shared" si="4"/>
        <v>1.3748254371520354</v>
      </c>
      <c r="F24" s="104">
        <f t="shared" si="4"/>
        <v>0.58728896919091944</v>
      </c>
      <c r="G24"/>
    </row>
    <row r="25" spans="1:11" x14ac:dyDescent="0.25">
      <c r="A25" s="10"/>
      <c r="B25" s="10" t="s">
        <v>1</v>
      </c>
      <c r="C25" s="104">
        <f>STDEV(C6:C9)/2</f>
        <v>0.19217369530366696</v>
      </c>
      <c r="D25" s="104">
        <f t="shared" ref="D25:F25" si="5">STDEV(D6:D9)/2</f>
        <v>0.40824829046386302</v>
      </c>
      <c r="E25" s="104">
        <f t="shared" si="5"/>
        <v>1.8943465187232149</v>
      </c>
      <c r="F25" s="104">
        <f t="shared" si="5"/>
        <v>0.29549658063447487</v>
      </c>
      <c r="G25"/>
    </row>
    <row r="26" spans="1:11" x14ac:dyDescent="0.25">
      <c r="A26" s="10"/>
      <c r="B26" s="10" t="s">
        <v>14</v>
      </c>
      <c r="C26" s="104">
        <f>STDEV(C10:C13)/2</f>
        <v>9.5402109515461034E-2</v>
      </c>
      <c r="D26" s="104">
        <f t="shared" ref="D26:F26" si="6">STDEV(D10:D13)/2</f>
        <v>1.4719601443879744</v>
      </c>
      <c r="E26" s="104">
        <f t="shared" si="6"/>
        <v>0.81177549814746996</v>
      </c>
      <c r="F26" s="104">
        <f t="shared" si="6"/>
        <v>0.63841396901488079</v>
      </c>
      <c r="G26"/>
    </row>
    <row r="27" spans="1:11" x14ac:dyDescent="0.25">
      <c r="A27" s="10"/>
      <c r="B27" s="10" t="s">
        <v>28</v>
      </c>
      <c r="C27" s="104">
        <f>STDEV(C14:C17)/2</f>
        <v>8.9886416259234325E-2</v>
      </c>
      <c r="D27" s="104">
        <f t="shared" ref="D27:F27" si="7">STDEV(D14:D17)/2</f>
        <v>0.40824829046386302</v>
      </c>
      <c r="E27" s="104">
        <f t="shared" si="7"/>
        <v>0.97730524647546202</v>
      </c>
      <c r="F27" s="104">
        <f t="shared" si="7"/>
        <v>0.33239895081061871</v>
      </c>
      <c r="G27"/>
    </row>
    <row r="28" spans="1:11" x14ac:dyDescent="0.25">
      <c r="A28" s="10"/>
      <c r="G28"/>
    </row>
    <row r="29" spans="1:11" x14ac:dyDescent="0.25">
      <c r="B29" s="5" t="s">
        <v>10</v>
      </c>
      <c r="C29" s="73">
        <f>((C19-C20)/C19)*100</f>
        <v>13.177035259368653</v>
      </c>
      <c r="D29" s="73">
        <f>((D19-D20)/D19)*100</f>
        <v>36.363636363636367</v>
      </c>
      <c r="E29" s="73">
        <f>((E19-E20)/E19)*100</f>
        <v>23.615361048998349</v>
      </c>
      <c r="F29" s="73">
        <f>((F19-F20)/F19)*100</f>
        <v>42.233525660491949</v>
      </c>
      <c r="G29"/>
    </row>
    <row r="30" spans="1:11" x14ac:dyDescent="0.25">
      <c r="A30" s="4" t="s">
        <v>51</v>
      </c>
      <c r="B30" s="6" t="s">
        <v>67</v>
      </c>
      <c r="C30" s="74">
        <f t="shared" ref="C30:F31" si="8">((C$19-C21)/C$19)*100</f>
        <v>5.1135314749861625</v>
      </c>
      <c r="D30" s="74">
        <f t="shared" si="8"/>
        <v>21.212121212121211</v>
      </c>
      <c r="E30" s="74">
        <f t="shared" si="8"/>
        <v>8.3209771933887566</v>
      </c>
      <c r="F30" s="112">
        <f t="shared" si="8"/>
        <v>27.490130580018214</v>
      </c>
      <c r="G30"/>
    </row>
    <row r="31" spans="1:11" x14ac:dyDescent="0.25">
      <c r="A31" s="4"/>
      <c r="B31" s="6" t="s">
        <v>68</v>
      </c>
      <c r="C31" s="74">
        <f t="shared" si="8"/>
        <v>6.4302270044298133</v>
      </c>
      <c r="D31" s="112">
        <f t="shared" si="8"/>
        <v>24.242424242424242</v>
      </c>
      <c r="E31" s="74">
        <f t="shared" si="8"/>
        <v>11.846728275800539</v>
      </c>
      <c r="F31" s="112">
        <f t="shared" si="8"/>
        <v>30.238384451867585</v>
      </c>
      <c r="G31"/>
    </row>
    <row r="32" spans="1:11" x14ac:dyDescent="0.25">
      <c r="B32" s="4"/>
      <c r="C32" s="75"/>
      <c r="D32" s="75"/>
      <c r="E32" s="75"/>
      <c r="F32" s="75"/>
      <c r="G32"/>
    </row>
    <row r="33" spans="1:10" x14ac:dyDescent="0.25">
      <c r="A33" s="4" t="s">
        <v>52</v>
      </c>
      <c r="B33" s="6" t="s">
        <v>69</v>
      </c>
      <c r="C33" s="76">
        <f t="shared" ref="C33:F34" si="9">((C21-C$20)/C$20)*100</f>
        <v>9.2872937574417307</v>
      </c>
      <c r="D33" s="113">
        <f t="shared" si="9"/>
        <v>23.809523809523807</v>
      </c>
      <c r="E33" s="76">
        <f t="shared" si="9"/>
        <v>20.02285284796654</v>
      </c>
      <c r="F33" s="113">
        <f t="shared" si="9"/>
        <v>25.52240767512157</v>
      </c>
      <c r="G33"/>
    </row>
    <row r="34" spans="1:10" x14ac:dyDescent="0.25">
      <c r="B34" s="6" t="s">
        <v>70</v>
      </c>
      <c r="C34" s="76">
        <f t="shared" si="9"/>
        <v>7.7707646532156174</v>
      </c>
      <c r="D34" s="76">
        <f t="shared" si="9"/>
        <v>19.047619047619047</v>
      </c>
      <c r="E34" s="76">
        <f t="shared" si="9"/>
        <v>15.407067356496926</v>
      </c>
      <c r="F34" s="76">
        <f t="shared" si="9"/>
        <v>20.764883690366691</v>
      </c>
      <c r="G34"/>
    </row>
    <row r="35" spans="1:10" x14ac:dyDescent="0.25">
      <c r="A35" s="4"/>
      <c r="C35"/>
      <c r="F35"/>
      <c r="G35"/>
    </row>
    <row r="36" spans="1:10" x14ac:dyDescent="0.25">
      <c r="A36" s="4"/>
      <c r="D36" s="45">
        <v>25</v>
      </c>
      <c r="E36" s="45">
        <v>20</v>
      </c>
      <c r="F36" s="45">
        <v>25</v>
      </c>
      <c r="G36"/>
    </row>
    <row r="37" spans="1:10" x14ac:dyDescent="0.25">
      <c r="D37" s="45">
        <v>20</v>
      </c>
      <c r="E37" s="45">
        <v>15</v>
      </c>
      <c r="F37" s="45">
        <v>20</v>
      </c>
      <c r="G37"/>
    </row>
    <row r="38" spans="1:10" x14ac:dyDescent="0.25">
      <c r="A38" s="4"/>
      <c r="G38"/>
      <c r="H38"/>
    </row>
    <row r="39" spans="1:10" x14ac:dyDescent="0.25">
      <c r="A39" s="4"/>
      <c r="G39"/>
      <c r="H39"/>
    </row>
    <row r="40" spans="1:10" x14ac:dyDescent="0.25">
      <c r="G40"/>
      <c r="H40"/>
    </row>
    <row r="42" spans="1:10" x14ac:dyDescent="0.25">
      <c r="I42"/>
      <c r="J4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 1</vt:lpstr>
      <vt:lpstr>Figure 2</vt:lpstr>
      <vt:lpstr>Figure 3</vt:lpstr>
      <vt:lpstr>Table 1</vt:lpstr>
      <vt:lpstr>Table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2021-11-18T17:05:13Z</dcterms:modified>
</cp:coreProperties>
</file>