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00"/>
  </bookViews>
  <sheets>
    <sheet name="Sheet2" sheetId="4" r:id="rId1"/>
  </sheets>
  <calcPr calcId="144525"/>
</workbook>
</file>

<file path=xl/sharedStrings.xml><?xml version="1.0" encoding="utf-8"?>
<sst xmlns="http://schemas.openxmlformats.org/spreadsheetml/2006/main" count="238" uniqueCount="56">
  <si>
    <t>Well</t>
  </si>
  <si>
    <t>Fluor</t>
  </si>
  <si>
    <t>Target</t>
  </si>
  <si>
    <t>Content</t>
  </si>
  <si>
    <t>Sample</t>
  </si>
  <si>
    <t>Biological Set Name</t>
  </si>
  <si>
    <t>Cq</t>
  </si>
  <si>
    <t>Cq Mean</t>
  </si>
  <si>
    <t>Cq Std. Dev</t>
  </si>
  <si>
    <t>C01</t>
  </si>
  <si>
    <t>SYBR</t>
  </si>
  <si>
    <t>GAPDH</t>
  </si>
  <si>
    <t>Unkn</t>
  </si>
  <si>
    <t>gen</t>
  </si>
  <si>
    <t/>
  </si>
  <si>
    <t>C02</t>
  </si>
  <si>
    <t>C03</t>
  </si>
  <si>
    <t>C04</t>
  </si>
  <si>
    <t>C05</t>
  </si>
  <si>
    <t>jing</t>
  </si>
  <si>
    <t>C06</t>
  </si>
  <si>
    <t>C07</t>
  </si>
  <si>
    <t>C08</t>
  </si>
  <si>
    <t>C09</t>
  </si>
  <si>
    <t>ye</t>
  </si>
  <si>
    <t>C10</t>
  </si>
  <si>
    <t>C11</t>
  </si>
  <si>
    <t>C12</t>
  </si>
  <si>
    <t>D01</t>
  </si>
  <si>
    <t>129280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</si>
  <si>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</si>
  <si>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</si>
  <si>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</si>
  <si>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</si>
  <si>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</si>
  <si>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</si>
  <si>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</si>
  <si>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</si>
  <si>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</si>
  <si>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</si>
  <si>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</si>
  <si>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root</t>
  </si>
  <si>
    <t>sample</t>
  </si>
  <si>
    <t>Root</t>
  </si>
  <si>
    <t>control Ct</t>
  </si>
  <si>
    <t>average</t>
  </si>
  <si>
    <t xml:space="preserve">△Ct </t>
  </si>
  <si>
    <t>△Ct average</t>
  </si>
  <si>
    <t xml:space="preserve">△△Ct </t>
  </si>
  <si>
    <t>Value</t>
  </si>
  <si>
    <t>error</t>
  </si>
  <si>
    <t>stem</t>
  </si>
  <si>
    <t>leaf</t>
  </si>
  <si>
    <t>Stem</t>
  </si>
  <si>
    <t>Root stem leaf</t>
  </si>
  <si>
    <t>Leaf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</si>
</sst>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00;\-###0.000"/>
    <numFmt numFmtId="177" formatCode="###0.00;\-###0.00"/>
  </numFmts>
  <fonts count="27">
    <font>
      <sz val="8.25"/>
      <name val="Microsoft Sans Serif"/>
      <charset val="134"/>
    </font>
    <font>
      <sz val="12"/>
      <name val="Microsoft Sans Serif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8.25"/>
      <name val="Microsoft Sans Serif"/>
      <charset val="1"/>
    </font>
    <font>
      <sz val="12"/>
      <color rgb="FFFF0000"/>
      <name val="Microsoft Sans Serif"/>
      <charset val="134"/>
    </font>
    <font>
      <b/>
      <sz val="11"/>
      <color rgb="FFFF0000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top"/>
      <protection locked="0"/>
    </xf>
    <xf numFmtId="42" fontId="3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14" borderId="1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>
      <alignment vertical="top"/>
      <protection locked="0"/>
    </xf>
  </cellStyleXfs>
  <cellXfs count="27">
    <xf numFmtId="0" fontId="0" fillId="0" borderId="0" xfId="0" applyFont="1" applyFill="1" applyBorder="1" applyAlignment="1" applyProtection="1">
      <alignment vertical="top"/>
      <protection locked="0"/>
    </xf>
    <xf numFmtId="0" fontId="0" fillId="2" borderId="0" xfId="49" applyFont="1" applyFill="1" applyBorder="1" applyAlignment="1" applyProtection="1">
      <alignment horizontal="center" vertical="center" wrapText="1"/>
      <protection locked="0"/>
    </xf>
    <xf numFmtId="49" fontId="0" fillId="0" borderId="0" xfId="49" applyNumberFormat="1" applyFont="1" applyFill="1" applyBorder="1" applyAlignment="1" applyProtection="1">
      <alignment vertical="center"/>
    </xf>
    <xf numFmtId="177" fontId="0" fillId="0" borderId="0" xfId="49" applyNumberFormat="1" applyFont="1" applyFill="1" applyBorder="1" applyAlignment="1" applyProtection="1">
      <alignment vertical="center"/>
    </xf>
    <xf numFmtId="49" fontId="1" fillId="0" borderId="0" xfId="49" applyNumberFormat="1" applyFont="1" applyFill="1" applyBorder="1" applyAlignment="1" applyProtection="1">
      <alignment vertical="center"/>
    </xf>
    <xf numFmtId="177" fontId="1" fillId="0" borderId="0" xfId="49" applyNumberFormat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177" fontId="5" fillId="0" borderId="0" xfId="49" applyNumberFormat="1" applyFont="1" applyFill="1" applyBorder="1" applyAlignment="1" applyProtection="1">
      <alignment vertical="center"/>
    </xf>
    <xf numFmtId="177" fontId="5" fillId="3" borderId="0" xfId="49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top"/>
      <protection locked="0"/>
    </xf>
    <xf numFmtId="176" fontId="0" fillId="0" borderId="0" xfId="49" applyNumberFormat="1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/>
    <xf numFmtId="2" fontId="4" fillId="0" borderId="2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vertical="center"/>
    </xf>
    <xf numFmtId="2" fontId="4" fillId="0" borderId="4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Fill="1" applyBorder="1" applyAlignment="1" applyProtection="1">
      <alignment vertical="center"/>
    </xf>
    <xf numFmtId="2" fontId="4" fillId="3" borderId="2" xfId="0" applyNumberFormat="1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0.0092592592592592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8722659667542e-7"/>
                  <c:y val="-0.0740740740740741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6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Sheet2!$N$56:$N$58</c:f>
                <c:numCache>
                  <c:formatCode>General</c:formatCode>
                  <c:ptCount val="3"/>
                  <c:pt idx="0">
                    <c:v>0.0377300174526829</c:v>
                  </c:pt>
                  <c:pt idx="1">
                    <c:v>0.0214965926044183</c:v>
                  </c:pt>
                  <c:pt idx="2">
                    <c:v>0.135538503587217</c:v>
                  </c:pt>
                </c:numCache>
              </c:numRef>
            </c:plus>
            <c:minus>
              <c:numRef>
                <c:f>Sheet2!$N$56:$N$58</c:f>
                <c:numCache>
                  <c:formatCode>General</c:formatCode>
                  <c:ptCount val="3"/>
                  <c:pt idx="0">
                    <c:v>0.0377300174526829</c:v>
                  </c:pt>
                  <c:pt idx="1">
                    <c:v>0.0214965926044183</c:v>
                  </c:pt>
                  <c:pt idx="2">
                    <c:v>0.135538503587217</c:v>
                  </c:pt>
                </c:numCache>
              </c:numRef>
            </c:minus>
          </c:errBars>
          <c:cat>
            <c:strRef>
              <c:f>Sheet2!$I$56:$I$58</c:f>
              <c:strCache>
                <c:ptCount val="3"/>
                <c:pt idx="0">
                  <c:v>Root</c:v>
                </c:pt>
                <c:pt idx="1">
                  <c:v>Stem</c:v>
                </c:pt>
                <c:pt idx="2">
                  <c:v>Leaf</c:v>
                </c:pt>
              </c:strCache>
            </c:strRef>
          </c:cat>
          <c:val>
            <c:numRef>
              <c:f>Sheet2!$M$56:$M$58</c:f>
              <c:numCache>
                <c:formatCode>General</c:formatCode>
                <c:ptCount val="3"/>
                <c:pt idx="0">
                  <c:v>1.00071669519877</c:v>
                </c:pt>
                <c:pt idx="1">
                  <c:v>0.363747074317177</c:v>
                </c:pt>
                <c:pt idx="2">
                  <c:v>0.77473961478687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929536"/>
        <c:axId val="171034304"/>
      </c:barChart>
      <c:catAx>
        <c:axId val="172929536"/>
        <c:scaling>
          <c:orientation val="minMax"/>
        </c:scaling>
        <c:delete val="0"/>
        <c:axPos val="b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71034304"/>
        <c:crosses val="autoZero"/>
        <c:auto val="1"/>
        <c:lblAlgn val="ctr"/>
        <c:lblOffset val="100"/>
        <c:noMultiLvlLbl val="0"/>
      </c:catAx>
      <c:valAx>
        <c:axId val="17103430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Relative expression level</a:t>
                </a:r>
                <a:endParaRPr lang="zh-CN" altLang="zh-CN" sz="16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72929536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457200</xdr:colOff>
      <xdr:row>60</xdr:row>
      <xdr:rowOff>85725</xdr:rowOff>
    </xdr:from>
    <xdr:to>
      <xdr:col>14</xdr:col>
      <xdr:colOff>476250</xdr:colOff>
      <xdr:row>82</xdr:row>
      <xdr:rowOff>28575</xdr:rowOff>
    </xdr:to>
    <xdr:graphicFrame>
      <xdr:nvGraphicFramePr>
        <xdr:cNvPr id="2" name="图表 1"/>
        <xdr:cNvGraphicFramePr/>
      </xdr:nvGraphicFramePr>
      <xdr:xfrm>
        <a:off x="4057650" y="10220325"/>
        <a:ext cx="4419600" cy="2876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8"/>
  <sheetViews>
    <sheetView tabSelected="1" topLeftCell="A34" workbookViewId="0">
      <selection activeCell="R57" sqref="R57"/>
    </sheetView>
  </sheetViews>
  <sheetFormatPr defaultColWidth="9" defaultRowHeight="10.5"/>
  <cols>
    <col min="8" max="8" width="10" customWidth="1"/>
    <col min="9" max="9" width="17" customWidth="1"/>
    <col min="10" max="10" width="14" customWidth="1"/>
    <col min="15" max="15" width="13.5" customWidth="1"/>
  </cols>
  <sheetData>
    <row r="1" ht="2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3">
        <v>18.4281440124791</v>
      </c>
      <c r="H2" s="3">
        <v>18.4281440124791</v>
      </c>
      <c r="I2" s="16">
        <v>0</v>
      </c>
    </row>
    <row r="3" spans="1:9">
      <c r="A3" s="2" t="s">
        <v>15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3">
        <v>18.7988872388198</v>
      </c>
      <c r="H3" s="3">
        <v>18.7988872388198</v>
      </c>
      <c r="I3" s="16">
        <v>0</v>
      </c>
    </row>
    <row r="4" spans="1:9">
      <c r="A4" s="2" t="s">
        <v>16</v>
      </c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3">
        <v>18.6731897200337</v>
      </c>
      <c r="H4" s="3">
        <v>18.6731897200337</v>
      </c>
      <c r="I4" s="16">
        <v>0</v>
      </c>
    </row>
    <row r="5" spans="1:9">
      <c r="A5" s="2" t="s">
        <v>17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3">
        <v>18.4770367408763</v>
      </c>
      <c r="H5" s="3">
        <v>18.4770367408763</v>
      </c>
      <c r="I5" s="16">
        <v>0</v>
      </c>
    </row>
    <row r="6" spans="1:9">
      <c r="A6" s="2" t="s">
        <v>18</v>
      </c>
      <c r="B6" s="2" t="s">
        <v>10</v>
      </c>
      <c r="C6" s="2" t="s">
        <v>11</v>
      </c>
      <c r="D6" s="2" t="s">
        <v>12</v>
      </c>
      <c r="E6" s="2" t="s">
        <v>19</v>
      </c>
      <c r="F6" s="2" t="s">
        <v>14</v>
      </c>
      <c r="G6" s="3">
        <v>17.1542751486262</v>
      </c>
      <c r="H6" s="3">
        <v>17.1542751486262</v>
      </c>
      <c r="I6" s="16">
        <v>0</v>
      </c>
    </row>
    <row r="7" spans="1:9">
      <c r="A7" s="2" t="s">
        <v>20</v>
      </c>
      <c r="B7" s="2" t="s">
        <v>10</v>
      </c>
      <c r="C7" s="2" t="s">
        <v>11</v>
      </c>
      <c r="D7" s="2" t="s">
        <v>12</v>
      </c>
      <c r="E7" s="2" t="s">
        <v>19</v>
      </c>
      <c r="F7" s="2" t="s">
        <v>14</v>
      </c>
      <c r="G7" s="3">
        <v>17.4053707440524</v>
      </c>
      <c r="H7" s="3">
        <v>17.4053707440524</v>
      </c>
      <c r="I7" s="16">
        <v>0</v>
      </c>
    </row>
    <row r="8" spans="1:9">
      <c r="A8" s="2" t="s">
        <v>21</v>
      </c>
      <c r="B8" s="2" t="s">
        <v>10</v>
      </c>
      <c r="C8" s="2" t="s">
        <v>11</v>
      </c>
      <c r="D8" s="2" t="s">
        <v>12</v>
      </c>
      <c r="E8" s="2" t="s">
        <v>19</v>
      </c>
      <c r="F8" s="2" t="s">
        <v>14</v>
      </c>
      <c r="G8" s="3">
        <v>17.2748745988142</v>
      </c>
      <c r="H8" s="3">
        <v>17.2748745988142</v>
      </c>
      <c r="I8" s="16">
        <v>0</v>
      </c>
    </row>
    <row r="9" spans="1:9">
      <c r="A9" s="2" t="s">
        <v>22</v>
      </c>
      <c r="B9" s="2" t="s">
        <v>10</v>
      </c>
      <c r="C9" s="2" t="s">
        <v>11</v>
      </c>
      <c r="D9" s="2" t="s">
        <v>12</v>
      </c>
      <c r="E9" s="2" t="s">
        <v>19</v>
      </c>
      <c r="F9" s="2" t="s">
        <v>14</v>
      </c>
      <c r="G9" s="3">
        <v>17.2590964639422</v>
      </c>
      <c r="H9" s="3">
        <v>17.2590964639422</v>
      </c>
      <c r="I9" s="16">
        <v>0</v>
      </c>
    </row>
    <row r="10" spans="1:9">
      <c r="A10" s="2" t="s">
        <v>23</v>
      </c>
      <c r="B10" s="2" t="s">
        <v>10</v>
      </c>
      <c r="C10" s="2" t="s">
        <v>11</v>
      </c>
      <c r="D10" s="2" t="s">
        <v>12</v>
      </c>
      <c r="E10" s="2" t="s">
        <v>24</v>
      </c>
      <c r="F10" s="2" t="s">
        <v>14</v>
      </c>
      <c r="G10" s="3">
        <v>17.1088352378055</v>
      </c>
      <c r="H10" s="3">
        <v>17.1088352378055</v>
      </c>
      <c r="I10" s="16">
        <v>0</v>
      </c>
    </row>
    <row r="11" spans="1:9">
      <c r="A11" s="2" t="s">
        <v>25</v>
      </c>
      <c r="B11" s="2" t="s">
        <v>10</v>
      </c>
      <c r="C11" s="2" t="s">
        <v>11</v>
      </c>
      <c r="D11" s="2" t="s">
        <v>12</v>
      </c>
      <c r="E11" s="2" t="s">
        <v>24</v>
      </c>
      <c r="F11" s="2" t="s">
        <v>14</v>
      </c>
      <c r="G11" s="3">
        <v>17.3637467182919</v>
      </c>
      <c r="H11" s="3">
        <v>17.3637467182919</v>
      </c>
      <c r="I11" s="16">
        <v>0</v>
      </c>
    </row>
    <row r="12" spans="1:9">
      <c r="A12" s="2" t="s">
        <v>26</v>
      </c>
      <c r="B12" s="2" t="s">
        <v>10</v>
      </c>
      <c r="C12" s="2" t="s">
        <v>11</v>
      </c>
      <c r="D12" s="2" t="s">
        <v>12</v>
      </c>
      <c r="E12" s="2" t="s">
        <v>24</v>
      </c>
      <c r="F12" s="2" t="s">
        <v>14</v>
      </c>
      <c r="G12" s="3">
        <v>17.3911133053266</v>
      </c>
      <c r="H12" s="3">
        <v>17.3911133053266</v>
      </c>
      <c r="I12" s="16">
        <v>0</v>
      </c>
    </row>
    <row r="13" spans="1:9">
      <c r="A13" s="2" t="s">
        <v>27</v>
      </c>
      <c r="B13" s="2" t="s">
        <v>10</v>
      </c>
      <c r="C13" s="2" t="s">
        <v>11</v>
      </c>
      <c r="D13" s="2" t="s">
        <v>12</v>
      </c>
      <c r="E13" s="2" t="s">
        <v>24</v>
      </c>
      <c r="F13" s="2" t="s">
        <v>14</v>
      </c>
      <c r="G13" s="3">
        <v>17.6060391863841</v>
      </c>
      <c r="H13" s="3">
        <v>17.6060391863841</v>
      </c>
      <c r="I13" s="16">
        <v>0</v>
      </c>
    </row>
    <row r="14" spans="1:9">
      <c r="A14" s="2" t="s">
        <v>28</v>
      </c>
      <c r="B14" s="2" t="s">
        <v>10</v>
      </c>
      <c r="C14" s="2" t="s">
        <v>29</v>
      </c>
      <c r="D14" s="2" t="s">
        <v>12</v>
      </c>
      <c r="E14" s="2" t="s">
        <v>13</v>
      </c>
      <c r="F14" s="2" t="s">
        <v>14</v>
      </c>
      <c r="G14" s="3">
        <v>23.1115514818377</v>
      </c>
      <c r="H14" s="3">
        <v>23.1115514818377</v>
      </c>
      <c r="I14" s="16">
        <v>0</v>
      </c>
    </row>
    <row r="15" spans="1:9">
      <c r="A15" s="2" t="s">
        <v>30</v>
      </c>
      <c r="B15" s="2" t="s">
        <v>10</v>
      </c>
      <c r="C15" s="2" t="s">
        <v>29</v>
      </c>
      <c r="D15" s="2" t="s">
        <v>12</v>
      </c>
      <c r="E15" s="2" t="s">
        <v>13</v>
      </c>
      <c r="F15" s="2" t="s">
        <v>14</v>
      </c>
      <c r="G15" s="3">
        <v>23.3374222319489</v>
      </c>
      <c r="H15" s="3">
        <v>23.3374222319489</v>
      </c>
      <c r="I15" s="16">
        <v>0</v>
      </c>
    </row>
    <row r="16" spans="1:9">
      <c r="A16" s="2" t="s">
        <v>31</v>
      </c>
      <c r="B16" s="2" t="s">
        <v>10</v>
      </c>
      <c r="C16" s="2" t="s">
        <v>29</v>
      </c>
      <c r="D16" s="2" t="s">
        <v>12</v>
      </c>
      <c r="E16" s="2" t="s">
        <v>13</v>
      </c>
      <c r="F16" s="2" t="s">
        <v>14</v>
      </c>
      <c r="G16" s="3">
        <v>23.254302603189</v>
      </c>
      <c r="H16" s="3">
        <v>23.254302603189</v>
      </c>
      <c r="I16" s="16">
        <v>0</v>
      </c>
    </row>
    <row r="17" spans="1:9">
      <c r="A17" s="2" t="s">
        <v>32</v>
      </c>
      <c r="B17" s="2" t="s">
        <v>10</v>
      </c>
      <c r="C17" s="2" t="s">
        <v>29</v>
      </c>
      <c r="D17" s="2" t="s">
        <v>12</v>
      </c>
      <c r="E17" s="2" t="s">
        <v>13</v>
      </c>
      <c r="F17" s="2" t="s">
        <v>14</v>
      </c>
      <c r="G17" s="3">
        <v>23.2048011118062</v>
      </c>
      <c r="H17" s="3">
        <v>23.2048011118062</v>
      </c>
      <c r="I17" s="16">
        <v>0</v>
      </c>
    </row>
    <row r="18" spans="1:9">
      <c r="A18" s="2" t="s">
        <v>33</v>
      </c>
      <c r="B18" s="2" t="s">
        <v>10</v>
      </c>
      <c r="C18" s="2" t="s">
        <v>29</v>
      </c>
      <c r="D18" s="2" t="s">
        <v>12</v>
      </c>
      <c r="E18" s="2" t="s">
        <v>19</v>
      </c>
      <c r="F18" s="2" t="s">
        <v>14</v>
      </c>
      <c r="G18" s="3">
        <v>23.3842426971125</v>
      </c>
      <c r="H18" s="3">
        <v>23.3842426971125</v>
      </c>
      <c r="I18" s="16">
        <v>0</v>
      </c>
    </row>
    <row r="19" spans="1:9">
      <c r="A19" s="2" t="s">
        <v>34</v>
      </c>
      <c r="B19" s="2" t="s">
        <v>10</v>
      </c>
      <c r="C19" s="2" t="s">
        <v>29</v>
      </c>
      <c r="D19" s="2" t="s">
        <v>12</v>
      </c>
      <c r="E19" s="2" t="s">
        <v>19</v>
      </c>
      <c r="F19" s="2" t="s">
        <v>14</v>
      </c>
      <c r="G19" s="3">
        <v>23.5522664650222</v>
      </c>
      <c r="H19" s="3">
        <v>23.5522664650222</v>
      </c>
      <c r="I19" s="16">
        <v>0</v>
      </c>
    </row>
    <row r="20" spans="1:9">
      <c r="A20" s="2" t="s">
        <v>35</v>
      </c>
      <c r="B20" s="2" t="s">
        <v>10</v>
      </c>
      <c r="C20" s="2" t="s">
        <v>29</v>
      </c>
      <c r="D20" s="2" t="s">
        <v>12</v>
      </c>
      <c r="E20" s="2" t="s">
        <v>19</v>
      </c>
      <c r="F20" s="2" t="s">
        <v>14</v>
      </c>
      <c r="G20" s="3">
        <v>23.6560883514131</v>
      </c>
      <c r="H20" s="3">
        <v>23.6560883514131</v>
      </c>
      <c r="I20" s="16">
        <v>0</v>
      </c>
    </row>
    <row r="21" spans="1:9">
      <c r="A21" s="2" t="s">
        <v>36</v>
      </c>
      <c r="B21" s="2" t="s">
        <v>10</v>
      </c>
      <c r="C21" s="2" t="s">
        <v>29</v>
      </c>
      <c r="D21" s="2" t="s">
        <v>12</v>
      </c>
      <c r="E21" s="2" t="s">
        <v>19</v>
      </c>
      <c r="F21" s="2" t="s">
        <v>14</v>
      </c>
      <c r="G21" s="3">
        <v>23.3546388424125</v>
      </c>
      <c r="H21" s="3">
        <v>23.3546388424125</v>
      </c>
      <c r="I21" s="16">
        <v>0</v>
      </c>
    </row>
    <row r="22" spans="1:9">
      <c r="A22" s="2" t="s">
        <v>37</v>
      </c>
      <c r="B22" s="2" t="s">
        <v>10</v>
      </c>
      <c r="C22" s="2" t="s">
        <v>29</v>
      </c>
      <c r="D22" s="2" t="s">
        <v>12</v>
      </c>
      <c r="E22" s="2" t="s">
        <v>24</v>
      </c>
      <c r="F22" s="2" t="s">
        <v>14</v>
      </c>
      <c r="G22" s="3">
        <v>22.2439955689045</v>
      </c>
      <c r="H22" s="3">
        <v>22.2439955689045</v>
      </c>
      <c r="I22" s="16">
        <v>0</v>
      </c>
    </row>
    <row r="23" spans="1:9">
      <c r="A23" s="2" t="s">
        <v>38</v>
      </c>
      <c r="B23" s="2" t="s">
        <v>10</v>
      </c>
      <c r="C23" s="2" t="s">
        <v>29</v>
      </c>
      <c r="D23" s="2" t="s">
        <v>12</v>
      </c>
      <c r="E23" s="2" t="s">
        <v>24</v>
      </c>
      <c r="F23" s="2" t="s">
        <v>14</v>
      </c>
      <c r="G23" s="3">
        <v>22.7126938293619</v>
      </c>
      <c r="H23" s="3">
        <v>22.7126938293619</v>
      </c>
      <c r="I23" s="16">
        <v>0</v>
      </c>
    </row>
    <row r="24" spans="1:9">
      <c r="A24" s="2" t="s">
        <v>39</v>
      </c>
      <c r="B24" s="2" t="s">
        <v>10</v>
      </c>
      <c r="C24" s="2" t="s">
        <v>29</v>
      </c>
      <c r="D24" s="2" t="s">
        <v>12</v>
      </c>
      <c r="E24" s="2" t="s">
        <v>24</v>
      </c>
      <c r="F24" s="2" t="s">
        <v>14</v>
      </c>
      <c r="G24" s="3">
        <v>22.7894058272879</v>
      </c>
      <c r="H24" s="3">
        <v>22.7894058272879</v>
      </c>
      <c r="I24" s="16">
        <v>0</v>
      </c>
    </row>
    <row r="25" spans="1:9">
      <c r="A25" s="2" t="s">
        <v>40</v>
      </c>
      <c r="B25" s="2" t="s">
        <v>10</v>
      </c>
      <c r="C25" s="2" t="s">
        <v>29</v>
      </c>
      <c r="D25" s="2" t="s">
        <v>12</v>
      </c>
      <c r="E25" s="2" t="s">
        <v>24</v>
      </c>
      <c r="F25" s="2" t="s">
        <v>14</v>
      </c>
      <c r="G25" s="3">
        <v>23.5586665179037</v>
      </c>
      <c r="H25" s="3">
        <v>23.5586665179037</v>
      </c>
      <c r="I25" s="16">
        <v>0</v>
      </c>
    </row>
    <row r="27" ht="15.75" spans="1:17">
      <c r="A27" s="4" t="s">
        <v>11</v>
      </c>
      <c r="B27" s="4" t="s">
        <v>41</v>
      </c>
      <c r="C27" s="5"/>
      <c r="D27" s="5">
        <v>18.4281440124791</v>
      </c>
      <c r="E27" s="5">
        <v>18.4281440124791</v>
      </c>
      <c r="F27" s="5">
        <v>18.4281440124791</v>
      </c>
      <c r="H27" s="6" t="s">
        <v>42</v>
      </c>
      <c r="I27" s="17" t="s">
        <v>43</v>
      </c>
      <c r="J27" s="6" t="s">
        <v>44</v>
      </c>
      <c r="K27" s="6" t="s">
        <v>45</v>
      </c>
      <c r="L27" s="6" t="s">
        <v>46</v>
      </c>
      <c r="M27" s="6" t="s">
        <v>47</v>
      </c>
      <c r="N27" s="6" t="s">
        <v>48</v>
      </c>
      <c r="O27" s="6" t="s">
        <v>49</v>
      </c>
      <c r="P27" s="6" t="s">
        <v>45</v>
      </c>
      <c r="Q27" s="6" t="s">
        <v>50</v>
      </c>
    </row>
    <row r="28" ht="15.75" spans="1:17">
      <c r="A28" s="4" t="s">
        <v>11</v>
      </c>
      <c r="B28" s="4" t="s">
        <v>41</v>
      </c>
      <c r="C28" s="5">
        <v>18.7988872388198</v>
      </c>
      <c r="D28" s="5"/>
      <c r="E28" s="5">
        <v>18.7988872388198</v>
      </c>
      <c r="F28" s="5">
        <v>18.7988872388198</v>
      </c>
      <c r="H28" s="7" t="s">
        <v>11</v>
      </c>
      <c r="I28" s="18">
        <v>18.4281440124791</v>
      </c>
      <c r="J28" s="18">
        <v>18.4281440124791</v>
      </c>
      <c r="K28" s="19">
        <f>AVERAGE(J28:J30)</f>
        <v>18.5261234911297</v>
      </c>
      <c r="L28" s="20">
        <f>I28-K28</f>
        <v>-0.0979794786506005</v>
      </c>
      <c r="M28" s="21">
        <f>AVERAGE(L28:L30)</f>
        <v>1.1842378929335e-15</v>
      </c>
      <c r="N28" s="20">
        <f>L28-M28</f>
        <v>-0.0979794786506017</v>
      </c>
      <c r="O28" s="20">
        <f>POWER(2,-N28)</f>
        <v>1.0702734744108</v>
      </c>
      <c r="P28" s="21">
        <f>AVERAGE(O28:O30)</f>
        <v>1.00265610590002</v>
      </c>
      <c r="Q28" s="21">
        <f>_xlfn.STDEV.P(O28:O30)</f>
        <v>0.0718970128078397</v>
      </c>
    </row>
    <row r="29" ht="15.75" spans="1:17">
      <c r="A29" s="4" t="s">
        <v>11</v>
      </c>
      <c r="B29" s="4" t="s">
        <v>41</v>
      </c>
      <c r="C29" s="5">
        <v>18.6731897200337</v>
      </c>
      <c r="D29" s="5">
        <v>18.6731897200337</v>
      </c>
      <c r="E29" s="5"/>
      <c r="F29" s="5">
        <v>18.6731897200337</v>
      </c>
      <c r="H29" s="8"/>
      <c r="I29" s="18">
        <v>18.6731897200337</v>
      </c>
      <c r="J29" s="18">
        <v>18.6731897200337</v>
      </c>
      <c r="K29" s="22"/>
      <c r="L29" s="20">
        <f>I29-K28</f>
        <v>0.147066228904002</v>
      </c>
      <c r="M29" s="23">
        <f>AVERAGE(L28:L30)</f>
        <v>1.1842378929335e-15</v>
      </c>
      <c r="N29" s="20">
        <f>L29-M29</f>
        <v>0.147066228904001</v>
      </c>
      <c r="O29" s="20">
        <f t="shared" ref="O29:O33" si="0">POWER(2,-N29)</f>
        <v>0.903085051836401</v>
      </c>
      <c r="P29" s="23"/>
      <c r="Q29" s="23"/>
    </row>
    <row r="30" ht="15.75" spans="1:17">
      <c r="A30" s="4" t="s">
        <v>11</v>
      </c>
      <c r="B30" s="4" t="s">
        <v>41</v>
      </c>
      <c r="C30" s="5">
        <v>18.4770367408763</v>
      </c>
      <c r="D30" s="5">
        <v>18.4770367408763</v>
      </c>
      <c r="E30" s="5">
        <v>18.4770367408763</v>
      </c>
      <c r="F30" s="5"/>
      <c r="H30" s="9"/>
      <c r="I30" s="18">
        <v>18.4770367408763</v>
      </c>
      <c r="J30" s="18">
        <v>18.4770367408763</v>
      </c>
      <c r="K30" s="24"/>
      <c r="L30" s="20">
        <f>I30-K28</f>
        <v>-0.049086750253398</v>
      </c>
      <c r="M30" s="25">
        <f>AVERAGE(L28:L30)</f>
        <v>1.1842378929335e-15</v>
      </c>
      <c r="N30" s="20">
        <f t="shared" ref="N30:N33" si="1">L30-M30</f>
        <v>-0.0490867502533992</v>
      </c>
      <c r="O30" s="20">
        <f t="shared" si="0"/>
        <v>1.03460979145285</v>
      </c>
      <c r="P30" s="25"/>
      <c r="Q30" s="25"/>
    </row>
    <row r="31" ht="15.75" spans="1:22">
      <c r="A31" s="4"/>
      <c r="B31" s="4"/>
      <c r="C31" s="10">
        <f t="shared" ref="C31:F31" si="2">STDEVP(C27:C30)</f>
        <v>0.132440175378161</v>
      </c>
      <c r="D31" s="11">
        <f t="shared" si="2"/>
        <v>0.105889821624692</v>
      </c>
      <c r="E31" s="10">
        <f t="shared" si="2"/>
        <v>0.16446167462837</v>
      </c>
      <c r="F31" s="10">
        <f t="shared" si="2"/>
        <v>0.153947251030066</v>
      </c>
      <c r="H31" s="12">
        <v>129280</v>
      </c>
      <c r="I31" s="18">
        <v>23.3374222319489</v>
      </c>
      <c r="J31" s="18">
        <v>23.3374222319489</v>
      </c>
      <c r="K31" s="19">
        <f>AVERAGE(J31:J33)</f>
        <v>23.2655086489814</v>
      </c>
      <c r="L31" s="20">
        <f>I31-K31</f>
        <v>0.0719135829675324</v>
      </c>
      <c r="M31" s="25">
        <f>AVERAGE(L28:L30)</f>
        <v>1.1842378929335e-15</v>
      </c>
      <c r="N31" s="20">
        <f t="shared" si="1"/>
        <v>0.0719135829675312</v>
      </c>
      <c r="O31" s="20">
        <f t="shared" si="0"/>
        <v>0.951375261739161</v>
      </c>
      <c r="P31" s="26">
        <f>AVERAGE(O31:O33)</f>
        <v>1.00071669519877</v>
      </c>
      <c r="Q31" s="21">
        <f>_xlfn.STDEV.P(O31:O33)</f>
        <v>0.0377300174526829</v>
      </c>
      <c r="S31">
        <v>0.951375261739161</v>
      </c>
      <c r="T31">
        <v>0.951375261739161</v>
      </c>
      <c r="U31">
        <v>1.0077976838584</v>
      </c>
      <c r="V31">
        <v>1.04297713999875</v>
      </c>
    </row>
    <row r="32" ht="15.75" spans="1:19">
      <c r="A32" s="4" t="s">
        <v>11</v>
      </c>
      <c r="B32" s="4" t="s">
        <v>51</v>
      </c>
      <c r="C32" s="5"/>
      <c r="D32" s="5">
        <v>17.1542751486262</v>
      </c>
      <c r="E32" s="5">
        <v>17.1542751486262</v>
      </c>
      <c r="F32" s="5">
        <v>17.1542751486262</v>
      </c>
      <c r="H32" s="13"/>
      <c r="I32" s="18">
        <v>23.254302603189</v>
      </c>
      <c r="J32" s="18">
        <v>23.254302603189</v>
      </c>
      <c r="K32" s="22"/>
      <c r="L32" s="20">
        <f>I32-K31</f>
        <v>-0.0112060457923668</v>
      </c>
      <c r="M32" s="25">
        <f>AVERAGE(L28:L30)</f>
        <v>1.1842378929335e-15</v>
      </c>
      <c r="N32" s="20">
        <f t="shared" si="1"/>
        <v>-0.011206045792368</v>
      </c>
      <c r="O32" s="20">
        <f t="shared" si="0"/>
        <v>1.0077976838584</v>
      </c>
      <c r="P32" s="23"/>
      <c r="Q32" s="23"/>
      <c r="S32">
        <v>1.0077976838584</v>
      </c>
    </row>
    <row r="33" ht="15.75" spans="1:19">
      <c r="A33" s="4" t="s">
        <v>11</v>
      </c>
      <c r="B33" s="4" t="s">
        <v>51</v>
      </c>
      <c r="C33" s="5">
        <v>17.4053707440524</v>
      </c>
      <c r="D33" s="5"/>
      <c r="E33" s="5">
        <v>17.4053707440524</v>
      </c>
      <c r="F33" s="5">
        <v>17.4053707440524</v>
      </c>
      <c r="H33" s="14"/>
      <c r="I33" s="18">
        <v>23.2048011118062</v>
      </c>
      <c r="J33" s="18">
        <v>23.2048011118062</v>
      </c>
      <c r="K33" s="24"/>
      <c r="L33" s="20">
        <f>I33-K31</f>
        <v>-0.0607075371751655</v>
      </c>
      <c r="M33" s="25">
        <f>AVERAGE(L28:L30)</f>
        <v>1.1842378929335e-15</v>
      </c>
      <c r="N33" s="20">
        <f t="shared" si="1"/>
        <v>-0.0607075371751667</v>
      </c>
      <c r="O33" s="20">
        <f t="shared" si="0"/>
        <v>1.04297713999875</v>
      </c>
      <c r="P33" s="25"/>
      <c r="Q33" s="25"/>
      <c r="S33">
        <v>1.04297713999875</v>
      </c>
    </row>
    <row r="34" ht="15.75" spans="1:6">
      <c r="A34" s="4" t="s">
        <v>11</v>
      </c>
      <c r="B34" s="4" t="s">
        <v>51</v>
      </c>
      <c r="C34" s="5">
        <v>17.2748745988142</v>
      </c>
      <c r="D34" s="5">
        <v>17.2748745988142</v>
      </c>
      <c r="E34" s="5"/>
      <c r="F34" s="5">
        <v>17.2748745988142</v>
      </c>
    </row>
    <row r="35" ht="15.75" spans="1:6">
      <c r="A35" s="4" t="s">
        <v>11</v>
      </c>
      <c r="B35" s="4" t="s">
        <v>51</v>
      </c>
      <c r="C35" s="5">
        <v>17.2590964639422</v>
      </c>
      <c r="D35" s="5">
        <v>17.2590964639422</v>
      </c>
      <c r="E35" s="5">
        <v>17.2590964639422</v>
      </c>
      <c r="F35" s="5"/>
    </row>
    <row r="36" ht="15.75" spans="1:6">
      <c r="A36" s="4"/>
      <c r="B36" s="4"/>
      <c r="C36" s="10">
        <f t="shared" ref="C36:F36" si="3">STDEVP(C32:C35)</f>
        <v>0.0655526577847717</v>
      </c>
      <c r="D36" s="11">
        <f t="shared" si="3"/>
        <v>0.0535212160116203</v>
      </c>
      <c r="E36" s="10">
        <f t="shared" si="3"/>
        <v>0.102973929391414</v>
      </c>
      <c r="F36" s="10">
        <f t="shared" si="3"/>
        <v>0.102535884965062</v>
      </c>
    </row>
    <row r="37" ht="15.75" spans="1:17">
      <c r="A37" s="4" t="s">
        <v>11</v>
      </c>
      <c r="B37" s="4" t="s">
        <v>52</v>
      </c>
      <c r="C37" s="5"/>
      <c r="D37" s="5">
        <v>17.1088352378055</v>
      </c>
      <c r="E37" s="5">
        <v>17.1088352378055</v>
      </c>
      <c r="F37" s="5">
        <v>17.1088352378055</v>
      </c>
      <c r="H37" s="6" t="s">
        <v>42</v>
      </c>
      <c r="I37" s="17" t="s">
        <v>53</v>
      </c>
      <c r="J37" s="6" t="s">
        <v>44</v>
      </c>
      <c r="K37" s="6" t="s">
        <v>45</v>
      </c>
      <c r="L37" s="6" t="s">
        <v>46</v>
      </c>
      <c r="M37" s="6" t="s">
        <v>47</v>
      </c>
      <c r="N37" s="6" t="s">
        <v>48</v>
      </c>
      <c r="O37" s="6" t="s">
        <v>49</v>
      </c>
      <c r="P37" s="6" t="s">
        <v>45</v>
      </c>
      <c r="Q37" s="6" t="s">
        <v>50</v>
      </c>
    </row>
    <row r="38" ht="15.75" spans="1:23">
      <c r="A38" s="4" t="s">
        <v>11</v>
      </c>
      <c r="B38" s="4" t="s">
        <v>52</v>
      </c>
      <c r="C38" s="5">
        <v>17.3637467182919</v>
      </c>
      <c r="D38" s="5"/>
      <c r="E38" s="5">
        <v>17.3637467182919</v>
      </c>
      <c r="F38" s="5">
        <v>17.3637467182919</v>
      </c>
      <c r="H38" s="7" t="s">
        <v>11</v>
      </c>
      <c r="I38" s="18">
        <v>17.1542751486262</v>
      </c>
      <c r="J38" s="18">
        <v>18.4281440124791</v>
      </c>
      <c r="K38" s="19">
        <f>AVERAGE(J38:J40)</f>
        <v>18.5261234911297</v>
      </c>
      <c r="L38" s="20">
        <f>I38-K38</f>
        <v>-1.3718483425035</v>
      </c>
      <c r="M38" s="21">
        <f>AVERAGE(L38:L40)</f>
        <v>-1.2967080873355</v>
      </c>
      <c r="N38" s="20">
        <f>L38-M38</f>
        <v>-0.0751402551679992</v>
      </c>
      <c r="O38" s="20">
        <f>POWER(2,-N38)</f>
        <v>1.05346344603218</v>
      </c>
      <c r="P38" s="21">
        <f>AVERAGE(O38:O40)</f>
        <v>1.00069388041443</v>
      </c>
      <c r="Q38" s="21">
        <f>_xlfn.STDEV.P(O38:O40)</f>
        <v>0.0375664316039118</v>
      </c>
      <c r="W38" t="s">
        <v>54</v>
      </c>
    </row>
    <row r="39" ht="15.75" spans="1:17">
      <c r="A39" s="4" t="s">
        <v>11</v>
      </c>
      <c r="B39" s="4" t="s">
        <v>52</v>
      </c>
      <c r="C39" s="5">
        <v>17.3911133053266</v>
      </c>
      <c r="D39" s="5">
        <v>17.3911133053266</v>
      </c>
      <c r="E39" s="5"/>
      <c r="F39" s="5">
        <v>17.3911133053266</v>
      </c>
      <c r="H39" s="8"/>
      <c r="I39" s="18">
        <v>17.2748745988142</v>
      </c>
      <c r="J39" s="18">
        <v>18.6731897200337</v>
      </c>
      <c r="K39" s="22"/>
      <c r="L39" s="20">
        <f>I39-K38</f>
        <v>-1.2512488923155</v>
      </c>
      <c r="M39" s="23">
        <f>AVERAGE(L38:L40)</f>
        <v>-1.2967080873355</v>
      </c>
      <c r="N39" s="20">
        <f>L39-M39</f>
        <v>0.0454591950200001</v>
      </c>
      <c r="O39" s="20">
        <f t="shared" ref="O39:O43" si="4">POWER(2,-N39)</f>
        <v>0.968981351030976</v>
      </c>
      <c r="P39" s="23"/>
      <c r="Q39" s="23"/>
    </row>
    <row r="40" ht="15.75" spans="1:17">
      <c r="A40" s="4" t="s">
        <v>11</v>
      </c>
      <c r="B40" s="4" t="s">
        <v>52</v>
      </c>
      <c r="C40" s="5">
        <v>17.6060391863841</v>
      </c>
      <c r="D40" s="5">
        <v>17.6060391863841</v>
      </c>
      <c r="E40" s="5">
        <v>17.6060391863841</v>
      </c>
      <c r="F40" s="5"/>
      <c r="H40" s="9"/>
      <c r="I40" s="18">
        <v>17.2590964639422</v>
      </c>
      <c r="J40" s="18">
        <v>18.4770367408763</v>
      </c>
      <c r="K40" s="24"/>
      <c r="L40" s="20">
        <f>I40-K38</f>
        <v>-1.2670270271875</v>
      </c>
      <c r="M40" s="25">
        <f>AVERAGE(L38:L40)</f>
        <v>-1.2967080873355</v>
      </c>
      <c r="N40" s="20">
        <f t="shared" ref="N40:N43" si="5">L40-M40</f>
        <v>0.0296810601479993</v>
      </c>
      <c r="O40" s="20">
        <f t="shared" si="4"/>
        <v>0.979636844180144</v>
      </c>
      <c r="P40" s="25"/>
      <c r="Q40" s="25"/>
    </row>
    <row r="41" ht="15.75" spans="1:22">
      <c r="A41" s="4"/>
      <c r="B41" s="4"/>
      <c r="C41" s="11">
        <f t="shared" ref="C41:F41" si="6">STDEVP(C37:C40)</f>
        <v>0.108344976055642</v>
      </c>
      <c r="D41" s="10">
        <f t="shared" si="6"/>
        <v>0.203602501685661</v>
      </c>
      <c r="E41" s="10">
        <f t="shared" si="6"/>
        <v>0.203004452458048</v>
      </c>
      <c r="F41" s="10">
        <f t="shared" si="6"/>
        <v>0.127108746256084</v>
      </c>
      <c r="H41" s="12">
        <v>129280</v>
      </c>
      <c r="I41" s="18">
        <v>23.3842426971125</v>
      </c>
      <c r="J41" s="18">
        <v>23.3374222319489</v>
      </c>
      <c r="K41" s="19">
        <f>AVERAGE(J41:J43)</f>
        <v>23.2655086489814</v>
      </c>
      <c r="L41" s="20">
        <f>I41-K41</f>
        <v>0.118734048131135</v>
      </c>
      <c r="M41" s="25">
        <f>AVERAGE(L38:L40)</f>
        <v>-1.2967080873355</v>
      </c>
      <c r="N41" s="20">
        <f t="shared" si="5"/>
        <v>1.41544213546663</v>
      </c>
      <c r="O41" s="20">
        <f t="shared" si="4"/>
        <v>0.374894837585999</v>
      </c>
      <c r="P41" s="26">
        <f>AVERAGE(O41:O43)</f>
        <v>0.363747074317177</v>
      </c>
      <c r="Q41" s="21">
        <f>_xlfn.STDEV.P(O41:O43)</f>
        <v>0.0214965926044183</v>
      </c>
      <c r="S41">
        <v>0.374894837585999</v>
      </c>
      <c r="T41">
        <v>0.374894837585999</v>
      </c>
      <c r="U41">
        <v>0.333679300158767</v>
      </c>
      <c r="V41">
        <v>0.382667085206765</v>
      </c>
    </row>
    <row r="42" ht="15.75" spans="1:19">
      <c r="A42" s="4" t="s">
        <v>29</v>
      </c>
      <c r="B42" s="4" t="s">
        <v>41</v>
      </c>
      <c r="C42" s="5"/>
      <c r="D42" s="5">
        <v>23.1115514818377</v>
      </c>
      <c r="E42" s="5">
        <v>23.1115514818377</v>
      </c>
      <c r="F42" s="5">
        <v>23.1115514818377</v>
      </c>
      <c r="H42" s="13"/>
      <c r="I42" s="18">
        <v>23.5522664650222</v>
      </c>
      <c r="J42" s="18">
        <v>23.254302603189</v>
      </c>
      <c r="K42" s="22"/>
      <c r="L42" s="20">
        <f>I42-K41</f>
        <v>0.286757816040833</v>
      </c>
      <c r="M42" s="25">
        <f>AVERAGE(L38:L40)</f>
        <v>-1.2967080873355</v>
      </c>
      <c r="N42" s="20">
        <f t="shared" si="5"/>
        <v>1.58346590337633</v>
      </c>
      <c r="O42" s="20">
        <f t="shared" si="4"/>
        <v>0.333679300158767</v>
      </c>
      <c r="P42" s="23"/>
      <c r="Q42" s="23"/>
      <c r="S42">
        <v>0.333679300158767</v>
      </c>
    </row>
    <row r="43" ht="15.75" spans="1:19">
      <c r="A43" s="4" t="s">
        <v>29</v>
      </c>
      <c r="B43" s="4" t="s">
        <v>41</v>
      </c>
      <c r="C43" s="5">
        <v>23.3374222319489</v>
      </c>
      <c r="D43" s="5"/>
      <c r="E43" s="5">
        <v>23.3374222319489</v>
      </c>
      <c r="F43" s="5">
        <v>23.3374222319489</v>
      </c>
      <c r="H43" s="14"/>
      <c r="I43" s="18">
        <v>23.3546388424125</v>
      </c>
      <c r="J43" s="18">
        <v>23.2048011118062</v>
      </c>
      <c r="K43" s="24"/>
      <c r="L43" s="20">
        <f>I43-K41</f>
        <v>0.0891301934311315</v>
      </c>
      <c r="M43" s="25">
        <f>AVERAGE(L38:L40)</f>
        <v>-1.2967080873355</v>
      </c>
      <c r="N43" s="20">
        <f t="shared" si="5"/>
        <v>1.38583828076663</v>
      </c>
      <c r="O43" s="20">
        <f t="shared" si="4"/>
        <v>0.382667085206765</v>
      </c>
      <c r="P43" s="25"/>
      <c r="Q43" s="25"/>
      <c r="S43">
        <v>0.382667085206765</v>
      </c>
    </row>
    <row r="44" ht="15.75" spans="1:6">
      <c r="A44" s="4" t="s">
        <v>29</v>
      </c>
      <c r="B44" s="4" t="s">
        <v>41</v>
      </c>
      <c r="C44" s="5">
        <v>23.254302603189</v>
      </c>
      <c r="D44" s="5">
        <v>23.254302603189</v>
      </c>
      <c r="E44" s="5"/>
      <c r="F44" s="5">
        <v>23.254302603189</v>
      </c>
    </row>
    <row r="45" ht="15.75" spans="1:6">
      <c r="A45" s="4" t="s">
        <v>29</v>
      </c>
      <c r="B45" s="4" t="s">
        <v>41</v>
      </c>
      <c r="C45" s="5">
        <v>23.2048011118062</v>
      </c>
      <c r="D45" s="5">
        <v>23.2048011118062</v>
      </c>
      <c r="E45" s="5">
        <v>23.2048011118062</v>
      </c>
      <c r="F45" s="5"/>
    </row>
    <row r="46" ht="15.75" spans="1:17">
      <c r="A46" s="4"/>
      <c r="B46" s="4"/>
      <c r="C46" s="11">
        <f t="shared" ref="C46:F46" si="7">STDEVP(C42:C45)</f>
        <v>0.0547191128930373</v>
      </c>
      <c r="D46" s="10">
        <f t="shared" si="7"/>
        <v>0.0591831186379631</v>
      </c>
      <c r="E46" s="10">
        <f t="shared" si="7"/>
        <v>0.0926771281582592</v>
      </c>
      <c r="F46" s="10">
        <f t="shared" si="7"/>
        <v>0.0932763820815635</v>
      </c>
      <c r="H46" s="6" t="s">
        <v>42</v>
      </c>
      <c r="I46" s="17" t="s">
        <v>55</v>
      </c>
      <c r="J46" s="6" t="s">
        <v>44</v>
      </c>
      <c r="K46" s="6" t="s">
        <v>45</v>
      </c>
      <c r="L46" s="6" t="s">
        <v>46</v>
      </c>
      <c r="M46" s="6" t="s">
        <v>47</v>
      </c>
      <c r="N46" s="6" t="s">
        <v>48</v>
      </c>
      <c r="O46" s="6" t="s">
        <v>49</v>
      </c>
      <c r="P46" s="6" t="s">
        <v>45</v>
      </c>
      <c r="Q46" s="6" t="s">
        <v>50</v>
      </c>
    </row>
    <row r="47" ht="15.75" spans="1:17">
      <c r="A47" s="4" t="s">
        <v>29</v>
      </c>
      <c r="B47" s="4" t="s">
        <v>51</v>
      </c>
      <c r="C47" s="5"/>
      <c r="D47" s="5">
        <v>23.3842426971125</v>
      </c>
      <c r="E47" s="5">
        <v>23.3842426971125</v>
      </c>
      <c r="F47" s="5">
        <v>23.3842426971125</v>
      </c>
      <c r="H47" s="7" t="s">
        <v>11</v>
      </c>
      <c r="I47" s="18">
        <v>17.3637467182919</v>
      </c>
      <c r="J47" s="18">
        <v>18.4281440124791</v>
      </c>
      <c r="K47" s="19">
        <f>AVERAGE(J47:J49)</f>
        <v>18.5261234911297</v>
      </c>
      <c r="L47" s="20">
        <f>I47-K47</f>
        <v>-1.1623767728378</v>
      </c>
      <c r="M47" s="21">
        <f>AVERAGE(L47:L49)</f>
        <v>-1.07249042112883</v>
      </c>
      <c r="N47" s="20">
        <f>L47-M47</f>
        <v>-0.0898863517089659</v>
      </c>
      <c r="O47" s="20">
        <f>POWER(2,-N47)</f>
        <v>1.0642863400026</v>
      </c>
      <c r="P47" s="21">
        <f>AVERAGE(O47:O49)</f>
        <v>1.00277434840723</v>
      </c>
      <c r="Q47" s="21">
        <f>_xlfn.STDEV.P(O47:O49)</f>
        <v>0.0733062462803023</v>
      </c>
    </row>
    <row r="48" ht="15.75" spans="1:17">
      <c r="A48" s="4" t="s">
        <v>29</v>
      </c>
      <c r="B48" s="4" t="s">
        <v>51</v>
      </c>
      <c r="C48" s="5">
        <v>23.5522664650222</v>
      </c>
      <c r="D48" s="5"/>
      <c r="E48" s="5">
        <v>23.5522664650222</v>
      </c>
      <c r="F48" s="5">
        <v>23.5522664650222</v>
      </c>
      <c r="H48" s="8"/>
      <c r="I48" s="18">
        <v>17.3911133053266</v>
      </c>
      <c r="J48" s="18">
        <v>18.6731897200337</v>
      </c>
      <c r="K48" s="22"/>
      <c r="L48" s="20">
        <f>I48-K47</f>
        <v>-1.1350101858031</v>
      </c>
      <c r="M48" s="23">
        <f>AVERAGE(L47:L49)</f>
        <v>-1.07249042112883</v>
      </c>
      <c r="N48" s="20">
        <f>L48-M48</f>
        <v>-0.062519764674267</v>
      </c>
      <c r="O48" s="20">
        <f t="shared" ref="O48:O52" si="8">POWER(2,-N48)</f>
        <v>1.04428808889687</v>
      </c>
      <c r="P48" s="23"/>
      <c r="Q48" s="23"/>
    </row>
    <row r="49" ht="15.75" spans="1:17">
      <c r="A49" s="4" t="s">
        <v>29</v>
      </c>
      <c r="B49" s="4" t="s">
        <v>51</v>
      </c>
      <c r="C49" s="5">
        <v>23.6560883514131</v>
      </c>
      <c r="D49" s="5">
        <v>23.6560883514131</v>
      </c>
      <c r="E49" s="5"/>
      <c r="F49" s="5">
        <v>23.6560883514131</v>
      </c>
      <c r="H49" s="9"/>
      <c r="I49" s="18">
        <v>17.6060391863841</v>
      </c>
      <c r="J49" s="18">
        <v>18.4770367408763</v>
      </c>
      <c r="K49" s="24"/>
      <c r="L49" s="20">
        <f>I49-K47</f>
        <v>-0.9200843047456</v>
      </c>
      <c r="M49" s="25">
        <f>AVERAGE(L47:L49)</f>
        <v>-1.07249042112883</v>
      </c>
      <c r="N49" s="20">
        <f t="shared" ref="N49:N52" si="9">L49-M49</f>
        <v>0.152406116383233</v>
      </c>
      <c r="O49" s="20">
        <f t="shared" si="8"/>
        <v>0.899748616322207</v>
      </c>
      <c r="P49" s="25"/>
      <c r="Q49" s="25"/>
    </row>
    <row r="50" ht="15.75" spans="1:22">
      <c r="A50" s="4" t="s">
        <v>29</v>
      </c>
      <c r="B50" s="4" t="s">
        <v>51</v>
      </c>
      <c r="C50" s="5">
        <v>23.3546388424125</v>
      </c>
      <c r="D50" s="5">
        <v>23.3546388424125</v>
      </c>
      <c r="E50" s="5">
        <v>23.3546388424125</v>
      </c>
      <c r="F50" s="5"/>
      <c r="H50" s="12">
        <v>129280</v>
      </c>
      <c r="I50" s="18">
        <v>22.2439955689045</v>
      </c>
      <c r="J50" s="18">
        <v>23.3374222319489</v>
      </c>
      <c r="K50" s="19">
        <f>AVERAGE(J50:J52)</f>
        <v>23.2655086489814</v>
      </c>
      <c r="L50" s="20">
        <f>I50-K50</f>
        <v>-1.02151308007687</v>
      </c>
      <c r="M50" s="25">
        <f>AVERAGE(L47:L49)</f>
        <v>-1.07249042112883</v>
      </c>
      <c r="N50" s="20">
        <f t="shared" si="9"/>
        <v>0.0509773410519649</v>
      </c>
      <c r="O50" s="20">
        <f t="shared" si="8"/>
        <v>0.965282185461138</v>
      </c>
      <c r="P50" s="26">
        <f>AVERAGE(O50:O52)</f>
        <v>0.77473961478687</v>
      </c>
      <c r="Q50" s="21">
        <f>_xlfn.STDEV.P(O50:O52)</f>
        <v>0.135538503587217</v>
      </c>
      <c r="S50">
        <v>0.965282185461138</v>
      </c>
      <c r="T50">
        <v>0.965282185461138</v>
      </c>
      <c r="U50">
        <v>0.697528658976743</v>
      </c>
      <c r="V50">
        <v>0.66140799992273</v>
      </c>
    </row>
    <row r="51" ht="15.75" spans="1:19">
      <c r="A51" s="4"/>
      <c r="B51" s="4"/>
      <c r="C51" s="10">
        <f t="shared" ref="C51:F51" si="10">STDEVP(C47:C50)</f>
        <v>0.125036646978588</v>
      </c>
      <c r="D51" s="10">
        <f t="shared" si="10"/>
        <v>0.13566636136408</v>
      </c>
      <c r="E51" s="11">
        <f t="shared" si="10"/>
        <v>0.0870281257308576</v>
      </c>
      <c r="F51" s="10">
        <f t="shared" si="10"/>
        <v>0.112007455326498</v>
      </c>
      <c r="H51" s="13"/>
      <c r="I51" s="18">
        <v>22.7126938293619</v>
      </c>
      <c r="J51" s="18">
        <v>23.254302603189</v>
      </c>
      <c r="K51" s="22"/>
      <c r="L51" s="20">
        <f>I51-K50</f>
        <v>-0.552814819619467</v>
      </c>
      <c r="M51" s="25">
        <f>AVERAGE(L47:L49)</f>
        <v>-1.07249042112883</v>
      </c>
      <c r="N51" s="20">
        <f t="shared" si="9"/>
        <v>0.519675601509366</v>
      </c>
      <c r="O51" s="20">
        <f t="shared" si="8"/>
        <v>0.697528658976743</v>
      </c>
      <c r="P51" s="23"/>
      <c r="Q51" s="23"/>
      <c r="S51">
        <v>0.697528658976743</v>
      </c>
    </row>
    <row r="52" ht="15.75" spans="1:19">
      <c r="A52" s="4" t="s">
        <v>29</v>
      </c>
      <c r="B52" s="4" t="s">
        <v>52</v>
      </c>
      <c r="C52" s="5"/>
      <c r="D52" s="5">
        <v>22.2439955689045</v>
      </c>
      <c r="E52" s="5">
        <v>22.2439955689045</v>
      </c>
      <c r="F52" s="5">
        <v>22.2439955689045</v>
      </c>
      <c r="H52" s="14"/>
      <c r="I52" s="18">
        <v>22.7894058272879</v>
      </c>
      <c r="J52" s="18">
        <v>23.2048011118062</v>
      </c>
      <c r="K52" s="24"/>
      <c r="L52" s="20">
        <f>I52-K50</f>
        <v>-0.476102821693466</v>
      </c>
      <c r="M52" s="25">
        <f>AVERAGE(L47:L49)</f>
        <v>-1.07249042112883</v>
      </c>
      <c r="N52" s="20">
        <f t="shared" si="9"/>
        <v>0.596387599435367</v>
      </c>
      <c r="O52" s="20">
        <f t="shared" si="8"/>
        <v>0.66140799992273</v>
      </c>
      <c r="P52" s="25"/>
      <c r="Q52" s="25"/>
      <c r="S52">
        <v>0.66140799992273</v>
      </c>
    </row>
    <row r="53" ht="15.75" spans="1:6">
      <c r="A53" s="4" t="s">
        <v>29</v>
      </c>
      <c r="B53" s="4" t="s">
        <v>52</v>
      </c>
      <c r="C53" s="5">
        <v>22.7126938293619</v>
      </c>
      <c r="D53" s="5"/>
      <c r="E53" s="5">
        <v>22.7126938293619</v>
      </c>
      <c r="F53" s="5">
        <v>22.7126938293619</v>
      </c>
    </row>
    <row r="54" ht="15.75" spans="1:6">
      <c r="A54" s="4" t="s">
        <v>29</v>
      </c>
      <c r="B54" s="4" t="s">
        <v>52</v>
      </c>
      <c r="C54" s="5">
        <v>22.7894058272879</v>
      </c>
      <c r="D54" s="5">
        <v>22.7894058272879</v>
      </c>
      <c r="E54" s="5"/>
      <c r="F54" s="5">
        <v>22.7894058272879</v>
      </c>
    </row>
    <row r="55" ht="15.75" spans="1:6">
      <c r="A55" s="4" t="s">
        <v>29</v>
      </c>
      <c r="B55" s="4" t="s">
        <v>52</v>
      </c>
      <c r="C55" s="5">
        <v>23.5586665179037</v>
      </c>
      <c r="D55" s="5">
        <v>23.5586665179037</v>
      </c>
      <c r="E55" s="5">
        <v>23.5586665179037</v>
      </c>
      <c r="F55" s="5"/>
    </row>
    <row r="56" ht="15.75" spans="1:14">
      <c r="A56" s="15"/>
      <c r="B56" s="15"/>
      <c r="C56" s="10">
        <f t="shared" ref="C56:F56" si="11">STDEVP(C52:C55)</f>
        <v>0.382000077154026</v>
      </c>
      <c r="D56" s="10">
        <f t="shared" si="11"/>
        <v>0.53929934629408</v>
      </c>
      <c r="E56" s="10">
        <f t="shared" si="11"/>
        <v>0.544028956874018</v>
      </c>
      <c r="F56" s="11">
        <f t="shared" si="11"/>
        <v>0.241070561346544</v>
      </c>
      <c r="I56" t="s">
        <v>43</v>
      </c>
      <c r="J56">
        <v>0.951375261739161</v>
      </c>
      <c r="K56">
        <v>1.0077976838584</v>
      </c>
      <c r="L56">
        <v>1.04297713999875</v>
      </c>
      <c r="M56">
        <f>AVERAGE(J56:L56)</f>
        <v>1.00071669519877</v>
      </c>
      <c r="N56">
        <f>STDEVP(J56:L56)</f>
        <v>0.0377300174526829</v>
      </c>
    </row>
    <row r="57" spans="9:14">
      <c r="I57" t="s">
        <v>53</v>
      </c>
      <c r="J57">
        <v>0.374894837585999</v>
      </c>
      <c r="K57">
        <v>0.333679300158767</v>
      </c>
      <c r="L57">
        <v>0.382667085206765</v>
      </c>
      <c r="M57">
        <f t="shared" ref="M57:M58" si="12">AVERAGE(J57:L57)</f>
        <v>0.363747074317177</v>
      </c>
      <c r="N57">
        <f t="shared" ref="N57:N58" si="13">STDEVP(J57:L57)</f>
        <v>0.0214965926044183</v>
      </c>
    </row>
    <row r="58" spans="9:14">
      <c r="I58" t="s">
        <v>55</v>
      </c>
      <c r="J58">
        <v>0.965282185461138</v>
      </c>
      <c r="K58">
        <v>0.697528658976743</v>
      </c>
      <c r="L58">
        <v>0.66140799992273</v>
      </c>
      <c r="M58">
        <f t="shared" si="12"/>
        <v>0.77473961478687</v>
      </c>
      <c r="N58">
        <f t="shared" si="13"/>
        <v>0.135538503587217</v>
      </c>
    </row>
  </sheetData>
  <mergeCells count="12">
    <mergeCell ref="H28:H30"/>
    <mergeCell ref="H31:H33"/>
    <mergeCell ref="H38:H40"/>
    <mergeCell ref="H41:H43"/>
    <mergeCell ref="H47:H49"/>
    <mergeCell ref="H50:H52"/>
    <mergeCell ref="K28:K30"/>
    <mergeCell ref="K31:K33"/>
    <mergeCell ref="K38:K40"/>
    <mergeCell ref="K41:K43"/>
    <mergeCell ref="K47:K49"/>
    <mergeCell ref="K50:K52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路在脚下</cp:lastModifiedBy>
  <dcterms:created xsi:type="dcterms:W3CDTF">2021-08-21T00:31:00Z</dcterms:created>
  <dcterms:modified xsi:type="dcterms:W3CDTF">2021-08-21T02:11:49Z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