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500"/>
  </bookViews>
  <sheets>
    <sheet name="0" sheetId="1" r:id="rId1"/>
    <sheet name="Sheet2" sheetId="4" r:id="rId2"/>
  </sheets>
  <calcPr calcId="144525"/>
</workbook>
</file>

<file path=xl/sharedStrings.xml><?xml version="1.0" encoding="utf-8"?>
<sst xmlns="http://schemas.openxmlformats.org/spreadsheetml/2006/main" count="698" uniqueCount="99">
  <si>
    <t>Well</t>
  </si>
  <si>
    <t>Fluor</t>
  </si>
  <si>
    <t>Target</t>
  </si>
  <si>
    <t>Content</t>
  </si>
  <si>
    <t>Sample</t>
  </si>
  <si>
    <t>Biological Set Name</t>
  </si>
  <si>
    <t>Cq</t>
  </si>
  <si>
    <t>Cq Mean</t>
  </si>
  <si>
    <t>Cq Std. Dev</t>
  </si>
  <si>
    <t>Starting Quantity (SQ)</t>
  </si>
  <si>
    <t>Log Starting Quantity</t>
  </si>
  <si>
    <t>SQ Mean</t>
  </si>
  <si>
    <t>SQ Std. Dev</t>
  </si>
  <si>
    <t>Set Point</t>
  </si>
  <si>
    <t>Well Note</t>
  </si>
  <si>
    <t>A01</t>
  </si>
  <si>
    <t>SYBR</t>
  </si>
  <si>
    <t>GAPDH</t>
  </si>
  <si>
    <t>Unkn</t>
  </si>
  <si>
    <t>0h</t>
  </si>
  <si>
    <t/>
  </si>
  <si>
    <t>A02</t>
  </si>
  <si>
    <t>A03</t>
  </si>
  <si>
    <t>A04</t>
  </si>
  <si>
    <t>A05</t>
  </si>
  <si>
    <t>PqbZIP1</t>
  </si>
  <si>
    <t>A06</t>
  </si>
  <si>
    <t>A07</t>
  </si>
  <si>
    <t>A08</t>
  </si>
  <si>
    <t>B01</t>
  </si>
  <si>
    <t>1d</t>
  </si>
  <si>
    <t>B02</t>
  </si>
  <si>
    <t>B03</t>
  </si>
  <si>
    <t>B04</t>
  </si>
  <si>
    <t>B05</t>
  </si>
  <si>
    <t>B06</t>
  </si>
  <si>
    <t>B07</t>
  </si>
  <si>
    <t>B08</t>
  </si>
  <si>
    <t>C01</t>
  </si>
  <si>
    <t>3d</t>
  </si>
  <si>
    <t>C02</t>
  </si>
  <si>
    <t>C03</t>
  </si>
  <si>
    <t>C04</t>
  </si>
  <si>
    <t>C05</t>
  </si>
  <si>
    <t>C06</t>
  </si>
  <si>
    <t>C07</t>
  </si>
  <si>
    <t>C08</t>
  </si>
  <si>
    <t>D01</t>
  </si>
  <si>
    <t>5d</t>
  </si>
  <si>
    <t>D02</t>
  </si>
  <si>
    <t>D03</t>
  </si>
  <si>
    <t>D04</t>
  </si>
  <si>
    <t>D05</t>
  </si>
  <si>
    <t>D06</t>
  </si>
  <si>
    <t>D07</t>
  </si>
  <si>
    <t>D08</t>
  </si>
  <si>
    <t>E01</t>
  </si>
  <si>
    <t>8d</t>
  </si>
  <si>
    <t>E02</t>
  </si>
  <si>
    <t>E03</t>
  </si>
  <si>
    <t>E04</t>
  </si>
  <si>
    <t>E05</t>
  </si>
  <si>
    <t>E06</t>
  </si>
  <si>
    <t>E07</t>
  </si>
  <si>
    <t>E08</t>
  </si>
  <si>
    <t>F01</t>
  </si>
  <si>
    <t>13d</t>
  </si>
  <si>
    <t>F02</t>
  </si>
  <si>
    <t>F03</t>
  </si>
  <si>
    <t>F04</t>
  </si>
  <si>
    <t>F05</t>
  </si>
  <si>
    <t>F06</t>
  </si>
  <si>
    <t>F07</t>
  </si>
  <si>
    <t>F08</t>
  </si>
  <si>
    <t>G01</t>
  </si>
  <si>
    <t>24d</t>
  </si>
  <si>
    <t>G02</t>
  </si>
  <si>
    <t>G03</t>
  </si>
  <si>
    <t>G04</t>
  </si>
  <si>
    <t>G05</t>
  </si>
  <si>
    <t>G06</t>
  </si>
  <si>
    <t>G07</t>
  </si>
  <si>
    <t>G08</t>
  </si>
  <si>
    <t>sample</t>
  </si>
  <si>
    <t>bZIP1 Ct</t>
  </si>
  <si>
    <t>GAPDH Ct</t>
  </si>
  <si>
    <t>average</t>
  </si>
  <si>
    <t xml:space="preserve">△Ct </t>
  </si>
  <si>
    <t>△Ct average</t>
  </si>
  <si>
    <t xml:space="preserve">△△Ct </t>
  </si>
  <si>
    <t>Value</t>
  </si>
  <si>
    <t>error</t>
  </si>
  <si>
    <t>0 d</t>
  </si>
  <si>
    <t>1 d</t>
  </si>
  <si>
    <t>3 d</t>
  </si>
  <si>
    <t>5 d</t>
  </si>
  <si>
    <t>8 d</t>
  </si>
  <si>
    <t>13 d</t>
  </si>
  <si>
    <t>24 d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</si>
</sst>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##0.00;\-###0.00"/>
    <numFmt numFmtId="177" formatCode="###0.00000;\-###0.00000"/>
    <numFmt numFmtId="178" formatCode="###0.000;\-###0.000"/>
    <numFmt numFmtId="179" formatCode="###0.0;\-###0.0"/>
  </numFmts>
  <fonts count="25">
    <font>
      <sz val="8.25"/>
      <name val="Microsoft Sans Serif"/>
      <charset val="1"/>
    </font>
    <font>
      <sz val="8.25"/>
      <color rgb="FFFF0000"/>
      <name val="Microsoft Sans Serif"/>
      <charset val="134"/>
    </font>
    <font>
      <sz val="8.25"/>
      <name val="Microsoft Sans Serif"/>
      <charset val="134"/>
    </font>
    <font>
      <b/>
      <sz val="11"/>
      <color indexed="8"/>
      <name val="宋体"/>
      <charset val="134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A9C4E9"/>
        <bgColor rgb="FF000000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top"/>
      <protection locked="0"/>
    </xf>
    <xf numFmtId="42" fontId="8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13" borderId="11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14" fillId="10" borderId="9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top"/>
      <protection locked="0"/>
    </xf>
    <xf numFmtId="0" fontId="4" fillId="0" borderId="0"/>
  </cellStyleXfs>
  <cellXfs count="37">
    <xf numFmtId="0" fontId="0" fillId="0" borderId="0" xfId="0" applyFont="1" applyFill="1" applyBorder="1" applyAlignment="1" applyProtection="1">
      <alignment vertical="top"/>
      <protection locked="0"/>
    </xf>
    <xf numFmtId="49" fontId="0" fillId="0" borderId="0" xfId="49" applyNumberFormat="1" applyFont="1" applyFill="1" applyBorder="1" applyAlignment="1" applyProtection="1">
      <alignment vertical="center"/>
    </xf>
    <xf numFmtId="176" fontId="0" fillId="0" borderId="0" xfId="49" applyNumberFormat="1" applyFont="1" applyFill="1" applyBorder="1" applyAlignment="1" applyProtection="1">
      <alignment vertical="center"/>
    </xf>
    <xf numFmtId="49" fontId="1" fillId="0" borderId="0" xfId="49" applyNumberFormat="1" applyFont="1" applyFill="1" applyBorder="1" applyAlignment="1" applyProtection="1">
      <alignment vertical="center"/>
    </xf>
    <xf numFmtId="176" fontId="1" fillId="0" borderId="0" xfId="49" applyNumberFormat="1" applyFont="1" applyFill="1" applyBorder="1" applyAlignment="1" applyProtection="1">
      <alignment vertical="center"/>
    </xf>
    <xf numFmtId="49" fontId="2" fillId="0" borderId="0" xfId="49" applyNumberFormat="1" applyFont="1" applyFill="1" applyBorder="1" applyAlignment="1" applyProtection="1">
      <alignment vertical="center"/>
    </xf>
    <xf numFmtId="176" fontId="0" fillId="0" borderId="0" xfId="49" applyNumberFormat="1" applyFont="1" applyFill="1" applyBorder="1" applyAlignment="1" applyProtection="1">
      <alignment vertical="center"/>
    </xf>
    <xf numFmtId="0" fontId="3" fillId="0" borderId="1" xfId="50" applyFont="1" applyBorder="1" applyAlignment="1">
      <alignment horizontal="center" vertical="center"/>
    </xf>
    <xf numFmtId="176" fontId="0" fillId="0" borderId="0" xfId="49" applyNumberFormat="1" applyFont="1" applyFill="1" applyBorder="1" applyAlignment="1" applyProtection="1">
      <alignment vertical="center"/>
    </xf>
    <xf numFmtId="0" fontId="4" fillId="0" borderId="2" xfId="50" applyFill="1" applyBorder="1" applyAlignment="1">
      <alignment horizontal="center" vertical="center"/>
    </xf>
    <xf numFmtId="2" fontId="4" fillId="0" borderId="2" xfId="50" applyNumberFormat="1" applyFill="1" applyBorder="1" applyAlignment="1">
      <alignment horizontal="center" vertical="center"/>
    </xf>
    <xf numFmtId="2" fontId="4" fillId="0" borderId="1" xfId="50" applyNumberFormat="1" applyFill="1" applyBorder="1" applyAlignment="1">
      <alignment horizontal="center" vertical="center"/>
    </xf>
    <xf numFmtId="2" fontId="4" fillId="0" borderId="2" xfId="50" applyNumberFormat="1" applyFill="1" applyBorder="1" applyAlignment="1">
      <alignment vertical="center"/>
    </xf>
    <xf numFmtId="176" fontId="0" fillId="0" borderId="0" xfId="49" applyNumberFormat="1" applyFont="1" applyFill="1" applyBorder="1" applyAlignment="1" applyProtection="1">
      <alignment vertical="center"/>
    </xf>
    <xf numFmtId="0" fontId="4" fillId="0" borderId="3" xfId="50" applyFill="1" applyBorder="1" applyAlignment="1">
      <alignment horizontal="center" vertical="center"/>
    </xf>
    <xf numFmtId="2" fontId="4" fillId="0" borderId="3" xfId="50" applyNumberFormat="1" applyFill="1" applyBorder="1" applyAlignment="1">
      <alignment horizontal="center" vertical="center"/>
    </xf>
    <xf numFmtId="176" fontId="0" fillId="0" borderId="0" xfId="49" applyNumberFormat="1" applyFont="1" applyFill="1" applyBorder="1" applyAlignment="1" applyProtection="1">
      <alignment vertical="center"/>
    </xf>
    <xf numFmtId="0" fontId="4" fillId="0" borderId="4" xfId="50" applyFill="1" applyBorder="1" applyAlignment="1">
      <alignment horizontal="center" vertical="center"/>
    </xf>
    <xf numFmtId="2" fontId="4" fillId="0" borderId="4" xfId="50" applyNumberFormat="1" applyFill="1" applyBorder="1" applyAlignment="1">
      <alignment horizontal="center" vertical="center"/>
    </xf>
    <xf numFmtId="176" fontId="1" fillId="0" borderId="0" xfId="49" applyNumberFormat="1" applyFont="1" applyFill="1" applyBorder="1" applyAlignment="1" applyProtection="1">
      <alignment vertical="center"/>
    </xf>
    <xf numFmtId="0" fontId="4" fillId="0" borderId="2" xfId="50" applyFill="1" applyBorder="1" applyAlignment="1">
      <alignment horizontal="center" vertical="center" wrapText="1"/>
    </xf>
    <xf numFmtId="0" fontId="4" fillId="0" borderId="3" xfId="50" applyFill="1" applyBorder="1" applyAlignment="1">
      <alignment horizontal="center" vertical="center" wrapText="1"/>
    </xf>
    <xf numFmtId="0" fontId="4" fillId="0" borderId="4" xfId="50" applyFill="1" applyBorder="1" applyAlignment="1">
      <alignment horizontal="center" vertical="center" wrapText="1"/>
    </xf>
    <xf numFmtId="176" fontId="1" fillId="0" borderId="0" xfId="49" applyNumberFormat="1" applyFont="1" applyFill="1" applyBorder="1" applyAlignment="1" applyProtection="1">
      <alignment vertical="center"/>
    </xf>
    <xf numFmtId="176" fontId="1" fillId="0" borderId="0" xfId="49" applyNumberFormat="1" applyFont="1" applyFill="1" applyBorder="1" applyAlignment="1" applyProtection="1">
      <alignment vertical="center"/>
    </xf>
    <xf numFmtId="176" fontId="1" fillId="0" borderId="0" xfId="49" applyNumberFormat="1" applyFont="1" applyFill="1" applyBorder="1" applyAlignment="1" applyProtection="1">
      <alignment vertical="center"/>
    </xf>
    <xf numFmtId="2" fontId="4" fillId="0" borderId="3" xfId="50" applyNumberFormat="1" applyFill="1" applyBorder="1" applyAlignment="1">
      <alignment vertical="center"/>
    </xf>
    <xf numFmtId="2" fontId="4" fillId="0" borderId="4" xfId="50" applyNumberFormat="1" applyFill="1" applyBorder="1" applyAlignment="1">
      <alignment vertical="center"/>
    </xf>
    <xf numFmtId="0" fontId="2" fillId="0" borderId="0" xfId="0" applyFont="1" applyFill="1" applyBorder="1" applyAlignment="1" applyProtection="1">
      <alignment vertical="top"/>
      <protection locked="0"/>
    </xf>
    <xf numFmtId="0" fontId="0" fillId="2" borderId="0" xfId="49" applyFont="1" applyFill="1" applyBorder="1" applyAlignment="1" applyProtection="1">
      <alignment horizontal="center" vertical="center"/>
      <protection locked="0"/>
    </xf>
    <xf numFmtId="0" fontId="0" fillId="3" borderId="0" xfId="49" applyFont="1" applyFill="1" applyBorder="1" applyAlignment="1" applyProtection="1">
      <alignment horizontal="center" vertical="center"/>
      <protection locked="0"/>
    </xf>
    <xf numFmtId="178" fontId="0" fillId="0" borderId="0" xfId="49" applyNumberFormat="1" applyFont="1" applyFill="1" applyBorder="1" applyAlignment="1" applyProtection="1">
      <alignment vertical="center"/>
    </xf>
    <xf numFmtId="177" fontId="0" fillId="0" borderId="0" xfId="49" applyNumberFormat="1" applyFont="1" applyFill="1" applyBorder="1" applyAlignment="1" applyProtection="1">
      <alignment vertical="center"/>
    </xf>
    <xf numFmtId="179" fontId="0" fillId="0" borderId="0" xfId="49" applyNumberFormat="1" applyFont="1" applyFill="1" applyBorder="1" applyAlignment="1" applyProtection="1">
      <alignment vertical="center"/>
    </xf>
    <xf numFmtId="0" fontId="0" fillId="0" borderId="0" xfId="49" applyFont="1" applyFill="1" applyBorder="1" applyAlignment="1" applyProtection="1">
      <alignment vertical="center"/>
    </xf>
    <xf numFmtId="49" fontId="0" fillId="4" borderId="0" xfId="49" applyNumberFormat="1" applyFont="1" applyFill="1" applyBorder="1" applyAlignment="1" applyProtection="1">
      <alignment horizontal="center" vertical="center"/>
      <protection locked="0"/>
    </xf>
    <xf numFmtId="0" fontId="0" fillId="2" borderId="0" xfId="49" applyFont="1" applyFill="1" applyBorder="1" applyAlignment="1" applyProtection="1">
      <alignment horizontal="center" vertical="center" wrapText="1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0.055555555555555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0.0601851851851853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092533763208e-17"/>
                  <c:y val="-0.055555555555555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0277777777777778"/>
                  <c:y val="-0.055555555555555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0.055555555555555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0185067526416e-16"/>
                  <c:y val="-0.055555555555555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0185067526416e-16"/>
                  <c:y val="-0.0648148148148148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Sheet2!$Y$12:$Y$18</c:f>
              <c:strCache>
                <c:ptCount val="7"/>
                <c:pt idx="0">
                  <c:v>0 d</c:v>
                </c:pt>
                <c:pt idx="1">
                  <c:v>1 d</c:v>
                </c:pt>
                <c:pt idx="2">
                  <c:v>3 d</c:v>
                </c:pt>
                <c:pt idx="3">
                  <c:v>5 d</c:v>
                </c:pt>
                <c:pt idx="4">
                  <c:v>8 d</c:v>
                </c:pt>
                <c:pt idx="5">
                  <c:v>13 d</c:v>
                </c:pt>
                <c:pt idx="6">
                  <c:v>24 d</c:v>
                </c:pt>
              </c:strCache>
            </c:strRef>
          </c:cat>
          <c:val>
            <c:numRef>
              <c:f>Sheet2!$AC$12:$AC$18</c:f>
              <c:numCache>
                <c:formatCode>General</c:formatCode>
                <c:ptCount val="7"/>
                <c:pt idx="0">
                  <c:v>1.01293981112372</c:v>
                </c:pt>
                <c:pt idx="1">
                  <c:v>1.24170213102063</c:v>
                </c:pt>
                <c:pt idx="2">
                  <c:v>3.20291780004532</c:v>
                </c:pt>
                <c:pt idx="3">
                  <c:v>5.08665625305299</c:v>
                </c:pt>
                <c:pt idx="4">
                  <c:v>7.6669894289817</c:v>
                </c:pt>
                <c:pt idx="5">
                  <c:v>8.70495248327638</c:v>
                </c:pt>
                <c:pt idx="6">
                  <c:v>1.89273102783147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8051968"/>
        <c:axId val="228344576"/>
      </c:barChart>
      <c:catAx>
        <c:axId val="2280519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28344576"/>
        <c:crosses val="autoZero"/>
        <c:auto val="1"/>
        <c:lblAlgn val="ctr"/>
        <c:lblOffset val="100"/>
        <c:noMultiLvlLbl val="0"/>
      </c:catAx>
      <c:valAx>
        <c:axId val="22834457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Relative expression level</a:t>
                </a:r>
                <a:endParaRPr lang="zh-CN" altLang="zh-CN" sz="16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28051968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419100</xdr:colOff>
      <xdr:row>19</xdr:row>
      <xdr:rowOff>66674</xdr:rowOff>
    </xdr:from>
    <xdr:to>
      <xdr:col>32</xdr:col>
      <xdr:colOff>323850</xdr:colOff>
      <xdr:row>42</xdr:row>
      <xdr:rowOff>104774</xdr:rowOff>
    </xdr:to>
    <xdr:graphicFrame>
      <xdr:nvGraphicFramePr>
        <xdr:cNvPr id="2" name="图表 1"/>
        <xdr:cNvGraphicFramePr/>
      </xdr:nvGraphicFramePr>
      <xdr:xfrm>
        <a:off x="12487275" y="3018790"/>
        <a:ext cx="5562600" cy="3648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7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D3" sqref="D3"/>
    </sheetView>
  </sheetViews>
  <sheetFormatPr defaultColWidth="10" defaultRowHeight="15" customHeight="1"/>
  <cols>
    <col min="1" max="1" width="1.5" style="30" customWidth="1"/>
    <col min="2" max="3" width="10" style="1" customWidth="1"/>
    <col min="4" max="4" width="13.3333333333333" style="1" customWidth="1"/>
    <col min="5" max="5" width="11.6666666666667" style="1" customWidth="1"/>
    <col min="6" max="6" width="15" style="1" customWidth="1"/>
    <col min="7" max="7" width="15" style="1" hidden="1" customWidth="1"/>
    <col min="8" max="8" width="15" style="2" customWidth="1"/>
    <col min="9" max="9" width="13.3333333333333" style="2" customWidth="1"/>
    <col min="10" max="10" width="15" style="31" customWidth="1"/>
    <col min="11" max="11" width="18.3333333333333" style="32" hidden="1" customWidth="1"/>
    <col min="12" max="12" width="18.3333333333333" style="31" hidden="1" customWidth="1"/>
    <col min="13" max="14" width="18.3333333333333" style="32" hidden="1" customWidth="1"/>
    <col min="15" max="15" width="10" style="33" hidden="1" customWidth="1"/>
    <col min="16" max="16" width="18.3333333333333" style="1" hidden="1" customWidth="1"/>
    <col min="17" max="17" width="10" style="34" customWidth="1"/>
    <col min="18" max="16384" width="10" style="34"/>
  </cols>
  <sheetData>
    <row r="1" s="29" customFormat="1" ht="30" customHeight="1" spans="1:16">
      <c r="A1" s="35"/>
      <c r="B1" s="36" t="s">
        <v>0</v>
      </c>
      <c r="C1" s="36" t="s">
        <v>1</v>
      </c>
      <c r="D1" s="36" t="s">
        <v>2</v>
      </c>
      <c r="E1" s="36" t="s">
        <v>3</v>
      </c>
      <c r="F1" s="36" t="s">
        <v>4</v>
      </c>
      <c r="G1" s="36" t="s">
        <v>5</v>
      </c>
      <c r="H1" s="36" t="s">
        <v>6</v>
      </c>
      <c r="I1" s="36" t="s">
        <v>7</v>
      </c>
      <c r="J1" s="36" t="s">
        <v>8</v>
      </c>
      <c r="K1" s="36" t="s">
        <v>9</v>
      </c>
      <c r="L1" s="36" t="s">
        <v>10</v>
      </c>
      <c r="M1" s="36" t="s">
        <v>11</v>
      </c>
      <c r="N1" s="36" t="s">
        <v>12</v>
      </c>
      <c r="O1" s="36" t="s">
        <v>13</v>
      </c>
      <c r="P1" s="36" t="s">
        <v>14</v>
      </c>
    </row>
    <row r="2" customHeight="1" spans="2:16"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2">
        <v>20.8596760365866</v>
      </c>
      <c r="I2" s="2">
        <v>20.8596760365866</v>
      </c>
      <c r="J2" s="31">
        <v>0</v>
      </c>
      <c r="N2" s="32">
        <v>0</v>
      </c>
      <c r="O2" s="33">
        <v>60</v>
      </c>
      <c r="P2" s="1" t="s">
        <v>20</v>
      </c>
    </row>
    <row r="3" customHeight="1" spans="2:16">
      <c r="B3" s="1" t="s">
        <v>21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20</v>
      </c>
      <c r="H3" s="2">
        <v>21.0336654022349</v>
      </c>
      <c r="I3" s="2">
        <v>21.0336654022349</v>
      </c>
      <c r="J3" s="31">
        <v>0</v>
      </c>
      <c r="N3" s="32">
        <v>0</v>
      </c>
      <c r="O3" s="33">
        <v>60</v>
      </c>
      <c r="P3" s="1" t="s">
        <v>20</v>
      </c>
    </row>
    <row r="4" customHeight="1" spans="2:16">
      <c r="B4" s="1" t="s">
        <v>22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2">
        <v>20.9380542982362</v>
      </c>
      <c r="I4" s="2">
        <v>20.9380542982362</v>
      </c>
      <c r="J4" s="31">
        <v>0</v>
      </c>
      <c r="N4" s="32">
        <v>0</v>
      </c>
      <c r="O4" s="33">
        <v>60</v>
      </c>
      <c r="P4" s="1" t="s">
        <v>20</v>
      </c>
    </row>
    <row r="5" customHeight="1" spans="2:16">
      <c r="B5" s="1" t="s">
        <v>23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2">
        <v>20.7506417710014</v>
      </c>
      <c r="I5" s="2">
        <v>20.7506417710014</v>
      </c>
      <c r="J5" s="31">
        <v>0</v>
      </c>
      <c r="N5" s="32">
        <v>0</v>
      </c>
      <c r="O5" s="33">
        <v>60</v>
      </c>
      <c r="P5" s="1" t="s">
        <v>20</v>
      </c>
    </row>
    <row r="6" customHeight="1" spans="2:16">
      <c r="B6" s="1" t="s">
        <v>24</v>
      </c>
      <c r="C6" s="1" t="s">
        <v>16</v>
      </c>
      <c r="D6" s="1" t="s">
        <v>25</v>
      </c>
      <c r="E6" s="1" t="s">
        <v>18</v>
      </c>
      <c r="F6" s="1" t="s">
        <v>19</v>
      </c>
      <c r="G6" s="1" t="s">
        <v>20</v>
      </c>
      <c r="H6" s="2">
        <v>28.6989547214753</v>
      </c>
      <c r="I6" s="2">
        <v>28.6989547214753</v>
      </c>
      <c r="J6" s="31">
        <v>0</v>
      </c>
      <c r="N6" s="32">
        <v>0</v>
      </c>
      <c r="O6" s="33">
        <v>60</v>
      </c>
      <c r="P6" s="1" t="s">
        <v>20</v>
      </c>
    </row>
    <row r="7" customHeight="1" spans="2:16">
      <c r="B7" s="1" t="s">
        <v>26</v>
      </c>
      <c r="C7" s="1" t="s">
        <v>16</v>
      </c>
      <c r="D7" s="1" t="s">
        <v>25</v>
      </c>
      <c r="E7" s="1" t="s">
        <v>18</v>
      </c>
      <c r="F7" s="1" t="s">
        <v>19</v>
      </c>
      <c r="G7" s="1" t="s">
        <v>20</v>
      </c>
      <c r="H7" s="2">
        <v>28.4043321942604</v>
      </c>
      <c r="I7" s="2">
        <v>28.4043321942604</v>
      </c>
      <c r="J7" s="31">
        <v>0</v>
      </c>
      <c r="N7" s="32">
        <v>0</v>
      </c>
      <c r="O7" s="33">
        <v>60</v>
      </c>
      <c r="P7" s="1" t="s">
        <v>20</v>
      </c>
    </row>
    <row r="8" customHeight="1" spans="2:16">
      <c r="B8" s="1" t="s">
        <v>27</v>
      </c>
      <c r="C8" s="1" t="s">
        <v>16</v>
      </c>
      <c r="D8" s="1" t="s">
        <v>25</v>
      </c>
      <c r="E8" s="1" t="s">
        <v>18</v>
      </c>
      <c r="F8" s="1" t="s">
        <v>19</v>
      </c>
      <c r="G8" s="1" t="s">
        <v>20</v>
      </c>
      <c r="H8" s="2">
        <v>28.8045016047573</v>
      </c>
      <c r="I8" s="2">
        <v>28.8045016047573</v>
      </c>
      <c r="J8" s="31">
        <v>0</v>
      </c>
      <c r="N8" s="32">
        <v>0</v>
      </c>
      <c r="O8" s="33">
        <v>60</v>
      </c>
      <c r="P8" s="1" t="s">
        <v>20</v>
      </c>
    </row>
    <row r="9" customHeight="1" spans="2:16">
      <c r="B9" s="1" t="s">
        <v>28</v>
      </c>
      <c r="C9" s="1" t="s">
        <v>16</v>
      </c>
      <c r="D9" s="1" t="s">
        <v>25</v>
      </c>
      <c r="E9" s="1" t="s">
        <v>18</v>
      </c>
      <c r="F9" s="1" t="s">
        <v>19</v>
      </c>
      <c r="G9" s="1" t="s">
        <v>20</v>
      </c>
      <c r="H9" s="2">
        <v>28.0657981827186</v>
      </c>
      <c r="I9" s="2">
        <v>28.0657981827186</v>
      </c>
      <c r="J9" s="31">
        <v>0</v>
      </c>
      <c r="N9" s="32">
        <v>0</v>
      </c>
      <c r="O9" s="33">
        <v>60</v>
      </c>
      <c r="P9" s="1" t="s">
        <v>20</v>
      </c>
    </row>
    <row r="10" customHeight="1" spans="2:16">
      <c r="B10" s="1" t="s">
        <v>29</v>
      </c>
      <c r="C10" s="1" t="s">
        <v>16</v>
      </c>
      <c r="D10" s="1" t="s">
        <v>17</v>
      </c>
      <c r="E10" s="1" t="s">
        <v>18</v>
      </c>
      <c r="F10" s="1" t="s">
        <v>30</v>
      </c>
      <c r="G10" s="1" t="s">
        <v>20</v>
      </c>
      <c r="H10" s="2">
        <v>21.5392345798859</v>
      </c>
      <c r="I10" s="2">
        <v>21.5392345798859</v>
      </c>
      <c r="J10" s="31">
        <v>0</v>
      </c>
      <c r="N10" s="32">
        <v>0</v>
      </c>
      <c r="O10" s="33">
        <v>60</v>
      </c>
      <c r="P10" s="1" t="s">
        <v>20</v>
      </c>
    </row>
    <row r="11" customHeight="1" spans="2:16">
      <c r="B11" s="1" t="s">
        <v>31</v>
      </c>
      <c r="C11" s="1" t="s">
        <v>16</v>
      </c>
      <c r="D11" s="1" t="s">
        <v>17</v>
      </c>
      <c r="E11" s="1" t="s">
        <v>18</v>
      </c>
      <c r="F11" s="1" t="s">
        <v>30</v>
      </c>
      <c r="G11" s="1" t="s">
        <v>20</v>
      </c>
      <c r="H11" s="2">
        <v>21.555049761699</v>
      </c>
      <c r="I11" s="2">
        <v>21.555049761699</v>
      </c>
      <c r="J11" s="31">
        <v>0</v>
      </c>
      <c r="N11" s="32">
        <v>0</v>
      </c>
      <c r="O11" s="33">
        <v>60</v>
      </c>
      <c r="P11" s="1" t="s">
        <v>20</v>
      </c>
    </row>
    <row r="12" customHeight="1" spans="2:16">
      <c r="B12" s="1" t="s">
        <v>32</v>
      </c>
      <c r="C12" s="1" t="s">
        <v>16</v>
      </c>
      <c r="D12" s="1" t="s">
        <v>17</v>
      </c>
      <c r="E12" s="1" t="s">
        <v>18</v>
      </c>
      <c r="F12" s="1" t="s">
        <v>30</v>
      </c>
      <c r="G12" s="1" t="s">
        <v>20</v>
      </c>
      <c r="H12" s="2">
        <v>21.433932889235</v>
      </c>
      <c r="I12" s="2">
        <v>21.433932889235</v>
      </c>
      <c r="J12" s="31">
        <v>0</v>
      </c>
      <c r="N12" s="32">
        <v>0</v>
      </c>
      <c r="O12" s="33">
        <v>60</v>
      </c>
      <c r="P12" s="1" t="s">
        <v>20</v>
      </c>
    </row>
    <row r="13" customHeight="1" spans="2:16">
      <c r="B13" s="1" t="s">
        <v>33</v>
      </c>
      <c r="C13" s="1" t="s">
        <v>16</v>
      </c>
      <c r="D13" s="1" t="s">
        <v>17</v>
      </c>
      <c r="E13" s="1" t="s">
        <v>18</v>
      </c>
      <c r="F13" s="1" t="s">
        <v>30</v>
      </c>
      <c r="G13" s="1" t="s">
        <v>20</v>
      </c>
      <c r="H13" s="2">
        <v>21.3153605191626</v>
      </c>
      <c r="I13" s="2">
        <v>21.3153605191626</v>
      </c>
      <c r="J13" s="31">
        <v>0</v>
      </c>
      <c r="N13" s="32">
        <v>0</v>
      </c>
      <c r="O13" s="33">
        <v>60</v>
      </c>
      <c r="P13" s="1" t="s">
        <v>20</v>
      </c>
    </row>
    <row r="14" customHeight="1" spans="2:16">
      <c r="B14" s="1" t="s">
        <v>34</v>
      </c>
      <c r="C14" s="1" t="s">
        <v>16</v>
      </c>
      <c r="D14" s="1" t="s">
        <v>25</v>
      </c>
      <c r="E14" s="1" t="s">
        <v>18</v>
      </c>
      <c r="F14" s="1" t="s">
        <v>30</v>
      </c>
      <c r="G14" s="1" t="s">
        <v>20</v>
      </c>
      <c r="H14" s="2">
        <v>28.9371208188404</v>
      </c>
      <c r="I14" s="2">
        <v>28.9371208188404</v>
      </c>
      <c r="J14" s="31">
        <v>0</v>
      </c>
      <c r="N14" s="32">
        <v>0</v>
      </c>
      <c r="O14" s="33">
        <v>60</v>
      </c>
      <c r="P14" s="1" t="s">
        <v>20</v>
      </c>
    </row>
    <row r="15" customHeight="1" spans="2:16">
      <c r="B15" s="1" t="s">
        <v>35</v>
      </c>
      <c r="C15" s="1" t="s">
        <v>16</v>
      </c>
      <c r="D15" s="1" t="s">
        <v>25</v>
      </c>
      <c r="E15" s="1" t="s">
        <v>18</v>
      </c>
      <c r="F15" s="1" t="s">
        <v>30</v>
      </c>
      <c r="G15" s="1" t="s">
        <v>20</v>
      </c>
      <c r="H15" s="2">
        <v>28.880077186683</v>
      </c>
      <c r="I15" s="2">
        <v>28.880077186683</v>
      </c>
      <c r="J15" s="31">
        <v>0</v>
      </c>
      <c r="N15" s="32">
        <v>0</v>
      </c>
      <c r="O15" s="33">
        <v>60</v>
      </c>
      <c r="P15" s="1" t="s">
        <v>20</v>
      </c>
    </row>
    <row r="16" customHeight="1" spans="2:16">
      <c r="B16" s="1" t="s">
        <v>36</v>
      </c>
      <c r="C16" s="1" t="s">
        <v>16</v>
      </c>
      <c r="D16" s="1" t="s">
        <v>25</v>
      </c>
      <c r="E16" s="1" t="s">
        <v>18</v>
      </c>
      <c r="F16" s="1" t="s">
        <v>30</v>
      </c>
      <c r="G16" s="1" t="s">
        <v>20</v>
      </c>
      <c r="H16" s="2">
        <v>28.9183222767329</v>
      </c>
      <c r="I16" s="2">
        <v>28.9183222767329</v>
      </c>
      <c r="J16" s="31">
        <v>0</v>
      </c>
      <c r="N16" s="32">
        <v>0</v>
      </c>
      <c r="O16" s="33">
        <v>60</v>
      </c>
      <c r="P16" s="1" t="s">
        <v>20</v>
      </c>
    </row>
    <row r="17" customHeight="1" spans="2:16">
      <c r="B17" s="1" t="s">
        <v>37</v>
      </c>
      <c r="C17" s="1" t="s">
        <v>16</v>
      </c>
      <c r="D17" s="1" t="s">
        <v>25</v>
      </c>
      <c r="E17" s="1" t="s">
        <v>18</v>
      </c>
      <c r="F17" s="1" t="s">
        <v>30</v>
      </c>
      <c r="G17" s="1" t="s">
        <v>20</v>
      </c>
      <c r="H17" s="2">
        <v>28.871000676475</v>
      </c>
      <c r="I17" s="2">
        <v>28.871000676475</v>
      </c>
      <c r="J17" s="31">
        <v>0</v>
      </c>
      <c r="N17" s="32">
        <v>0</v>
      </c>
      <c r="O17" s="33">
        <v>60</v>
      </c>
      <c r="P17" s="1" t="s">
        <v>20</v>
      </c>
    </row>
    <row r="18" customHeight="1" spans="2:16">
      <c r="B18" s="1" t="s">
        <v>38</v>
      </c>
      <c r="C18" s="1" t="s">
        <v>16</v>
      </c>
      <c r="D18" s="1" t="s">
        <v>17</v>
      </c>
      <c r="E18" s="1" t="s">
        <v>18</v>
      </c>
      <c r="F18" s="1" t="s">
        <v>39</v>
      </c>
      <c r="G18" s="1" t="s">
        <v>20</v>
      </c>
      <c r="H18" s="2">
        <v>20.6916068849579</v>
      </c>
      <c r="I18" s="2">
        <v>20.6916068849579</v>
      </c>
      <c r="J18" s="31">
        <v>0</v>
      </c>
      <c r="N18" s="32">
        <v>0</v>
      </c>
      <c r="O18" s="33">
        <v>60</v>
      </c>
      <c r="P18" s="1" t="s">
        <v>20</v>
      </c>
    </row>
    <row r="19" customHeight="1" spans="2:16">
      <c r="B19" s="1" t="s">
        <v>40</v>
      </c>
      <c r="C19" s="1" t="s">
        <v>16</v>
      </c>
      <c r="D19" s="1" t="s">
        <v>17</v>
      </c>
      <c r="E19" s="1" t="s">
        <v>18</v>
      </c>
      <c r="F19" s="1" t="s">
        <v>39</v>
      </c>
      <c r="G19" s="1" t="s">
        <v>20</v>
      </c>
      <c r="H19" s="2">
        <v>20.0219549593379</v>
      </c>
      <c r="I19" s="2">
        <v>20.0219549593379</v>
      </c>
      <c r="J19" s="31">
        <v>0</v>
      </c>
      <c r="N19" s="32">
        <v>0</v>
      </c>
      <c r="O19" s="33">
        <v>60</v>
      </c>
      <c r="P19" s="1" t="s">
        <v>20</v>
      </c>
    </row>
    <row r="20" customHeight="1" spans="2:16">
      <c r="B20" s="1" t="s">
        <v>41</v>
      </c>
      <c r="C20" s="1" t="s">
        <v>16</v>
      </c>
      <c r="D20" s="1" t="s">
        <v>17</v>
      </c>
      <c r="E20" s="1" t="s">
        <v>18</v>
      </c>
      <c r="F20" s="1" t="s">
        <v>39</v>
      </c>
      <c r="G20" s="1" t="s">
        <v>20</v>
      </c>
      <c r="H20" s="2">
        <v>20.0310653616153</v>
      </c>
      <c r="I20" s="2">
        <v>20.0310653616153</v>
      </c>
      <c r="J20" s="31">
        <v>0</v>
      </c>
      <c r="N20" s="32">
        <v>0</v>
      </c>
      <c r="O20" s="33">
        <v>60</v>
      </c>
      <c r="P20" s="1" t="s">
        <v>20</v>
      </c>
    </row>
    <row r="21" customHeight="1" spans="2:16">
      <c r="B21" s="1" t="s">
        <v>42</v>
      </c>
      <c r="C21" s="1" t="s">
        <v>16</v>
      </c>
      <c r="D21" s="1" t="s">
        <v>17</v>
      </c>
      <c r="E21" s="1" t="s">
        <v>18</v>
      </c>
      <c r="F21" s="1" t="s">
        <v>39</v>
      </c>
      <c r="G21" s="1" t="s">
        <v>20</v>
      </c>
      <c r="H21" s="2">
        <v>19.9502807030505</v>
      </c>
      <c r="I21" s="2">
        <v>19.9502807030505</v>
      </c>
      <c r="J21" s="31">
        <v>0</v>
      </c>
      <c r="N21" s="32">
        <v>0</v>
      </c>
      <c r="O21" s="33">
        <v>60</v>
      </c>
      <c r="P21" s="1" t="s">
        <v>20</v>
      </c>
    </row>
    <row r="22" customHeight="1" spans="2:16">
      <c r="B22" s="1" t="s">
        <v>43</v>
      </c>
      <c r="C22" s="1" t="s">
        <v>16</v>
      </c>
      <c r="D22" s="1" t="s">
        <v>25</v>
      </c>
      <c r="E22" s="1" t="s">
        <v>18</v>
      </c>
      <c r="F22" s="1" t="s">
        <v>39</v>
      </c>
      <c r="G22" s="1" t="s">
        <v>20</v>
      </c>
      <c r="H22" s="2">
        <v>26.0297710796166</v>
      </c>
      <c r="I22" s="2">
        <v>26.0297710796166</v>
      </c>
      <c r="J22" s="31">
        <v>0</v>
      </c>
      <c r="N22" s="32">
        <v>0</v>
      </c>
      <c r="O22" s="33">
        <v>60</v>
      </c>
      <c r="P22" s="1" t="s">
        <v>20</v>
      </c>
    </row>
    <row r="23" customHeight="1" spans="2:16">
      <c r="B23" s="1" t="s">
        <v>44</v>
      </c>
      <c r="C23" s="1" t="s">
        <v>16</v>
      </c>
      <c r="D23" s="1" t="s">
        <v>25</v>
      </c>
      <c r="E23" s="1" t="s">
        <v>18</v>
      </c>
      <c r="F23" s="1" t="s">
        <v>39</v>
      </c>
      <c r="G23" s="1" t="s">
        <v>20</v>
      </c>
      <c r="H23" s="2">
        <v>25.9180479605808</v>
      </c>
      <c r="I23" s="2">
        <v>25.9180479605808</v>
      </c>
      <c r="J23" s="31">
        <v>0</v>
      </c>
      <c r="N23" s="32">
        <v>0</v>
      </c>
      <c r="O23" s="33">
        <v>60</v>
      </c>
      <c r="P23" s="1" t="s">
        <v>20</v>
      </c>
    </row>
    <row r="24" customHeight="1" spans="2:16">
      <c r="B24" s="1" t="s">
        <v>45</v>
      </c>
      <c r="C24" s="1" t="s">
        <v>16</v>
      </c>
      <c r="D24" s="1" t="s">
        <v>25</v>
      </c>
      <c r="E24" s="1" t="s">
        <v>18</v>
      </c>
      <c r="F24" s="1" t="s">
        <v>39</v>
      </c>
      <c r="G24" s="1" t="s">
        <v>20</v>
      </c>
      <c r="H24" s="2">
        <v>26.0558204450286</v>
      </c>
      <c r="I24" s="2">
        <v>26.0558204450286</v>
      </c>
      <c r="J24" s="31">
        <v>0</v>
      </c>
      <c r="N24" s="32">
        <v>0</v>
      </c>
      <c r="O24" s="33">
        <v>60</v>
      </c>
      <c r="P24" s="1" t="s">
        <v>20</v>
      </c>
    </row>
    <row r="25" customHeight="1" spans="2:16">
      <c r="B25" s="1" t="s">
        <v>46</v>
      </c>
      <c r="C25" s="1" t="s">
        <v>16</v>
      </c>
      <c r="D25" s="1" t="s">
        <v>25</v>
      </c>
      <c r="E25" s="1" t="s">
        <v>18</v>
      </c>
      <c r="F25" s="1" t="s">
        <v>39</v>
      </c>
      <c r="G25" s="1" t="s">
        <v>20</v>
      </c>
      <c r="H25" s="2">
        <v>25.9560172951762</v>
      </c>
      <c r="I25" s="2">
        <v>25.9560172951762</v>
      </c>
      <c r="J25" s="31">
        <v>0</v>
      </c>
      <c r="N25" s="32">
        <v>0</v>
      </c>
      <c r="O25" s="33">
        <v>60</v>
      </c>
      <c r="P25" s="1" t="s">
        <v>20</v>
      </c>
    </row>
    <row r="26" customHeight="1" spans="2:16">
      <c r="B26" s="1" t="s">
        <v>47</v>
      </c>
      <c r="C26" s="1" t="s">
        <v>16</v>
      </c>
      <c r="D26" s="1" t="s">
        <v>17</v>
      </c>
      <c r="E26" s="1" t="s">
        <v>18</v>
      </c>
      <c r="F26" s="1" t="s">
        <v>48</v>
      </c>
      <c r="G26" s="1" t="s">
        <v>20</v>
      </c>
      <c r="H26" s="2">
        <v>20.4810474307672</v>
      </c>
      <c r="I26" s="2">
        <v>20.4810474307672</v>
      </c>
      <c r="J26" s="31">
        <v>0</v>
      </c>
      <c r="N26" s="32">
        <v>0</v>
      </c>
      <c r="O26" s="33">
        <v>60</v>
      </c>
      <c r="P26" s="1" t="s">
        <v>20</v>
      </c>
    </row>
    <row r="27" customHeight="1" spans="2:16">
      <c r="B27" s="1" t="s">
        <v>49</v>
      </c>
      <c r="C27" s="1" t="s">
        <v>16</v>
      </c>
      <c r="D27" s="1" t="s">
        <v>17</v>
      </c>
      <c r="E27" s="1" t="s">
        <v>18</v>
      </c>
      <c r="F27" s="1" t="s">
        <v>48</v>
      </c>
      <c r="G27" s="1" t="s">
        <v>20</v>
      </c>
      <c r="H27" s="2">
        <v>20.4240958198988</v>
      </c>
      <c r="I27" s="2">
        <v>20.4240958198988</v>
      </c>
      <c r="J27" s="31">
        <v>0</v>
      </c>
      <c r="N27" s="32">
        <v>0</v>
      </c>
      <c r="O27" s="33">
        <v>60</v>
      </c>
      <c r="P27" s="1" t="s">
        <v>20</v>
      </c>
    </row>
    <row r="28" customHeight="1" spans="2:16">
      <c r="B28" s="1" t="s">
        <v>50</v>
      </c>
      <c r="C28" s="1" t="s">
        <v>16</v>
      </c>
      <c r="D28" s="1" t="s">
        <v>17</v>
      </c>
      <c r="E28" s="1" t="s">
        <v>18</v>
      </c>
      <c r="F28" s="1" t="s">
        <v>48</v>
      </c>
      <c r="G28" s="1" t="s">
        <v>20</v>
      </c>
      <c r="H28" s="2">
        <v>20.4169524744913</v>
      </c>
      <c r="I28" s="2">
        <v>20.4169524744913</v>
      </c>
      <c r="J28" s="31">
        <v>0</v>
      </c>
      <c r="N28" s="32">
        <v>0</v>
      </c>
      <c r="O28" s="33">
        <v>60</v>
      </c>
      <c r="P28" s="1" t="s">
        <v>20</v>
      </c>
    </row>
    <row r="29" customHeight="1" spans="2:16">
      <c r="B29" s="1" t="s">
        <v>51</v>
      </c>
      <c r="C29" s="1" t="s">
        <v>16</v>
      </c>
      <c r="D29" s="1" t="s">
        <v>17</v>
      </c>
      <c r="E29" s="1" t="s">
        <v>18</v>
      </c>
      <c r="F29" s="1" t="s">
        <v>48</v>
      </c>
      <c r="G29" s="1" t="s">
        <v>20</v>
      </c>
      <c r="H29" s="2">
        <v>20.3457812790815</v>
      </c>
      <c r="I29" s="2">
        <v>20.3457812790815</v>
      </c>
      <c r="J29" s="31">
        <v>0</v>
      </c>
      <c r="N29" s="32">
        <v>0</v>
      </c>
      <c r="O29" s="33">
        <v>60</v>
      </c>
      <c r="P29" s="1" t="s">
        <v>20</v>
      </c>
    </row>
    <row r="30" customHeight="1" spans="2:16">
      <c r="B30" s="1" t="s">
        <v>52</v>
      </c>
      <c r="C30" s="1" t="s">
        <v>16</v>
      </c>
      <c r="D30" s="1" t="s">
        <v>25</v>
      </c>
      <c r="E30" s="1" t="s">
        <v>18</v>
      </c>
      <c r="F30" s="1" t="s">
        <v>48</v>
      </c>
      <c r="G30" s="1" t="s">
        <v>20</v>
      </c>
      <c r="H30" s="2">
        <v>26.1360483545139</v>
      </c>
      <c r="I30" s="2">
        <v>26.1360483545139</v>
      </c>
      <c r="J30" s="31">
        <v>0</v>
      </c>
      <c r="N30" s="32">
        <v>0</v>
      </c>
      <c r="O30" s="33">
        <v>60</v>
      </c>
      <c r="P30" s="1" t="s">
        <v>20</v>
      </c>
    </row>
    <row r="31" customHeight="1" spans="2:16">
      <c r="B31" s="1" t="s">
        <v>53</v>
      </c>
      <c r="C31" s="1" t="s">
        <v>16</v>
      </c>
      <c r="D31" s="1" t="s">
        <v>25</v>
      </c>
      <c r="E31" s="1" t="s">
        <v>18</v>
      </c>
      <c r="F31" s="1" t="s">
        <v>48</v>
      </c>
      <c r="G31" s="1" t="s">
        <v>20</v>
      </c>
      <c r="H31" s="2">
        <v>25.7428709194849</v>
      </c>
      <c r="I31" s="2">
        <v>25.7428709194849</v>
      </c>
      <c r="J31" s="31">
        <v>0</v>
      </c>
      <c r="N31" s="32">
        <v>0</v>
      </c>
      <c r="O31" s="33">
        <v>60</v>
      </c>
      <c r="P31" s="1" t="s">
        <v>20</v>
      </c>
    </row>
    <row r="32" customHeight="1" spans="2:16">
      <c r="B32" s="1" t="s">
        <v>54</v>
      </c>
      <c r="C32" s="1" t="s">
        <v>16</v>
      </c>
      <c r="D32" s="1" t="s">
        <v>25</v>
      </c>
      <c r="E32" s="1" t="s">
        <v>18</v>
      </c>
      <c r="F32" s="1" t="s">
        <v>48</v>
      </c>
      <c r="G32" s="1" t="s">
        <v>20</v>
      </c>
      <c r="H32" s="2">
        <v>25.8287162074944</v>
      </c>
      <c r="I32" s="2">
        <v>25.8287162074944</v>
      </c>
      <c r="J32" s="31">
        <v>0</v>
      </c>
      <c r="N32" s="32">
        <v>0</v>
      </c>
      <c r="O32" s="33">
        <v>60</v>
      </c>
      <c r="P32" s="1" t="s">
        <v>20</v>
      </c>
    </row>
    <row r="33" customHeight="1" spans="2:16">
      <c r="B33" s="1" t="s">
        <v>55</v>
      </c>
      <c r="C33" s="1" t="s">
        <v>16</v>
      </c>
      <c r="D33" s="1" t="s">
        <v>25</v>
      </c>
      <c r="E33" s="1" t="s">
        <v>18</v>
      </c>
      <c r="F33" s="1" t="s">
        <v>48</v>
      </c>
      <c r="G33" s="1" t="s">
        <v>20</v>
      </c>
      <c r="H33" s="2">
        <v>25.7906923603318</v>
      </c>
      <c r="I33" s="2">
        <v>25.7906923603318</v>
      </c>
      <c r="J33" s="31">
        <v>0</v>
      </c>
      <c r="N33" s="32">
        <v>0</v>
      </c>
      <c r="O33" s="33">
        <v>60</v>
      </c>
      <c r="P33" s="1" t="s">
        <v>20</v>
      </c>
    </row>
    <row r="34" customHeight="1" spans="2:16">
      <c r="B34" s="1" t="s">
        <v>56</v>
      </c>
      <c r="C34" s="1" t="s">
        <v>16</v>
      </c>
      <c r="D34" s="1" t="s">
        <v>17</v>
      </c>
      <c r="E34" s="1" t="s">
        <v>18</v>
      </c>
      <c r="F34" s="1" t="s">
        <v>57</v>
      </c>
      <c r="G34" s="1" t="s">
        <v>20</v>
      </c>
      <c r="H34" s="2">
        <v>21.172002150743</v>
      </c>
      <c r="I34" s="2">
        <v>21.172002150743</v>
      </c>
      <c r="J34" s="31">
        <v>0</v>
      </c>
      <c r="N34" s="32">
        <v>0</v>
      </c>
      <c r="O34" s="33">
        <v>60</v>
      </c>
      <c r="P34" s="1" t="s">
        <v>20</v>
      </c>
    </row>
    <row r="35" customHeight="1" spans="2:16">
      <c r="B35" s="1" t="s">
        <v>58</v>
      </c>
      <c r="C35" s="1" t="s">
        <v>16</v>
      </c>
      <c r="D35" s="1" t="s">
        <v>17</v>
      </c>
      <c r="E35" s="1" t="s">
        <v>18</v>
      </c>
      <c r="F35" s="1" t="s">
        <v>57</v>
      </c>
      <c r="G35" s="1" t="s">
        <v>20</v>
      </c>
      <c r="H35" s="2">
        <v>20.75069887089</v>
      </c>
      <c r="I35" s="2">
        <v>20.75069887089</v>
      </c>
      <c r="J35" s="31">
        <v>0</v>
      </c>
      <c r="N35" s="32">
        <v>0</v>
      </c>
      <c r="O35" s="33">
        <v>60</v>
      </c>
      <c r="P35" s="1" t="s">
        <v>20</v>
      </c>
    </row>
    <row r="36" customHeight="1" spans="2:16">
      <c r="B36" s="1" t="s">
        <v>59</v>
      </c>
      <c r="C36" s="1" t="s">
        <v>16</v>
      </c>
      <c r="D36" s="1" t="s">
        <v>17</v>
      </c>
      <c r="E36" s="1" t="s">
        <v>18</v>
      </c>
      <c r="F36" s="1" t="s">
        <v>57</v>
      </c>
      <c r="G36" s="1" t="s">
        <v>20</v>
      </c>
      <c r="H36" s="2">
        <v>20.7103473805088</v>
      </c>
      <c r="I36" s="2">
        <v>20.7103473805088</v>
      </c>
      <c r="J36" s="31">
        <v>0</v>
      </c>
      <c r="N36" s="32">
        <v>0</v>
      </c>
      <c r="O36" s="33">
        <v>60</v>
      </c>
      <c r="P36" s="1" t="s">
        <v>20</v>
      </c>
    </row>
    <row r="37" customHeight="1" spans="2:16">
      <c r="B37" s="1" t="s">
        <v>60</v>
      </c>
      <c r="C37" s="1" t="s">
        <v>16</v>
      </c>
      <c r="D37" s="1" t="s">
        <v>17</v>
      </c>
      <c r="E37" s="1" t="s">
        <v>18</v>
      </c>
      <c r="F37" s="1" t="s">
        <v>57</v>
      </c>
      <c r="G37" s="1" t="s">
        <v>20</v>
      </c>
      <c r="H37" s="2">
        <v>20.7562571281236</v>
      </c>
      <c r="I37" s="2">
        <v>20.7562571281236</v>
      </c>
      <c r="J37" s="31">
        <v>0</v>
      </c>
      <c r="N37" s="32">
        <v>0</v>
      </c>
      <c r="O37" s="33">
        <v>60</v>
      </c>
      <c r="P37" s="1" t="s">
        <v>20</v>
      </c>
    </row>
    <row r="38" customHeight="1" spans="2:16">
      <c r="B38" s="1" t="s">
        <v>61</v>
      </c>
      <c r="C38" s="1" t="s">
        <v>16</v>
      </c>
      <c r="D38" s="1" t="s">
        <v>25</v>
      </c>
      <c r="E38" s="1" t="s">
        <v>18</v>
      </c>
      <c r="F38" s="1" t="s">
        <v>57</v>
      </c>
      <c r="G38" s="1" t="s">
        <v>20</v>
      </c>
      <c r="H38" s="2">
        <v>25.6404499785311</v>
      </c>
      <c r="I38" s="2">
        <v>25.6404499785311</v>
      </c>
      <c r="J38" s="31">
        <v>0</v>
      </c>
      <c r="N38" s="32">
        <v>0</v>
      </c>
      <c r="O38" s="33">
        <v>60</v>
      </c>
      <c r="P38" s="1" t="s">
        <v>20</v>
      </c>
    </row>
    <row r="39" customHeight="1" spans="2:16">
      <c r="B39" s="1" t="s">
        <v>62</v>
      </c>
      <c r="C39" s="1" t="s">
        <v>16</v>
      </c>
      <c r="D39" s="1" t="s">
        <v>25</v>
      </c>
      <c r="E39" s="1" t="s">
        <v>18</v>
      </c>
      <c r="F39" s="1" t="s">
        <v>57</v>
      </c>
      <c r="G39" s="1" t="s">
        <v>20</v>
      </c>
      <c r="H39" s="2">
        <v>25.5563999331105</v>
      </c>
      <c r="I39" s="2">
        <v>25.5563999331105</v>
      </c>
      <c r="J39" s="31">
        <v>0</v>
      </c>
      <c r="N39" s="32">
        <v>0</v>
      </c>
      <c r="O39" s="33">
        <v>60</v>
      </c>
      <c r="P39" s="1" t="s">
        <v>20</v>
      </c>
    </row>
    <row r="40" customHeight="1" spans="2:16">
      <c r="B40" s="1" t="s">
        <v>63</v>
      </c>
      <c r="C40" s="1" t="s">
        <v>16</v>
      </c>
      <c r="D40" s="1" t="s">
        <v>25</v>
      </c>
      <c r="E40" s="1" t="s">
        <v>18</v>
      </c>
      <c r="F40" s="1" t="s">
        <v>57</v>
      </c>
      <c r="G40" s="1" t="s">
        <v>20</v>
      </c>
      <c r="H40" s="2">
        <v>25.453109475714</v>
      </c>
      <c r="I40" s="2">
        <v>25.453109475714</v>
      </c>
      <c r="J40" s="31">
        <v>0</v>
      </c>
      <c r="N40" s="32">
        <v>0</v>
      </c>
      <c r="O40" s="33">
        <v>60</v>
      </c>
      <c r="P40" s="1" t="s">
        <v>20</v>
      </c>
    </row>
    <row r="41" customHeight="1" spans="2:16">
      <c r="B41" s="1" t="s">
        <v>64</v>
      </c>
      <c r="C41" s="1" t="s">
        <v>16</v>
      </c>
      <c r="D41" s="1" t="s">
        <v>25</v>
      </c>
      <c r="E41" s="1" t="s">
        <v>18</v>
      </c>
      <c r="F41" s="1" t="s">
        <v>57</v>
      </c>
      <c r="G41" s="1" t="s">
        <v>20</v>
      </c>
      <c r="H41" s="2">
        <v>25.4697395226148</v>
      </c>
      <c r="I41" s="2">
        <v>25.4697395226148</v>
      </c>
      <c r="J41" s="31">
        <v>0</v>
      </c>
      <c r="N41" s="32">
        <v>0</v>
      </c>
      <c r="O41" s="33">
        <v>60</v>
      </c>
      <c r="P41" s="1" t="s">
        <v>20</v>
      </c>
    </row>
    <row r="42" customHeight="1" spans="2:16">
      <c r="B42" s="1" t="s">
        <v>65</v>
      </c>
      <c r="C42" s="1" t="s">
        <v>16</v>
      </c>
      <c r="D42" s="1" t="s">
        <v>17</v>
      </c>
      <c r="E42" s="1" t="s">
        <v>18</v>
      </c>
      <c r="F42" s="1" t="s">
        <v>66</v>
      </c>
      <c r="G42" s="1" t="s">
        <v>20</v>
      </c>
      <c r="H42" s="2">
        <v>22.207190598091</v>
      </c>
      <c r="I42" s="2">
        <v>22.207190598091</v>
      </c>
      <c r="J42" s="31">
        <v>0</v>
      </c>
      <c r="N42" s="32">
        <v>0</v>
      </c>
      <c r="O42" s="33">
        <v>60</v>
      </c>
      <c r="P42" s="1" t="s">
        <v>20</v>
      </c>
    </row>
    <row r="43" customHeight="1" spans="2:16">
      <c r="B43" s="1" t="s">
        <v>67</v>
      </c>
      <c r="C43" s="1" t="s">
        <v>16</v>
      </c>
      <c r="D43" s="1" t="s">
        <v>17</v>
      </c>
      <c r="E43" s="1" t="s">
        <v>18</v>
      </c>
      <c r="F43" s="1" t="s">
        <v>66</v>
      </c>
      <c r="G43" s="1" t="s">
        <v>20</v>
      </c>
      <c r="H43" s="2">
        <v>21.9890385221647</v>
      </c>
      <c r="I43" s="2">
        <v>21.9890385221647</v>
      </c>
      <c r="J43" s="31">
        <v>0</v>
      </c>
      <c r="N43" s="32">
        <v>0</v>
      </c>
      <c r="O43" s="33">
        <v>60</v>
      </c>
      <c r="P43" s="1" t="s">
        <v>20</v>
      </c>
    </row>
    <row r="44" customHeight="1" spans="2:16">
      <c r="B44" s="1" t="s">
        <v>68</v>
      </c>
      <c r="C44" s="1" t="s">
        <v>16</v>
      </c>
      <c r="D44" s="1" t="s">
        <v>17</v>
      </c>
      <c r="E44" s="1" t="s">
        <v>18</v>
      </c>
      <c r="F44" s="1" t="s">
        <v>66</v>
      </c>
      <c r="G44" s="1" t="s">
        <v>20</v>
      </c>
      <c r="H44" s="2">
        <v>21.9595339992294</v>
      </c>
      <c r="I44" s="2">
        <v>21.9595339992294</v>
      </c>
      <c r="J44" s="31">
        <v>0</v>
      </c>
      <c r="N44" s="32">
        <v>0</v>
      </c>
      <c r="O44" s="33">
        <v>60</v>
      </c>
      <c r="P44" s="1" t="s">
        <v>20</v>
      </c>
    </row>
    <row r="45" customHeight="1" spans="2:16">
      <c r="B45" s="1" t="s">
        <v>69</v>
      </c>
      <c r="C45" s="1" t="s">
        <v>16</v>
      </c>
      <c r="D45" s="1" t="s">
        <v>17</v>
      </c>
      <c r="E45" s="1" t="s">
        <v>18</v>
      </c>
      <c r="F45" s="1" t="s">
        <v>66</v>
      </c>
      <c r="G45" s="1" t="s">
        <v>20</v>
      </c>
      <c r="H45" s="2">
        <v>21.7829539829795</v>
      </c>
      <c r="I45" s="2">
        <v>21.7829539829795</v>
      </c>
      <c r="J45" s="31">
        <v>0</v>
      </c>
      <c r="N45" s="32">
        <v>0</v>
      </c>
      <c r="O45" s="33">
        <v>60</v>
      </c>
      <c r="P45" s="1" t="s">
        <v>20</v>
      </c>
    </row>
    <row r="46" customHeight="1" spans="2:16">
      <c r="B46" s="1" t="s">
        <v>70</v>
      </c>
      <c r="C46" s="1" t="s">
        <v>16</v>
      </c>
      <c r="D46" s="1" t="s">
        <v>25</v>
      </c>
      <c r="E46" s="1" t="s">
        <v>18</v>
      </c>
      <c r="F46" s="1" t="s">
        <v>66</v>
      </c>
      <c r="G46" s="1" t="s">
        <v>20</v>
      </c>
      <c r="H46" s="2">
        <v>26.6088697983111</v>
      </c>
      <c r="I46" s="2">
        <v>26.6088697983111</v>
      </c>
      <c r="J46" s="31">
        <v>0</v>
      </c>
      <c r="N46" s="32">
        <v>0</v>
      </c>
      <c r="O46" s="33">
        <v>60</v>
      </c>
      <c r="P46" s="1" t="s">
        <v>20</v>
      </c>
    </row>
    <row r="47" customHeight="1" spans="2:16">
      <c r="B47" s="1" t="s">
        <v>71</v>
      </c>
      <c r="C47" s="1" t="s">
        <v>16</v>
      </c>
      <c r="D47" s="1" t="s">
        <v>25</v>
      </c>
      <c r="E47" s="1" t="s">
        <v>18</v>
      </c>
      <c r="F47" s="1" t="s">
        <v>66</v>
      </c>
      <c r="G47" s="1" t="s">
        <v>20</v>
      </c>
      <c r="H47" s="2">
        <v>26.5798245118333</v>
      </c>
      <c r="I47" s="2">
        <v>26.5798245118333</v>
      </c>
      <c r="J47" s="31">
        <v>0</v>
      </c>
      <c r="N47" s="32">
        <v>0</v>
      </c>
      <c r="O47" s="33">
        <v>60</v>
      </c>
      <c r="P47" s="1" t="s">
        <v>20</v>
      </c>
    </row>
    <row r="48" customHeight="1" spans="2:16">
      <c r="B48" s="1" t="s">
        <v>72</v>
      </c>
      <c r="C48" s="1" t="s">
        <v>16</v>
      </c>
      <c r="D48" s="1" t="s">
        <v>25</v>
      </c>
      <c r="E48" s="1" t="s">
        <v>18</v>
      </c>
      <c r="F48" s="1" t="s">
        <v>66</v>
      </c>
      <c r="G48" s="1" t="s">
        <v>20</v>
      </c>
      <c r="H48" s="2">
        <v>26.4548073770576</v>
      </c>
      <c r="I48" s="2">
        <v>26.4548073770576</v>
      </c>
      <c r="J48" s="31">
        <v>0</v>
      </c>
      <c r="N48" s="32">
        <v>0</v>
      </c>
      <c r="O48" s="33">
        <v>60</v>
      </c>
      <c r="P48" s="1" t="s">
        <v>20</v>
      </c>
    </row>
    <row r="49" customHeight="1" spans="2:16">
      <c r="B49" s="1" t="s">
        <v>73</v>
      </c>
      <c r="C49" s="1" t="s">
        <v>16</v>
      </c>
      <c r="D49" s="1" t="s">
        <v>25</v>
      </c>
      <c r="E49" s="1" t="s">
        <v>18</v>
      </c>
      <c r="F49" s="1" t="s">
        <v>66</v>
      </c>
      <c r="G49" s="1" t="s">
        <v>20</v>
      </c>
      <c r="H49" s="2">
        <v>26.4110504134909</v>
      </c>
      <c r="I49" s="2">
        <v>26.4110504134909</v>
      </c>
      <c r="J49" s="31">
        <v>0</v>
      </c>
      <c r="N49" s="32">
        <v>0</v>
      </c>
      <c r="O49" s="33">
        <v>60</v>
      </c>
      <c r="P49" s="1" t="s">
        <v>20</v>
      </c>
    </row>
    <row r="50" customHeight="1" spans="2:16">
      <c r="B50" s="1" t="s">
        <v>74</v>
      </c>
      <c r="C50" s="1" t="s">
        <v>16</v>
      </c>
      <c r="D50" s="1" t="s">
        <v>17</v>
      </c>
      <c r="E50" s="1" t="s">
        <v>18</v>
      </c>
      <c r="F50" s="1" t="s">
        <v>75</v>
      </c>
      <c r="G50" s="1" t="s">
        <v>20</v>
      </c>
      <c r="H50" s="2">
        <v>20.7604450221763</v>
      </c>
      <c r="I50" s="2">
        <v>20.7604450221763</v>
      </c>
      <c r="J50" s="31">
        <v>0</v>
      </c>
      <c r="N50" s="32">
        <v>0</v>
      </c>
      <c r="O50" s="33">
        <v>60</v>
      </c>
      <c r="P50" s="1" t="s">
        <v>20</v>
      </c>
    </row>
    <row r="51" customHeight="1" spans="2:16">
      <c r="B51" s="1" t="s">
        <v>76</v>
      </c>
      <c r="C51" s="1" t="s">
        <v>16</v>
      </c>
      <c r="D51" s="1" t="s">
        <v>17</v>
      </c>
      <c r="E51" s="1" t="s">
        <v>18</v>
      </c>
      <c r="F51" s="1" t="s">
        <v>75</v>
      </c>
      <c r="G51" s="1" t="s">
        <v>20</v>
      </c>
      <c r="H51" s="2">
        <v>20.7245783250037</v>
      </c>
      <c r="I51" s="2">
        <v>20.7245783250037</v>
      </c>
      <c r="J51" s="31">
        <v>0</v>
      </c>
      <c r="N51" s="32">
        <v>0</v>
      </c>
      <c r="O51" s="33">
        <v>60</v>
      </c>
      <c r="P51" s="1" t="s">
        <v>20</v>
      </c>
    </row>
    <row r="52" customHeight="1" spans="2:16">
      <c r="B52" s="1" t="s">
        <v>77</v>
      </c>
      <c r="C52" s="1" t="s">
        <v>16</v>
      </c>
      <c r="D52" s="1" t="s">
        <v>17</v>
      </c>
      <c r="E52" s="1" t="s">
        <v>18</v>
      </c>
      <c r="F52" s="1" t="s">
        <v>75</v>
      </c>
      <c r="G52" s="1" t="s">
        <v>20</v>
      </c>
      <c r="H52" s="2">
        <v>20.7073892010882</v>
      </c>
      <c r="I52" s="2">
        <v>20.7073892010882</v>
      </c>
      <c r="J52" s="31">
        <v>0</v>
      </c>
      <c r="N52" s="32">
        <v>0</v>
      </c>
      <c r="O52" s="33">
        <v>60</v>
      </c>
      <c r="P52" s="1" t="s">
        <v>20</v>
      </c>
    </row>
    <row r="53" customHeight="1" spans="2:16">
      <c r="B53" s="1" t="s">
        <v>78</v>
      </c>
      <c r="C53" s="1" t="s">
        <v>16</v>
      </c>
      <c r="D53" s="1" t="s">
        <v>17</v>
      </c>
      <c r="E53" s="1" t="s">
        <v>18</v>
      </c>
      <c r="F53" s="1" t="s">
        <v>75</v>
      </c>
      <c r="G53" s="1" t="s">
        <v>20</v>
      </c>
      <c r="H53" s="2">
        <v>20.479625769607</v>
      </c>
      <c r="I53" s="2">
        <v>20.479625769607</v>
      </c>
      <c r="J53" s="31">
        <v>0</v>
      </c>
      <c r="N53" s="32">
        <v>0</v>
      </c>
      <c r="O53" s="33">
        <v>60</v>
      </c>
      <c r="P53" s="1" t="s">
        <v>20</v>
      </c>
    </row>
    <row r="54" customHeight="1" spans="2:16">
      <c r="B54" s="1" t="s">
        <v>79</v>
      </c>
      <c r="C54" s="1" t="s">
        <v>16</v>
      </c>
      <c r="D54" s="1" t="s">
        <v>25</v>
      </c>
      <c r="E54" s="1" t="s">
        <v>18</v>
      </c>
      <c r="F54" s="1" t="s">
        <v>75</v>
      </c>
      <c r="G54" s="1" t="s">
        <v>20</v>
      </c>
      <c r="H54" s="2">
        <v>27.4935020221126</v>
      </c>
      <c r="I54" s="2">
        <v>27.4935020221126</v>
      </c>
      <c r="J54" s="31">
        <v>0</v>
      </c>
      <c r="N54" s="32">
        <v>0</v>
      </c>
      <c r="O54" s="33">
        <v>60</v>
      </c>
      <c r="P54" s="1" t="s">
        <v>20</v>
      </c>
    </row>
    <row r="55" customHeight="1" spans="2:16">
      <c r="B55" s="1" t="s">
        <v>80</v>
      </c>
      <c r="C55" s="1" t="s">
        <v>16</v>
      </c>
      <c r="D55" s="1" t="s">
        <v>25</v>
      </c>
      <c r="E55" s="1" t="s">
        <v>18</v>
      </c>
      <c r="F55" s="1" t="s">
        <v>75</v>
      </c>
      <c r="G55" s="1" t="s">
        <v>20</v>
      </c>
      <c r="H55" s="2">
        <v>27.5137267424347</v>
      </c>
      <c r="I55" s="2">
        <v>27.5137267424347</v>
      </c>
      <c r="J55" s="31">
        <v>0</v>
      </c>
      <c r="N55" s="32">
        <v>0</v>
      </c>
      <c r="O55" s="33">
        <v>60</v>
      </c>
      <c r="P55" s="1" t="s">
        <v>20</v>
      </c>
    </row>
    <row r="56" customHeight="1" spans="2:16">
      <c r="B56" s="1" t="s">
        <v>81</v>
      </c>
      <c r="C56" s="1" t="s">
        <v>16</v>
      </c>
      <c r="D56" s="1" t="s">
        <v>25</v>
      </c>
      <c r="E56" s="1" t="s">
        <v>18</v>
      </c>
      <c r="F56" s="1" t="s">
        <v>75</v>
      </c>
      <c r="G56" s="1" t="s">
        <v>20</v>
      </c>
      <c r="H56" s="2">
        <v>27.9175385372496</v>
      </c>
      <c r="I56" s="2">
        <v>27.9175385372496</v>
      </c>
      <c r="J56" s="31">
        <v>0</v>
      </c>
      <c r="N56" s="32">
        <v>0</v>
      </c>
      <c r="O56" s="33">
        <v>60</v>
      </c>
      <c r="P56" s="1" t="s">
        <v>20</v>
      </c>
    </row>
    <row r="57" customHeight="1" spans="2:16">
      <c r="B57" s="1" t="s">
        <v>82</v>
      </c>
      <c r="C57" s="1" t="s">
        <v>16</v>
      </c>
      <c r="D57" s="1" t="s">
        <v>25</v>
      </c>
      <c r="E57" s="1" t="s">
        <v>18</v>
      </c>
      <c r="F57" s="1" t="s">
        <v>75</v>
      </c>
      <c r="G57" s="1" t="s">
        <v>20</v>
      </c>
      <c r="H57" s="2">
        <v>27.5009605684537</v>
      </c>
      <c r="I57" s="2">
        <v>27.5009605684537</v>
      </c>
      <c r="J57" s="31">
        <v>0</v>
      </c>
      <c r="N57" s="32">
        <v>0</v>
      </c>
      <c r="O57" s="33">
        <v>60</v>
      </c>
      <c r="P57" s="1" t="s">
        <v>20</v>
      </c>
    </row>
  </sheetData>
  <printOptions headings="1" gridLines="1"/>
  <pageMargins left="0" right="0" top="0" bottom="0" header="0" footer="0"/>
  <pageSetup paperSize="9" pageOrder="overThenDown" orientation="portrait" blackAndWhite="1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70"/>
  <sheetViews>
    <sheetView topLeftCell="A31" workbookViewId="0">
      <selection activeCell="A58" sqref="A58"/>
    </sheetView>
  </sheetViews>
  <sheetFormatPr defaultColWidth="9" defaultRowHeight="10.5"/>
  <cols>
    <col min="11" max="11" width="16" customWidth="1"/>
    <col min="12" max="12" width="24.1666666666667" customWidth="1"/>
  </cols>
  <sheetData>
    <row r="1" ht="13.5" spans="1:19">
      <c r="A1" s="1" t="s">
        <v>17</v>
      </c>
      <c r="B1" s="1" t="s">
        <v>18</v>
      </c>
      <c r="C1" s="1" t="s">
        <v>19</v>
      </c>
      <c r="D1" s="1" t="s">
        <v>20</v>
      </c>
      <c r="E1" s="2"/>
      <c r="F1" s="2">
        <v>20.8596760365866</v>
      </c>
      <c r="G1" s="2">
        <v>20.8596760365866</v>
      </c>
      <c r="H1" s="2">
        <v>20.8596760365866</v>
      </c>
      <c r="I1" s="6"/>
      <c r="J1" s="7" t="s">
        <v>83</v>
      </c>
      <c r="K1" s="7" t="s">
        <v>84</v>
      </c>
      <c r="L1" s="7" t="s">
        <v>85</v>
      </c>
      <c r="M1" s="7" t="s">
        <v>86</v>
      </c>
      <c r="N1" s="7" t="s">
        <v>87</v>
      </c>
      <c r="O1" s="7" t="s">
        <v>88</v>
      </c>
      <c r="P1" s="7" t="s">
        <v>89</v>
      </c>
      <c r="Q1" s="7" t="s">
        <v>90</v>
      </c>
      <c r="R1" s="7" t="s">
        <v>86</v>
      </c>
      <c r="S1" s="7" t="s">
        <v>91</v>
      </c>
    </row>
    <row r="2" ht="12.75" spans="1:20">
      <c r="A2" s="1" t="s">
        <v>17</v>
      </c>
      <c r="B2" s="1" t="s">
        <v>18</v>
      </c>
      <c r="C2" s="1" t="s">
        <v>19</v>
      </c>
      <c r="D2" s="1" t="s">
        <v>20</v>
      </c>
      <c r="E2" s="2">
        <v>21.0336654022349</v>
      </c>
      <c r="F2" s="2"/>
      <c r="G2" s="2">
        <v>21.0336654022349</v>
      </c>
      <c r="H2" s="2">
        <v>21.0336654022349</v>
      </c>
      <c r="I2" s="8"/>
      <c r="J2" s="9">
        <v>0</v>
      </c>
      <c r="K2" s="2">
        <v>28.6989547214753</v>
      </c>
      <c r="L2" s="2">
        <v>20.8596760365866</v>
      </c>
      <c r="M2" s="10">
        <f>AVERAGE(L2:L4)</f>
        <v>20.9437985790192</v>
      </c>
      <c r="N2" s="11">
        <f t="shared" ref="N2:N7" si="0">K2-L2</f>
        <v>7.8392786848887</v>
      </c>
      <c r="O2" s="12">
        <f>AVERAGE(N2:N4)</f>
        <v>7.69213092781177</v>
      </c>
      <c r="P2" s="11">
        <f t="shared" ref="P2:P7" si="1">N2-O2</f>
        <v>0.147147757076933</v>
      </c>
      <c r="Q2" s="11">
        <f t="shared" ref="Q2:Q7" si="2">POWER(2,-P2)</f>
        <v>0.903034019018054</v>
      </c>
      <c r="R2" s="12">
        <v>1.01489636307643</v>
      </c>
      <c r="S2" s="12">
        <f>_xlfn.STDEV.P(Q2:Q4)</f>
        <v>0.167483935431962</v>
      </c>
      <c r="T2">
        <v>0.903034019018054</v>
      </c>
    </row>
    <row r="3" ht="12.75" spans="1:20">
      <c r="A3" s="1" t="s">
        <v>17</v>
      </c>
      <c r="B3" s="1" t="s">
        <v>18</v>
      </c>
      <c r="C3" s="1" t="s">
        <v>19</v>
      </c>
      <c r="D3" s="1" t="s">
        <v>20</v>
      </c>
      <c r="E3" s="2">
        <v>20.9380542982362</v>
      </c>
      <c r="F3" s="2">
        <v>20.9380542982362</v>
      </c>
      <c r="G3" s="2"/>
      <c r="H3" s="2">
        <v>20.9380542982362</v>
      </c>
      <c r="I3" s="13"/>
      <c r="J3" s="14"/>
      <c r="K3" s="2">
        <v>28.4043321942604</v>
      </c>
      <c r="L3" s="2">
        <v>21.0336654022349</v>
      </c>
      <c r="M3" s="15"/>
      <c r="N3" s="11">
        <f t="shared" si="0"/>
        <v>7.3706667920255</v>
      </c>
      <c r="O3" s="12">
        <f>AVERAGE(N2:N4)</f>
        <v>7.69213092781177</v>
      </c>
      <c r="P3" s="11">
        <f t="shared" si="1"/>
        <v>-0.321464135786265</v>
      </c>
      <c r="Q3" s="11">
        <f t="shared" si="2"/>
        <v>1.24959807470291</v>
      </c>
      <c r="R3" s="26"/>
      <c r="S3" s="26"/>
      <c r="T3">
        <v>1.24959807470291</v>
      </c>
    </row>
    <row r="4" ht="12.75" spans="1:20">
      <c r="A4" s="1" t="s">
        <v>17</v>
      </c>
      <c r="B4" s="1" t="s">
        <v>18</v>
      </c>
      <c r="C4" s="1" t="s">
        <v>19</v>
      </c>
      <c r="D4" s="1" t="s">
        <v>20</v>
      </c>
      <c r="E4" s="2">
        <v>20.7506417710014</v>
      </c>
      <c r="F4" s="2">
        <v>20.7506417710014</v>
      </c>
      <c r="G4" s="2">
        <v>20.7506417710014</v>
      </c>
      <c r="H4" s="2"/>
      <c r="I4" s="16"/>
      <c r="J4" s="17"/>
      <c r="K4" s="2">
        <v>28.8045016047573</v>
      </c>
      <c r="L4" s="2">
        <v>20.9380542982362</v>
      </c>
      <c r="M4" s="18"/>
      <c r="N4" s="11">
        <f t="shared" si="0"/>
        <v>7.8664473065211</v>
      </c>
      <c r="O4" s="12">
        <f>AVERAGE(N2:N4)</f>
        <v>7.69213092781177</v>
      </c>
      <c r="P4" s="11">
        <f t="shared" si="1"/>
        <v>0.174316378709332</v>
      </c>
      <c r="Q4" s="11">
        <f t="shared" si="2"/>
        <v>0.886187339650206</v>
      </c>
      <c r="R4" s="27"/>
      <c r="S4" s="27"/>
      <c r="T4">
        <v>0.886187339650206</v>
      </c>
    </row>
    <row r="5" ht="12.75" spans="1:20">
      <c r="A5" s="3"/>
      <c r="B5" s="3"/>
      <c r="C5" s="3"/>
      <c r="D5" s="3"/>
      <c r="E5" s="4">
        <f t="shared" ref="E5:H5" si="3">STDEVP(E1:E4)</f>
        <v>0.117552500993754</v>
      </c>
      <c r="F5" s="4">
        <f t="shared" si="3"/>
        <v>0.0768512837566821</v>
      </c>
      <c r="G5" s="4">
        <f t="shared" si="3"/>
        <v>0.11655382460334</v>
      </c>
      <c r="H5" s="4">
        <f t="shared" si="3"/>
        <v>0.0711469016001877</v>
      </c>
      <c r="I5" s="19"/>
      <c r="J5" s="20">
        <v>1</v>
      </c>
      <c r="K5" s="2">
        <v>28.880077186683</v>
      </c>
      <c r="L5" s="2">
        <v>21.5392345798859</v>
      </c>
      <c r="M5" s="10">
        <f>AVERAGE(L5:L7)</f>
        <v>21.5094057436066</v>
      </c>
      <c r="N5" s="11">
        <f t="shared" si="0"/>
        <v>7.3408426067971</v>
      </c>
      <c r="O5" s="12">
        <f>AVERAGE(N2:N4)</f>
        <v>7.69213092781177</v>
      </c>
      <c r="P5" s="11">
        <f t="shared" si="1"/>
        <v>-0.351288321014668</v>
      </c>
      <c r="Q5" s="11">
        <f t="shared" si="2"/>
        <v>1.27569931330726</v>
      </c>
      <c r="R5" s="12">
        <f>AVERAGE(Q5:Q7)</f>
        <v>1.24170213102063</v>
      </c>
      <c r="S5" s="12">
        <f>_xlfn.STDEV.P(Q5:Q7)</f>
        <v>0.0350953096025215</v>
      </c>
      <c r="T5">
        <v>1.27569931330726</v>
      </c>
    </row>
    <row r="6" ht="12.75" spans="1:20">
      <c r="A6" s="5" t="s">
        <v>25</v>
      </c>
      <c r="B6" s="1" t="s">
        <v>18</v>
      </c>
      <c r="C6" s="1" t="s">
        <v>19</v>
      </c>
      <c r="D6" s="1" t="s">
        <v>20</v>
      </c>
      <c r="E6" s="2"/>
      <c r="F6" s="2">
        <v>28.6989547214753</v>
      </c>
      <c r="G6" s="2">
        <v>28.6989547214753</v>
      </c>
      <c r="H6" s="2">
        <v>28.6989547214753</v>
      </c>
      <c r="I6" s="13"/>
      <c r="J6" s="21"/>
      <c r="K6" s="2">
        <v>28.9183222767329</v>
      </c>
      <c r="L6" s="2">
        <v>21.555049761699</v>
      </c>
      <c r="M6" s="15"/>
      <c r="N6" s="11">
        <f t="shared" si="0"/>
        <v>7.3632725150339</v>
      </c>
      <c r="O6" s="12">
        <f>AVERAGE(N2:N4)</f>
        <v>7.69213092781177</v>
      </c>
      <c r="P6" s="11">
        <f t="shared" si="1"/>
        <v>-0.328858412777866</v>
      </c>
      <c r="Q6" s="11">
        <f t="shared" si="2"/>
        <v>1.25601910839479</v>
      </c>
      <c r="R6" s="26"/>
      <c r="S6" s="26"/>
      <c r="T6">
        <v>1.25601910839479</v>
      </c>
    </row>
    <row r="7" ht="12.75" spans="1:20">
      <c r="A7" s="5" t="s">
        <v>25</v>
      </c>
      <c r="B7" s="1" t="s">
        <v>18</v>
      </c>
      <c r="C7" s="1" t="s">
        <v>19</v>
      </c>
      <c r="D7" s="1" t="s">
        <v>20</v>
      </c>
      <c r="E7" s="2">
        <v>28.4043321942604</v>
      </c>
      <c r="F7" s="2"/>
      <c r="G7" s="2">
        <v>28.4043321942604</v>
      </c>
      <c r="H7" s="2">
        <v>28.4043321942604</v>
      </c>
      <c r="I7" s="16"/>
      <c r="J7" s="22"/>
      <c r="K7" s="2">
        <v>28.871000676475</v>
      </c>
      <c r="L7" s="2">
        <v>21.433932889235</v>
      </c>
      <c r="M7" s="18"/>
      <c r="N7" s="11">
        <f t="shared" si="0"/>
        <v>7.43706778724</v>
      </c>
      <c r="O7" s="12">
        <f>AVERAGE(N2:N4)</f>
        <v>7.69213092781177</v>
      </c>
      <c r="P7" s="11">
        <f t="shared" si="1"/>
        <v>-0.255063140571767</v>
      </c>
      <c r="Q7" s="11">
        <f t="shared" si="2"/>
        <v>1.19338797135984</v>
      </c>
      <c r="R7" s="27"/>
      <c r="S7" s="27"/>
      <c r="T7">
        <v>1.19338797135984</v>
      </c>
    </row>
    <row r="8" spans="1:9">
      <c r="A8" s="5" t="s">
        <v>25</v>
      </c>
      <c r="B8" s="1" t="s">
        <v>18</v>
      </c>
      <c r="C8" s="1" t="s">
        <v>19</v>
      </c>
      <c r="D8" s="1" t="s">
        <v>20</v>
      </c>
      <c r="E8" s="2">
        <v>28.8045016047573</v>
      </c>
      <c r="F8" s="2">
        <v>28.8045016047573</v>
      </c>
      <c r="G8" s="2"/>
      <c r="H8" s="2">
        <v>28.8045016047573</v>
      </c>
      <c r="I8" s="2"/>
    </row>
    <row r="9" spans="1:9">
      <c r="A9" s="5" t="s">
        <v>25</v>
      </c>
      <c r="B9" s="1" t="s">
        <v>18</v>
      </c>
      <c r="C9" s="1" t="s">
        <v>19</v>
      </c>
      <c r="D9" s="1" t="s">
        <v>20</v>
      </c>
      <c r="E9" s="2">
        <v>28.0657981827186</v>
      </c>
      <c r="F9" s="2">
        <v>28.0657981827186</v>
      </c>
      <c r="G9" s="2">
        <v>28.0657981827186</v>
      </c>
      <c r="H9" s="2"/>
      <c r="I9" s="2"/>
    </row>
    <row r="10" ht="13.5" spans="1:19">
      <c r="A10" s="3"/>
      <c r="B10" s="3"/>
      <c r="C10" s="3"/>
      <c r="D10" s="3"/>
      <c r="E10" s="4">
        <f t="shared" ref="E10:H10" si="4">STDEVP(E6:E9)</f>
        <v>0.30192412214545</v>
      </c>
      <c r="F10" s="4">
        <f t="shared" si="4"/>
        <v>0.326208878697989</v>
      </c>
      <c r="G10" s="4">
        <f t="shared" si="4"/>
        <v>0.258692205157542</v>
      </c>
      <c r="H10" s="4">
        <f t="shared" si="4"/>
        <v>0.169337970806075</v>
      </c>
      <c r="I10" s="23"/>
      <c r="J10" s="7" t="s">
        <v>83</v>
      </c>
      <c r="K10" s="7" t="s">
        <v>84</v>
      </c>
      <c r="L10" s="7" t="s">
        <v>85</v>
      </c>
      <c r="M10" s="7" t="s">
        <v>86</v>
      </c>
      <c r="N10" s="7" t="s">
        <v>87</v>
      </c>
      <c r="O10" s="7" t="s">
        <v>88</v>
      </c>
      <c r="P10" s="7" t="s">
        <v>89</v>
      </c>
      <c r="Q10" s="7" t="s">
        <v>90</v>
      </c>
      <c r="R10" s="7" t="s">
        <v>86</v>
      </c>
      <c r="S10" s="7" t="s">
        <v>91</v>
      </c>
    </row>
    <row r="11" ht="12.75" spans="1:19">
      <c r="A11" s="1" t="s">
        <v>17</v>
      </c>
      <c r="B11" s="1" t="s">
        <v>18</v>
      </c>
      <c r="C11" s="1" t="s">
        <v>30</v>
      </c>
      <c r="D11" s="1" t="s">
        <v>20</v>
      </c>
      <c r="E11" s="2"/>
      <c r="F11" s="2">
        <v>21.5392345798859</v>
      </c>
      <c r="G11" s="2">
        <v>21.5392345798859</v>
      </c>
      <c r="H11" s="2">
        <v>21.5392345798859</v>
      </c>
      <c r="I11" s="8"/>
      <c r="J11" s="9">
        <v>0</v>
      </c>
      <c r="K11" s="2">
        <v>28.6989547214753</v>
      </c>
      <c r="L11" s="2">
        <v>20.8596760365866</v>
      </c>
      <c r="M11" s="10">
        <f>AVERAGE(L11:L13)</f>
        <v>20.9437985790192</v>
      </c>
      <c r="N11" s="11">
        <f t="shared" ref="N11:N16" si="5">K11-L11</f>
        <v>7.8392786848887</v>
      </c>
      <c r="O11" s="12">
        <f>AVERAGE(N11:N13)</f>
        <v>7.69213092781177</v>
      </c>
      <c r="P11" s="11">
        <f t="shared" ref="P11:P16" si="6">N11-O11</f>
        <v>0.147147757076933</v>
      </c>
      <c r="Q11" s="11">
        <f t="shared" ref="Q11:Q16" si="7">POWER(2,-P11)</f>
        <v>0.903034019018054</v>
      </c>
      <c r="R11" s="12">
        <v>1.01489636307643</v>
      </c>
      <c r="S11" s="12">
        <f>_xlfn.STDEV.P(Q11:Q13)</f>
        <v>0.167483935431962</v>
      </c>
    </row>
    <row r="12" ht="12.75" spans="1:31">
      <c r="A12" s="1" t="s">
        <v>17</v>
      </c>
      <c r="B12" s="1" t="s">
        <v>18</v>
      </c>
      <c r="C12" s="1" t="s">
        <v>30</v>
      </c>
      <c r="D12" s="1" t="s">
        <v>20</v>
      </c>
      <c r="E12" s="2">
        <v>21.555049761699</v>
      </c>
      <c r="F12" s="2"/>
      <c r="G12" s="2">
        <v>21.555049761699</v>
      </c>
      <c r="H12" s="2">
        <v>21.555049761699</v>
      </c>
      <c r="I12" s="13"/>
      <c r="J12" s="14"/>
      <c r="K12" s="2">
        <v>28.4043321942604</v>
      </c>
      <c r="L12" s="2">
        <v>21.0336654022349</v>
      </c>
      <c r="M12" s="15"/>
      <c r="N12" s="11">
        <f t="shared" si="5"/>
        <v>7.3706667920255</v>
      </c>
      <c r="O12" s="12">
        <f>AVERAGE(N11:N13)</f>
        <v>7.69213092781177</v>
      </c>
      <c r="P12" s="11">
        <f t="shared" si="6"/>
        <v>-0.321464135786265</v>
      </c>
      <c r="Q12" s="11">
        <f t="shared" si="7"/>
        <v>1.24959807470291</v>
      </c>
      <c r="R12" s="26"/>
      <c r="S12" s="26"/>
      <c r="Y12" s="28" t="s">
        <v>92</v>
      </c>
      <c r="Z12">
        <v>0.903034019018054</v>
      </c>
      <c r="AA12">
        <v>1.24959807470291</v>
      </c>
      <c r="AB12">
        <v>0.886187339650206</v>
      </c>
      <c r="AC12">
        <f>AVERAGE(Z12:AB12)</f>
        <v>1.01293981112372</v>
      </c>
      <c r="AE12">
        <f>STDEVP(Z12:AB12)</f>
        <v>0.167483935431962</v>
      </c>
    </row>
    <row r="13" ht="12.75" spans="1:31">
      <c r="A13" s="1" t="s">
        <v>17</v>
      </c>
      <c r="B13" s="1" t="s">
        <v>18</v>
      </c>
      <c r="C13" s="1" t="s">
        <v>30</v>
      </c>
      <c r="D13" s="1" t="s">
        <v>20</v>
      </c>
      <c r="E13" s="2">
        <v>21.433932889235</v>
      </c>
      <c r="F13" s="2">
        <v>21.433932889235</v>
      </c>
      <c r="G13" s="2"/>
      <c r="H13" s="2">
        <v>21.433932889235</v>
      </c>
      <c r="I13" s="16"/>
      <c r="J13" s="17"/>
      <c r="K13" s="2">
        <v>28.8045016047573</v>
      </c>
      <c r="L13" s="2">
        <v>20.9380542982362</v>
      </c>
      <c r="M13" s="18"/>
      <c r="N13" s="11">
        <f t="shared" si="5"/>
        <v>7.8664473065211</v>
      </c>
      <c r="O13" s="12">
        <f>AVERAGE(N11:N13)</f>
        <v>7.69213092781177</v>
      </c>
      <c r="P13" s="11">
        <f t="shared" si="6"/>
        <v>0.174316378709332</v>
      </c>
      <c r="Q13" s="11">
        <f t="shared" si="7"/>
        <v>0.886187339650206</v>
      </c>
      <c r="R13" s="27"/>
      <c r="S13" s="27"/>
      <c r="Y13" s="28" t="s">
        <v>93</v>
      </c>
      <c r="Z13">
        <v>1.27569931330726</v>
      </c>
      <c r="AA13">
        <v>1.25601910839479</v>
      </c>
      <c r="AB13">
        <v>1.19338797135984</v>
      </c>
      <c r="AC13">
        <f t="shared" ref="AC13:AC18" si="8">AVERAGE(Z13:AB13)</f>
        <v>1.24170213102063</v>
      </c>
      <c r="AD13">
        <f>_xlfn.T.TEST(Z12:AB12,Z13:AB13,2,2)</f>
        <v>0.131662356848299</v>
      </c>
      <c r="AE13">
        <f t="shared" ref="AE13:AE18" si="9">STDEVP(Z13:AB13)</f>
        <v>0.0350953096025215</v>
      </c>
    </row>
    <row r="14" ht="12.75" spans="1:31">
      <c r="A14" s="1" t="s">
        <v>17</v>
      </c>
      <c r="B14" s="1" t="s">
        <v>18</v>
      </c>
      <c r="C14" s="1" t="s">
        <v>30</v>
      </c>
      <c r="D14" s="1" t="s">
        <v>20</v>
      </c>
      <c r="E14" s="2">
        <v>21.3153605191626</v>
      </c>
      <c r="F14" s="2">
        <v>21.3153605191626</v>
      </c>
      <c r="G14" s="2">
        <v>21.3153605191626</v>
      </c>
      <c r="H14" s="2"/>
      <c r="I14" s="8"/>
      <c r="J14" s="20">
        <v>3</v>
      </c>
      <c r="K14" s="2">
        <v>26.0297710796166</v>
      </c>
      <c r="L14" s="2">
        <v>20.0219549593379</v>
      </c>
      <c r="M14" s="10">
        <f>AVERAGE(L14:L16)</f>
        <v>20.0011003413346</v>
      </c>
      <c r="N14" s="11">
        <f t="shared" si="5"/>
        <v>6.0078161202787</v>
      </c>
      <c r="O14" s="12">
        <f>AVERAGE(N11:N13)</f>
        <v>7.69213092781177</v>
      </c>
      <c r="P14" s="11">
        <f t="shared" si="6"/>
        <v>-1.68431480753307</v>
      </c>
      <c r="Q14" s="11">
        <f t="shared" si="7"/>
        <v>3.21387720408878</v>
      </c>
      <c r="R14" s="12">
        <f>AVERAGE(Q14:Q16)</f>
        <v>3.20291780004532</v>
      </c>
      <c r="S14" s="12">
        <f>_xlfn.STDEV.P(Q14:Q16)</f>
        <v>0.0188721420589334</v>
      </c>
      <c r="T14">
        <v>3.21387720408878</v>
      </c>
      <c r="Y14" s="28" t="s">
        <v>94</v>
      </c>
      <c r="Z14">
        <v>3.21387720408878</v>
      </c>
      <c r="AA14">
        <v>3.17636310772471</v>
      </c>
      <c r="AB14">
        <v>3.21851308832247</v>
      </c>
      <c r="AC14">
        <f t="shared" si="8"/>
        <v>3.20291780004532</v>
      </c>
      <c r="AD14">
        <f>_xlfn.T.TEST(Z12:AB12,Z14:AB14,2,2)</f>
        <v>5.16009379181666e-5</v>
      </c>
      <c r="AE14">
        <f t="shared" si="9"/>
        <v>0.0188721420589334</v>
      </c>
    </row>
    <row r="15" ht="12.75" spans="1:31">
      <c r="A15" s="3"/>
      <c r="B15" s="3"/>
      <c r="C15" s="3"/>
      <c r="D15" s="3"/>
      <c r="E15" s="4">
        <f t="shared" ref="E15:H15" si="10">STDEVP(E11:E14)</f>
        <v>0.0978545614264809</v>
      </c>
      <c r="F15" s="4">
        <f t="shared" si="10"/>
        <v>0.0914497117808861</v>
      </c>
      <c r="G15" s="4">
        <f t="shared" si="10"/>
        <v>0.109453515261652</v>
      </c>
      <c r="H15" s="4">
        <f t="shared" si="10"/>
        <v>0.0537565115695871</v>
      </c>
      <c r="I15" s="24"/>
      <c r="J15" s="21"/>
      <c r="K15" s="2">
        <v>26.0558204450286</v>
      </c>
      <c r="L15" s="2">
        <v>20.0310653616153</v>
      </c>
      <c r="M15" s="15"/>
      <c r="N15" s="11">
        <f t="shared" si="5"/>
        <v>6.0247550834133</v>
      </c>
      <c r="O15" s="12">
        <f>AVERAGE(N11:N13)</f>
        <v>7.69213092781177</v>
      </c>
      <c r="P15" s="11">
        <f t="shared" si="6"/>
        <v>-1.66737584439847</v>
      </c>
      <c r="Q15" s="11">
        <f t="shared" si="7"/>
        <v>3.17636310772471</v>
      </c>
      <c r="R15" s="26"/>
      <c r="S15" s="26"/>
      <c r="T15">
        <v>3.17636310772471</v>
      </c>
      <c r="Y15" s="28" t="s">
        <v>95</v>
      </c>
      <c r="Z15">
        <v>5.39008281464983</v>
      </c>
      <c r="AA15">
        <v>4.88212942100278</v>
      </c>
      <c r="AB15">
        <v>4.98775652350635</v>
      </c>
      <c r="AC15">
        <f t="shared" si="8"/>
        <v>5.08665625305299</v>
      </c>
      <c r="AD15">
        <f>_xlfn.T.TEST(Z12:AB12,Z15:AB15,2,2)</f>
        <v>3.09400903815831e-5</v>
      </c>
      <c r="AE15">
        <f t="shared" si="9"/>
        <v>0.21884550091741</v>
      </c>
    </row>
    <row r="16" ht="12.75" spans="1:31">
      <c r="A16" s="5" t="s">
        <v>25</v>
      </c>
      <c r="B16" s="1" t="s">
        <v>18</v>
      </c>
      <c r="C16" s="1" t="s">
        <v>30</v>
      </c>
      <c r="D16" s="1" t="s">
        <v>20</v>
      </c>
      <c r="E16" s="2"/>
      <c r="F16" s="2">
        <v>28.9371208188404</v>
      </c>
      <c r="G16" s="2">
        <v>28.9371208188404</v>
      </c>
      <c r="H16" s="2">
        <v>28.9371208188404</v>
      </c>
      <c r="I16" s="16"/>
      <c r="J16" s="22"/>
      <c r="K16" s="2">
        <v>25.9560172951762</v>
      </c>
      <c r="L16" s="2">
        <v>19.9502807030505</v>
      </c>
      <c r="M16" s="18"/>
      <c r="N16" s="11">
        <f t="shared" si="5"/>
        <v>6.0057365921257</v>
      </c>
      <c r="O16" s="12">
        <f>AVERAGE(N11:N13)</f>
        <v>7.69213092781177</v>
      </c>
      <c r="P16" s="11">
        <f t="shared" si="6"/>
        <v>-1.68639433568607</v>
      </c>
      <c r="Q16" s="11">
        <f t="shared" si="7"/>
        <v>3.21851308832247</v>
      </c>
      <c r="R16" s="27"/>
      <c r="S16" s="27"/>
      <c r="T16">
        <v>3.21851308832247</v>
      </c>
      <c r="Y16" s="28" t="s">
        <v>96</v>
      </c>
      <c r="Z16">
        <v>7.39438348277876</v>
      </c>
      <c r="AA16">
        <v>7.72411065625601</v>
      </c>
      <c r="AB16">
        <v>7.88247414791033</v>
      </c>
      <c r="AC16">
        <f t="shared" si="8"/>
        <v>7.6669894289817</v>
      </c>
      <c r="AD16">
        <f>_xlfn.T.TEST(Z12:AB12,Z16:AB16,2,2)</f>
        <v>3.66477106116981e-6</v>
      </c>
      <c r="AE16">
        <f t="shared" si="9"/>
        <v>0.203314617118619</v>
      </c>
    </row>
    <row r="17" spans="1:31">
      <c r="A17" s="5" t="s">
        <v>25</v>
      </c>
      <c r="B17" s="1" t="s">
        <v>18</v>
      </c>
      <c r="C17" s="1" t="s">
        <v>30</v>
      </c>
      <c r="D17" s="1" t="s">
        <v>20</v>
      </c>
      <c r="E17" s="2">
        <v>28.880077186683</v>
      </c>
      <c r="F17" s="2"/>
      <c r="G17" s="2">
        <v>28.880077186683</v>
      </c>
      <c r="H17" s="2">
        <v>28.880077186683</v>
      </c>
      <c r="I17" s="2"/>
      <c r="Y17" s="28" t="s">
        <v>97</v>
      </c>
      <c r="Z17">
        <v>8.58218462868427</v>
      </c>
      <c r="AA17">
        <v>9.16959204636161</v>
      </c>
      <c r="AB17">
        <v>8.36308077478326</v>
      </c>
      <c r="AC17">
        <f t="shared" si="8"/>
        <v>8.70495248327638</v>
      </c>
      <c r="AD17">
        <f>_xlfn.T.TEST(Z12:AB12,Z17:AB17,2,2)</f>
        <v>8.81297750182035e-6</v>
      </c>
      <c r="AE17">
        <f t="shared" si="9"/>
        <v>0.340508509327442</v>
      </c>
    </row>
    <row r="18" spans="1:31">
      <c r="A18" s="5" t="s">
        <v>25</v>
      </c>
      <c r="B18" s="1" t="s">
        <v>18</v>
      </c>
      <c r="C18" s="1" t="s">
        <v>30</v>
      </c>
      <c r="D18" s="1" t="s">
        <v>20</v>
      </c>
      <c r="E18" s="2">
        <v>28.9183222767329</v>
      </c>
      <c r="F18" s="2">
        <v>28.9183222767329</v>
      </c>
      <c r="G18" s="2"/>
      <c r="H18" s="2">
        <v>28.9183222767329</v>
      </c>
      <c r="I18" s="2"/>
      <c r="Y18" s="28" t="s">
        <v>98</v>
      </c>
      <c r="Z18">
        <v>1.94406159276112</v>
      </c>
      <c r="AA18">
        <v>1.86992772645558</v>
      </c>
      <c r="AB18">
        <v>1.86420376427771</v>
      </c>
      <c r="AC18">
        <f t="shared" si="8"/>
        <v>1.89273102783147</v>
      </c>
      <c r="AD18">
        <f>_xlfn.T.TEST(Z12:AB12,Z18:AB18,2,2)</f>
        <v>0.00191187099981987</v>
      </c>
      <c r="AE18">
        <f t="shared" si="9"/>
        <v>0.0363713358544074</v>
      </c>
    </row>
    <row r="19" spans="1:9">
      <c r="A19" s="5" t="s">
        <v>25</v>
      </c>
      <c r="B19" s="1" t="s">
        <v>18</v>
      </c>
      <c r="C19" s="1" t="s">
        <v>30</v>
      </c>
      <c r="D19" s="1" t="s">
        <v>20</v>
      </c>
      <c r="E19" s="2">
        <v>28.871000676475</v>
      </c>
      <c r="F19" s="2">
        <v>28.871000676475</v>
      </c>
      <c r="G19" s="2">
        <v>28.871000676475</v>
      </c>
      <c r="H19" s="2"/>
      <c r="I19" s="2"/>
    </row>
    <row r="20" ht="13.5" spans="1:19">
      <c r="A20" s="3"/>
      <c r="B20" s="3"/>
      <c r="C20" s="3"/>
      <c r="D20" s="3"/>
      <c r="E20" s="4">
        <f t="shared" ref="E20:H20" si="11">STDEVP(E16:E19)</f>
        <v>0.0205058360295841</v>
      </c>
      <c r="F20" s="4">
        <f t="shared" si="11"/>
        <v>0.0278180442294339</v>
      </c>
      <c r="G20" s="4">
        <f t="shared" si="11"/>
        <v>0.0292655129493273</v>
      </c>
      <c r="H20" s="4">
        <f t="shared" si="11"/>
        <v>0.0237347566708053</v>
      </c>
      <c r="I20" s="23"/>
      <c r="J20" s="7" t="s">
        <v>83</v>
      </c>
      <c r="K20" s="7" t="s">
        <v>84</v>
      </c>
      <c r="L20" s="7" t="s">
        <v>85</v>
      </c>
      <c r="M20" s="7" t="s">
        <v>86</v>
      </c>
      <c r="N20" s="7" t="s">
        <v>87</v>
      </c>
      <c r="O20" s="7" t="s">
        <v>88</v>
      </c>
      <c r="P20" s="7" t="s">
        <v>89</v>
      </c>
      <c r="Q20" s="7" t="s">
        <v>90</v>
      </c>
      <c r="R20" s="7" t="s">
        <v>86</v>
      </c>
      <c r="S20" s="7" t="s">
        <v>91</v>
      </c>
    </row>
    <row r="21" ht="12.75" spans="1:19">
      <c r="A21" s="1" t="s">
        <v>17</v>
      </c>
      <c r="B21" s="1" t="s">
        <v>18</v>
      </c>
      <c r="C21" s="1" t="s">
        <v>39</v>
      </c>
      <c r="D21" s="1" t="s">
        <v>20</v>
      </c>
      <c r="E21" s="2"/>
      <c r="F21" s="2">
        <v>20.6916068849579</v>
      </c>
      <c r="G21" s="2">
        <v>20.6916068849579</v>
      </c>
      <c r="H21" s="2">
        <v>20.6916068849579</v>
      </c>
      <c r="I21" s="8"/>
      <c r="J21" s="9">
        <v>0</v>
      </c>
      <c r="K21" s="2">
        <v>28.6989547214753</v>
      </c>
      <c r="L21" s="2">
        <v>20.8596760365866</v>
      </c>
      <c r="M21" s="10">
        <f>AVERAGE(L21:L23)</f>
        <v>20.9437985790192</v>
      </c>
      <c r="N21" s="11">
        <f t="shared" ref="N21:N26" si="12">K21-L21</f>
        <v>7.8392786848887</v>
      </c>
      <c r="O21" s="12">
        <f>AVERAGE(N21:N23)</f>
        <v>7.69213092781177</v>
      </c>
      <c r="P21" s="11">
        <f t="shared" ref="P21:P26" si="13">N21-O21</f>
        <v>0.147147757076933</v>
      </c>
      <c r="Q21" s="11">
        <f t="shared" ref="Q21:Q26" si="14">POWER(2,-P21)</f>
        <v>0.903034019018054</v>
      </c>
      <c r="R21" s="12">
        <v>1.01489636307643</v>
      </c>
      <c r="S21" s="12">
        <f>_xlfn.STDEV.P(Q21:Q23)</f>
        <v>0.167483935431962</v>
      </c>
    </row>
    <row r="22" ht="12.75" spans="1:19">
      <c r="A22" s="1" t="s">
        <v>17</v>
      </c>
      <c r="B22" s="1" t="s">
        <v>18</v>
      </c>
      <c r="C22" s="1" t="s">
        <v>39</v>
      </c>
      <c r="D22" s="1" t="s">
        <v>20</v>
      </c>
      <c r="E22" s="2">
        <v>20.0219549593379</v>
      </c>
      <c r="F22" s="2"/>
      <c r="G22" s="2">
        <v>20.0219549593379</v>
      </c>
      <c r="H22" s="2">
        <v>20.0219549593379</v>
      </c>
      <c r="I22" s="13"/>
      <c r="J22" s="14"/>
      <c r="K22" s="2">
        <v>28.4043321942604</v>
      </c>
      <c r="L22" s="2">
        <v>21.0336654022349</v>
      </c>
      <c r="M22" s="15"/>
      <c r="N22" s="11">
        <f t="shared" si="12"/>
        <v>7.3706667920255</v>
      </c>
      <c r="O22" s="12">
        <f>AVERAGE(N21:N23)</f>
        <v>7.69213092781177</v>
      </c>
      <c r="P22" s="11">
        <f t="shared" si="13"/>
        <v>-0.321464135786265</v>
      </c>
      <c r="Q22" s="11">
        <f t="shared" si="14"/>
        <v>1.24959807470291</v>
      </c>
      <c r="R22" s="26"/>
      <c r="S22" s="26"/>
    </row>
    <row r="23" ht="12.75" spans="1:19">
      <c r="A23" s="1" t="s">
        <v>17</v>
      </c>
      <c r="B23" s="1" t="s">
        <v>18</v>
      </c>
      <c r="C23" s="1" t="s">
        <v>39</v>
      </c>
      <c r="D23" s="1" t="s">
        <v>20</v>
      </c>
      <c r="E23" s="2">
        <v>20.0310653616153</v>
      </c>
      <c r="F23" s="2">
        <v>20.0310653616153</v>
      </c>
      <c r="G23" s="2"/>
      <c r="H23" s="2">
        <v>20.0310653616153</v>
      </c>
      <c r="I23" s="16"/>
      <c r="J23" s="17"/>
      <c r="K23" s="2">
        <v>28.8045016047573</v>
      </c>
      <c r="L23" s="2">
        <v>20.9380542982362</v>
      </c>
      <c r="M23" s="18"/>
      <c r="N23" s="11">
        <f t="shared" si="12"/>
        <v>7.8664473065211</v>
      </c>
      <c r="O23" s="12">
        <f>AVERAGE(N21:N23)</f>
        <v>7.69213092781177</v>
      </c>
      <c r="P23" s="11">
        <f t="shared" si="13"/>
        <v>0.174316378709332</v>
      </c>
      <c r="Q23" s="11">
        <f t="shared" si="14"/>
        <v>0.886187339650206</v>
      </c>
      <c r="R23" s="27"/>
      <c r="S23" s="27"/>
    </row>
    <row r="24" ht="12.75" spans="1:20">
      <c r="A24" s="1" t="s">
        <v>17</v>
      </c>
      <c r="B24" s="1" t="s">
        <v>18</v>
      </c>
      <c r="C24" s="1" t="s">
        <v>39</v>
      </c>
      <c r="D24" s="1" t="s">
        <v>20</v>
      </c>
      <c r="E24" s="2">
        <v>19.9502807030505</v>
      </c>
      <c r="F24" s="2">
        <v>19.9502807030505</v>
      </c>
      <c r="G24" s="2">
        <v>19.9502807030505</v>
      </c>
      <c r="H24" s="2"/>
      <c r="I24" s="8"/>
      <c r="J24" s="20">
        <v>5</v>
      </c>
      <c r="K24" s="2">
        <v>25.7428709194849</v>
      </c>
      <c r="L24" s="2">
        <v>20.4810474307672</v>
      </c>
      <c r="M24" s="10">
        <f>AVERAGE(L24:L26)</f>
        <v>20.4406985750524</v>
      </c>
      <c r="N24" s="11">
        <f t="shared" si="12"/>
        <v>5.2618234887177</v>
      </c>
      <c r="O24" s="12">
        <f>AVERAGE(N21:N23)</f>
        <v>7.69213092781177</v>
      </c>
      <c r="P24" s="11">
        <f t="shared" si="13"/>
        <v>-2.43030743909407</v>
      </c>
      <c r="Q24" s="11">
        <f t="shared" si="14"/>
        <v>5.39008281464983</v>
      </c>
      <c r="R24" s="12">
        <f>AVERAGE(Q24:Q26)</f>
        <v>5.08665625305299</v>
      </c>
      <c r="S24" s="12">
        <f>_xlfn.STDEV.P(Q24:Q26)</f>
        <v>0.21884550091741</v>
      </c>
      <c r="T24">
        <v>5.39008281464983</v>
      </c>
    </row>
    <row r="25" ht="12.75" spans="1:20">
      <c r="A25" s="3"/>
      <c r="B25" s="3"/>
      <c r="C25" s="3"/>
      <c r="D25" s="3"/>
      <c r="E25" s="4">
        <f t="shared" ref="E25:H25" si="15">STDEVP(E21:E24)</f>
        <v>0.0361268744280178</v>
      </c>
      <c r="F25" s="4">
        <f t="shared" si="15"/>
        <v>0.332065216670293</v>
      </c>
      <c r="G25" s="4">
        <f t="shared" si="15"/>
        <v>0.333855492438525</v>
      </c>
      <c r="H25" s="4">
        <f t="shared" si="15"/>
        <v>0.313551662405627</v>
      </c>
      <c r="I25" s="24"/>
      <c r="J25" s="21"/>
      <c r="K25" s="2">
        <v>25.8287162074944</v>
      </c>
      <c r="L25" s="2">
        <v>20.4240958198988</v>
      </c>
      <c r="M25" s="15"/>
      <c r="N25" s="11">
        <f t="shared" si="12"/>
        <v>5.4046203875956</v>
      </c>
      <c r="O25" s="12">
        <f>AVERAGE(N21:N23)</f>
        <v>7.69213092781177</v>
      </c>
      <c r="P25" s="11">
        <f t="shared" si="13"/>
        <v>-2.28751054021617</v>
      </c>
      <c r="Q25" s="11">
        <f t="shared" si="14"/>
        <v>4.88212942100278</v>
      </c>
      <c r="R25" s="26"/>
      <c r="S25" s="26"/>
      <c r="T25">
        <v>4.88212942100278</v>
      </c>
    </row>
    <row r="26" ht="12.75" spans="1:20">
      <c r="A26" s="5" t="s">
        <v>25</v>
      </c>
      <c r="B26" s="1" t="s">
        <v>18</v>
      </c>
      <c r="C26" s="1" t="s">
        <v>39</v>
      </c>
      <c r="D26" s="1" t="s">
        <v>20</v>
      </c>
      <c r="E26" s="2"/>
      <c r="F26" s="2">
        <v>26.0297710796166</v>
      </c>
      <c r="G26" s="2">
        <v>26.0297710796166</v>
      </c>
      <c r="H26" s="2">
        <v>26.0297710796166</v>
      </c>
      <c r="I26" s="16"/>
      <c r="J26" s="22"/>
      <c r="K26" s="2">
        <v>25.7906923603318</v>
      </c>
      <c r="L26" s="2">
        <v>20.4169524744913</v>
      </c>
      <c r="M26" s="18"/>
      <c r="N26" s="11">
        <f t="shared" si="12"/>
        <v>5.3737398858405</v>
      </c>
      <c r="O26" s="12">
        <f>AVERAGE(N21:N23)</f>
        <v>7.69213092781177</v>
      </c>
      <c r="P26" s="11">
        <f t="shared" si="13"/>
        <v>-2.31839104197127</v>
      </c>
      <c r="Q26" s="11">
        <f t="shared" si="14"/>
        <v>4.98775652350635</v>
      </c>
      <c r="R26" s="27"/>
      <c r="S26" s="27"/>
      <c r="T26">
        <v>4.98775652350635</v>
      </c>
    </row>
    <row r="27" spans="1:9">
      <c r="A27" s="5" t="s">
        <v>25</v>
      </c>
      <c r="B27" s="1" t="s">
        <v>18</v>
      </c>
      <c r="C27" s="1" t="s">
        <v>39</v>
      </c>
      <c r="D27" s="1" t="s">
        <v>20</v>
      </c>
      <c r="E27" s="2">
        <v>25.9180479605808</v>
      </c>
      <c r="F27" s="2"/>
      <c r="G27" s="2">
        <v>25.9180479605808</v>
      </c>
      <c r="H27" s="2">
        <v>25.9180479605808</v>
      </c>
      <c r="I27" s="2"/>
    </row>
    <row r="28" spans="1:9">
      <c r="A28" s="5" t="s">
        <v>25</v>
      </c>
      <c r="B28" s="1" t="s">
        <v>18</v>
      </c>
      <c r="C28" s="1" t="s">
        <v>39</v>
      </c>
      <c r="D28" s="1" t="s">
        <v>20</v>
      </c>
      <c r="E28" s="2">
        <v>26.0558204450286</v>
      </c>
      <c r="F28" s="2">
        <v>26.0558204450286</v>
      </c>
      <c r="G28" s="2"/>
      <c r="H28" s="2">
        <v>26.0558204450286</v>
      </c>
      <c r="I28" s="2"/>
    </row>
    <row r="29" ht="13.5" spans="1:19">
      <c r="A29" s="5" t="s">
        <v>25</v>
      </c>
      <c r="B29" s="1" t="s">
        <v>18</v>
      </c>
      <c r="C29" s="1" t="s">
        <v>39</v>
      </c>
      <c r="D29" s="1" t="s">
        <v>20</v>
      </c>
      <c r="E29" s="2">
        <v>25.9560172951762</v>
      </c>
      <c r="F29" s="2">
        <v>25.9560172951762</v>
      </c>
      <c r="G29" s="2">
        <v>25.9560172951762</v>
      </c>
      <c r="H29" s="2"/>
      <c r="I29" s="6"/>
      <c r="J29" s="7" t="s">
        <v>83</v>
      </c>
      <c r="K29" s="7" t="s">
        <v>84</v>
      </c>
      <c r="L29" s="7" t="s">
        <v>85</v>
      </c>
      <c r="M29" s="7" t="s">
        <v>86</v>
      </c>
      <c r="N29" s="7" t="s">
        <v>87</v>
      </c>
      <c r="O29" s="7" t="s">
        <v>88</v>
      </c>
      <c r="P29" s="7" t="s">
        <v>89</v>
      </c>
      <c r="Q29" s="7" t="s">
        <v>90</v>
      </c>
      <c r="R29" s="7" t="s">
        <v>86</v>
      </c>
      <c r="S29" s="7" t="s">
        <v>91</v>
      </c>
    </row>
    <row r="30" ht="12.75" spans="1:19">
      <c r="A30" s="3"/>
      <c r="B30" s="3"/>
      <c r="C30" s="3"/>
      <c r="D30" s="3"/>
      <c r="E30" s="4">
        <f t="shared" ref="E30:H30" si="16">STDEVP(E26:E29)</f>
        <v>0.0581029704356345</v>
      </c>
      <c r="F30" s="4">
        <f t="shared" si="16"/>
        <v>0.0422674801158714</v>
      </c>
      <c r="G30" s="4">
        <f t="shared" si="16"/>
        <v>0.0463840806215841</v>
      </c>
      <c r="H30" s="4">
        <f t="shared" si="16"/>
        <v>0.0597605241650886</v>
      </c>
      <c r="I30" s="19"/>
      <c r="J30" s="9">
        <v>0</v>
      </c>
      <c r="K30" s="2">
        <v>28.6989547214753</v>
      </c>
      <c r="L30" s="2">
        <v>20.8596760365866</v>
      </c>
      <c r="M30" s="10">
        <f>AVERAGE(L30:L32)</f>
        <v>20.9437985790192</v>
      </c>
      <c r="N30" s="11">
        <f t="shared" ref="N30:N35" si="17">K30-L30</f>
        <v>7.8392786848887</v>
      </c>
      <c r="O30" s="12">
        <f>AVERAGE(N30:N32)</f>
        <v>7.69213092781177</v>
      </c>
      <c r="P30" s="11">
        <f t="shared" ref="P30:P35" si="18">N30-O30</f>
        <v>0.147147757076933</v>
      </c>
      <c r="Q30" s="11">
        <f t="shared" ref="Q30:Q35" si="19">POWER(2,-P30)</f>
        <v>0.903034019018054</v>
      </c>
      <c r="R30" s="12">
        <v>1.01489636307643</v>
      </c>
      <c r="S30" s="12">
        <f>_xlfn.STDEV.P(Q30:Q32)</f>
        <v>0.167483935431962</v>
      </c>
    </row>
    <row r="31" ht="12.75" spans="1:19">
      <c r="A31" s="1" t="s">
        <v>17</v>
      </c>
      <c r="B31" s="1" t="s">
        <v>18</v>
      </c>
      <c r="C31" s="1" t="s">
        <v>48</v>
      </c>
      <c r="D31" s="1" t="s">
        <v>20</v>
      </c>
      <c r="E31" s="2"/>
      <c r="F31" s="2">
        <v>20.4810474307672</v>
      </c>
      <c r="G31" s="2">
        <v>20.4810474307672</v>
      </c>
      <c r="H31" s="2">
        <v>20.4810474307672</v>
      </c>
      <c r="I31" s="13"/>
      <c r="J31" s="14"/>
      <c r="K31" s="2">
        <v>28.4043321942604</v>
      </c>
      <c r="L31" s="2">
        <v>21.0336654022349</v>
      </c>
      <c r="M31" s="15"/>
      <c r="N31" s="11">
        <f t="shared" si="17"/>
        <v>7.3706667920255</v>
      </c>
      <c r="O31" s="12">
        <f>AVERAGE(N30:N32)</f>
        <v>7.69213092781177</v>
      </c>
      <c r="P31" s="11">
        <f t="shared" si="18"/>
        <v>-0.321464135786265</v>
      </c>
      <c r="Q31" s="11">
        <f t="shared" si="19"/>
        <v>1.24959807470291</v>
      </c>
      <c r="R31" s="26"/>
      <c r="S31" s="26"/>
    </row>
    <row r="32" ht="12.75" spans="1:19">
      <c r="A32" s="1" t="s">
        <v>17</v>
      </c>
      <c r="B32" s="1" t="s">
        <v>18</v>
      </c>
      <c r="C32" s="1" t="s">
        <v>48</v>
      </c>
      <c r="D32" s="1" t="s">
        <v>20</v>
      </c>
      <c r="E32" s="2">
        <v>20.4240958198988</v>
      </c>
      <c r="F32" s="2"/>
      <c r="G32" s="2">
        <v>20.4240958198988</v>
      </c>
      <c r="H32" s="2">
        <v>20.4240958198988</v>
      </c>
      <c r="I32" s="16"/>
      <c r="J32" s="17"/>
      <c r="K32" s="2">
        <v>28.8045016047573</v>
      </c>
      <c r="L32" s="2">
        <v>20.9380542982362</v>
      </c>
      <c r="M32" s="18"/>
      <c r="N32" s="11">
        <f t="shared" si="17"/>
        <v>7.8664473065211</v>
      </c>
      <c r="O32" s="12">
        <f>AVERAGE(N30:N32)</f>
        <v>7.69213092781177</v>
      </c>
      <c r="P32" s="11">
        <f t="shared" si="18"/>
        <v>0.174316378709332</v>
      </c>
      <c r="Q32" s="11">
        <f t="shared" si="19"/>
        <v>0.886187339650206</v>
      </c>
      <c r="R32" s="27"/>
      <c r="S32" s="27"/>
    </row>
    <row r="33" ht="12.75" spans="1:20">
      <c r="A33" s="1" t="s">
        <v>17</v>
      </c>
      <c r="B33" s="1" t="s">
        <v>18</v>
      </c>
      <c r="C33" s="1" t="s">
        <v>48</v>
      </c>
      <c r="D33" s="1" t="s">
        <v>20</v>
      </c>
      <c r="E33" s="2">
        <v>20.4169524744913</v>
      </c>
      <c r="F33" s="2">
        <v>20.4169524744913</v>
      </c>
      <c r="G33" s="2"/>
      <c r="H33" s="2">
        <v>20.4169524744913</v>
      </c>
      <c r="I33" s="8"/>
      <c r="J33" s="20">
        <v>8</v>
      </c>
      <c r="K33" s="2">
        <v>25.5563999331105</v>
      </c>
      <c r="L33" s="2">
        <v>20.75069887089</v>
      </c>
      <c r="M33" s="10">
        <f>AVERAGE(L33:L35)</f>
        <v>20.7391011265075</v>
      </c>
      <c r="N33" s="11">
        <f t="shared" si="17"/>
        <v>4.8057010622205</v>
      </c>
      <c r="O33" s="12">
        <f>AVERAGE(N30:N32)</f>
        <v>7.69213092781177</v>
      </c>
      <c r="P33" s="11">
        <f t="shared" si="18"/>
        <v>-2.88642986559127</v>
      </c>
      <c r="Q33" s="11">
        <f t="shared" si="19"/>
        <v>7.39438348277876</v>
      </c>
      <c r="R33" s="12">
        <f>AVERAGE(Q33:Q35)</f>
        <v>7.6669894289817</v>
      </c>
      <c r="S33" s="12">
        <f>_xlfn.STDEV.P(Q33:Q35)</f>
        <v>0.203314617118619</v>
      </c>
      <c r="T33">
        <v>7.39438348277876</v>
      </c>
    </row>
    <row r="34" ht="12.75" spans="1:20">
      <c r="A34" s="1" t="s">
        <v>17</v>
      </c>
      <c r="B34" s="1" t="s">
        <v>18</v>
      </c>
      <c r="C34" s="1" t="s">
        <v>48</v>
      </c>
      <c r="D34" s="1" t="s">
        <v>20</v>
      </c>
      <c r="E34" s="2">
        <v>20.3457812790815</v>
      </c>
      <c r="F34" s="2">
        <v>20.3457812790815</v>
      </c>
      <c r="G34" s="2">
        <v>20.3457812790815</v>
      </c>
      <c r="H34" s="2"/>
      <c r="I34" s="13"/>
      <c r="J34" s="21"/>
      <c r="K34" s="2">
        <v>25.453109475714</v>
      </c>
      <c r="L34" s="2">
        <v>20.7103473805088</v>
      </c>
      <c r="M34" s="15"/>
      <c r="N34" s="11">
        <f t="shared" si="17"/>
        <v>4.7427620952052</v>
      </c>
      <c r="O34" s="12">
        <f>AVERAGE(N30:N32)</f>
        <v>7.69213092781177</v>
      </c>
      <c r="P34" s="11">
        <f t="shared" si="18"/>
        <v>-2.94936883260657</v>
      </c>
      <c r="Q34" s="11">
        <f t="shared" si="19"/>
        <v>7.72411065625601</v>
      </c>
      <c r="R34" s="26"/>
      <c r="S34" s="26"/>
      <c r="T34">
        <v>7.72411065625601</v>
      </c>
    </row>
    <row r="35" ht="12.75" spans="1:20">
      <c r="A35" s="3"/>
      <c r="B35" s="3"/>
      <c r="C35" s="3"/>
      <c r="D35" s="3"/>
      <c r="E35" s="4">
        <f t="shared" ref="E35:H35" si="20">STDEVP(E31:E34)</f>
        <v>0.0353546063996934</v>
      </c>
      <c r="F35" s="4">
        <f t="shared" si="20"/>
        <v>0.0552473571695003</v>
      </c>
      <c r="G35" s="4">
        <f t="shared" si="20"/>
        <v>0.0554512649648216</v>
      </c>
      <c r="H35" s="4">
        <f t="shared" si="20"/>
        <v>0.0286796032518013</v>
      </c>
      <c r="I35" s="25"/>
      <c r="J35" s="22"/>
      <c r="K35" s="2">
        <v>25.4697395226148</v>
      </c>
      <c r="L35" s="2">
        <v>20.7562571281236</v>
      </c>
      <c r="M35" s="18"/>
      <c r="N35" s="11">
        <f t="shared" si="17"/>
        <v>4.7134823944912</v>
      </c>
      <c r="O35" s="12">
        <f>AVERAGE(N30:N32)</f>
        <v>7.69213092781177</v>
      </c>
      <c r="P35" s="11">
        <f t="shared" si="18"/>
        <v>-2.97864853332057</v>
      </c>
      <c r="Q35" s="11">
        <f t="shared" si="19"/>
        <v>7.88247414791033</v>
      </c>
      <c r="R35" s="27"/>
      <c r="S35" s="27"/>
      <c r="T35">
        <v>7.88247414791033</v>
      </c>
    </row>
    <row r="36" spans="1:9">
      <c r="A36" s="5" t="s">
        <v>25</v>
      </c>
      <c r="B36" s="1" t="s">
        <v>18</v>
      </c>
      <c r="C36" s="1" t="s">
        <v>48</v>
      </c>
      <c r="D36" s="1" t="s">
        <v>20</v>
      </c>
      <c r="E36" s="2"/>
      <c r="F36" s="2">
        <v>26.1360483545139</v>
      </c>
      <c r="G36" s="2">
        <v>26.1360483545139</v>
      </c>
      <c r="H36" s="2">
        <v>26.1360483545139</v>
      </c>
      <c r="I36" s="2"/>
    </row>
    <row r="37" spans="1:9">
      <c r="A37" s="5" t="s">
        <v>25</v>
      </c>
      <c r="B37" s="1" t="s">
        <v>18</v>
      </c>
      <c r="C37" s="1" t="s">
        <v>48</v>
      </c>
      <c r="D37" s="1" t="s">
        <v>20</v>
      </c>
      <c r="E37" s="2">
        <v>25.7428709194849</v>
      </c>
      <c r="F37" s="2"/>
      <c r="G37" s="2">
        <v>25.7428709194849</v>
      </c>
      <c r="H37" s="2">
        <v>25.7428709194849</v>
      </c>
      <c r="I37" s="2"/>
    </row>
    <row r="38" spans="1:9">
      <c r="A38" s="5" t="s">
        <v>25</v>
      </c>
      <c r="B38" s="1" t="s">
        <v>18</v>
      </c>
      <c r="C38" s="1" t="s">
        <v>48</v>
      </c>
      <c r="D38" s="1" t="s">
        <v>20</v>
      </c>
      <c r="E38" s="2">
        <v>25.8287162074944</v>
      </c>
      <c r="F38" s="2">
        <v>25.8287162074944</v>
      </c>
      <c r="G38" s="2"/>
      <c r="H38" s="2">
        <v>25.8287162074944</v>
      </c>
      <c r="I38" s="2"/>
    </row>
    <row r="39" ht="13.5" spans="1:19">
      <c r="A39" s="5" t="s">
        <v>25</v>
      </c>
      <c r="B39" s="1" t="s">
        <v>18</v>
      </c>
      <c r="C39" s="1" t="s">
        <v>48</v>
      </c>
      <c r="D39" s="1" t="s">
        <v>20</v>
      </c>
      <c r="E39" s="2">
        <v>25.7906923603318</v>
      </c>
      <c r="F39" s="2">
        <v>25.7906923603318</v>
      </c>
      <c r="G39" s="2">
        <v>25.7906923603318</v>
      </c>
      <c r="H39" s="2"/>
      <c r="I39" s="6"/>
      <c r="J39" s="7" t="s">
        <v>83</v>
      </c>
      <c r="K39" s="7" t="s">
        <v>84</v>
      </c>
      <c r="L39" s="7" t="s">
        <v>85</v>
      </c>
      <c r="M39" s="7" t="s">
        <v>86</v>
      </c>
      <c r="N39" s="7" t="s">
        <v>87</v>
      </c>
      <c r="O39" s="7" t="s">
        <v>88</v>
      </c>
      <c r="P39" s="7" t="s">
        <v>89</v>
      </c>
      <c r="Q39" s="7" t="s">
        <v>90</v>
      </c>
      <c r="R39" s="7" t="s">
        <v>86</v>
      </c>
      <c r="S39" s="7" t="s">
        <v>91</v>
      </c>
    </row>
    <row r="40" ht="12.75" spans="1:19">
      <c r="A40" s="3"/>
      <c r="B40" s="3"/>
      <c r="C40" s="3"/>
      <c r="D40" s="3"/>
      <c r="E40" s="4">
        <f t="shared" ref="E40:H40" si="21">STDEVP(E36:E39)</f>
        <v>0.035122194045538</v>
      </c>
      <c r="F40" s="4">
        <f t="shared" si="21"/>
        <v>0.15462126641937</v>
      </c>
      <c r="G40" s="4">
        <f t="shared" si="21"/>
        <v>0.175165365785897</v>
      </c>
      <c r="H40" s="4">
        <f t="shared" si="21"/>
        <v>0.168790125264428</v>
      </c>
      <c r="I40" s="19"/>
      <c r="J40" s="9">
        <v>0</v>
      </c>
      <c r="K40" s="2">
        <v>28.6989547214753</v>
      </c>
      <c r="L40" s="2">
        <v>20.8596760365866</v>
      </c>
      <c r="M40" s="10">
        <f>AVERAGE(L40:L42)</f>
        <v>20.9437985790192</v>
      </c>
      <c r="N40" s="11">
        <f t="shared" ref="N40:N45" si="22">K40-L40</f>
        <v>7.8392786848887</v>
      </c>
      <c r="O40" s="12">
        <f>AVERAGE(N40:N42)</f>
        <v>7.69213092781177</v>
      </c>
      <c r="P40" s="11">
        <f t="shared" ref="P40:P45" si="23">N40-O40</f>
        <v>0.147147757076933</v>
      </c>
      <c r="Q40" s="11">
        <f t="shared" ref="Q40:Q45" si="24">POWER(2,-P40)</f>
        <v>0.903034019018054</v>
      </c>
      <c r="R40" s="12">
        <v>1.01489636307643</v>
      </c>
      <c r="S40" s="12">
        <f>_xlfn.STDEV.P(Q40:Q42)</f>
        <v>0.167483935431962</v>
      </c>
    </row>
    <row r="41" ht="12.75" spans="1:19">
      <c r="A41" s="1" t="s">
        <v>17</v>
      </c>
      <c r="B41" s="1" t="s">
        <v>18</v>
      </c>
      <c r="C41" s="1" t="s">
        <v>57</v>
      </c>
      <c r="D41" s="1" t="s">
        <v>20</v>
      </c>
      <c r="E41" s="2"/>
      <c r="F41" s="2">
        <v>21.172002150743</v>
      </c>
      <c r="G41" s="2">
        <v>21.172002150743</v>
      </c>
      <c r="H41" s="2">
        <v>21.172002150743</v>
      </c>
      <c r="I41" s="13"/>
      <c r="J41" s="14"/>
      <c r="K41" s="2">
        <v>28.4043321942604</v>
      </c>
      <c r="L41" s="2">
        <v>21.0336654022349</v>
      </c>
      <c r="M41" s="15"/>
      <c r="N41" s="11">
        <f t="shared" si="22"/>
        <v>7.3706667920255</v>
      </c>
      <c r="O41" s="12">
        <f>AVERAGE(N40:N42)</f>
        <v>7.69213092781177</v>
      </c>
      <c r="P41" s="11">
        <f t="shared" si="23"/>
        <v>-0.321464135786265</v>
      </c>
      <c r="Q41" s="11">
        <f t="shared" si="24"/>
        <v>1.24959807470291</v>
      </c>
      <c r="R41" s="26"/>
      <c r="S41" s="26"/>
    </row>
    <row r="42" ht="12.75" spans="1:19">
      <c r="A42" s="1" t="s">
        <v>17</v>
      </c>
      <c r="B42" s="1" t="s">
        <v>18</v>
      </c>
      <c r="C42" s="1" t="s">
        <v>57</v>
      </c>
      <c r="D42" s="1" t="s">
        <v>20</v>
      </c>
      <c r="E42" s="2">
        <v>20.75069887089</v>
      </c>
      <c r="F42" s="2"/>
      <c r="G42" s="2">
        <v>20.75069887089</v>
      </c>
      <c r="H42" s="2">
        <v>20.75069887089</v>
      </c>
      <c r="I42" s="16"/>
      <c r="J42" s="17"/>
      <c r="K42" s="2">
        <v>28.8045016047573</v>
      </c>
      <c r="L42" s="2">
        <v>20.9380542982362</v>
      </c>
      <c r="M42" s="18"/>
      <c r="N42" s="11">
        <f t="shared" si="22"/>
        <v>7.8664473065211</v>
      </c>
      <c r="O42" s="12">
        <f>AVERAGE(N40:N42)</f>
        <v>7.69213092781177</v>
      </c>
      <c r="P42" s="11">
        <f t="shared" si="23"/>
        <v>0.174316378709332</v>
      </c>
      <c r="Q42" s="11">
        <f t="shared" si="24"/>
        <v>0.886187339650206</v>
      </c>
      <c r="R42" s="27"/>
      <c r="S42" s="27"/>
    </row>
    <row r="43" ht="12.75" spans="1:20">
      <c r="A43" s="1" t="s">
        <v>17</v>
      </c>
      <c r="B43" s="1" t="s">
        <v>18</v>
      </c>
      <c r="C43" s="1" t="s">
        <v>57</v>
      </c>
      <c r="D43" s="1" t="s">
        <v>20</v>
      </c>
      <c r="E43" s="2">
        <v>20.7103473805088</v>
      </c>
      <c r="F43" s="2">
        <v>20.7103473805088</v>
      </c>
      <c r="G43" s="2"/>
      <c r="H43" s="2">
        <v>20.7103473805088</v>
      </c>
      <c r="I43" s="8"/>
      <c r="J43" s="20">
        <v>13</v>
      </c>
      <c r="K43" s="2">
        <v>26.5798245118333</v>
      </c>
      <c r="L43" s="2">
        <v>21.9890385221647</v>
      </c>
      <c r="M43" s="10">
        <f>AVERAGE(L43:L45)</f>
        <v>21.9105088347912</v>
      </c>
      <c r="N43" s="11">
        <f t="shared" si="22"/>
        <v>4.5907859896686</v>
      </c>
      <c r="O43" s="12">
        <f>AVERAGE(N40:N42)</f>
        <v>7.69213092781177</v>
      </c>
      <c r="P43" s="11">
        <f t="shared" si="23"/>
        <v>-3.10134493814317</v>
      </c>
      <c r="Q43" s="11">
        <f t="shared" si="24"/>
        <v>8.58218462868427</v>
      </c>
      <c r="R43" s="12">
        <f>AVERAGE(Q43:Q45)</f>
        <v>8.70495248327638</v>
      </c>
      <c r="S43" s="12">
        <f>_xlfn.STDEV.P(Q43:Q45)</f>
        <v>0.340508509327442</v>
      </c>
      <c r="T43">
        <v>8.58218462868427</v>
      </c>
    </row>
    <row r="44" ht="12.75" spans="1:20">
      <c r="A44" s="1" t="s">
        <v>17</v>
      </c>
      <c r="B44" s="1" t="s">
        <v>18</v>
      </c>
      <c r="C44" s="1" t="s">
        <v>57</v>
      </c>
      <c r="D44" s="1" t="s">
        <v>20</v>
      </c>
      <c r="E44" s="2">
        <v>20.7562571281236</v>
      </c>
      <c r="F44" s="2">
        <v>20.7562571281236</v>
      </c>
      <c r="G44" s="2">
        <v>20.7562571281236</v>
      </c>
      <c r="H44" s="2"/>
      <c r="I44" s="13"/>
      <c r="J44" s="21"/>
      <c r="K44" s="2">
        <v>26.4548073770576</v>
      </c>
      <c r="L44" s="2">
        <v>21.9595339992294</v>
      </c>
      <c r="M44" s="15"/>
      <c r="N44" s="11">
        <f t="shared" si="22"/>
        <v>4.4952733778282</v>
      </c>
      <c r="O44" s="12">
        <f>AVERAGE(N40:N42)</f>
        <v>7.69213092781177</v>
      </c>
      <c r="P44" s="11">
        <f t="shared" si="23"/>
        <v>-3.19685754998357</v>
      </c>
      <c r="Q44" s="11">
        <f t="shared" si="24"/>
        <v>9.16959204636161</v>
      </c>
      <c r="R44" s="26"/>
      <c r="S44" s="26"/>
      <c r="T44">
        <v>9.16959204636161</v>
      </c>
    </row>
    <row r="45" ht="12.75" spans="1:20">
      <c r="A45" s="3"/>
      <c r="B45" s="3"/>
      <c r="C45" s="3"/>
      <c r="D45" s="3"/>
      <c r="E45" s="4">
        <f t="shared" ref="E45:H45" si="25">STDEVP(E41:E44)</f>
        <v>0.0204582010871862</v>
      </c>
      <c r="F45" s="4">
        <f t="shared" si="25"/>
        <v>0.20765268964169</v>
      </c>
      <c r="G45" s="4">
        <f t="shared" si="25"/>
        <v>0.197307225657849</v>
      </c>
      <c r="H45" s="4">
        <f t="shared" si="25"/>
        <v>0.208766169904905</v>
      </c>
      <c r="I45" s="25"/>
      <c r="J45" s="22"/>
      <c r="K45" s="2">
        <v>26.4110504134909</v>
      </c>
      <c r="L45" s="2">
        <v>21.7829539829795</v>
      </c>
      <c r="M45" s="18"/>
      <c r="N45" s="11">
        <f t="shared" si="22"/>
        <v>4.6280964305114</v>
      </c>
      <c r="O45" s="12">
        <f>AVERAGE(N40:N42)</f>
        <v>7.69213092781177</v>
      </c>
      <c r="P45" s="11">
        <f t="shared" si="23"/>
        <v>-3.06403449730037</v>
      </c>
      <c r="Q45" s="11">
        <f t="shared" si="24"/>
        <v>8.36308077478326</v>
      </c>
      <c r="R45" s="27"/>
      <c r="S45" s="27"/>
      <c r="T45">
        <v>8.36308077478326</v>
      </c>
    </row>
    <row r="46" spans="1:9">
      <c r="A46" s="5" t="s">
        <v>25</v>
      </c>
      <c r="B46" s="1" t="s">
        <v>18</v>
      </c>
      <c r="C46" s="1" t="s">
        <v>57</v>
      </c>
      <c r="D46" s="1" t="s">
        <v>20</v>
      </c>
      <c r="E46" s="2"/>
      <c r="F46" s="2">
        <v>25.6404499785311</v>
      </c>
      <c r="G46" s="2">
        <v>25.6404499785311</v>
      </c>
      <c r="H46" s="2">
        <v>25.6404499785311</v>
      </c>
      <c r="I46" s="2"/>
    </row>
    <row r="47" spans="1:9">
      <c r="A47" s="5" t="s">
        <v>25</v>
      </c>
      <c r="B47" s="1" t="s">
        <v>18</v>
      </c>
      <c r="C47" s="1" t="s">
        <v>57</v>
      </c>
      <c r="D47" s="1" t="s">
        <v>20</v>
      </c>
      <c r="E47" s="2">
        <v>25.5563999331105</v>
      </c>
      <c r="F47" s="2"/>
      <c r="G47" s="2">
        <v>25.5563999331105</v>
      </c>
      <c r="H47" s="2">
        <v>25.5563999331105</v>
      </c>
      <c r="I47" s="2"/>
    </row>
    <row r="48" spans="1:9">
      <c r="A48" s="5" t="s">
        <v>25</v>
      </c>
      <c r="B48" s="1" t="s">
        <v>18</v>
      </c>
      <c r="C48" s="1" t="s">
        <v>57</v>
      </c>
      <c r="D48" s="1" t="s">
        <v>20</v>
      </c>
      <c r="E48" s="2">
        <v>25.453109475714</v>
      </c>
      <c r="F48" s="2">
        <v>25.453109475714</v>
      </c>
      <c r="G48" s="2"/>
      <c r="H48" s="2">
        <v>25.453109475714</v>
      </c>
      <c r="I48" s="2"/>
    </row>
    <row r="49" ht="13.5" spans="1:19">
      <c r="A49" s="5" t="s">
        <v>25</v>
      </c>
      <c r="B49" s="1" t="s">
        <v>18</v>
      </c>
      <c r="C49" s="1" t="s">
        <v>57</v>
      </c>
      <c r="D49" s="1" t="s">
        <v>20</v>
      </c>
      <c r="E49" s="2">
        <v>25.4697395226148</v>
      </c>
      <c r="F49" s="2">
        <v>25.4697395226148</v>
      </c>
      <c r="G49" s="2">
        <v>25.4697395226148</v>
      </c>
      <c r="H49" s="2"/>
      <c r="I49" s="6"/>
      <c r="J49" s="7" t="s">
        <v>83</v>
      </c>
      <c r="K49" s="7" t="s">
        <v>84</v>
      </c>
      <c r="L49" s="7" t="s">
        <v>85</v>
      </c>
      <c r="M49" s="7" t="s">
        <v>86</v>
      </c>
      <c r="N49" s="7" t="s">
        <v>87</v>
      </c>
      <c r="O49" s="7" t="s">
        <v>88</v>
      </c>
      <c r="P49" s="7" t="s">
        <v>89</v>
      </c>
      <c r="Q49" s="7" t="s">
        <v>90</v>
      </c>
      <c r="R49" s="7" t="s">
        <v>86</v>
      </c>
      <c r="S49" s="7" t="s">
        <v>91</v>
      </c>
    </row>
    <row r="50" ht="12.75" spans="1:19">
      <c r="A50" s="3"/>
      <c r="B50" s="3"/>
      <c r="C50" s="3"/>
      <c r="D50" s="3"/>
      <c r="E50" s="4">
        <f t="shared" ref="E50:H50" si="26">STDEVP(E46:E49)</f>
        <v>0.0452836784386124</v>
      </c>
      <c r="F50" s="4">
        <f t="shared" si="26"/>
        <v>0.0846660644432907</v>
      </c>
      <c r="G50" s="4">
        <f t="shared" si="26"/>
        <v>0.0696949676500239</v>
      </c>
      <c r="H50" s="4">
        <f t="shared" si="26"/>
        <v>0.0766157749350958</v>
      </c>
      <c r="I50" s="19"/>
      <c r="J50" s="9">
        <v>0</v>
      </c>
      <c r="K50" s="2">
        <v>28.6989547214753</v>
      </c>
      <c r="L50" s="2">
        <v>20.8596760365866</v>
      </c>
      <c r="M50" s="10">
        <f>AVERAGE(L50:L52)</f>
        <v>20.9437985790192</v>
      </c>
      <c r="N50" s="11">
        <f t="shared" ref="N50:N55" si="27">K50-L50</f>
        <v>7.8392786848887</v>
      </c>
      <c r="O50" s="12">
        <f>AVERAGE(N50:N52)</f>
        <v>7.69213092781177</v>
      </c>
      <c r="P50" s="11">
        <f t="shared" ref="P50:P55" si="28">N50-O50</f>
        <v>0.147147757076933</v>
      </c>
      <c r="Q50" s="11">
        <f t="shared" ref="Q50:Q55" si="29">POWER(2,-P50)</f>
        <v>0.903034019018054</v>
      </c>
      <c r="R50" s="12">
        <v>1.01489636307643</v>
      </c>
      <c r="S50" s="12">
        <f>_xlfn.STDEV.P(Q50:Q52)</f>
        <v>0.167483935431962</v>
      </c>
    </row>
    <row r="51" ht="12.75" spans="1:19">
      <c r="A51" s="1" t="s">
        <v>17</v>
      </c>
      <c r="B51" s="1" t="s">
        <v>18</v>
      </c>
      <c r="C51" s="1" t="s">
        <v>66</v>
      </c>
      <c r="D51" s="1" t="s">
        <v>20</v>
      </c>
      <c r="E51" s="2"/>
      <c r="F51" s="2">
        <v>22.207190598091</v>
      </c>
      <c r="G51" s="2">
        <v>22.207190598091</v>
      </c>
      <c r="H51" s="2">
        <v>22.207190598091</v>
      </c>
      <c r="I51" s="13"/>
      <c r="J51" s="14"/>
      <c r="K51" s="2">
        <v>28.4043321942604</v>
      </c>
      <c r="L51" s="2">
        <v>21.0336654022349</v>
      </c>
      <c r="M51" s="15"/>
      <c r="N51" s="11">
        <f t="shared" si="27"/>
        <v>7.3706667920255</v>
      </c>
      <c r="O51" s="12">
        <f>AVERAGE(N50:N52)</f>
        <v>7.69213092781177</v>
      </c>
      <c r="P51" s="11">
        <f t="shared" si="28"/>
        <v>-0.321464135786265</v>
      </c>
      <c r="Q51" s="11">
        <f t="shared" si="29"/>
        <v>1.24959807470291</v>
      </c>
      <c r="R51" s="26"/>
      <c r="S51" s="26"/>
    </row>
    <row r="52" ht="12.75" spans="1:19">
      <c r="A52" s="1" t="s">
        <v>17</v>
      </c>
      <c r="B52" s="1" t="s">
        <v>18</v>
      </c>
      <c r="C52" s="1" t="s">
        <v>66</v>
      </c>
      <c r="D52" s="1" t="s">
        <v>20</v>
      </c>
      <c r="E52" s="2">
        <v>21.9890385221647</v>
      </c>
      <c r="F52" s="2"/>
      <c r="G52" s="2">
        <v>21.9890385221647</v>
      </c>
      <c r="H52" s="2">
        <v>21.9890385221647</v>
      </c>
      <c r="I52" s="16"/>
      <c r="J52" s="17"/>
      <c r="K52" s="2">
        <v>28.8045016047573</v>
      </c>
      <c r="L52" s="2">
        <v>20.9380542982362</v>
      </c>
      <c r="M52" s="18"/>
      <c r="N52" s="11">
        <f t="shared" si="27"/>
        <v>7.8664473065211</v>
      </c>
      <c r="O52" s="12">
        <f>AVERAGE(N50:N52)</f>
        <v>7.69213092781177</v>
      </c>
      <c r="P52" s="11">
        <f t="shared" si="28"/>
        <v>0.174316378709332</v>
      </c>
      <c r="Q52" s="11">
        <f t="shared" si="29"/>
        <v>0.886187339650206</v>
      </c>
      <c r="R52" s="27"/>
      <c r="S52" s="27"/>
    </row>
    <row r="53" ht="12.75" spans="1:20">
      <c r="A53" s="1" t="s">
        <v>17</v>
      </c>
      <c r="B53" s="1" t="s">
        <v>18</v>
      </c>
      <c r="C53" s="1" t="s">
        <v>66</v>
      </c>
      <c r="D53" s="1" t="s">
        <v>20</v>
      </c>
      <c r="E53" s="2">
        <v>21.9595339992294</v>
      </c>
      <c r="F53" s="2">
        <v>21.9595339992294</v>
      </c>
      <c r="G53" s="2"/>
      <c r="H53" s="2">
        <v>21.9595339992294</v>
      </c>
      <c r="I53" s="8"/>
      <c r="J53" s="20">
        <v>24</v>
      </c>
      <c r="K53" s="2">
        <v>27.4935020221126</v>
      </c>
      <c r="L53" s="2">
        <v>20.7604450221763</v>
      </c>
      <c r="M53" s="10">
        <f>AVERAGE(L53:L55)</f>
        <v>20.7308041827561</v>
      </c>
      <c r="N53" s="11">
        <f t="shared" si="27"/>
        <v>6.7330569999363</v>
      </c>
      <c r="O53" s="12">
        <f>AVERAGE(N50:N52)</f>
        <v>7.69213092781177</v>
      </c>
      <c r="P53" s="11">
        <f t="shared" si="28"/>
        <v>-0.959073927875465</v>
      </c>
      <c r="Q53" s="11">
        <f t="shared" si="29"/>
        <v>1.94406159276112</v>
      </c>
      <c r="R53" s="12">
        <f>AVERAGE(Q53:Q55)</f>
        <v>1.89273102783147</v>
      </c>
      <c r="S53" s="12">
        <f>_xlfn.STDEV.P(Q53:Q55)</f>
        <v>0.0363713358544074</v>
      </c>
      <c r="T53">
        <v>1.94406159276112</v>
      </c>
    </row>
    <row r="54" ht="12.75" spans="1:20">
      <c r="A54" s="1" t="s">
        <v>17</v>
      </c>
      <c r="B54" s="1" t="s">
        <v>18</v>
      </c>
      <c r="C54" s="1" t="s">
        <v>66</v>
      </c>
      <c r="D54" s="1" t="s">
        <v>20</v>
      </c>
      <c r="E54" s="2">
        <v>21.7829539829795</v>
      </c>
      <c r="F54" s="2">
        <v>21.7829539829795</v>
      </c>
      <c r="G54" s="2">
        <v>21.7829539829795</v>
      </c>
      <c r="H54" s="2"/>
      <c r="I54" s="13"/>
      <c r="J54" s="21"/>
      <c r="K54" s="2">
        <v>27.5137267424347</v>
      </c>
      <c r="L54" s="2">
        <v>20.7245783250037</v>
      </c>
      <c r="M54" s="15"/>
      <c r="N54" s="11">
        <f t="shared" si="27"/>
        <v>6.789148417431</v>
      </c>
      <c r="O54" s="12">
        <f>AVERAGE(N50:N52)</f>
        <v>7.69213092781177</v>
      </c>
      <c r="P54" s="11">
        <f t="shared" si="28"/>
        <v>-0.90298251038077</v>
      </c>
      <c r="Q54" s="11">
        <f t="shared" si="29"/>
        <v>1.86992772645558</v>
      </c>
      <c r="R54" s="26"/>
      <c r="S54" s="26"/>
      <c r="T54">
        <v>1.86992772645558</v>
      </c>
    </row>
    <row r="55" ht="12.75" spans="1:20">
      <c r="A55" s="3"/>
      <c r="B55" s="3"/>
      <c r="C55" s="3"/>
      <c r="D55" s="3"/>
      <c r="E55" s="4">
        <f t="shared" ref="E55:H55" si="30">STDEVP(E51:E54)</f>
        <v>0.0909956386644937</v>
      </c>
      <c r="F55" s="4">
        <f t="shared" si="30"/>
        <v>0.174002234564123</v>
      </c>
      <c r="G55" s="4">
        <f t="shared" si="30"/>
        <v>0.173217227499459</v>
      </c>
      <c r="H55" s="4">
        <f t="shared" si="30"/>
        <v>0.110450912206025</v>
      </c>
      <c r="I55" s="25"/>
      <c r="J55" s="22"/>
      <c r="K55" s="2">
        <v>27.5009605684537</v>
      </c>
      <c r="L55" s="2">
        <v>20.7073892010882</v>
      </c>
      <c r="M55" s="18"/>
      <c r="N55" s="11">
        <f t="shared" si="27"/>
        <v>6.7935713673655</v>
      </c>
      <c r="O55" s="12">
        <f>AVERAGE(N50:N52)</f>
        <v>7.69213092781177</v>
      </c>
      <c r="P55" s="11">
        <f t="shared" si="28"/>
        <v>-0.89855956044627</v>
      </c>
      <c r="Q55" s="11">
        <f t="shared" si="29"/>
        <v>1.86420376427771</v>
      </c>
      <c r="R55" s="27"/>
      <c r="S55" s="27"/>
      <c r="T55">
        <v>1.86420376427771</v>
      </c>
    </row>
    <row r="56" spans="1:9">
      <c r="A56" s="5" t="s">
        <v>25</v>
      </c>
      <c r="B56" s="1" t="s">
        <v>18</v>
      </c>
      <c r="C56" s="1" t="s">
        <v>66</v>
      </c>
      <c r="D56" s="1" t="s">
        <v>20</v>
      </c>
      <c r="E56" s="2"/>
      <c r="F56" s="2">
        <v>26.6088697983111</v>
      </c>
      <c r="G56" s="2">
        <v>26.6088697983111</v>
      </c>
      <c r="H56" s="2">
        <v>26.6088697983111</v>
      </c>
      <c r="I56" s="2"/>
    </row>
    <row r="57" spans="1:9">
      <c r="A57" s="5" t="s">
        <v>25</v>
      </c>
      <c r="B57" s="1" t="s">
        <v>18</v>
      </c>
      <c r="C57" s="1" t="s">
        <v>66</v>
      </c>
      <c r="D57" s="1" t="s">
        <v>20</v>
      </c>
      <c r="E57" s="2">
        <v>26.5798245118333</v>
      </c>
      <c r="F57" s="2"/>
      <c r="G57" s="2">
        <v>26.5798245118333</v>
      </c>
      <c r="H57" s="2">
        <v>26.5798245118333</v>
      </c>
      <c r="I57" s="2"/>
    </row>
    <row r="58" spans="1:9">
      <c r="A58" s="5" t="s">
        <v>25</v>
      </c>
      <c r="B58" s="1" t="s">
        <v>18</v>
      </c>
      <c r="C58" s="1" t="s">
        <v>66</v>
      </c>
      <c r="D58" s="1" t="s">
        <v>20</v>
      </c>
      <c r="E58" s="2">
        <v>26.4548073770576</v>
      </c>
      <c r="F58" s="2">
        <v>26.4548073770576</v>
      </c>
      <c r="G58" s="2"/>
      <c r="H58" s="2">
        <v>26.4548073770576</v>
      </c>
      <c r="I58" s="2"/>
    </row>
    <row r="59" spans="1:9">
      <c r="A59" s="5" t="s">
        <v>25</v>
      </c>
      <c r="B59" s="1" t="s">
        <v>18</v>
      </c>
      <c r="C59" s="1" t="s">
        <v>66</v>
      </c>
      <c r="D59" s="1" t="s">
        <v>20</v>
      </c>
      <c r="E59" s="2">
        <v>26.4110504134909</v>
      </c>
      <c r="F59" s="2">
        <v>26.4110504134909</v>
      </c>
      <c r="G59" s="2">
        <v>26.4110504134909</v>
      </c>
      <c r="H59" s="2"/>
      <c r="I59" s="2"/>
    </row>
    <row r="60" spans="1:9">
      <c r="A60" s="3"/>
      <c r="B60" s="3"/>
      <c r="C60" s="3"/>
      <c r="D60" s="3"/>
      <c r="E60" s="4">
        <f t="shared" ref="E60:H60" si="31">STDEVP(E56:E59)</f>
        <v>0.0715142970316605</v>
      </c>
      <c r="F60" s="4">
        <f t="shared" si="31"/>
        <v>0.0848412966227797</v>
      </c>
      <c r="G60" s="4">
        <f t="shared" si="31"/>
        <v>0.0872167376574715</v>
      </c>
      <c r="H60" s="4">
        <f t="shared" si="31"/>
        <v>0.0668398935239141</v>
      </c>
      <c r="I60" s="4"/>
    </row>
    <row r="61" spans="1:9">
      <c r="A61" s="1" t="s">
        <v>17</v>
      </c>
      <c r="B61" s="1" t="s">
        <v>18</v>
      </c>
      <c r="C61" s="1" t="s">
        <v>75</v>
      </c>
      <c r="D61" s="1" t="s">
        <v>20</v>
      </c>
      <c r="E61" s="2"/>
      <c r="F61" s="2">
        <v>20.7604450221763</v>
      </c>
      <c r="G61" s="2">
        <v>20.7604450221763</v>
      </c>
      <c r="H61" s="2">
        <v>20.7604450221763</v>
      </c>
      <c r="I61" s="2"/>
    </row>
    <row r="62" spans="1:9">
      <c r="A62" s="1" t="s">
        <v>17</v>
      </c>
      <c r="B62" s="1" t="s">
        <v>18</v>
      </c>
      <c r="C62" s="1" t="s">
        <v>75</v>
      </c>
      <c r="D62" s="1" t="s">
        <v>20</v>
      </c>
      <c r="E62" s="2">
        <v>20.7245783250037</v>
      </c>
      <c r="F62" s="2"/>
      <c r="G62" s="2">
        <v>20.7245783250037</v>
      </c>
      <c r="H62" s="2">
        <v>20.7245783250037</v>
      </c>
      <c r="I62" s="2"/>
    </row>
    <row r="63" spans="1:9">
      <c r="A63" s="1" t="s">
        <v>17</v>
      </c>
      <c r="B63" s="1" t="s">
        <v>18</v>
      </c>
      <c r="C63" s="1" t="s">
        <v>75</v>
      </c>
      <c r="D63" s="1" t="s">
        <v>20</v>
      </c>
      <c r="E63" s="2">
        <v>20.7073892010882</v>
      </c>
      <c r="F63" s="2">
        <v>20.7073892010882</v>
      </c>
      <c r="G63" s="2"/>
      <c r="H63" s="2">
        <v>20.7073892010882</v>
      </c>
      <c r="I63" s="2"/>
    </row>
    <row r="64" spans="1:9">
      <c r="A64" s="1" t="s">
        <v>17</v>
      </c>
      <c r="B64" s="1" t="s">
        <v>18</v>
      </c>
      <c r="C64" s="1" t="s">
        <v>75</v>
      </c>
      <c r="D64" s="1" t="s">
        <v>20</v>
      </c>
      <c r="E64" s="2">
        <v>20.479625769607</v>
      </c>
      <c r="F64" s="2">
        <v>20.479625769607</v>
      </c>
      <c r="G64" s="2">
        <v>20.479625769607</v>
      </c>
      <c r="H64" s="2"/>
      <c r="I64" s="2"/>
    </row>
    <row r="65" spans="1:9">
      <c r="A65" s="3"/>
      <c r="B65" s="3"/>
      <c r="C65" s="3"/>
      <c r="D65" s="3"/>
      <c r="E65" s="4">
        <f t="shared" ref="E65:H65" si="32">STDEVP(E61:E64)</f>
        <v>0.111640992618924</v>
      </c>
      <c r="F65" s="4">
        <f t="shared" si="32"/>
        <v>0.121815230522388</v>
      </c>
      <c r="G65" s="4">
        <f t="shared" si="32"/>
        <v>0.124787653847568</v>
      </c>
      <c r="H65" s="4">
        <f t="shared" si="32"/>
        <v>0.0221028054991152</v>
      </c>
      <c r="I65" s="4"/>
    </row>
    <row r="66" spans="1:9">
      <c r="A66" s="5" t="s">
        <v>25</v>
      </c>
      <c r="B66" s="1" t="s">
        <v>18</v>
      </c>
      <c r="C66" s="1" t="s">
        <v>75</v>
      </c>
      <c r="D66" s="1" t="s">
        <v>20</v>
      </c>
      <c r="E66" s="2"/>
      <c r="F66" s="2">
        <v>27.4935020221126</v>
      </c>
      <c r="G66" s="2">
        <v>27.4935020221126</v>
      </c>
      <c r="H66" s="2">
        <v>27.4935020221126</v>
      </c>
      <c r="I66" s="2"/>
    </row>
    <row r="67" spans="1:9">
      <c r="A67" s="5" t="s">
        <v>25</v>
      </c>
      <c r="B67" s="1" t="s">
        <v>18</v>
      </c>
      <c r="C67" s="1" t="s">
        <v>75</v>
      </c>
      <c r="D67" s="1" t="s">
        <v>20</v>
      </c>
      <c r="E67" s="2">
        <v>27.5137267424347</v>
      </c>
      <c r="F67" s="2"/>
      <c r="G67" s="2">
        <v>27.5137267424347</v>
      </c>
      <c r="H67" s="2">
        <v>27.5137267424347</v>
      </c>
      <c r="I67" s="2"/>
    </row>
    <row r="68" spans="1:9">
      <c r="A68" s="5" t="s">
        <v>25</v>
      </c>
      <c r="B68" s="1" t="s">
        <v>18</v>
      </c>
      <c r="C68" s="1" t="s">
        <v>75</v>
      </c>
      <c r="D68" s="1" t="s">
        <v>20</v>
      </c>
      <c r="E68" s="2">
        <v>27.9175385372496</v>
      </c>
      <c r="F68" s="2">
        <v>27.9175385372496</v>
      </c>
      <c r="G68" s="2"/>
      <c r="H68" s="2">
        <v>27.9175385372496</v>
      </c>
      <c r="I68" s="2"/>
    </row>
    <row r="69" spans="1:9">
      <c r="A69" s="5" t="s">
        <v>25</v>
      </c>
      <c r="B69" s="1" t="s">
        <v>18</v>
      </c>
      <c r="C69" s="1" t="s">
        <v>75</v>
      </c>
      <c r="D69" s="1" t="s">
        <v>20</v>
      </c>
      <c r="E69" s="2">
        <v>27.5009605684537</v>
      </c>
      <c r="F69" s="2">
        <v>27.5009605684537</v>
      </c>
      <c r="G69" s="2">
        <v>27.5009605684537</v>
      </c>
      <c r="H69" s="2"/>
      <c r="I69" s="2"/>
    </row>
    <row r="70" spans="1:9">
      <c r="A70" s="3"/>
      <c r="B70" s="3"/>
      <c r="C70" s="3"/>
      <c r="D70" s="3"/>
      <c r="E70" s="4">
        <f t="shared" ref="E70:H70" si="33">STDEVP(E66:E69)</f>
        <v>0.193437944374895</v>
      </c>
      <c r="F70" s="4">
        <f t="shared" si="33"/>
        <v>0.198158129944854</v>
      </c>
      <c r="G70" s="4">
        <f t="shared" si="33"/>
        <v>0.00835094421635816</v>
      </c>
      <c r="H70" s="4">
        <f t="shared" si="33"/>
        <v>0.195300330293079</v>
      </c>
      <c r="I70" s="4"/>
    </row>
  </sheetData>
  <mergeCells count="24">
    <mergeCell ref="J2:J4"/>
    <mergeCell ref="J5:J7"/>
    <mergeCell ref="J11:J13"/>
    <mergeCell ref="J14:J16"/>
    <mergeCell ref="J21:J23"/>
    <mergeCell ref="J24:J26"/>
    <mergeCell ref="J30:J32"/>
    <mergeCell ref="J33:J35"/>
    <mergeCell ref="J40:J42"/>
    <mergeCell ref="J43:J45"/>
    <mergeCell ref="J50:J52"/>
    <mergeCell ref="J53:J55"/>
    <mergeCell ref="M2:M4"/>
    <mergeCell ref="M5:M7"/>
    <mergeCell ref="M11:M13"/>
    <mergeCell ref="M14:M16"/>
    <mergeCell ref="M21:M23"/>
    <mergeCell ref="M24:M26"/>
    <mergeCell ref="M30:M32"/>
    <mergeCell ref="M33:M35"/>
    <mergeCell ref="M40:M42"/>
    <mergeCell ref="M43:M45"/>
    <mergeCell ref="M50:M52"/>
    <mergeCell ref="M53:M55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路在脚下</cp:lastModifiedBy>
  <dcterms:created xsi:type="dcterms:W3CDTF">2021-08-21T00:41:30Z</dcterms:created>
  <dcterms:modified xsi:type="dcterms:W3CDTF">2021-08-21T00:45:27Z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