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0660"/>
  </bookViews>
  <sheets>
    <sheet name="RA" sheetId="1" r:id="rId1"/>
    <sheet name="Con" sheetId="2" r:id="rId2"/>
    <sheet name="Less60" sheetId="3" r:id="rId3"/>
    <sheet name="Over60" sheetId="4" r:id="rId4"/>
    <sheet name="Female" sheetId="5" r:id="rId5"/>
    <sheet name="Male" sheetId="6" r:id="rId6"/>
  </sheets>
  <calcPr calcId="144525" calcCompleted="0" calcOnSave="0"/>
</workbook>
</file>

<file path=xl/sharedStrings.xml><?xml version="1.0" encoding="utf-8"?>
<sst xmlns="http://schemas.openxmlformats.org/spreadsheetml/2006/main" count="455" uniqueCount="19">
  <si>
    <t>No.</t>
  </si>
  <si>
    <t>Sex</t>
  </si>
  <si>
    <t>Age</t>
  </si>
  <si>
    <t>RF</t>
  </si>
  <si>
    <t>CRP</t>
  </si>
  <si>
    <t>IgG</t>
  </si>
  <si>
    <t>IgA</t>
  </si>
  <si>
    <t>IgM</t>
  </si>
  <si>
    <t>IgE</t>
  </si>
  <si>
    <t>CEA</t>
  </si>
  <si>
    <t>CA199</t>
  </si>
  <si>
    <t>CA125</t>
  </si>
  <si>
    <t>ESR</t>
  </si>
  <si>
    <t>Male</t>
  </si>
  <si>
    <t>Female</t>
  </si>
  <si>
    <t>M</t>
  </si>
  <si>
    <t>SD</t>
  </si>
  <si>
    <t>SEM</t>
  </si>
  <si>
    <t>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</si>
</sst>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7"/>
  <sheetViews>
    <sheetView tabSelected="1" workbookViewId="0">
      <selection activeCell="P2" sqref="P2:P40"/>
    </sheetView>
  </sheetViews>
  <sheetFormatPr defaultColWidth="9" defaultRowHeight="14"/>
  <cols>
    <col min="1" max="1" width="6.375" style="4" customWidth="1"/>
    <col min="2" max="2" width="6.75" style="4" customWidth="1"/>
    <col min="3" max="3" width="5.25" style="4" customWidth="1"/>
    <col min="4" max="4" width="9.375" style="4" customWidth="1"/>
    <col min="5" max="5" width="12.6666666666667" style="4"/>
    <col min="6" max="6" width="14.375" style="4" customWidth="1"/>
    <col min="7" max="7" width="8.75" style="4" customWidth="1"/>
    <col min="8" max="8" width="9.125" style="4" customWidth="1"/>
    <col min="9" max="9" width="9.25" style="4" customWidth="1"/>
    <col min="10" max="10" width="8.875" style="4" customWidth="1"/>
    <col min="11" max="11" width="8.5" style="4" customWidth="1"/>
    <col min="12" max="12" width="12.6666666666667" style="4"/>
    <col min="13" max="13" width="8.5" style="4" customWidth="1"/>
    <col min="14" max="16" width="9" style="4"/>
    <col min="17" max="27" width="12.6666666666667" style="4"/>
    <col min="28" max="16384" width="9" style="4"/>
  </cols>
  <sheetData>
    <row r="1" ht="13" customHeight="1" spans="1:2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O1" s="1" t="s">
        <v>0</v>
      </c>
      <c r="P1" s="1" t="s">
        <v>1</v>
      </c>
      <c r="Q1" s="1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2" t="s">
        <v>11</v>
      </c>
      <c r="AA1" s="9" t="s">
        <v>12</v>
      </c>
    </row>
    <row r="2" spans="1:27">
      <c r="A2" s="1">
        <v>1</v>
      </c>
      <c r="B2" s="1" t="s">
        <v>13</v>
      </c>
      <c r="C2" s="1">
        <v>61</v>
      </c>
      <c r="D2" s="1">
        <v>481</v>
      </c>
      <c r="E2" s="1">
        <v>15.9</v>
      </c>
      <c r="F2" s="1">
        <v>1130</v>
      </c>
      <c r="G2" s="1">
        <v>413</v>
      </c>
      <c r="H2" s="1">
        <v>124</v>
      </c>
      <c r="I2" s="1">
        <v>302</v>
      </c>
      <c r="J2" s="1">
        <v>1.29</v>
      </c>
      <c r="K2" s="1">
        <v>4.85</v>
      </c>
      <c r="L2" s="1"/>
      <c r="M2" s="1">
        <v>66</v>
      </c>
      <c r="O2" s="2">
        <v>201</v>
      </c>
      <c r="P2" s="2" t="s">
        <v>14</v>
      </c>
      <c r="Q2" s="2">
        <v>61</v>
      </c>
      <c r="R2" s="2">
        <v>20</v>
      </c>
      <c r="S2" s="2">
        <v>4.44</v>
      </c>
      <c r="T2" s="2">
        <v>1380</v>
      </c>
      <c r="U2" s="2">
        <v>469</v>
      </c>
      <c r="V2" s="2">
        <v>122</v>
      </c>
      <c r="W2" s="2">
        <v>79.6</v>
      </c>
      <c r="X2" s="2"/>
      <c r="Y2" s="2">
        <v>5.83</v>
      </c>
      <c r="Z2" s="2">
        <v>4.33</v>
      </c>
      <c r="AA2" s="9">
        <v>27</v>
      </c>
    </row>
    <row r="3" spans="1:27">
      <c r="A3" s="1">
        <v>2</v>
      </c>
      <c r="B3" s="1" t="s">
        <v>14</v>
      </c>
      <c r="C3" s="1">
        <v>66</v>
      </c>
      <c r="D3" s="1"/>
      <c r="E3" s="1">
        <v>11.4</v>
      </c>
      <c r="F3" s="1">
        <v>1460</v>
      </c>
      <c r="G3" s="1">
        <v>103</v>
      </c>
      <c r="H3" s="1">
        <v>25</v>
      </c>
      <c r="I3" s="1">
        <v>16.9</v>
      </c>
      <c r="J3" s="1">
        <v>0.83</v>
      </c>
      <c r="K3" s="1">
        <v>11.5</v>
      </c>
      <c r="L3" s="1">
        <v>4.96</v>
      </c>
      <c r="M3" s="1">
        <v>35</v>
      </c>
      <c r="O3" s="2">
        <v>202</v>
      </c>
      <c r="P3" s="1" t="s">
        <v>13</v>
      </c>
      <c r="Q3" s="2">
        <v>66</v>
      </c>
      <c r="R3" s="2">
        <v>20</v>
      </c>
      <c r="S3" s="2">
        <v>1.39</v>
      </c>
      <c r="T3" s="2">
        <v>887</v>
      </c>
      <c r="U3" s="2">
        <v>117</v>
      </c>
      <c r="V3" s="2">
        <v>31</v>
      </c>
      <c r="W3" s="2">
        <v>5</v>
      </c>
      <c r="X3" s="2">
        <v>3.77</v>
      </c>
      <c r="Y3" s="2">
        <v>31.43</v>
      </c>
      <c r="Z3" s="2"/>
      <c r="AA3" s="9">
        <v>3</v>
      </c>
    </row>
    <row r="4" spans="1:27">
      <c r="A4" s="1">
        <v>3</v>
      </c>
      <c r="B4" s="1" t="s">
        <v>14</v>
      </c>
      <c r="C4" s="1">
        <v>68</v>
      </c>
      <c r="D4" s="1"/>
      <c r="E4" s="1">
        <v>21.5</v>
      </c>
      <c r="F4" s="1">
        <v>1080</v>
      </c>
      <c r="G4" s="1">
        <v>100</v>
      </c>
      <c r="H4" s="1">
        <v>72</v>
      </c>
      <c r="I4" s="1">
        <v>15.3</v>
      </c>
      <c r="J4" s="1">
        <v>2.54</v>
      </c>
      <c r="K4" s="1">
        <v>11.67</v>
      </c>
      <c r="L4" s="1">
        <v>18.23</v>
      </c>
      <c r="M4" s="1">
        <v>22</v>
      </c>
      <c r="O4" s="2">
        <v>203</v>
      </c>
      <c r="P4" s="2" t="s">
        <v>14</v>
      </c>
      <c r="Q4" s="2">
        <v>49</v>
      </c>
      <c r="R4" s="2">
        <v>20</v>
      </c>
      <c r="S4" s="2">
        <v>1.08</v>
      </c>
      <c r="T4" s="2">
        <v>1120</v>
      </c>
      <c r="U4" s="2">
        <v>171</v>
      </c>
      <c r="V4" s="2">
        <v>157</v>
      </c>
      <c r="W4" s="2">
        <v>10.7</v>
      </c>
      <c r="X4" s="2">
        <v>8.67</v>
      </c>
      <c r="Y4" s="2">
        <v>21.41</v>
      </c>
      <c r="Z4" s="2">
        <v>16.4</v>
      </c>
      <c r="AA4" s="9">
        <v>9</v>
      </c>
    </row>
    <row r="5" spans="1:27">
      <c r="A5" s="1">
        <v>4</v>
      </c>
      <c r="B5" s="1" t="s">
        <v>14</v>
      </c>
      <c r="C5" s="1">
        <v>79</v>
      </c>
      <c r="D5" s="4">
        <v>506</v>
      </c>
      <c r="E5" s="1">
        <v>23.4</v>
      </c>
      <c r="F5" s="1">
        <v>1310</v>
      </c>
      <c r="G5" s="1">
        <v>158</v>
      </c>
      <c r="H5" s="1">
        <v>83</v>
      </c>
      <c r="I5" s="1">
        <v>23.4</v>
      </c>
      <c r="J5" s="1">
        <v>1.6</v>
      </c>
      <c r="K5" s="1">
        <v>45.14</v>
      </c>
      <c r="L5" s="1">
        <v>50.56</v>
      </c>
      <c r="M5" s="1">
        <v>52</v>
      </c>
      <c r="O5" s="2">
        <v>204</v>
      </c>
      <c r="P5" s="2" t="s">
        <v>14</v>
      </c>
      <c r="Q5" s="2">
        <v>60</v>
      </c>
      <c r="R5" s="2">
        <v>20</v>
      </c>
      <c r="S5" s="2">
        <v>2.82</v>
      </c>
      <c r="T5" s="2">
        <v>1650</v>
      </c>
      <c r="U5" s="2">
        <v>261</v>
      </c>
      <c r="V5" s="2">
        <v>230</v>
      </c>
      <c r="W5" s="2">
        <v>5</v>
      </c>
      <c r="X5" s="2">
        <v>3.69</v>
      </c>
      <c r="Y5" s="2">
        <v>20.02</v>
      </c>
      <c r="Z5" s="2">
        <v>10.26</v>
      </c>
      <c r="AA5" s="9">
        <v>20</v>
      </c>
    </row>
    <row r="6" spans="1:27">
      <c r="A6" s="1">
        <v>5</v>
      </c>
      <c r="B6" s="1" t="s">
        <v>14</v>
      </c>
      <c r="C6" s="1">
        <v>60</v>
      </c>
      <c r="D6" s="1">
        <v>148</v>
      </c>
      <c r="E6" s="1">
        <v>8.75</v>
      </c>
      <c r="F6" s="1">
        <v>1160</v>
      </c>
      <c r="G6" s="1">
        <v>327</v>
      </c>
      <c r="H6" s="1">
        <v>101</v>
      </c>
      <c r="I6" s="1">
        <v>58.1</v>
      </c>
      <c r="J6" s="1">
        <v>2.04</v>
      </c>
      <c r="K6" s="1">
        <v>10.08</v>
      </c>
      <c r="L6" s="1">
        <v>34.95</v>
      </c>
      <c r="M6" s="1">
        <v>36</v>
      </c>
      <c r="O6" s="2">
        <v>205</v>
      </c>
      <c r="P6" s="1" t="s">
        <v>13</v>
      </c>
      <c r="Q6" s="2">
        <v>66</v>
      </c>
      <c r="R6" s="2">
        <v>20</v>
      </c>
      <c r="S6" s="2">
        <v>1.89</v>
      </c>
      <c r="T6" s="2">
        <v>1130</v>
      </c>
      <c r="U6" s="2">
        <v>187</v>
      </c>
      <c r="V6" s="2">
        <v>96</v>
      </c>
      <c r="W6" s="2">
        <v>71.3</v>
      </c>
      <c r="X6" s="2">
        <v>2.31</v>
      </c>
      <c r="Y6" s="2">
        <v>6.87</v>
      </c>
      <c r="Z6" s="2"/>
      <c r="AA6" s="9">
        <v>10</v>
      </c>
    </row>
    <row r="7" spans="1:27">
      <c r="A7" s="1">
        <v>6</v>
      </c>
      <c r="B7" s="1" t="s">
        <v>14</v>
      </c>
      <c r="C7" s="1">
        <v>62</v>
      </c>
      <c r="D7" s="1">
        <v>271</v>
      </c>
      <c r="E7" s="1">
        <v>2.1</v>
      </c>
      <c r="F7" s="1">
        <v>1220</v>
      </c>
      <c r="G7" s="1">
        <v>267</v>
      </c>
      <c r="H7" s="1">
        <v>98</v>
      </c>
      <c r="I7" s="1">
        <v>12.7</v>
      </c>
      <c r="J7" s="1">
        <v>1.28</v>
      </c>
      <c r="K7" s="1">
        <v>17.02</v>
      </c>
      <c r="L7" s="1">
        <v>9.65</v>
      </c>
      <c r="M7" s="1">
        <v>11</v>
      </c>
      <c r="O7" s="2">
        <v>206</v>
      </c>
      <c r="P7" s="1" t="s">
        <v>13</v>
      </c>
      <c r="Q7" s="2">
        <v>63</v>
      </c>
      <c r="R7" s="2">
        <v>20</v>
      </c>
      <c r="S7" s="2">
        <v>1.4</v>
      </c>
      <c r="T7" s="2">
        <v>804</v>
      </c>
      <c r="U7" s="2">
        <v>167</v>
      </c>
      <c r="V7" s="2">
        <v>47</v>
      </c>
      <c r="W7" s="2">
        <v>18</v>
      </c>
      <c r="X7" s="2">
        <v>5.61</v>
      </c>
      <c r="Y7" s="2">
        <v>28.79</v>
      </c>
      <c r="Z7" s="2"/>
      <c r="AA7" s="9">
        <v>2</v>
      </c>
    </row>
    <row r="8" spans="1:27">
      <c r="A8" s="3">
        <v>7</v>
      </c>
      <c r="B8" s="1" t="s">
        <v>14</v>
      </c>
      <c r="C8" s="1">
        <v>56</v>
      </c>
      <c r="D8" s="1">
        <v>630</v>
      </c>
      <c r="E8" s="1">
        <v>3.5</v>
      </c>
      <c r="F8" s="1">
        <v>1540</v>
      </c>
      <c r="G8" s="1">
        <v>355</v>
      </c>
      <c r="H8" s="1">
        <v>94</v>
      </c>
      <c r="I8" s="1">
        <v>29.9</v>
      </c>
      <c r="J8" s="1">
        <v>1.1</v>
      </c>
      <c r="K8" s="1">
        <v>6.27</v>
      </c>
      <c r="L8" s="1">
        <v>11.55</v>
      </c>
      <c r="M8" s="1">
        <v>30</v>
      </c>
      <c r="O8" s="2">
        <v>207</v>
      </c>
      <c r="P8" s="2" t="s">
        <v>14</v>
      </c>
      <c r="Q8" s="2">
        <v>57</v>
      </c>
      <c r="R8" s="2">
        <v>20</v>
      </c>
      <c r="S8" s="2">
        <v>13.9</v>
      </c>
      <c r="T8" s="2">
        <v>1390</v>
      </c>
      <c r="U8" s="2">
        <v>345</v>
      </c>
      <c r="V8" s="2">
        <v>84</v>
      </c>
      <c r="W8" s="2"/>
      <c r="X8" s="2">
        <v>2.33</v>
      </c>
      <c r="Y8" s="2">
        <v>19.93</v>
      </c>
      <c r="Z8" s="2">
        <v>15.25</v>
      </c>
      <c r="AA8" s="9">
        <v>20</v>
      </c>
    </row>
    <row r="9" spans="1:27">
      <c r="A9" s="1">
        <v>8</v>
      </c>
      <c r="B9" s="1" t="s">
        <v>14</v>
      </c>
      <c r="C9" s="1">
        <v>80</v>
      </c>
      <c r="D9" s="1"/>
      <c r="E9" s="1"/>
      <c r="F9" s="1">
        <v>1020</v>
      </c>
      <c r="G9" s="1">
        <v>331</v>
      </c>
      <c r="H9" s="1">
        <v>136</v>
      </c>
      <c r="I9" s="1">
        <v>41.8</v>
      </c>
      <c r="J9" s="1">
        <v>5.51</v>
      </c>
      <c r="K9" s="1">
        <v>23.32</v>
      </c>
      <c r="L9" s="1">
        <v>19.84</v>
      </c>
      <c r="M9" s="1"/>
      <c r="O9" s="2">
        <v>208</v>
      </c>
      <c r="P9" s="1" t="s">
        <v>13</v>
      </c>
      <c r="Q9" s="2">
        <v>57</v>
      </c>
      <c r="R9" s="2">
        <v>20</v>
      </c>
      <c r="S9" s="2">
        <v>1</v>
      </c>
      <c r="T9" s="2">
        <v>1510</v>
      </c>
      <c r="U9" s="2">
        <v>243</v>
      </c>
      <c r="V9" s="2">
        <v>102</v>
      </c>
      <c r="W9" s="2">
        <v>5</v>
      </c>
      <c r="X9" s="2">
        <v>2.73</v>
      </c>
      <c r="Y9" s="2">
        <v>16.17</v>
      </c>
      <c r="Z9" s="2"/>
      <c r="AA9" s="9">
        <v>2</v>
      </c>
    </row>
    <row r="10" spans="1:27">
      <c r="A10" s="1">
        <v>10</v>
      </c>
      <c r="B10" s="1" t="s">
        <v>13</v>
      </c>
      <c r="C10" s="1">
        <v>66</v>
      </c>
      <c r="D10" s="1">
        <v>2330</v>
      </c>
      <c r="E10" s="1">
        <v>5.91</v>
      </c>
      <c r="F10" s="1">
        <v>1370</v>
      </c>
      <c r="G10" s="1">
        <v>501</v>
      </c>
      <c r="H10" s="1">
        <v>143</v>
      </c>
      <c r="I10" s="1">
        <v>47.4</v>
      </c>
      <c r="J10" s="1">
        <v>2</v>
      </c>
      <c r="K10" s="1">
        <v>10.85</v>
      </c>
      <c r="L10" s="1"/>
      <c r="M10" s="1">
        <v>40</v>
      </c>
      <c r="O10" s="2">
        <v>209</v>
      </c>
      <c r="P10" s="2" t="s">
        <v>14</v>
      </c>
      <c r="Q10" s="2">
        <v>68</v>
      </c>
      <c r="R10" s="2">
        <v>20</v>
      </c>
      <c r="S10" s="2">
        <v>2.7</v>
      </c>
      <c r="T10" s="2">
        <v>1100</v>
      </c>
      <c r="U10" s="2">
        <v>198</v>
      </c>
      <c r="V10" s="2">
        <v>308</v>
      </c>
      <c r="W10" s="2">
        <v>75.4</v>
      </c>
      <c r="X10" s="2">
        <v>1.57</v>
      </c>
      <c r="Y10" s="2">
        <v>8.9</v>
      </c>
      <c r="Z10" s="2">
        <v>8.57</v>
      </c>
      <c r="AA10" s="9">
        <v>13</v>
      </c>
    </row>
    <row r="11" spans="1:27">
      <c r="A11" s="1">
        <v>11</v>
      </c>
      <c r="B11" s="1" t="s">
        <v>13</v>
      </c>
      <c r="C11" s="1">
        <v>66</v>
      </c>
      <c r="D11" s="1">
        <v>39.3</v>
      </c>
      <c r="E11" s="1">
        <v>13.5</v>
      </c>
      <c r="F11" s="1">
        <v>1640</v>
      </c>
      <c r="G11" s="1">
        <v>220</v>
      </c>
      <c r="H11" s="1">
        <v>69</v>
      </c>
      <c r="I11" s="1">
        <v>14.5</v>
      </c>
      <c r="J11" s="1"/>
      <c r="K11" s="1"/>
      <c r="L11" s="1"/>
      <c r="M11" s="1">
        <v>32</v>
      </c>
      <c r="O11" s="2">
        <v>210</v>
      </c>
      <c r="P11" s="2" t="s">
        <v>14</v>
      </c>
      <c r="Q11" s="2">
        <v>50</v>
      </c>
      <c r="R11" s="2">
        <v>20</v>
      </c>
      <c r="S11" s="2">
        <v>1.59</v>
      </c>
      <c r="T11" s="2">
        <v>1550</v>
      </c>
      <c r="U11" s="2">
        <v>208</v>
      </c>
      <c r="V11" s="2">
        <v>119</v>
      </c>
      <c r="W11" s="2">
        <v>17.1</v>
      </c>
      <c r="X11" s="2"/>
      <c r="Y11" s="2"/>
      <c r="Z11" s="2"/>
      <c r="AA11" s="9"/>
    </row>
    <row r="12" spans="1:27">
      <c r="A12" s="1">
        <v>12</v>
      </c>
      <c r="B12" s="1" t="s">
        <v>13</v>
      </c>
      <c r="C12" s="1">
        <v>70</v>
      </c>
      <c r="D12" s="1"/>
      <c r="E12" s="1">
        <v>5.12</v>
      </c>
      <c r="F12" s="1">
        <v>1120</v>
      </c>
      <c r="G12" s="1"/>
      <c r="H12" s="1">
        <v>60</v>
      </c>
      <c r="I12" s="1">
        <v>412</v>
      </c>
      <c r="J12" s="1">
        <v>3.13</v>
      </c>
      <c r="K12" s="1">
        <v>7.94</v>
      </c>
      <c r="L12" s="1"/>
      <c r="M12" s="1">
        <v>25</v>
      </c>
      <c r="O12" s="2">
        <v>211</v>
      </c>
      <c r="P12" s="1" t="s">
        <v>13</v>
      </c>
      <c r="Q12" s="2">
        <v>80</v>
      </c>
      <c r="R12" s="2">
        <v>24.1</v>
      </c>
      <c r="S12" s="2">
        <v>59.8</v>
      </c>
      <c r="T12" s="2">
        <v>1310</v>
      </c>
      <c r="U12" s="2">
        <v>250</v>
      </c>
      <c r="V12" s="2">
        <v>152</v>
      </c>
      <c r="W12" s="2">
        <v>65.7</v>
      </c>
      <c r="X12" s="2">
        <v>1.58</v>
      </c>
      <c r="Y12" s="2">
        <v>22.03</v>
      </c>
      <c r="Z12" s="2"/>
      <c r="AA12" s="9">
        <v>32</v>
      </c>
    </row>
    <row r="13" spans="1:27">
      <c r="A13" s="1">
        <v>13</v>
      </c>
      <c r="B13" s="1" t="s">
        <v>13</v>
      </c>
      <c r="C13" s="1">
        <v>76</v>
      </c>
      <c r="D13" s="1">
        <v>240</v>
      </c>
      <c r="E13" s="1">
        <v>12</v>
      </c>
      <c r="F13" s="1">
        <v>1420</v>
      </c>
      <c r="G13" s="1">
        <v>450</v>
      </c>
      <c r="H13" s="1">
        <v>92</v>
      </c>
      <c r="I13" s="1"/>
      <c r="J13" s="1">
        <v>2.79</v>
      </c>
      <c r="K13" s="1">
        <v>3.93</v>
      </c>
      <c r="L13" s="1"/>
      <c r="M13" s="1">
        <v>59</v>
      </c>
      <c r="O13" s="2">
        <v>212</v>
      </c>
      <c r="P13" s="1" t="s">
        <v>13</v>
      </c>
      <c r="Q13" s="2">
        <v>67</v>
      </c>
      <c r="R13" s="2">
        <v>20</v>
      </c>
      <c r="S13" s="2">
        <v>1.89</v>
      </c>
      <c r="T13" s="2">
        <v>1290</v>
      </c>
      <c r="U13" s="2">
        <v>140</v>
      </c>
      <c r="V13" s="2">
        <v>104</v>
      </c>
      <c r="W13" s="2">
        <v>5</v>
      </c>
      <c r="X13" s="2">
        <v>3.18</v>
      </c>
      <c r="Y13" s="2">
        <v>18.11</v>
      </c>
      <c r="Z13" s="2"/>
      <c r="AA13" s="9">
        <v>4</v>
      </c>
    </row>
    <row r="14" spans="1:27">
      <c r="A14" s="1">
        <v>14</v>
      </c>
      <c r="B14" s="1" t="s">
        <v>14</v>
      </c>
      <c r="C14" s="1">
        <v>49</v>
      </c>
      <c r="D14" s="1">
        <v>140</v>
      </c>
      <c r="E14" s="1">
        <v>4.23</v>
      </c>
      <c r="F14" s="1">
        <v>1550</v>
      </c>
      <c r="G14" s="1">
        <v>407</v>
      </c>
      <c r="H14" s="1">
        <v>94</v>
      </c>
      <c r="I14" s="1">
        <v>9.2</v>
      </c>
      <c r="J14" s="1">
        <v>2.64</v>
      </c>
      <c r="K14" s="1">
        <v>0.6</v>
      </c>
      <c r="L14" s="1">
        <v>14.05</v>
      </c>
      <c r="M14" s="1">
        <v>32</v>
      </c>
      <c r="O14" s="2">
        <v>213</v>
      </c>
      <c r="P14" s="2" t="s">
        <v>14</v>
      </c>
      <c r="Q14" s="2">
        <v>32</v>
      </c>
      <c r="R14" s="2">
        <v>20</v>
      </c>
      <c r="S14" s="2">
        <v>1.34</v>
      </c>
      <c r="T14" s="2">
        <v>1450</v>
      </c>
      <c r="U14" s="2">
        <v>218</v>
      </c>
      <c r="V14" s="2">
        <v>180</v>
      </c>
      <c r="W14" s="2">
        <v>132</v>
      </c>
      <c r="X14" s="2">
        <v>0.91</v>
      </c>
      <c r="Y14" s="2">
        <v>2.45</v>
      </c>
      <c r="Z14" s="2">
        <v>10.02</v>
      </c>
      <c r="AA14" s="9">
        <v>18</v>
      </c>
    </row>
    <row r="15" spans="1:27">
      <c r="A15" s="1">
        <v>15</v>
      </c>
      <c r="B15" s="1" t="s">
        <v>13</v>
      </c>
      <c r="C15" s="1">
        <v>55</v>
      </c>
      <c r="D15" s="1">
        <v>28.7</v>
      </c>
      <c r="E15" s="1">
        <v>10.7</v>
      </c>
      <c r="F15" s="1">
        <v>1520</v>
      </c>
      <c r="G15" s="1">
        <v>396</v>
      </c>
      <c r="H15" s="1">
        <v>76</v>
      </c>
      <c r="I15" s="1">
        <v>66.5</v>
      </c>
      <c r="J15" s="1">
        <v>1.69</v>
      </c>
      <c r="K15" s="1">
        <v>6.19</v>
      </c>
      <c r="L15" s="1"/>
      <c r="M15" s="1">
        <v>50</v>
      </c>
      <c r="O15" s="2">
        <v>214</v>
      </c>
      <c r="P15" s="2" t="s">
        <v>14</v>
      </c>
      <c r="Q15" s="2">
        <v>44</v>
      </c>
      <c r="R15" s="2">
        <v>20</v>
      </c>
      <c r="S15" s="2">
        <v>1.6</v>
      </c>
      <c r="T15" s="2">
        <v>1730</v>
      </c>
      <c r="U15" s="2">
        <v>654</v>
      </c>
      <c r="V15" s="2">
        <v>169</v>
      </c>
      <c r="W15" s="2">
        <v>51.8</v>
      </c>
      <c r="X15" s="2"/>
      <c r="Y15" s="2"/>
      <c r="Z15" s="2"/>
      <c r="AA15" s="9">
        <v>20</v>
      </c>
    </row>
    <row r="16" s="10" customFormat="1" spans="1:27">
      <c r="A16" s="1">
        <v>17</v>
      </c>
      <c r="B16" s="1" t="s">
        <v>14</v>
      </c>
      <c r="C16" s="1">
        <v>63</v>
      </c>
      <c r="D16" s="1"/>
      <c r="E16" s="1"/>
      <c r="F16" s="1">
        <v>1310</v>
      </c>
      <c r="G16" s="1">
        <v>297</v>
      </c>
      <c r="H16" s="1">
        <v>163</v>
      </c>
      <c r="I16" s="1">
        <v>39.1</v>
      </c>
      <c r="J16" s="1">
        <v>5.1</v>
      </c>
      <c r="K16" s="1">
        <v>87.67</v>
      </c>
      <c r="L16" s="1"/>
      <c r="M16" s="1"/>
      <c r="O16" s="2">
        <v>215</v>
      </c>
      <c r="P16" s="1" t="s">
        <v>13</v>
      </c>
      <c r="Q16" s="2">
        <v>54</v>
      </c>
      <c r="R16" s="2">
        <v>20</v>
      </c>
      <c r="S16" s="2">
        <v>1.11</v>
      </c>
      <c r="T16" s="2"/>
      <c r="U16" s="2"/>
      <c r="V16" s="2"/>
      <c r="W16" s="2"/>
      <c r="X16" s="2">
        <v>7.09</v>
      </c>
      <c r="Y16" s="2">
        <v>8.14</v>
      </c>
      <c r="Z16" s="2"/>
      <c r="AA16" s="9">
        <v>2</v>
      </c>
    </row>
    <row r="17" s="10" customFormat="1" spans="1:27">
      <c r="A17" s="1">
        <v>18</v>
      </c>
      <c r="B17" s="1" t="s">
        <v>14</v>
      </c>
      <c r="C17" s="1">
        <v>46</v>
      </c>
      <c r="D17" s="1">
        <v>73</v>
      </c>
      <c r="E17" s="1">
        <v>14.6</v>
      </c>
      <c r="F17" s="1">
        <v>1640</v>
      </c>
      <c r="G17" s="1">
        <v>427</v>
      </c>
      <c r="H17" s="1">
        <v>158</v>
      </c>
      <c r="I17" s="1">
        <v>16.2</v>
      </c>
      <c r="J17" s="1">
        <v>1.92</v>
      </c>
      <c r="K17" s="1">
        <v>10.67</v>
      </c>
      <c r="L17" s="1">
        <v>9.04</v>
      </c>
      <c r="M17" s="1">
        <v>48</v>
      </c>
      <c r="O17" s="2">
        <v>216</v>
      </c>
      <c r="P17" s="2" t="s">
        <v>14</v>
      </c>
      <c r="Q17" s="2">
        <v>61</v>
      </c>
      <c r="R17" s="2"/>
      <c r="S17" s="2">
        <v>1.39</v>
      </c>
      <c r="T17" s="2">
        <v>1280</v>
      </c>
      <c r="U17" s="2">
        <v>69</v>
      </c>
      <c r="V17" s="2">
        <v>159</v>
      </c>
      <c r="W17" s="2">
        <v>6.4</v>
      </c>
      <c r="X17" s="2">
        <v>2.88</v>
      </c>
      <c r="Y17" s="2">
        <v>24.99</v>
      </c>
      <c r="Z17" s="2">
        <v>7.25</v>
      </c>
      <c r="AA17" s="9">
        <v>3</v>
      </c>
    </row>
    <row r="18" s="10" customFormat="1" spans="1:27">
      <c r="A18" s="1">
        <v>19</v>
      </c>
      <c r="B18" s="1" t="s">
        <v>14</v>
      </c>
      <c r="C18" s="1">
        <v>57</v>
      </c>
      <c r="D18" s="1">
        <v>137</v>
      </c>
      <c r="E18" s="1">
        <v>3.6</v>
      </c>
      <c r="F18" s="1">
        <v>1320</v>
      </c>
      <c r="G18" s="1">
        <v>269</v>
      </c>
      <c r="H18" s="1">
        <v>103</v>
      </c>
      <c r="I18" s="1">
        <v>5</v>
      </c>
      <c r="J18" s="1">
        <v>3.25</v>
      </c>
      <c r="K18" s="1">
        <v>8.59</v>
      </c>
      <c r="L18" s="1">
        <v>15.56</v>
      </c>
      <c r="M18" s="1">
        <v>11</v>
      </c>
      <c r="O18" s="2">
        <v>217</v>
      </c>
      <c r="P18" s="2" t="s">
        <v>14</v>
      </c>
      <c r="Q18" s="2">
        <v>52</v>
      </c>
      <c r="R18" s="2">
        <v>20</v>
      </c>
      <c r="S18" s="2">
        <v>1.21</v>
      </c>
      <c r="T18" s="2">
        <v>1180</v>
      </c>
      <c r="U18" s="2">
        <v>212</v>
      </c>
      <c r="V18" s="2">
        <v>101</v>
      </c>
      <c r="W18" s="2">
        <v>40.8</v>
      </c>
      <c r="X18" s="2">
        <v>1.42</v>
      </c>
      <c r="Y18" s="2">
        <v>5.19</v>
      </c>
      <c r="Z18" s="2">
        <v>9.13</v>
      </c>
      <c r="AA18" s="9">
        <v>2</v>
      </c>
    </row>
    <row r="19" s="10" customFormat="1" spans="1:27">
      <c r="A19" s="3">
        <v>20</v>
      </c>
      <c r="B19" s="1" t="s">
        <v>14</v>
      </c>
      <c r="C19" s="3">
        <v>64</v>
      </c>
      <c r="D19" s="3">
        <v>42.1</v>
      </c>
      <c r="E19" s="3">
        <v>78.2</v>
      </c>
      <c r="F19" s="3">
        <v>1280</v>
      </c>
      <c r="G19" s="3">
        <v>223</v>
      </c>
      <c r="H19" s="3">
        <v>127</v>
      </c>
      <c r="I19" s="3">
        <v>20.2</v>
      </c>
      <c r="J19" s="3">
        <v>2.01</v>
      </c>
      <c r="K19" s="3">
        <v>24.85</v>
      </c>
      <c r="L19" s="3">
        <v>10.78</v>
      </c>
      <c r="M19" s="3">
        <v>18</v>
      </c>
      <c r="O19" s="2">
        <v>218</v>
      </c>
      <c r="P19" s="2" t="s">
        <v>14</v>
      </c>
      <c r="Q19" s="2">
        <v>54</v>
      </c>
      <c r="R19" s="2">
        <v>20</v>
      </c>
      <c r="S19" s="2">
        <v>7.05</v>
      </c>
      <c r="T19" s="2">
        <v>1020</v>
      </c>
      <c r="U19" s="2">
        <v>271</v>
      </c>
      <c r="V19" s="2">
        <v>38</v>
      </c>
      <c r="W19" s="2">
        <v>11.4</v>
      </c>
      <c r="X19" s="2">
        <v>0.71</v>
      </c>
      <c r="Y19" s="2">
        <v>6.71</v>
      </c>
      <c r="Z19" s="2">
        <v>10.31</v>
      </c>
      <c r="AA19" s="9">
        <v>11</v>
      </c>
    </row>
    <row r="20" s="10" customFormat="1" spans="1:27">
      <c r="A20" s="3">
        <v>21</v>
      </c>
      <c r="B20" s="1" t="s">
        <v>14</v>
      </c>
      <c r="C20" s="3">
        <v>68</v>
      </c>
      <c r="D20" s="3">
        <v>36.1</v>
      </c>
      <c r="E20" s="3">
        <v>3.07</v>
      </c>
      <c r="F20" s="3">
        <v>1570</v>
      </c>
      <c r="G20" s="3">
        <v>368</v>
      </c>
      <c r="H20" s="3">
        <v>52</v>
      </c>
      <c r="I20" s="3">
        <v>143</v>
      </c>
      <c r="J20" s="3">
        <v>6.74</v>
      </c>
      <c r="K20" s="3">
        <v>16.62</v>
      </c>
      <c r="L20" s="3">
        <v>43.48</v>
      </c>
      <c r="M20" s="3">
        <v>60</v>
      </c>
      <c r="O20" s="2">
        <v>219</v>
      </c>
      <c r="P20" s="1" t="s">
        <v>13</v>
      </c>
      <c r="Q20" s="2">
        <v>68</v>
      </c>
      <c r="R20" s="2">
        <v>20</v>
      </c>
      <c r="S20" s="2">
        <v>1.42</v>
      </c>
      <c r="T20" s="2">
        <v>862</v>
      </c>
      <c r="U20" s="2">
        <v>144</v>
      </c>
      <c r="V20" s="2">
        <v>86</v>
      </c>
      <c r="W20" s="2">
        <v>20.9</v>
      </c>
      <c r="X20" s="2">
        <v>1.75</v>
      </c>
      <c r="Y20" s="2">
        <v>12.66</v>
      </c>
      <c r="Z20" s="2"/>
      <c r="AA20" s="9">
        <v>15</v>
      </c>
    </row>
    <row r="21" s="10" customFormat="1" spans="1:27">
      <c r="A21" s="3">
        <v>23</v>
      </c>
      <c r="B21" s="1" t="s">
        <v>14</v>
      </c>
      <c r="C21" s="3">
        <v>70</v>
      </c>
      <c r="D21" s="3">
        <v>469</v>
      </c>
      <c r="E21" s="3">
        <v>9.56</v>
      </c>
      <c r="F21" s="3">
        <v>1580</v>
      </c>
      <c r="G21" s="3">
        <v>170</v>
      </c>
      <c r="H21" s="3">
        <v>103</v>
      </c>
      <c r="I21" s="3">
        <v>63.4</v>
      </c>
      <c r="J21" s="3">
        <v>1.37</v>
      </c>
      <c r="K21" s="3">
        <v>13.71</v>
      </c>
      <c r="L21" s="3">
        <v>25.31</v>
      </c>
      <c r="M21" s="3">
        <v>50</v>
      </c>
      <c r="O21" s="2">
        <v>220</v>
      </c>
      <c r="P21" s="1" t="s">
        <v>13</v>
      </c>
      <c r="Q21" s="2">
        <v>54</v>
      </c>
      <c r="R21" s="2">
        <v>20</v>
      </c>
      <c r="S21" s="2">
        <v>1.11</v>
      </c>
      <c r="T21" s="2">
        <v>974</v>
      </c>
      <c r="U21" s="2">
        <v>129</v>
      </c>
      <c r="V21" s="2">
        <v>90</v>
      </c>
      <c r="W21" s="2">
        <v>22.5</v>
      </c>
      <c r="X21" s="2">
        <v>1.16</v>
      </c>
      <c r="Y21" s="2">
        <v>4.3</v>
      </c>
      <c r="Z21" s="2"/>
      <c r="AA21" s="9">
        <v>5</v>
      </c>
    </row>
    <row r="22" s="10" customFormat="1" spans="1:27">
      <c r="A22" s="3">
        <v>24</v>
      </c>
      <c r="B22" s="1" t="s">
        <v>14</v>
      </c>
      <c r="C22" s="3">
        <v>64</v>
      </c>
      <c r="D22" s="3"/>
      <c r="E22" s="3">
        <v>3.21</v>
      </c>
      <c r="F22" s="3">
        <v>986</v>
      </c>
      <c r="G22" s="3">
        <v>327</v>
      </c>
      <c r="H22" s="3">
        <v>35</v>
      </c>
      <c r="I22" s="3">
        <v>62.5</v>
      </c>
      <c r="J22" s="3">
        <v>1.52</v>
      </c>
      <c r="K22" s="3">
        <v>23.95</v>
      </c>
      <c r="L22" s="3">
        <v>13.08</v>
      </c>
      <c r="M22" s="3">
        <v>23</v>
      </c>
      <c r="O22" s="2">
        <v>221</v>
      </c>
      <c r="P22" s="2" t="s">
        <v>14</v>
      </c>
      <c r="Q22" s="2">
        <v>50</v>
      </c>
      <c r="R22" s="2">
        <v>20</v>
      </c>
      <c r="S22" s="2">
        <v>1.08</v>
      </c>
      <c r="T22" s="2">
        <v>1560</v>
      </c>
      <c r="U22" s="2">
        <v>170</v>
      </c>
      <c r="V22" s="2">
        <v>78</v>
      </c>
      <c r="W22" s="2">
        <v>40</v>
      </c>
      <c r="X22" s="2">
        <v>0.64</v>
      </c>
      <c r="Y22" s="2">
        <v>9.85</v>
      </c>
      <c r="Z22" s="2">
        <v>10.82</v>
      </c>
      <c r="AA22" s="9">
        <v>8</v>
      </c>
    </row>
    <row r="23" s="10" customFormat="1" spans="1:27">
      <c r="A23" s="3">
        <v>26</v>
      </c>
      <c r="B23" s="1" t="s">
        <v>14</v>
      </c>
      <c r="C23" s="3">
        <v>66</v>
      </c>
      <c r="D23" s="3">
        <v>416</v>
      </c>
      <c r="E23" s="3">
        <v>17.4</v>
      </c>
      <c r="F23" s="3">
        <v>814</v>
      </c>
      <c r="G23" s="3">
        <v>131</v>
      </c>
      <c r="H23" s="3">
        <v>110</v>
      </c>
      <c r="I23" s="3">
        <v>56.8</v>
      </c>
      <c r="J23" s="3">
        <v>1.19</v>
      </c>
      <c r="K23" s="3">
        <v>3.99</v>
      </c>
      <c r="L23" s="3">
        <v>6.99</v>
      </c>
      <c r="M23" s="3">
        <v>32</v>
      </c>
      <c r="O23" s="2">
        <v>222</v>
      </c>
      <c r="P23" s="2" t="s">
        <v>14</v>
      </c>
      <c r="Q23" s="2">
        <v>56</v>
      </c>
      <c r="R23" s="2">
        <v>20</v>
      </c>
      <c r="S23" s="2">
        <v>1.36</v>
      </c>
      <c r="T23" s="2">
        <v>1940</v>
      </c>
      <c r="U23" s="2">
        <v>181</v>
      </c>
      <c r="V23" s="2">
        <v>215</v>
      </c>
      <c r="W23" s="2">
        <v>40.9</v>
      </c>
      <c r="X23" s="2">
        <v>2.22</v>
      </c>
      <c r="Y23" s="2">
        <v>24.34</v>
      </c>
      <c r="Z23" s="2">
        <v>8.83</v>
      </c>
      <c r="AA23" s="9">
        <v>11</v>
      </c>
    </row>
    <row r="24" s="10" customFormat="1" spans="1:27">
      <c r="A24" s="3">
        <v>27</v>
      </c>
      <c r="B24" s="1" t="s">
        <v>14</v>
      </c>
      <c r="C24" s="3">
        <v>63</v>
      </c>
      <c r="D24" s="3">
        <v>77</v>
      </c>
      <c r="E24" s="3">
        <v>1.97</v>
      </c>
      <c r="F24" s="3">
        <v>1220</v>
      </c>
      <c r="G24" s="3">
        <v>331</v>
      </c>
      <c r="H24" s="3">
        <v>84</v>
      </c>
      <c r="I24" s="3">
        <v>102</v>
      </c>
      <c r="J24" s="3"/>
      <c r="K24" s="3"/>
      <c r="L24" s="3"/>
      <c r="M24" s="3">
        <v>4</v>
      </c>
      <c r="O24" s="2">
        <v>223</v>
      </c>
      <c r="P24" s="2" t="s">
        <v>14</v>
      </c>
      <c r="Q24" s="2">
        <v>53</v>
      </c>
      <c r="R24" s="2">
        <v>20</v>
      </c>
      <c r="S24" s="2">
        <v>2.26</v>
      </c>
      <c r="T24" s="2">
        <v>1260</v>
      </c>
      <c r="U24" s="2">
        <v>240</v>
      </c>
      <c r="V24" s="2">
        <v>50</v>
      </c>
      <c r="W24" s="2">
        <v>27.9</v>
      </c>
      <c r="X24" s="2">
        <v>1.36</v>
      </c>
      <c r="Y24" s="2">
        <v>8.94</v>
      </c>
      <c r="Z24" s="2">
        <v>9.34</v>
      </c>
      <c r="AA24" s="9">
        <v>5</v>
      </c>
    </row>
    <row r="25" s="10" customFormat="1" spans="1:27">
      <c r="A25" s="3">
        <v>28</v>
      </c>
      <c r="B25" s="1" t="s">
        <v>14</v>
      </c>
      <c r="C25" s="3">
        <v>49</v>
      </c>
      <c r="D25" s="3"/>
      <c r="E25" s="3">
        <v>22.5</v>
      </c>
      <c r="F25" s="3">
        <v>1350</v>
      </c>
      <c r="G25" s="3">
        <v>279</v>
      </c>
      <c r="H25" s="3">
        <v>197</v>
      </c>
      <c r="I25" s="3"/>
      <c r="J25" s="3">
        <v>1.43</v>
      </c>
      <c r="K25" s="3">
        <v>4.9</v>
      </c>
      <c r="L25" s="3">
        <v>11.44</v>
      </c>
      <c r="M25" s="3">
        <v>26</v>
      </c>
      <c r="O25" s="2">
        <v>224</v>
      </c>
      <c r="P25" s="2" t="s">
        <v>14</v>
      </c>
      <c r="Q25" s="2">
        <v>63</v>
      </c>
      <c r="R25" s="2">
        <v>20</v>
      </c>
      <c r="S25" s="2">
        <v>1</v>
      </c>
      <c r="T25" s="2">
        <v>1220</v>
      </c>
      <c r="U25" s="2">
        <v>155</v>
      </c>
      <c r="V25" s="2">
        <v>50</v>
      </c>
      <c r="W25" s="2">
        <v>111</v>
      </c>
      <c r="X25" s="2">
        <v>1.71</v>
      </c>
      <c r="Y25" s="2">
        <v>7.04</v>
      </c>
      <c r="Z25" s="2">
        <v>4.29</v>
      </c>
      <c r="AA25" s="9">
        <v>2</v>
      </c>
    </row>
    <row r="26" s="10" customFormat="1" spans="1:27">
      <c r="A26" s="3">
        <v>29</v>
      </c>
      <c r="B26" s="1" t="s">
        <v>14</v>
      </c>
      <c r="C26" s="3">
        <v>61</v>
      </c>
      <c r="D26" s="3">
        <v>55.6</v>
      </c>
      <c r="E26" s="3">
        <v>1.85</v>
      </c>
      <c r="F26" s="3">
        <v>1400</v>
      </c>
      <c r="G26" s="3">
        <v>382</v>
      </c>
      <c r="H26" s="3">
        <v>153</v>
      </c>
      <c r="I26" s="3">
        <v>25.8</v>
      </c>
      <c r="J26" s="3">
        <v>1.65</v>
      </c>
      <c r="K26" s="3">
        <v>7.11</v>
      </c>
      <c r="L26" s="3">
        <v>10.44</v>
      </c>
      <c r="M26" s="3">
        <v>39</v>
      </c>
      <c r="O26" s="2">
        <v>225</v>
      </c>
      <c r="P26" s="2" t="s">
        <v>14</v>
      </c>
      <c r="Q26" s="2">
        <v>71</v>
      </c>
      <c r="R26" s="2">
        <v>20</v>
      </c>
      <c r="S26" s="2">
        <v>1</v>
      </c>
      <c r="T26" s="2">
        <v>1410</v>
      </c>
      <c r="U26" s="2">
        <v>193</v>
      </c>
      <c r="V26" s="2">
        <v>127</v>
      </c>
      <c r="W26" s="2">
        <v>186</v>
      </c>
      <c r="X26" s="2">
        <v>3.08</v>
      </c>
      <c r="Y26" s="2">
        <v>35.18</v>
      </c>
      <c r="Z26" s="2">
        <v>7.62</v>
      </c>
      <c r="AA26" s="9">
        <v>12</v>
      </c>
    </row>
    <row r="27" s="10" customFormat="1" spans="1:27">
      <c r="A27" s="3">
        <v>30</v>
      </c>
      <c r="B27" s="1" t="s">
        <v>14</v>
      </c>
      <c r="C27" s="3">
        <v>38</v>
      </c>
      <c r="D27" s="3">
        <v>326</v>
      </c>
      <c r="E27" s="3">
        <v>2.42</v>
      </c>
      <c r="F27" s="3">
        <v>2010</v>
      </c>
      <c r="G27" s="3">
        <v>648</v>
      </c>
      <c r="H27" s="3">
        <v>227</v>
      </c>
      <c r="I27" s="3">
        <v>229</v>
      </c>
      <c r="J27" s="3">
        <v>1.19</v>
      </c>
      <c r="K27" s="3">
        <v>13.1</v>
      </c>
      <c r="L27" s="3">
        <v>11</v>
      </c>
      <c r="M27" s="3">
        <v>76</v>
      </c>
      <c r="O27" s="2">
        <v>226</v>
      </c>
      <c r="P27" s="2" t="s">
        <v>14</v>
      </c>
      <c r="Q27" s="2">
        <v>62</v>
      </c>
      <c r="R27" s="2">
        <v>20</v>
      </c>
      <c r="S27" s="2">
        <v>2.1</v>
      </c>
      <c r="T27" s="2">
        <v>1580</v>
      </c>
      <c r="U27" s="2">
        <v>158</v>
      </c>
      <c r="V27" s="2">
        <v>140</v>
      </c>
      <c r="W27" s="2">
        <v>35.5</v>
      </c>
      <c r="X27" s="2">
        <v>1.36</v>
      </c>
      <c r="Y27" s="2">
        <v>16.11</v>
      </c>
      <c r="Z27" s="2">
        <v>6.63</v>
      </c>
      <c r="AA27" s="9">
        <v>3</v>
      </c>
    </row>
    <row r="28" s="10" customFormat="1" spans="1:27">
      <c r="A28" s="3">
        <v>32</v>
      </c>
      <c r="B28" s="1" t="s">
        <v>14</v>
      </c>
      <c r="C28" s="3">
        <v>62</v>
      </c>
      <c r="D28" s="3">
        <v>53.3</v>
      </c>
      <c r="E28" s="3">
        <v>24.7</v>
      </c>
      <c r="F28" s="3">
        <v>2370</v>
      </c>
      <c r="G28" s="3">
        <v>415</v>
      </c>
      <c r="H28" s="3">
        <v>124</v>
      </c>
      <c r="I28" s="3">
        <v>114</v>
      </c>
      <c r="J28" s="3">
        <v>2.27</v>
      </c>
      <c r="K28" s="3">
        <v>17.72</v>
      </c>
      <c r="L28" s="3">
        <v>11.89</v>
      </c>
      <c r="M28" s="3">
        <v>92</v>
      </c>
      <c r="O28" s="2">
        <v>227</v>
      </c>
      <c r="P28" s="2" t="s">
        <v>14</v>
      </c>
      <c r="Q28" s="2">
        <v>49</v>
      </c>
      <c r="R28" s="2">
        <v>20</v>
      </c>
      <c r="S28" s="2">
        <v>1</v>
      </c>
      <c r="T28" s="2">
        <v>1760</v>
      </c>
      <c r="U28" s="2">
        <v>269</v>
      </c>
      <c r="V28" s="2">
        <v>341</v>
      </c>
      <c r="W28" s="2">
        <v>24.8</v>
      </c>
      <c r="X28" s="2">
        <v>2.85</v>
      </c>
      <c r="Y28" s="2">
        <v>30.13</v>
      </c>
      <c r="Z28" s="2">
        <v>17</v>
      </c>
      <c r="AA28" s="9">
        <v>16</v>
      </c>
    </row>
    <row r="29" s="10" customFormat="1" spans="1:27">
      <c r="A29" s="3">
        <v>33</v>
      </c>
      <c r="B29" s="1" t="s">
        <v>14</v>
      </c>
      <c r="C29" s="3">
        <v>69</v>
      </c>
      <c r="D29" s="3">
        <v>43.4</v>
      </c>
      <c r="E29" s="3">
        <v>17.4</v>
      </c>
      <c r="F29" s="3">
        <v>1330</v>
      </c>
      <c r="G29" s="3">
        <v>236</v>
      </c>
      <c r="H29" s="3">
        <v>76</v>
      </c>
      <c r="I29" s="3">
        <v>142</v>
      </c>
      <c r="J29" s="3">
        <v>3.21</v>
      </c>
      <c r="K29" s="3">
        <v>9.67</v>
      </c>
      <c r="L29" s="3">
        <v>10.12</v>
      </c>
      <c r="M29" s="3">
        <v>41</v>
      </c>
      <c r="O29" s="2">
        <v>228</v>
      </c>
      <c r="P29" s="2" t="s">
        <v>14</v>
      </c>
      <c r="Q29" s="2">
        <v>66</v>
      </c>
      <c r="R29" s="2">
        <v>20</v>
      </c>
      <c r="S29" s="2">
        <v>10.2</v>
      </c>
      <c r="T29" s="2">
        <v>4050</v>
      </c>
      <c r="U29" s="2">
        <v>246</v>
      </c>
      <c r="V29" s="2">
        <v>79</v>
      </c>
      <c r="W29" s="2">
        <v>121</v>
      </c>
      <c r="X29" s="2">
        <v>1.19</v>
      </c>
      <c r="Y29" s="2">
        <v>27.72</v>
      </c>
      <c r="Z29" s="2">
        <v>19.31</v>
      </c>
      <c r="AA29" s="9">
        <v>41</v>
      </c>
    </row>
    <row r="30" s="10" customFormat="1" spans="1:27">
      <c r="A30" s="3">
        <v>35</v>
      </c>
      <c r="B30" s="1" t="s">
        <v>14</v>
      </c>
      <c r="C30" s="3">
        <v>55</v>
      </c>
      <c r="D30" s="3">
        <v>140</v>
      </c>
      <c r="E30" s="3">
        <v>10.4</v>
      </c>
      <c r="F30" s="3"/>
      <c r="G30" s="3"/>
      <c r="H30" s="3"/>
      <c r="I30" s="3"/>
      <c r="J30" s="3"/>
      <c r="K30" s="3"/>
      <c r="L30" s="3"/>
      <c r="M30" s="3">
        <v>22</v>
      </c>
      <c r="O30" s="2">
        <v>229</v>
      </c>
      <c r="P30" s="2" t="s">
        <v>14</v>
      </c>
      <c r="Q30" s="2">
        <v>69</v>
      </c>
      <c r="R30" s="2">
        <v>20</v>
      </c>
      <c r="S30" s="2">
        <v>3.21</v>
      </c>
      <c r="T30" s="2">
        <v>1200</v>
      </c>
      <c r="U30" s="2">
        <v>321</v>
      </c>
      <c r="V30" s="2">
        <v>68</v>
      </c>
      <c r="W30" s="2">
        <v>61.4</v>
      </c>
      <c r="X30" s="2">
        <v>1.06</v>
      </c>
      <c r="Y30" s="2">
        <v>8.01</v>
      </c>
      <c r="Z30" s="2">
        <v>13.87</v>
      </c>
      <c r="AA30" s="9">
        <v>11</v>
      </c>
    </row>
    <row r="31" s="10" customFormat="1" spans="1:27">
      <c r="A31" s="3">
        <v>36</v>
      </c>
      <c r="B31" s="1" t="s">
        <v>13</v>
      </c>
      <c r="C31" s="3">
        <v>65</v>
      </c>
      <c r="D31" s="3"/>
      <c r="E31" s="3">
        <v>15.3</v>
      </c>
      <c r="F31" s="3">
        <v>1300</v>
      </c>
      <c r="G31" s="3">
        <v>370</v>
      </c>
      <c r="H31" s="3">
        <v>115</v>
      </c>
      <c r="I31" s="3">
        <v>83.1</v>
      </c>
      <c r="J31" s="3">
        <v>2.53</v>
      </c>
      <c r="K31" s="3">
        <v>8.14</v>
      </c>
      <c r="L31" s="3"/>
      <c r="M31" s="3">
        <v>37</v>
      </c>
      <c r="O31" s="2">
        <v>230</v>
      </c>
      <c r="P31" s="2" t="s">
        <v>14</v>
      </c>
      <c r="Q31" s="2">
        <v>62</v>
      </c>
      <c r="R31" s="2">
        <v>20</v>
      </c>
      <c r="S31" s="2">
        <v>7.42</v>
      </c>
      <c r="T31" s="2">
        <v>1160</v>
      </c>
      <c r="U31" s="2">
        <v>127</v>
      </c>
      <c r="V31" s="2">
        <v>77</v>
      </c>
      <c r="W31" s="2">
        <v>23</v>
      </c>
      <c r="X31" s="2">
        <v>2.69</v>
      </c>
      <c r="Y31" s="2">
        <v>6.04</v>
      </c>
      <c r="Z31" s="2">
        <v>8.12</v>
      </c>
      <c r="AA31" s="9">
        <v>8</v>
      </c>
    </row>
    <row r="32" customFormat="1" spans="1:27">
      <c r="A32" s="3">
        <v>38</v>
      </c>
      <c r="B32" s="1" t="s">
        <v>14</v>
      </c>
      <c r="C32" s="3">
        <v>63</v>
      </c>
      <c r="D32" s="3">
        <v>459</v>
      </c>
      <c r="E32" s="3">
        <v>12.8</v>
      </c>
      <c r="F32" s="3">
        <v>1460</v>
      </c>
      <c r="G32" s="3">
        <v>269</v>
      </c>
      <c r="H32" s="3">
        <v>187</v>
      </c>
      <c r="I32" s="3">
        <v>105</v>
      </c>
      <c r="J32" s="3">
        <v>1.73</v>
      </c>
      <c r="K32" s="3">
        <v>11.38</v>
      </c>
      <c r="L32" s="3">
        <v>5.89</v>
      </c>
      <c r="M32" s="3">
        <v>41</v>
      </c>
      <c r="O32" s="2">
        <v>231</v>
      </c>
      <c r="P32" s="2" t="s">
        <v>14</v>
      </c>
      <c r="Q32" s="2">
        <v>65</v>
      </c>
      <c r="R32" s="2">
        <v>20</v>
      </c>
      <c r="S32" s="2">
        <v>2.07</v>
      </c>
      <c r="T32" s="2">
        <v>1290</v>
      </c>
      <c r="U32" s="2">
        <v>203</v>
      </c>
      <c r="V32" s="2">
        <v>60</v>
      </c>
      <c r="W32" s="2">
        <v>16.5</v>
      </c>
      <c r="X32" s="2">
        <v>2.09</v>
      </c>
      <c r="Y32" s="2">
        <v>8.74</v>
      </c>
      <c r="Z32" s="2">
        <v>12.02</v>
      </c>
      <c r="AA32" s="9">
        <v>25</v>
      </c>
    </row>
    <row r="33" customFormat="1" spans="1:27">
      <c r="A33" s="3">
        <v>39</v>
      </c>
      <c r="B33" s="1" t="s">
        <v>13</v>
      </c>
      <c r="C33" s="3">
        <v>56</v>
      </c>
      <c r="D33" s="3">
        <v>262</v>
      </c>
      <c r="E33" s="3">
        <v>32.8</v>
      </c>
      <c r="F33" s="3">
        <v>1430</v>
      </c>
      <c r="G33" s="3">
        <v>397</v>
      </c>
      <c r="H33" s="3">
        <v>74</v>
      </c>
      <c r="I33" s="3">
        <v>272</v>
      </c>
      <c r="J33" s="3">
        <v>2.18</v>
      </c>
      <c r="K33" s="3">
        <v>8.23</v>
      </c>
      <c r="L33" s="3"/>
      <c r="M33" s="3">
        <v>46</v>
      </c>
      <c r="O33" s="2">
        <v>232</v>
      </c>
      <c r="P33" s="2" t="s">
        <v>14</v>
      </c>
      <c r="Q33" s="2">
        <v>62</v>
      </c>
      <c r="R33" s="2">
        <v>25.1</v>
      </c>
      <c r="S33" s="2">
        <v>4.48</v>
      </c>
      <c r="T33" s="2">
        <v>1390</v>
      </c>
      <c r="U33" s="2">
        <v>317</v>
      </c>
      <c r="V33" s="2">
        <v>147</v>
      </c>
      <c r="W33" s="2">
        <v>121</v>
      </c>
      <c r="X33" s="2">
        <v>1.47</v>
      </c>
      <c r="Y33" s="2">
        <v>14.06</v>
      </c>
      <c r="Z33" s="2">
        <v>5.54</v>
      </c>
      <c r="AA33" s="9">
        <v>22</v>
      </c>
    </row>
    <row r="34" customFormat="1" spans="1:27">
      <c r="A34" s="3">
        <v>40</v>
      </c>
      <c r="B34" s="1" t="s">
        <v>14</v>
      </c>
      <c r="C34" s="3">
        <v>68</v>
      </c>
      <c r="D34" s="3"/>
      <c r="E34" s="3">
        <v>5.63</v>
      </c>
      <c r="F34" s="3">
        <v>1460</v>
      </c>
      <c r="G34" s="3">
        <v>193</v>
      </c>
      <c r="H34" s="3">
        <v>48</v>
      </c>
      <c r="I34" s="3">
        <v>22.3</v>
      </c>
      <c r="J34" s="3">
        <v>2.08</v>
      </c>
      <c r="K34" s="3">
        <v>6.54</v>
      </c>
      <c r="L34" s="3">
        <v>6.43</v>
      </c>
      <c r="M34" s="3">
        <v>21</v>
      </c>
      <c r="O34" s="2">
        <v>233</v>
      </c>
      <c r="P34" s="2" t="s">
        <v>14</v>
      </c>
      <c r="Q34" s="2">
        <v>78</v>
      </c>
      <c r="R34" s="2">
        <v>32.3</v>
      </c>
      <c r="S34" s="2">
        <v>4.43</v>
      </c>
      <c r="T34" s="2">
        <v>1500</v>
      </c>
      <c r="U34" s="2">
        <v>344</v>
      </c>
      <c r="V34" s="2">
        <v>217</v>
      </c>
      <c r="W34" s="2">
        <v>58.1</v>
      </c>
      <c r="X34" s="2">
        <v>2.16</v>
      </c>
      <c r="Y34" s="2">
        <v>15.02</v>
      </c>
      <c r="Z34" s="2">
        <v>8.02</v>
      </c>
      <c r="AA34" s="9">
        <v>24</v>
      </c>
    </row>
    <row r="35" customFormat="1" spans="1:27">
      <c r="A35" s="5">
        <v>41</v>
      </c>
      <c r="B35" s="1" t="s">
        <v>14</v>
      </c>
      <c r="C35" s="5">
        <v>60</v>
      </c>
      <c r="D35" s="5"/>
      <c r="E35" s="5">
        <v>21.6</v>
      </c>
      <c r="F35" s="5">
        <v>2110</v>
      </c>
      <c r="G35" s="5">
        <v>397</v>
      </c>
      <c r="H35" s="5">
        <v>118</v>
      </c>
      <c r="I35" s="5">
        <v>11</v>
      </c>
      <c r="J35" s="5">
        <v>0.73</v>
      </c>
      <c r="K35" s="5">
        <v>8.49</v>
      </c>
      <c r="L35" s="5">
        <v>12.31</v>
      </c>
      <c r="M35" s="5">
        <v>64</v>
      </c>
      <c r="O35" s="2">
        <v>234</v>
      </c>
      <c r="P35" s="2" t="s">
        <v>14</v>
      </c>
      <c r="Q35" s="2">
        <v>64</v>
      </c>
      <c r="R35" s="2">
        <v>20</v>
      </c>
      <c r="S35" s="2">
        <v>2.39</v>
      </c>
      <c r="T35" s="2">
        <v>1080</v>
      </c>
      <c r="U35" s="2">
        <v>157</v>
      </c>
      <c r="V35" s="2">
        <v>127</v>
      </c>
      <c r="W35" s="2"/>
      <c r="X35" s="2">
        <v>1.76</v>
      </c>
      <c r="Y35" s="2">
        <v>8.97</v>
      </c>
      <c r="Z35" s="2">
        <v>8.12</v>
      </c>
      <c r="AA35" s="9">
        <v>10</v>
      </c>
    </row>
    <row r="36" customFormat="1" spans="1:27">
      <c r="A36" s="3">
        <v>43</v>
      </c>
      <c r="B36" s="1" t="s">
        <v>14</v>
      </c>
      <c r="C36" s="3">
        <v>74</v>
      </c>
      <c r="D36" s="3">
        <v>908</v>
      </c>
      <c r="E36" s="3">
        <v>48.2</v>
      </c>
      <c r="F36" s="3">
        <v>2290</v>
      </c>
      <c r="G36" s="3">
        <v>481</v>
      </c>
      <c r="H36" s="3">
        <v>143</v>
      </c>
      <c r="I36" s="3">
        <v>9</v>
      </c>
      <c r="J36" s="3">
        <v>1.59</v>
      </c>
      <c r="K36" s="3">
        <v>6.86</v>
      </c>
      <c r="L36" s="3">
        <v>27.81</v>
      </c>
      <c r="M36" s="3">
        <v>105</v>
      </c>
      <c r="O36" s="2">
        <v>235</v>
      </c>
      <c r="P36" s="2" t="s">
        <v>14</v>
      </c>
      <c r="Q36" s="2">
        <v>64</v>
      </c>
      <c r="R36" s="2">
        <v>20</v>
      </c>
      <c r="S36" s="2">
        <v>2.2</v>
      </c>
      <c r="T36" s="2">
        <v>1280</v>
      </c>
      <c r="U36" s="2">
        <v>316</v>
      </c>
      <c r="V36" s="2">
        <v>83</v>
      </c>
      <c r="W36" s="2">
        <v>25.9</v>
      </c>
      <c r="X36" s="2">
        <v>2.62</v>
      </c>
      <c r="Y36" s="2">
        <v>5.89</v>
      </c>
      <c r="Z36" s="2">
        <v>6.45</v>
      </c>
      <c r="AA36" s="9">
        <v>8</v>
      </c>
    </row>
    <row r="37" customFormat="1" spans="1:27">
      <c r="A37" s="3">
        <v>44</v>
      </c>
      <c r="B37" s="1" t="s">
        <v>13</v>
      </c>
      <c r="C37" s="3">
        <v>65</v>
      </c>
      <c r="D37" s="3">
        <v>306</v>
      </c>
      <c r="E37" s="3"/>
      <c r="F37" s="3">
        <v>1330</v>
      </c>
      <c r="G37" s="3">
        <v>274</v>
      </c>
      <c r="H37" s="3">
        <v>107</v>
      </c>
      <c r="I37" s="3">
        <v>556</v>
      </c>
      <c r="J37" s="3">
        <v>2.76</v>
      </c>
      <c r="K37" s="3">
        <v>8.26</v>
      </c>
      <c r="L37" s="3"/>
      <c r="M37" s="3">
        <v>44</v>
      </c>
      <c r="O37" s="2">
        <v>236</v>
      </c>
      <c r="P37" s="2" t="s">
        <v>14</v>
      </c>
      <c r="Q37" s="2">
        <v>72</v>
      </c>
      <c r="R37" s="2"/>
      <c r="S37" s="2"/>
      <c r="T37" s="2"/>
      <c r="U37" s="2"/>
      <c r="V37" s="2"/>
      <c r="W37" s="2"/>
      <c r="X37" s="2">
        <v>0.99</v>
      </c>
      <c r="Y37" s="2">
        <v>12.02</v>
      </c>
      <c r="Z37" s="2">
        <v>17.74</v>
      </c>
      <c r="AA37" s="9">
        <v>18</v>
      </c>
    </row>
    <row r="38" customFormat="1" spans="1:27">
      <c r="A38" s="3">
        <v>46</v>
      </c>
      <c r="B38" s="1" t="s">
        <v>14</v>
      </c>
      <c r="C38" s="3">
        <v>56</v>
      </c>
      <c r="D38" s="3">
        <v>336</v>
      </c>
      <c r="E38" s="3">
        <v>2.45</v>
      </c>
      <c r="F38" s="3">
        <v>1400</v>
      </c>
      <c r="G38" s="3">
        <v>432</v>
      </c>
      <c r="H38" s="3">
        <v>127</v>
      </c>
      <c r="I38" s="3">
        <v>9.4</v>
      </c>
      <c r="J38" s="3">
        <v>1.38</v>
      </c>
      <c r="K38" s="3">
        <v>1.06</v>
      </c>
      <c r="L38" s="3">
        <v>11.95</v>
      </c>
      <c r="M38" s="3">
        <v>36</v>
      </c>
      <c r="O38" s="2">
        <v>237</v>
      </c>
      <c r="P38" s="2" t="s">
        <v>14</v>
      </c>
      <c r="Q38" s="2">
        <v>62</v>
      </c>
      <c r="R38" s="2">
        <v>20</v>
      </c>
      <c r="S38" s="2">
        <v>2.98</v>
      </c>
      <c r="T38" s="2">
        <v>1160</v>
      </c>
      <c r="U38" s="2">
        <v>281</v>
      </c>
      <c r="V38" s="2">
        <v>122</v>
      </c>
      <c r="W38" s="2">
        <v>45.2</v>
      </c>
      <c r="X38" s="2">
        <v>1.4</v>
      </c>
      <c r="Y38" s="2">
        <v>8.04</v>
      </c>
      <c r="Z38" s="2">
        <v>9.07</v>
      </c>
      <c r="AA38" s="9">
        <v>12</v>
      </c>
    </row>
    <row r="39" customFormat="1" spans="1:27">
      <c r="A39" s="3">
        <v>47</v>
      </c>
      <c r="B39" s="1" t="s">
        <v>14</v>
      </c>
      <c r="C39" s="3">
        <v>77</v>
      </c>
      <c r="D39" s="3">
        <v>80.9</v>
      </c>
      <c r="E39" s="3">
        <v>10.6</v>
      </c>
      <c r="F39" s="3">
        <v>821</v>
      </c>
      <c r="G39" s="3"/>
      <c r="H39" s="3">
        <v>29</v>
      </c>
      <c r="I39" s="3">
        <v>5</v>
      </c>
      <c r="J39" s="3">
        <v>2.46</v>
      </c>
      <c r="K39" s="3">
        <v>19.17</v>
      </c>
      <c r="L39" s="3">
        <v>11.38</v>
      </c>
      <c r="M39" s="3">
        <v>21</v>
      </c>
      <c r="O39" s="2">
        <v>238</v>
      </c>
      <c r="P39" s="2" t="s">
        <v>14</v>
      </c>
      <c r="Q39" s="2">
        <v>62</v>
      </c>
      <c r="R39" s="2"/>
      <c r="S39" s="2">
        <v>3.29</v>
      </c>
      <c r="T39" s="2">
        <v>1780</v>
      </c>
      <c r="U39" s="2">
        <v>320</v>
      </c>
      <c r="V39" s="2">
        <v>955</v>
      </c>
      <c r="W39" s="2">
        <v>126</v>
      </c>
      <c r="X39" s="2">
        <v>1.77</v>
      </c>
      <c r="Y39" s="2">
        <v>26.49</v>
      </c>
      <c r="Z39" s="2">
        <v>15.73</v>
      </c>
      <c r="AA39" s="9">
        <v>39</v>
      </c>
    </row>
    <row r="40" customFormat="1" spans="1:27">
      <c r="A40" s="3">
        <v>48</v>
      </c>
      <c r="B40" s="1" t="s">
        <v>13</v>
      </c>
      <c r="C40" s="3">
        <v>57</v>
      </c>
      <c r="D40" s="3">
        <v>28.2</v>
      </c>
      <c r="E40" s="3">
        <v>5.56</v>
      </c>
      <c r="F40" s="3">
        <v>1830</v>
      </c>
      <c r="G40" s="3">
        <v>168</v>
      </c>
      <c r="H40" s="3">
        <v>61</v>
      </c>
      <c r="I40" s="3">
        <v>34.2</v>
      </c>
      <c r="J40" s="3">
        <v>1.56</v>
      </c>
      <c r="K40" s="3">
        <v>8.89</v>
      </c>
      <c r="L40" s="3"/>
      <c r="M40" s="3">
        <v>12</v>
      </c>
      <c r="O40" s="2">
        <v>239</v>
      </c>
      <c r="P40" s="2" t="s">
        <v>14</v>
      </c>
      <c r="Q40" s="2">
        <v>64</v>
      </c>
      <c r="R40" s="2">
        <v>20</v>
      </c>
      <c r="S40" s="2">
        <v>76.4</v>
      </c>
      <c r="T40" s="2">
        <v>1360</v>
      </c>
      <c r="U40" s="2">
        <v>267</v>
      </c>
      <c r="V40" s="2">
        <v>147</v>
      </c>
      <c r="W40" s="2">
        <v>11.9</v>
      </c>
      <c r="X40" s="2"/>
      <c r="Y40" s="2"/>
      <c r="Z40" s="2"/>
      <c r="AA40" s="9">
        <v>75</v>
      </c>
    </row>
    <row r="41" customFormat="1" spans="1:13">
      <c r="A41" s="3">
        <v>51</v>
      </c>
      <c r="B41" s="1" t="s">
        <v>14</v>
      </c>
      <c r="C41" s="3">
        <v>79</v>
      </c>
      <c r="D41" s="3"/>
      <c r="E41" s="3">
        <v>17.1</v>
      </c>
      <c r="F41" s="3">
        <v>1010</v>
      </c>
      <c r="G41" s="3">
        <v>166</v>
      </c>
      <c r="H41" s="3">
        <v>76</v>
      </c>
      <c r="I41" s="3">
        <v>13</v>
      </c>
      <c r="J41" s="3">
        <v>3.85</v>
      </c>
      <c r="K41" s="3">
        <v>0.99</v>
      </c>
      <c r="L41" s="3">
        <v>96.4</v>
      </c>
      <c r="M41" s="3">
        <v>55</v>
      </c>
    </row>
    <row r="42" customFormat="1" spans="1:27">
      <c r="A42" s="3">
        <v>52</v>
      </c>
      <c r="B42" s="1" t="s">
        <v>14</v>
      </c>
      <c r="C42" s="3">
        <v>77</v>
      </c>
      <c r="D42" s="3"/>
      <c r="E42" s="3">
        <v>34</v>
      </c>
      <c r="F42" s="3">
        <v>1680</v>
      </c>
      <c r="G42" s="3">
        <v>358</v>
      </c>
      <c r="H42" s="3">
        <v>64</v>
      </c>
      <c r="I42" s="3">
        <v>148</v>
      </c>
      <c r="J42" s="3">
        <v>3.62</v>
      </c>
      <c r="K42" s="3">
        <v>4.65</v>
      </c>
      <c r="L42" s="3">
        <v>17.97</v>
      </c>
      <c r="M42" s="3">
        <v>62</v>
      </c>
      <c r="P42" t="s">
        <v>15</v>
      </c>
      <c r="Q42">
        <f>AVERAGE(Q2:Q41)</f>
        <v>60.4358974358974</v>
      </c>
      <c r="R42">
        <f t="shared" ref="R42:AA42" si="0">AVERAGE(R2:R41)</f>
        <v>20.5972222222222</v>
      </c>
      <c r="S42">
        <f t="shared" si="0"/>
        <v>6.28947368421052</v>
      </c>
      <c r="T42">
        <f t="shared" si="0"/>
        <v>1394.51351351351</v>
      </c>
      <c r="U42">
        <f t="shared" si="0"/>
        <v>235.621621621622</v>
      </c>
      <c r="V42">
        <f t="shared" si="0"/>
        <v>147.513513513514</v>
      </c>
      <c r="W42">
        <f t="shared" si="0"/>
        <v>49.1342857142857</v>
      </c>
      <c r="X42">
        <f t="shared" si="0"/>
        <v>2.39371428571429</v>
      </c>
      <c r="Y42">
        <f t="shared" si="0"/>
        <v>14.9033333333333</v>
      </c>
      <c r="Z42">
        <f t="shared" si="0"/>
        <v>10.3718518518519</v>
      </c>
      <c r="AA42">
        <f t="shared" si="0"/>
        <v>14.9473684210526</v>
      </c>
    </row>
    <row r="43" customFormat="1" spans="1:27">
      <c r="A43" s="6">
        <v>53</v>
      </c>
      <c r="B43" s="1" t="s">
        <v>14</v>
      </c>
      <c r="C43" s="7">
        <v>44</v>
      </c>
      <c r="D43" s="7">
        <v>1130</v>
      </c>
      <c r="E43" s="7">
        <v>1.62</v>
      </c>
      <c r="F43" s="7">
        <v>1150</v>
      </c>
      <c r="G43" s="7">
        <v>136</v>
      </c>
      <c r="H43" s="7">
        <v>205</v>
      </c>
      <c r="I43" s="7">
        <v>5</v>
      </c>
      <c r="J43" s="7">
        <v>1.75</v>
      </c>
      <c r="K43" s="7">
        <v>25.63</v>
      </c>
      <c r="L43" s="7">
        <v>23.64</v>
      </c>
      <c r="M43" s="7">
        <v>36</v>
      </c>
      <c r="P43" t="s">
        <v>16</v>
      </c>
      <c r="Q43">
        <f>STDEV(Q2:Q40)</f>
        <v>9.1731727616741</v>
      </c>
      <c r="R43">
        <f t="shared" ref="R43:AA43" si="1">STDEV(R2:R40)</f>
        <v>2.27577128038714</v>
      </c>
      <c r="S43">
        <f t="shared" si="1"/>
        <v>15.13436968167</v>
      </c>
      <c r="T43">
        <f t="shared" si="1"/>
        <v>520.680410703236</v>
      </c>
      <c r="U43">
        <f t="shared" si="1"/>
        <v>107.090395707798</v>
      </c>
      <c r="V43">
        <f t="shared" si="1"/>
        <v>153.063643557113</v>
      </c>
      <c r="W43">
        <f t="shared" si="1"/>
        <v>45.1942926046377</v>
      </c>
      <c r="X43">
        <f t="shared" si="1"/>
        <v>1.71593755150713</v>
      </c>
      <c r="Y43">
        <f t="shared" si="1"/>
        <v>9.06869529125961</v>
      </c>
      <c r="Z43">
        <f t="shared" si="1"/>
        <v>4.16667552135811</v>
      </c>
      <c r="AA43">
        <f t="shared" si="1"/>
        <v>14.2467585093157</v>
      </c>
    </row>
    <row r="44" customFormat="1" spans="1:27">
      <c r="A44" s="1"/>
      <c r="B44" s="1" t="s">
        <v>14</v>
      </c>
      <c r="C44" s="1">
        <v>33</v>
      </c>
      <c r="D44" s="1">
        <v>61.3</v>
      </c>
      <c r="E44" s="1">
        <v>3.96</v>
      </c>
      <c r="F44" s="1">
        <v>1080</v>
      </c>
      <c r="G44" s="1">
        <v>547</v>
      </c>
      <c r="H44" s="1">
        <v>205</v>
      </c>
      <c r="I44" s="1">
        <v>178</v>
      </c>
      <c r="J44" s="1"/>
      <c r="K44" s="1"/>
      <c r="L44" s="1"/>
      <c r="M44" s="1">
        <v>29</v>
      </c>
      <c r="P44" t="s">
        <v>17</v>
      </c>
      <c r="Q44">
        <f>Q43/6.245</f>
        <v>1.46888274806631</v>
      </c>
      <c r="R44">
        <f t="shared" ref="R44:AA44" si="2">R43/6.245</f>
        <v>0.364414936811391</v>
      </c>
      <c r="S44">
        <f t="shared" si="2"/>
        <v>2.4234378993867</v>
      </c>
      <c r="T44">
        <f t="shared" si="2"/>
        <v>83.3755661654501</v>
      </c>
      <c r="U44">
        <f t="shared" si="2"/>
        <v>17.1481818587347</v>
      </c>
      <c r="V44">
        <f t="shared" si="2"/>
        <v>24.5097908017795</v>
      </c>
      <c r="W44">
        <f t="shared" si="2"/>
        <v>7.23687631779628</v>
      </c>
      <c r="X44">
        <f t="shared" si="2"/>
        <v>0.27476982410042</v>
      </c>
      <c r="Y44">
        <f t="shared" si="2"/>
        <v>1.45215296897672</v>
      </c>
      <c r="Z44">
        <f t="shared" si="2"/>
        <v>0.667201844893213</v>
      </c>
      <c r="AA44">
        <f t="shared" si="2"/>
        <v>2.28130640661581</v>
      </c>
    </row>
    <row r="45" s="11" customFormat="1" spans="1:13">
      <c r="A45" s="1"/>
      <c r="B45" s="1" t="s">
        <v>13</v>
      </c>
      <c r="C45" s="2">
        <v>36</v>
      </c>
      <c r="D45" s="2"/>
      <c r="E45" s="2"/>
      <c r="F45" s="2">
        <v>1320</v>
      </c>
      <c r="G45" s="2">
        <v>487</v>
      </c>
      <c r="H45" s="2">
        <v>257</v>
      </c>
      <c r="I45" s="2">
        <v>155</v>
      </c>
      <c r="J45" s="2">
        <v>2.23</v>
      </c>
      <c r="K45" s="2">
        <v>2.77</v>
      </c>
      <c r="L45" s="2"/>
      <c r="M45" s="2"/>
    </row>
    <row r="46" s="12" customFormat="1" spans="1:13">
      <c r="A46" s="1"/>
      <c r="B46" s="1" t="s">
        <v>14</v>
      </c>
      <c r="C46" s="2">
        <v>43</v>
      </c>
      <c r="D46" s="2">
        <v>259</v>
      </c>
      <c r="E46" s="2">
        <v>13</v>
      </c>
      <c r="F46" s="2">
        <v>1440</v>
      </c>
      <c r="G46" s="2">
        <v>386</v>
      </c>
      <c r="H46" s="2">
        <v>176</v>
      </c>
      <c r="I46" s="2">
        <v>7.2</v>
      </c>
      <c r="J46" s="2"/>
      <c r="K46" s="2"/>
      <c r="L46" s="2"/>
      <c r="M46" s="2">
        <v>66</v>
      </c>
    </row>
    <row r="47" spans="1:13">
      <c r="A47" s="1"/>
      <c r="B47" s="1" t="s">
        <v>13</v>
      </c>
      <c r="C47" s="1">
        <v>46</v>
      </c>
      <c r="D47" s="3">
        <v>349</v>
      </c>
      <c r="E47" s="3">
        <v>9.25</v>
      </c>
      <c r="F47" s="3">
        <v>1690</v>
      </c>
      <c r="G47" s="3">
        <v>333</v>
      </c>
      <c r="H47" s="3">
        <v>110</v>
      </c>
      <c r="I47" s="3">
        <v>73.9</v>
      </c>
      <c r="J47" s="3">
        <v>1.52</v>
      </c>
      <c r="K47" s="3">
        <v>9.79</v>
      </c>
      <c r="L47" s="3"/>
      <c r="M47" s="3">
        <v>32</v>
      </c>
    </row>
    <row r="48" spans="1:13">
      <c r="A48" s="1"/>
      <c r="B48" s="1" t="s">
        <v>14</v>
      </c>
      <c r="C48" s="2">
        <v>49</v>
      </c>
      <c r="D48" s="2">
        <v>82.4</v>
      </c>
      <c r="E48" s="2">
        <v>18.8</v>
      </c>
      <c r="F48" s="2"/>
      <c r="G48" s="2"/>
      <c r="H48" s="2"/>
      <c r="I48" s="2">
        <v>60</v>
      </c>
      <c r="J48" s="2">
        <v>1.31</v>
      </c>
      <c r="K48" s="2">
        <v>5.92</v>
      </c>
      <c r="L48" s="2">
        <v>7.37</v>
      </c>
      <c r="M48" s="2">
        <v>26</v>
      </c>
    </row>
    <row r="49" spans="1:13">
      <c r="A49" s="1"/>
      <c r="B49" s="1" t="s">
        <v>13</v>
      </c>
      <c r="C49" s="2">
        <v>50</v>
      </c>
      <c r="D49" s="2">
        <v>651</v>
      </c>
      <c r="E49" s="2">
        <v>2.57</v>
      </c>
      <c r="F49" s="2">
        <v>1080</v>
      </c>
      <c r="G49" s="2">
        <v>222</v>
      </c>
      <c r="H49" s="2">
        <v>97</v>
      </c>
      <c r="I49" s="2">
        <v>10.6</v>
      </c>
      <c r="J49" s="2">
        <v>1.67</v>
      </c>
      <c r="K49" s="2">
        <v>9.31</v>
      </c>
      <c r="L49" s="2"/>
      <c r="M49" s="2">
        <v>24</v>
      </c>
    </row>
    <row r="50" spans="1:13">
      <c r="A50" s="1"/>
      <c r="B50" s="1" t="s">
        <v>14</v>
      </c>
      <c r="C50" s="2">
        <v>52</v>
      </c>
      <c r="D50" s="2">
        <v>34.2</v>
      </c>
      <c r="E50" s="2">
        <v>1</v>
      </c>
      <c r="F50" s="2">
        <v>1940</v>
      </c>
      <c r="G50" s="2">
        <v>254</v>
      </c>
      <c r="H50" s="2">
        <v>65</v>
      </c>
      <c r="I50" s="2">
        <v>181</v>
      </c>
      <c r="J50" s="2">
        <v>0.46</v>
      </c>
      <c r="K50" s="2">
        <v>4.31</v>
      </c>
      <c r="L50" s="2">
        <v>8.67</v>
      </c>
      <c r="M50" s="2">
        <v>105</v>
      </c>
    </row>
    <row r="51" spans="1:13">
      <c r="A51" s="1"/>
      <c r="B51" s="1" t="s">
        <v>14</v>
      </c>
      <c r="C51" s="2">
        <v>54</v>
      </c>
      <c r="D51" s="2">
        <v>86.2</v>
      </c>
      <c r="E51" s="2">
        <v>4.2</v>
      </c>
      <c r="F51" s="2"/>
      <c r="G51" s="2"/>
      <c r="H51" s="2"/>
      <c r="I51" s="2">
        <v>505</v>
      </c>
      <c r="J51" s="2">
        <v>1.48</v>
      </c>
      <c r="K51" s="2">
        <v>19.14</v>
      </c>
      <c r="L51" s="2">
        <v>21.73</v>
      </c>
      <c r="M51" s="2">
        <v>38</v>
      </c>
    </row>
    <row r="52" spans="1:13">
      <c r="A52" s="1"/>
      <c r="B52" s="1" t="s">
        <v>14</v>
      </c>
      <c r="C52" s="2">
        <v>56</v>
      </c>
      <c r="D52" s="2">
        <v>1250</v>
      </c>
      <c r="E52" s="2">
        <v>4.07</v>
      </c>
      <c r="F52" s="2"/>
      <c r="G52" s="2"/>
      <c r="H52" s="2"/>
      <c r="I52" s="2">
        <v>51</v>
      </c>
      <c r="J52" s="2">
        <v>2.88</v>
      </c>
      <c r="K52" s="2">
        <v>41.99</v>
      </c>
      <c r="L52" s="2">
        <v>15.32</v>
      </c>
      <c r="M52" s="2">
        <v>12</v>
      </c>
    </row>
    <row r="53" spans="1:13">
      <c r="A53" s="1"/>
      <c r="B53" s="1" t="s">
        <v>14</v>
      </c>
      <c r="C53" s="2">
        <v>57</v>
      </c>
      <c r="D53" s="2">
        <v>1170</v>
      </c>
      <c r="E53" s="2">
        <v>4.6</v>
      </c>
      <c r="F53" s="2">
        <v>1680</v>
      </c>
      <c r="G53" s="2">
        <v>222</v>
      </c>
      <c r="H53" s="2">
        <v>149</v>
      </c>
      <c r="I53" s="2">
        <v>139</v>
      </c>
      <c r="J53" s="2">
        <v>1.21</v>
      </c>
      <c r="K53" s="2">
        <v>8.83</v>
      </c>
      <c r="L53" s="2">
        <v>13.83</v>
      </c>
      <c r="M53" s="2">
        <v>34</v>
      </c>
    </row>
    <row r="54" spans="1:13">
      <c r="A54" s="3"/>
      <c r="B54" s="1" t="s">
        <v>14</v>
      </c>
      <c r="C54" s="3">
        <v>59</v>
      </c>
      <c r="D54" s="3">
        <v>147</v>
      </c>
      <c r="E54" s="3">
        <v>2.06</v>
      </c>
      <c r="F54" s="3">
        <v>1480</v>
      </c>
      <c r="G54" s="3">
        <v>157</v>
      </c>
      <c r="H54" s="3">
        <v>92</v>
      </c>
      <c r="I54" s="3">
        <v>6.4</v>
      </c>
      <c r="J54" s="3">
        <v>1.97</v>
      </c>
      <c r="K54" s="3">
        <v>7.24</v>
      </c>
      <c r="L54" s="3">
        <v>13.48</v>
      </c>
      <c r="M54" s="3">
        <v>33</v>
      </c>
    </row>
    <row r="55" spans="1:13">
      <c r="A55" s="1"/>
      <c r="B55" s="1" t="s">
        <v>14</v>
      </c>
      <c r="C55" s="2">
        <v>59</v>
      </c>
      <c r="D55" s="2">
        <v>221</v>
      </c>
      <c r="E55" s="2">
        <v>1.79</v>
      </c>
      <c r="F55" s="2">
        <v>1370</v>
      </c>
      <c r="G55" s="2">
        <v>243</v>
      </c>
      <c r="H55" s="2">
        <v>109</v>
      </c>
      <c r="I55" s="2">
        <v>75.4</v>
      </c>
      <c r="J55" s="2">
        <v>0.64</v>
      </c>
      <c r="K55" s="2">
        <v>5.96</v>
      </c>
      <c r="L55" s="2">
        <v>14.04</v>
      </c>
      <c r="M55" s="2">
        <v>11</v>
      </c>
    </row>
    <row r="56" spans="1:13">
      <c r="A56" s="1"/>
      <c r="B56" s="1" t="s">
        <v>13</v>
      </c>
      <c r="C56" s="2">
        <v>60</v>
      </c>
      <c r="D56" s="2">
        <v>1540</v>
      </c>
      <c r="E56" s="2">
        <v>44</v>
      </c>
      <c r="F56" s="2">
        <v>2110</v>
      </c>
      <c r="G56" s="2">
        <v>440</v>
      </c>
      <c r="H56" s="2">
        <v>197</v>
      </c>
      <c r="I56" s="2">
        <v>193</v>
      </c>
      <c r="J56" s="2">
        <v>1.38</v>
      </c>
      <c r="K56" s="2">
        <v>12.13</v>
      </c>
      <c r="L56" s="2"/>
      <c r="M56" s="2">
        <v>66</v>
      </c>
    </row>
    <row r="57" spans="1:13">
      <c r="A57" s="1"/>
      <c r="B57" s="1" t="s">
        <v>14</v>
      </c>
      <c r="C57" s="2">
        <v>60</v>
      </c>
      <c r="D57" s="2">
        <v>170</v>
      </c>
      <c r="E57" s="2">
        <v>3.01</v>
      </c>
      <c r="F57" s="2">
        <v>1040</v>
      </c>
      <c r="G57" s="2">
        <v>214</v>
      </c>
      <c r="H57" s="2">
        <v>95</v>
      </c>
      <c r="I57" s="2">
        <v>73</v>
      </c>
      <c r="J57" s="2">
        <v>1.59</v>
      </c>
      <c r="K57" s="2">
        <v>16.25</v>
      </c>
      <c r="L57" s="2">
        <v>14.51</v>
      </c>
      <c r="M57" s="2">
        <v>24</v>
      </c>
    </row>
    <row r="58" ht="16" customHeight="1" spans="1:13">
      <c r="A58" s="1"/>
      <c r="B58" s="1" t="s">
        <v>14</v>
      </c>
      <c r="C58" s="1">
        <v>63</v>
      </c>
      <c r="D58" s="1">
        <v>383</v>
      </c>
      <c r="E58" s="1">
        <v>17.2</v>
      </c>
      <c r="F58" s="1">
        <v>1970</v>
      </c>
      <c r="G58" s="1">
        <v>423</v>
      </c>
      <c r="H58" s="1">
        <v>162</v>
      </c>
      <c r="I58" s="1">
        <v>98.8</v>
      </c>
      <c r="J58" s="1">
        <v>2.51</v>
      </c>
      <c r="K58" s="1">
        <v>14.34</v>
      </c>
      <c r="L58" s="1">
        <v>10.51</v>
      </c>
      <c r="M58" s="1">
        <v>18</v>
      </c>
    </row>
    <row r="59" spans="1:13">
      <c r="A59" s="1"/>
      <c r="B59" s="1" t="s">
        <v>14</v>
      </c>
      <c r="C59" s="2">
        <v>63</v>
      </c>
      <c r="D59" s="2">
        <v>133</v>
      </c>
      <c r="E59" s="2"/>
      <c r="F59" s="2">
        <v>629</v>
      </c>
      <c r="G59" s="2">
        <v>152</v>
      </c>
      <c r="H59" s="2">
        <v>59</v>
      </c>
      <c r="I59" s="2">
        <v>62.4</v>
      </c>
      <c r="J59" s="2">
        <v>3.99</v>
      </c>
      <c r="K59" s="2">
        <v>22.05</v>
      </c>
      <c r="L59" s="2">
        <v>27.04</v>
      </c>
      <c r="M59" s="2">
        <v>76</v>
      </c>
    </row>
    <row r="60" spans="1:13">
      <c r="A60" s="1"/>
      <c r="B60" s="1" t="s">
        <v>14</v>
      </c>
      <c r="C60" s="2">
        <v>64</v>
      </c>
      <c r="D60" s="2">
        <v>198</v>
      </c>
      <c r="E60" s="2">
        <v>8.1</v>
      </c>
      <c r="F60" s="2">
        <v>1310</v>
      </c>
      <c r="G60" s="2">
        <v>171</v>
      </c>
      <c r="H60" s="2">
        <v>105</v>
      </c>
      <c r="I60" s="2">
        <v>78.4</v>
      </c>
      <c r="J60" s="2">
        <v>1.7</v>
      </c>
      <c r="K60" s="2">
        <v>12.67</v>
      </c>
      <c r="L60" s="2">
        <v>16.64</v>
      </c>
      <c r="M60" s="2">
        <v>24</v>
      </c>
    </row>
    <row r="61" spans="1:13">
      <c r="A61" s="1"/>
      <c r="B61" s="1" t="s">
        <v>14</v>
      </c>
      <c r="C61" s="2">
        <v>69</v>
      </c>
      <c r="D61" s="2">
        <v>410</v>
      </c>
      <c r="E61" s="2">
        <v>10.9</v>
      </c>
      <c r="F61" s="2">
        <v>1170</v>
      </c>
      <c r="G61" s="2">
        <v>137</v>
      </c>
      <c r="H61" s="2">
        <v>82</v>
      </c>
      <c r="I61" s="2">
        <v>163</v>
      </c>
      <c r="J61" s="2">
        <v>3.7</v>
      </c>
      <c r="K61" s="2">
        <v>26.79</v>
      </c>
      <c r="L61" s="2">
        <v>21.87</v>
      </c>
      <c r="M61" s="2">
        <v>29</v>
      </c>
    </row>
    <row r="62" spans="1:13">
      <c r="A62" s="3"/>
      <c r="B62" s="1" t="s">
        <v>13</v>
      </c>
      <c r="C62" s="3">
        <v>71</v>
      </c>
      <c r="D62" s="3">
        <v>281</v>
      </c>
      <c r="E62" s="3">
        <v>6.39</v>
      </c>
      <c r="F62" s="3">
        <v>2180</v>
      </c>
      <c r="G62" s="3">
        <v>663</v>
      </c>
      <c r="H62" s="3">
        <v>98</v>
      </c>
      <c r="I62" s="3"/>
      <c r="J62" s="3">
        <v>1.94</v>
      </c>
      <c r="K62" s="3">
        <v>21.31</v>
      </c>
      <c r="L62" s="3">
        <v>20.65</v>
      </c>
      <c r="M62" s="3">
        <v>31</v>
      </c>
    </row>
    <row r="63" spans="1:13">
      <c r="A63" s="1"/>
      <c r="B63" s="1" t="s">
        <v>14</v>
      </c>
      <c r="C63" s="2">
        <v>74</v>
      </c>
      <c r="D63" s="2">
        <v>165</v>
      </c>
      <c r="E63" s="2">
        <v>3.5</v>
      </c>
      <c r="F63" s="2">
        <v>1250</v>
      </c>
      <c r="G63" s="2">
        <v>380</v>
      </c>
      <c r="H63" s="2">
        <v>170</v>
      </c>
      <c r="I63" s="2">
        <v>35.9</v>
      </c>
      <c r="J63" s="2">
        <v>2.52</v>
      </c>
      <c r="K63" s="2">
        <v>4</v>
      </c>
      <c r="L63" s="2">
        <v>10.61</v>
      </c>
      <c r="M63" s="2">
        <v>17</v>
      </c>
    </row>
    <row r="64" spans="1:1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1"/>
      <c r="B65" s="2" t="s">
        <v>18</v>
      </c>
      <c r="C65" s="2"/>
      <c r="D65" s="13">
        <f>TTEST(D2:D63,R2:R40,2,2)</f>
        <v>1.73562022388792e-5</v>
      </c>
      <c r="E65" s="13">
        <f>TTEST(E2:E63,S2:S40,2,2)</f>
        <v>0.0388069129677744</v>
      </c>
      <c r="F65" s="1">
        <f>TTEST(F2:F63,T2:T39,2,2)</f>
        <v>0.738428797240962</v>
      </c>
      <c r="G65" s="13">
        <f t="shared" ref="G65:M65" si="3">TTEST(G2:G63,U2:U40,2,2)</f>
        <v>0.00319782091684377</v>
      </c>
      <c r="H65" s="1">
        <f t="shared" si="3"/>
        <v>0.11664658242253</v>
      </c>
      <c r="I65" s="13">
        <f t="shared" si="3"/>
        <v>0.0305152524658431</v>
      </c>
      <c r="J65" s="1">
        <f t="shared" si="3"/>
        <v>0.480017043455276</v>
      </c>
      <c r="K65" s="1">
        <f t="shared" si="3"/>
        <v>0.56104368279851</v>
      </c>
      <c r="L65" s="13">
        <f t="shared" si="3"/>
        <v>0.0151631504604387</v>
      </c>
      <c r="M65" s="13">
        <f t="shared" si="3"/>
        <v>5.04284276996061e-8</v>
      </c>
    </row>
    <row r="66" spans="1:13">
      <c r="A66" s="1"/>
      <c r="B66" s="2" t="s">
        <v>15</v>
      </c>
      <c r="C66" s="2">
        <f>AVERAGE(C2:C63)</f>
        <v>60.7741935483871</v>
      </c>
      <c r="D66" s="2">
        <f t="shared" ref="D66:M66" si="4">AVERAGE(D2:D63)</f>
        <v>362.932653061225</v>
      </c>
      <c r="E66" s="2">
        <f t="shared" si="4"/>
        <v>12.5429824561404</v>
      </c>
      <c r="F66" s="2">
        <f t="shared" si="4"/>
        <v>1426.37931034483</v>
      </c>
      <c r="G66" s="2">
        <f t="shared" si="4"/>
        <v>314.339285714286</v>
      </c>
      <c r="H66" s="2">
        <f t="shared" si="4"/>
        <v>113.120689655172</v>
      </c>
      <c r="I66" s="2">
        <f t="shared" si="4"/>
        <v>94.6327586206896</v>
      </c>
      <c r="J66" s="2">
        <f t="shared" si="4"/>
        <v>2.17912280701754</v>
      </c>
      <c r="K66" s="2">
        <f t="shared" si="4"/>
        <v>13.4210526315789</v>
      </c>
      <c r="L66" s="2">
        <f t="shared" si="4"/>
        <v>17.9760465116279</v>
      </c>
      <c r="M66" s="2">
        <f t="shared" si="4"/>
        <v>39.1016949152542</v>
      </c>
    </row>
    <row r="67" spans="1:13">
      <c r="A67" s="1"/>
      <c r="B67" s="2" t="s">
        <v>16</v>
      </c>
      <c r="C67" s="2">
        <f>STDEV(C2:C63)</f>
        <v>10.4918693810715</v>
      </c>
      <c r="D67" s="2">
        <f t="shared" ref="D67:M67" si="5">STDEV(D2:D63)</f>
        <v>449.542493536371</v>
      </c>
      <c r="E67" s="2">
        <f t="shared" si="5"/>
        <v>13.6288272429268</v>
      </c>
      <c r="F67" s="2">
        <f t="shared" si="5"/>
        <v>366.149084179013</v>
      </c>
      <c r="G67" s="2">
        <f t="shared" si="5"/>
        <v>131.900275936814</v>
      </c>
      <c r="H67" s="2">
        <f t="shared" si="5"/>
        <v>50.8355027157019</v>
      </c>
      <c r="I67" s="2">
        <f t="shared" si="5"/>
        <v>117.127870427379</v>
      </c>
      <c r="J67" s="2">
        <f t="shared" si="5"/>
        <v>1.18441709699291</v>
      </c>
      <c r="K67" s="2">
        <f t="shared" si="5"/>
        <v>13.4175749198327</v>
      </c>
      <c r="L67" s="2">
        <f t="shared" si="5"/>
        <v>15.4718952789112</v>
      </c>
      <c r="M67" s="2">
        <f t="shared" si="5"/>
        <v>22.3658413467211</v>
      </c>
    </row>
    <row r="68" spans="1:13">
      <c r="A68" s="1"/>
      <c r="B68" s="2" t="s">
        <v>17</v>
      </c>
      <c r="C68" s="2">
        <f>C67/7.874</f>
        <v>1.33247007633623</v>
      </c>
      <c r="D68" s="2">
        <f t="shared" ref="D68:M68" si="6">D67/7.874</f>
        <v>57.0920108631408</v>
      </c>
      <c r="E68" s="2">
        <f t="shared" si="6"/>
        <v>1.73086452158075</v>
      </c>
      <c r="F68" s="2">
        <f t="shared" si="6"/>
        <v>46.501026692788</v>
      </c>
      <c r="G68" s="2">
        <f t="shared" si="6"/>
        <v>16.7513685467125</v>
      </c>
      <c r="H68" s="2">
        <f t="shared" si="6"/>
        <v>6.45612175713766</v>
      </c>
      <c r="I68" s="2">
        <f t="shared" si="6"/>
        <v>14.8752692948158</v>
      </c>
      <c r="J68" s="2">
        <f t="shared" si="6"/>
        <v>0.150421272160644</v>
      </c>
      <c r="K68" s="2">
        <f t="shared" si="6"/>
        <v>1.7040354228896</v>
      </c>
      <c r="L68" s="2">
        <f t="shared" si="6"/>
        <v>1.96493463029098</v>
      </c>
      <c r="M68" s="2">
        <f t="shared" si="6"/>
        <v>2.84046753196864</v>
      </c>
    </row>
    <row r="69" spans="1:13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1"/>
      <c r="B73" s="3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1"/>
      <c r="B74" s="3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1"/>
      <c r="B75" s="3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</sheetData>
  <sortState ref="A2:M77">
    <sortCondition ref="A2:A77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13" workbookViewId="0">
      <selection activeCell="B2" sqref="B2:B40"/>
    </sheetView>
  </sheetViews>
  <sheetFormatPr defaultColWidth="9" defaultRowHeight="14"/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9" t="s">
        <v>12</v>
      </c>
    </row>
    <row r="2" spans="1:13">
      <c r="A2" s="2">
        <v>201</v>
      </c>
      <c r="B2" s="2" t="s">
        <v>14</v>
      </c>
      <c r="C2" s="2">
        <v>61</v>
      </c>
      <c r="D2" s="2">
        <v>20</v>
      </c>
      <c r="E2" s="2">
        <v>4.44</v>
      </c>
      <c r="F2" s="2">
        <v>1380</v>
      </c>
      <c r="G2" s="2">
        <v>469</v>
      </c>
      <c r="H2" s="2">
        <v>122</v>
      </c>
      <c r="I2" s="2">
        <v>79.6</v>
      </c>
      <c r="J2" s="2"/>
      <c r="K2" s="2">
        <v>5.83</v>
      </c>
      <c r="L2" s="2">
        <v>4.33</v>
      </c>
      <c r="M2" s="9">
        <v>27</v>
      </c>
    </row>
    <row r="3" spans="1:13">
      <c r="A3" s="2">
        <v>202</v>
      </c>
      <c r="B3" s="1" t="s">
        <v>13</v>
      </c>
      <c r="C3" s="2">
        <v>66</v>
      </c>
      <c r="D3" s="2">
        <v>20</v>
      </c>
      <c r="E3" s="2">
        <v>1.39</v>
      </c>
      <c r="F3" s="2">
        <v>887</v>
      </c>
      <c r="G3" s="2">
        <v>117</v>
      </c>
      <c r="H3" s="2">
        <v>31</v>
      </c>
      <c r="I3" s="2">
        <v>5</v>
      </c>
      <c r="J3" s="2">
        <v>3.77</v>
      </c>
      <c r="K3" s="2">
        <v>31.43</v>
      </c>
      <c r="L3" s="2"/>
      <c r="M3" s="9">
        <v>3</v>
      </c>
    </row>
    <row r="4" spans="1:13">
      <c r="A4" s="2">
        <v>203</v>
      </c>
      <c r="B4" s="2" t="s">
        <v>14</v>
      </c>
      <c r="C4" s="2">
        <v>49</v>
      </c>
      <c r="D4" s="2">
        <v>20</v>
      </c>
      <c r="E4" s="2">
        <v>1.08</v>
      </c>
      <c r="F4" s="2">
        <v>1120</v>
      </c>
      <c r="G4" s="2">
        <v>171</v>
      </c>
      <c r="H4" s="2">
        <v>157</v>
      </c>
      <c r="I4" s="2">
        <v>10.7</v>
      </c>
      <c r="J4" s="2">
        <v>8.67</v>
      </c>
      <c r="K4" s="2">
        <v>21.41</v>
      </c>
      <c r="L4" s="2">
        <v>16.4</v>
      </c>
      <c r="M4" s="9">
        <v>9</v>
      </c>
    </row>
    <row r="5" spans="1:13">
      <c r="A5" s="2">
        <v>204</v>
      </c>
      <c r="B5" s="2" t="s">
        <v>14</v>
      </c>
      <c r="C5" s="2">
        <v>60</v>
      </c>
      <c r="D5" s="2">
        <v>20</v>
      </c>
      <c r="E5" s="2">
        <v>2.82</v>
      </c>
      <c r="F5" s="2">
        <v>1650</v>
      </c>
      <c r="G5" s="2">
        <v>261</v>
      </c>
      <c r="H5" s="2">
        <v>230</v>
      </c>
      <c r="I5" s="2">
        <v>5</v>
      </c>
      <c r="J5" s="2">
        <v>3.69</v>
      </c>
      <c r="K5" s="2">
        <v>20.02</v>
      </c>
      <c r="L5" s="2">
        <v>10.26</v>
      </c>
      <c r="M5" s="9">
        <v>20</v>
      </c>
    </row>
    <row r="6" spans="1:13">
      <c r="A6" s="2">
        <v>205</v>
      </c>
      <c r="B6" s="1" t="s">
        <v>13</v>
      </c>
      <c r="C6" s="2">
        <v>66</v>
      </c>
      <c r="D6" s="2">
        <v>20</v>
      </c>
      <c r="E6" s="2">
        <v>1.89</v>
      </c>
      <c r="F6" s="2">
        <v>1130</v>
      </c>
      <c r="G6" s="2">
        <v>187</v>
      </c>
      <c r="H6" s="2">
        <v>96</v>
      </c>
      <c r="I6" s="2">
        <v>71.3</v>
      </c>
      <c r="J6" s="2">
        <v>2.31</v>
      </c>
      <c r="K6" s="2">
        <v>6.87</v>
      </c>
      <c r="L6" s="2"/>
      <c r="M6" s="9">
        <v>10</v>
      </c>
    </row>
    <row r="7" spans="1:13">
      <c r="A7" s="2">
        <v>206</v>
      </c>
      <c r="B7" s="1" t="s">
        <v>13</v>
      </c>
      <c r="C7" s="2">
        <v>63</v>
      </c>
      <c r="D7" s="2">
        <v>20</v>
      </c>
      <c r="E7" s="2">
        <v>1.4</v>
      </c>
      <c r="F7" s="2">
        <v>804</v>
      </c>
      <c r="G7" s="2">
        <v>167</v>
      </c>
      <c r="H7" s="2">
        <v>47</v>
      </c>
      <c r="I7" s="2">
        <v>18</v>
      </c>
      <c r="J7" s="2">
        <v>5.61</v>
      </c>
      <c r="K7" s="2">
        <v>28.79</v>
      </c>
      <c r="L7" s="2"/>
      <c r="M7" s="9">
        <v>2</v>
      </c>
    </row>
    <row r="8" spans="1:13">
      <c r="A8" s="2">
        <v>207</v>
      </c>
      <c r="B8" s="2" t="s">
        <v>14</v>
      </c>
      <c r="C8" s="2">
        <v>57</v>
      </c>
      <c r="D8" s="2">
        <v>20</v>
      </c>
      <c r="E8" s="2">
        <v>13.9</v>
      </c>
      <c r="F8" s="2">
        <v>1390</v>
      </c>
      <c r="G8" s="2">
        <v>345</v>
      </c>
      <c r="H8" s="2">
        <v>84</v>
      </c>
      <c r="I8" s="2">
        <v>363</v>
      </c>
      <c r="J8" s="2">
        <v>2.33</v>
      </c>
      <c r="K8" s="2">
        <v>19.93</v>
      </c>
      <c r="L8" s="2">
        <v>15.25</v>
      </c>
      <c r="M8" s="9">
        <v>20</v>
      </c>
    </row>
    <row r="9" spans="1:13">
      <c r="A9" s="2">
        <v>208</v>
      </c>
      <c r="B9" s="1" t="s">
        <v>13</v>
      </c>
      <c r="C9" s="2">
        <v>57</v>
      </c>
      <c r="D9" s="2">
        <v>20</v>
      </c>
      <c r="E9" s="2">
        <v>1</v>
      </c>
      <c r="F9" s="2">
        <v>1510</v>
      </c>
      <c r="G9" s="2">
        <v>243</v>
      </c>
      <c r="H9" s="2">
        <v>102</v>
      </c>
      <c r="I9" s="2">
        <v>5</v>
      </c>
      <c r="J9" s="2">
        <v>2.73</v>
      </c>
      <c r="K9" s="2">
        <v>16.17</v>
      </c>
      <c r="L9" s="2"/>
      <c r="M9" s="9">
        <v>2</v>
      </c>
    </row>
    <row r="10" spans="1:13">
      <c r="A10" s="2">
        <v>209</v>
      </c>
      <c r="B10" s="2" t="s">
        <v>14</v>
      </c>
      <c r="C10" s="2">
        <v>68</v>
      </c>
      <c r="D10" s="2">
        <v>20</v>
      </c>
      <c r="E10" s="2">
        <v>2.7</v>
      </c>
      <c r="F10" s="2">
        <v>1100</v>
      </c>
      <c r="G10" s="2">
        <v>198</v>
      </c>
      <c r="H10" s="2">
        <v>308</v>
      </c>
      <c r="I10" s="2">
        <v>75.4</v>
      </c>
      <c r="J10" s="2">
        <v>1.57</v>
      </c>
      <c r="K10" s="2">
        <v>8.9</v>
      </c>
      <c r="L10" s="2">
        <v>8.57</v>
      </c>
      <c r="M10" s="9">
        <v>13</v>
      </c>
    </row>
    <row r="11" spans="1:13">
      <c r="A11" s="2">
        <v>210</v>
      </c>
      <c r="B11" s="2" t="s">
        <v>14</v>
      </c>
      <c r="C11" s="2">
        <v>50</v>
      </c>
      <c r="D11" s="2">
        <v>20</v>
      </c>
      <c r="E11" s="2">
        <v>1.59</v>
      </c>
      <c r="F11" s="2">
        <v>1550</v>
      </c>
      <c r="G11" s="2">
        <v>208</v>
      </c>
      <c r="H11" s="2">
        <v>119</v>
      </c>
      <c r="I11" s="2">
        <v>17.1</v>
      </c>
      <c r="J11" s="2"/>
      <c r="K11" s="2"/>
      <c r="L11" s="2"/>
      <c r="M11" s="9"/>
    </row>
    <row r="12" spans="1:13">
      <c r="A12" s="2">
        <v>211</v>
      </c>
      <c r="B12" s="1" t="s">
        <v>13</v>
      </c>
      <c r="C12" s="2">
        <v>80</v>
      </c>
      <c r="D12" s="2">
        <v>24.1</v>
      </c>
      <c r="E12" s="2">
        <v>59.8</v>
      </c>
      <c r="F12" s="2">
        <v>1310</v>
      </c>
      <c r="G12" s="2">
        <v>250</v>
      </c>
      <c r="H12" s="2">
        <v>152</v>
      </c>
      <c r="I12" s="2">
        <v>65.7</v>
      </c>
      <c r="J12" s="2">
        <v>1.58</v>
      </c>
      <c r="K12" s="2">
        <v>22.03</v>
      </c>
      <c r="L12" s="2"/>
      <c r="M12" s="9">
        <v>32</v>
      </c>
    </row>
    <row r="13" spans="1:13">
      <c r="A13" s="2">
        <v>212</v>
      </c>
      <c r="B13" s="1" t="s">
        <v>13</v>
      </c>
      <c r="C13" s="2">
        <v>67</v>
      </c>
      <c r="D13" s="2">
        <v>20</v>
      </c>
      <c r="E13" s="2">
        <v>1.89</v>
      </c>
      <c r="F13" s="2">
        <v>1290</v>
      </c>
      <c r="G13" s="2">
        <v>140</v>
      </c>
      <c r="H13" s="2">
        <v>104</v>
      </c>
      <c r="I13" s="2">
        <v>5</v>
      </c>
      <c r="J13" s="2">
        <v>3.18</v>
      </c>
      <c r="K13" s="2">
        <v>18.11</v>
      </c>
      <c r="L13" s="2"/>
      <c r="M13" s="9">
        <v>4</v>
      </c>
    </row>
    <row r="14" spans="1:13">
      <c r="A14" s="2">
        <v>213</v>
      </c>
      <c r="B14" s="2" t="s">
        <v>14</v>
      </c>
      <c r="C14" s="2">
        <v>32</v>
      </c>
      <c r="D14" s="2">
        <v>20</v>
      </c>
      <c r="E14" s="2">
        <v>1.34</v>
      </c>
      <c r="F14" s="2">
        <v>1450</v>
      </c>
      <c r="G14" s="2">
        <v>218</v>
      </c>
      <c r="H14" s="2">
        <v>180</v>
      </c>
      <c r="I14" s="2">
        <v>132</v>
      </c>
      <c r="J14" s="2">
        <v>0.91</v>
      </c>
      <c r="K14" s="2">
        <v>2.45</v>
      </c>
      <c r="L14" s="2">
        <v>10.02</v>
      </c>
      <c r="M14" s="9">
        <v>18</v>
      </c>
    </row>
    <row r="15" spans="1:13">
      <c r="A15" s="2">
        <v>214</v>
      </c>
      <c r="B15" s="2" t="s">
        <v>14</v>
      </c>
      <c r="C15" s="2">
        <v>44</v>
      </c>
      <c r="D15" s="2">
        <v>20</v>
      </c>
      <c r="E15" s="2">
        <v>1.6</v>
      </c>
      <c r="F15" s="2">
        <v>1730</v>
      </c>
      <c r="G15" s="2">
        <v>654</v>
      </c>
      <c r="H15" s="2">
        <v>169</v>
      </c>
      <c r="I15" s="2">
        <v>51.8</v>
      </c>
      <c r="J15" s="2"/>
      <c r="K15" s="2"/>
      <c r="L15" s="2"/>
      <c r="M15" s="9">
        <v>20</v>
      </c>
    </row>
    <row r="16" spans="1:13">
      <c r="A16" s="2">
        <v>215</v>
      </c>
      <c r="B16" s="1" t="s">
        <v>13</v>
      </c>
      <c r="C16" s="2">
        <v>54</v>
      </c>
      <c r="D16" s="2">
        <v>20</v>
      </c>
      <c r="E16" s="2">
        <v>1.11</v>
      </c>
      <c r="F16" s="2"/>
      <c r="G16" s="2"/>
      <c r="H16" s="2"/>
      <c r="I16" s="2"/>
      <c r="J16" s="2">
        <v>7.09</v>
      </c>
      <c r="K16" s="2">
        <v>8.14</v>
      </c>
      <c r="L16" s="2"/>
      <c r="M16" s="9">
        <v>2</v>
      </c>
    </row>
    <row r="17" spans="1:13">
      <c r="A17" s="2">
        <v>216</v>
      </c>
      <c r="B17" s="2" t="s">
        <v>14</v>
      </c>
      <c r="C17" s="2">
        <v>61</v>
      </c>
      <c r="D17" s="2"/>
      <c r="E17" s="2">
        <v>1.39</v>
      </c>
      <c r="F17" s="2">
        <v>1280</v>
      </c>
      <c r="G17" s="2">
        <v>69</v>
      </c>
      <c r="H17" s="2">
        <v>159</v>
      </c>
      <c r="I17" s="2">
        <v>6.4</v>
      </c>
      <c r="J17" s="2">
        <v>2.88</v>
      </c>
      <c r="K17" s="2">
        <v>24.99</v>
      </c>
      <c r="L17" s="2">
        <v>7.25</v>
      </c>
      <c r="M17" s="9">
        <v>3</v>
      </c>
    </row>
    <row r="18" spans="1:13">
      <c r="A18" s="2">
        <v>217</v>
      </c>
      <c r="B18" s="2" t="s">
        <v>14</v>
      </c>
      <c r="C18" s="2">
        <v>52</v>
      </c>
      <c r="D18" s="2">
        <v>20</v>
      </c>
      <c r="E18" s="2">
        <v>1.21</v>
      </c>
      <c r="F18" s="2">
        <v>1180</v>
      </c>
      <c r="G18" s="2">
        <v>212</v>
      </c>
      <c r="H18" s="2">
        <v>101</v>
      </c>
      <c r="I18" s="2">
        <v>40.8</v>
      </c>
      <c r="J18" s="2">
        <v>1.42</v>
      </c>
      <c r="K18" s="2">
        <v>5.19</v>
      </c>
      <c r="L18" s="2">
        <v>9.13</v>
      </c>
      <c r="M18" s="9">
        <v>2</v>
      </c>
    </row>
    <row r="19" spans="1:13">
      <c r="A19" s="2">
        <v>218</v>
      </c>
      <c r="B19" s="2" t="s">
        <v>14</v>
      </c>
      <c r="C19" s="2">
        <v>54</v>
      </c>
      <c r="D19" s="2">
        <v>20</v>
      </c>
      <c r="E19" s="2">
        <v>7.05</v>
      </c>
      <c r="F19" s="2">
        <v>1020</v>
      </c>
      <c r="G19" s="2">
        <v>271</v>
      </c>
      <c r="H19" s="2">
        <v>38</v>
      </c>
      <c r="I19" s="2">
        <v>11.4</v>
      </c>
      <c r="J19" s="2">
        <v>0.71</v>
      </c>
      <c r="K19" s="2">
        <v>6.71</v>
      </c>
      <c r="L19" s="2">
        <v>10.31</v>
      </c>
      <c r="M19" s="9">
        <v>11</v>
      </c>
    </row>
    <row r="20" spans="1:13">
      <c r="A20" s="2">
        <v>219</v>
      </c>
      <c r="B20" s="1" t="s">
        <v>13</v>
      </c>
      <c r="C20" s="2">
        <v>68</v>
      </c>
      <c r="D20" s="2">
        <v>20</v>
      </c>
      <c r="E20" s="2">
        <v>1.42</v>
      </c>
      <c r="F20" s="2">
        <v>862</v>
      </c>
      <c r="G20" s="2">
        <v>144</v>
      </c>
      <c r="H20" s="2">
        <v>86</v>
      </c>
      <c r="I20" s="2">
        <v>20.9</v>
      </c>
      <c r="J20" s="2">
        <v>1.75</v>
      </c>
      <c r="K20" s="2">
        <v>12.66</v>
      </c>
      <c r="L20" s="2"/>
      <c r="M20" s="9">
        <v>15</v>
      </c>
    </row>
    <row r="21" spans="1:13">
      <c r="A21" s="2">
        <v>220</v>
      </c>
      <c r="B21" s="1" t="s">
        <v>13</v>
      </c>
      <c r="C21" s="2">
        <v>54</v>
      </c>
      <c r="D21" s="2">
        <v>20</v>
      </c>
      <c r="E21" s="2">
        <v>1.11</v>
      </c>
      <c r="F21" s="2">
        <v>974</v>
      </c>
      <c r="G21" s="2">
        <v>129</v>
      </c>
      <c r="H21" s="2">
        <v>90</v>
      </c>
      <c r="I21" s="2">
        <v>22.5</v>
      </c>
      <c r="J21" s="2">
        <v>1.16</v>
      </c>
      <c r="K21" s="2">
        <v>4.3</v>
      </c>
      <c r="L21" s="2"/>
      <c r="M21" s="9">
        <v>5</v>
      </c>
    </row>
    <row r="22" spans="1:13">
      <c r="A22" s="2">
        <v>221</v>
      </c>
      <c r="B22" s="2" t="s">
        <v>14</v>
      </c>
      <c r="C22" s="2">
        <v>50</v>
      </c>
      <c r="D22" s="2">
        <v>20</v>
      </c>
      <c r="E22" s="2">
        <v>1.08</v>
      </c>
      <c r="F22" s="2">
        <v>1560</v>
      </c>
      <c r="G22" s="2">
        <v>170</v>
      </c>
      <c r="H22" s="2">
        <v>78</v>
      </c>
      <c r="I22" s="2">
        <v>40</v>
      </c>
      <c r="J22" s="2">
        <v>0.64</v>
      </c>
      <c r="K22" s="2">
        <v>9.85</v>
      </c>
      <c r="L22" s="2">
        <v>10.82</v>
      </c>
      <c r="M22" s="9">
        <v>8</v>
      </c>
    </row>
    <row r="23" spans="1:13">
      <c r="A23" s="2">
        <v>222</v>
      </c>
      <c r="B23" s="2" t="s">
        <v>14</v>
      </c>
      <c r="C23" s="2">
        <v>56</v>
      </c>
      <c r="D23" s="2">
        <v>20</v>
      </c>
      <c r="E23" s="2">
        <v>1.36</v>
      </c>
      <c r="F23" s="2">
        <v>1940</v>
      </c>
      <c r="G23" s="2">
        <v>181</v>
      </c>
      <c r="H23" s="2">
        <v>215</v>
      </c>
      <c r="I23" s="2">
        <v>40.9</v>
      </c>
      <c r="J23" s="2">
        <v>2.22</v>
      </c>
      <c r="K23" s="2">
        <v>24.34</v>
      </c>
      <c r="L23" s="2">
        <v>8.83</v>
      </c>
      <c r="M23" s="9">
        <v>11</v>
      </c>
    </row>
    <row r="24" spans="1:13">
      <c r="A24" s="2">
        <v>223</v>
      </c>
      <c r="B24" s="2" t="s">
        <v>14</v>
      </c>
      <c r="C24" s="2">
        <v>53</v>
      </c>
      <c r="D24" s="2">
        <v>20</v>
      </c>
      <c r="E24" s="2">
        <v>2.26</v>
      </c>
      <c r="F24" s="2">
        <v>1260</v>
      </c>
      <c r="G24" s="2">
        <v>240</v>
      </c>
      <c r="H24" s="2">
        <v>50</v>
      </c>
      <c r="I24" s="2">
        <v>27.9</v>
      </c>
      <c r="J24" s="2">
        <v>1.36</v>
      </c>
      <c r="K24" s="2">
        <v>8.94</v>
      </c>
      <c r="L24" s="2">
        <v>9.34</v>
      </c>
      <c r="M24" s="9">
        <v>5</v>
      </c>
    </row>
    <row r="25" spans="1:13">
      <c r="A25" s="2">
        <v>224</v>
      </c>
      <c r="B25" s="2" t="s">
        <v>14</v>
      </c>
      <c r="C25" s="2">
        <v>63</v>
      </c>
      <c r="D25" s="2">
        <v>20</v>
      </c>
      <c r="E25" s="2">
        <v>1</v>
      </c>
      <c r="F25" s="2">
        <v>1220</v>
      </c>
      <c r="G25" s="2">
        <v>155</v>
      </c>
      <c r="H25" s="2">
        <v>50</v>
      </c>
      <c r="I25" s="2">
        <v>111</v>
      </c>
      <c r="J25" s="2">
        <v>1.71</v>
      </c>
      <c r="K25" s="2">
        <v>7.04</v>
      </c>
      <c r="L25" s="2">
        <v>4.29</v>
      </c>
      <c r="M25" s="9">
        <v>2</v>
      </c>
    </row>
    <row r="26" spans="1:13">
      <c r="A26" s="2">
        <v>225</v>
      </c>
      <c r="B26" s="2" t="s">
        <v>14</v>
      </c>
      <c r="C26" s="2">
        <v>71</v>
      </c>
      <c r="D26" s="2">
        <v>20</v>
      </c>
      <c r="E26" s="2">
        <v>1</v>
      </c>
      <c r="F26" s="2">
        <v>1410</v>
      </c>
      <c r="G26" s="2">
        <v>193</v>
      </c>
      <c r="H26" s="2">
        <v>127</v>
      </c>
      <c r="I26" s="2">
        <v>186</v>
      </c>
      <c r="J26" s="2">
        <v>3.08</v>
      </c>
      <c r="K26" s="2">
        <v>35.18</v>
      </c>
      <c r="L26" s="2">
        <v>7.62</v>
      </c>
      <c r="M26" s="9">
        <v>12</v>
      </c>
    </row>
    <row r="27" spans="1:13">
      <c r="A27" s="2">
        <v>226</v>
      </c>
      <c r="B27" s="2" t="s">
        <v>14</v>
      </c>
      <c r="C27" s="2">
        <v>62</v>
      </c>
      <c r="D27" s="2">
        <v>20</v>
      </c>
      <c r="E27" s="2">
        <v>2.1</v>
      </c>
      <c r="F27" s="2">
        <v>1580</v>
      </c>
      <c r="G27" s="2">
        <v>158</v>
      </c>
      <c r="H27" s="2">
        <v>140</v>
      </c>
      <c r="I27" s="2">
        <v>35.5</v>
      </c>
      <c r="J27" s="2">
        <v>1.36</v>
      </c>
      <c r="K27" s="2">
        <v>16.11</v>
      </c>
      <c r="L27" s="2">
        <v>6.63</v>
      </c>
      <c r="M27" s="9">
        <v>3</v>
      </c>
    </row>
    <row r="28" spans="1:13">
      <c r="A28" s="2">
        <v>227</v>
      </c>
      <c r="B28" s="2" t="s">
        <v>14</v>
      </c>
      <c r="C28" s="2">
        <v>49</v>
      </c>
      <c r="D28" s="2">
        <v>20</v>
      </c>
      <c r="E28" s="2">
        <v>1</v>
      </c>
      <c r="F28" s="2">
        <v>1760</v>
      </c>
      <c r="G28" s="2">
        <v>269</v>
      </c>
      <c r="H28" s="2">
        <v>341</v>
      </c>
      <c r="I28" s="2">
        <v>24.8</v>
      </c>
      <c r="J28" s="2">
        <v>2.85</v>
      </c>
      <c r="K28" s="2">
        <v>30.13</v>
      </c>
      <c r="L28" s="2">
        <v>17</v>
      </c>
      <c r="M28" s="9">
        <v>16</v>
      </c>
    </row>
    <row r="29" spans="1:13">
      <c r="A29" s="2">
        <v>228</v>
      </c>
      <c r="B29" s="2" t="s">
        <v>14</v>
      </c>
      <c r="C29" s="2">
        <v>66</v>
      </c>
      <c r="D29" s="2">
        <v>20</v>
      </c>
      <c r="E29" s="2">
        <v>10.2</v>
      </c>
      <c r="F29" s="2">
        <v>4050</v>
      </c>
      <c r="G29" s="2">
        <v>246</v>
      </c>
      <c r="H29" s="2">
        <v>79</v>
      </c>
      <c r="I29" s="2">
        <v>121</v>
      </c>
      <c r="J29" s="2">
        <v>1.19</v>
      </c>
      <c r="K29" s="2">
        <v>27.72</v>
      </c>
      <c r="L29" s="2">
        <v>19.31</v>
      </c>
      <c r="M29" s="9">
        <v>41</v>
      </c>
    </row>
    <row r="30" spans="1:13">
      <c r="A30" s="2">
        <v>229</v>
      </c>
      <c r="B30" s="2" t="s">
        <v>14</v>
      </c>
      <c r="C30" s="2">
        <v>69</v>
      </c>
      <c r="D30" s="2">
        <v>20</v>
      </c>
      <c r="E30" s="2">
        <v>3.21</v>
      </c>
      <c r="F30" s="2">
        <v>1200</v>
      </c>
      <c r="G30" s="2">
        <v>321</v>
      </c>
      <c r="H30" s="2">
        <v>68</v>
      </c>
      <c r="I30" s="2">
        <v>61.4</v>
      </c>
      <c r="J30" s="2">
        <v>1.06</v>
      </c>
      <c r="K30" s="2">
        <v>8.01</v>
      </c>
      <c r="L30" s="2">
        <v>13.87</v>
      </c>
      <c r="M30" s="9">
        <v>11</v>
      </c>
    </row>
    <row r="31" spans="1:13">
      <c r="A31" s="2">
        <v>230</v>
      </c>
      <c r="B31" s="2" t="s">
        <v>14</v>
      </c>
      <c r="C31" s="2">
        <v>62</v>
      </c>
      <c r="D31" s="2">
        <v>20</v>
      </c>
      <c r="E31" s="2">
        <v>7.42</v>
      </c>
      <c r="F31" s="2">
        <v>1160</v>
      </c>
      <c r="G31" s="2">
        <v>127</v>
      </c>
      <c r="H31" s="2">
        <v>77</v>
      </c>
      <c r="I31" s="2">
        <v>23</v>
      </c>
      <c r="J31" s="2">
        <v>2.69</v>
      </c>
      <c r="K31" s="2">
        <v>6.04</v>
      </c>
      <c r="L31" s="2">
        <v>8.12</v>
      </c>
      <c r="M31" s="9">
        <v>8</v>
      </c>
    </row>
    <row r="32" spans="1:13">
      <c r="A32" s="2">
        <v>231</v>
      </c>
      <c r="B32" s="2" t="s">
        <v>14</v>
      </c>
      <c r="C32" s="2">
        <v>65</v>
      </c>
      <c r="D32" s="2">
        <v>20</v>
      </c>
      <c r="E32" s="2">
        <v>2.07</v>
      </c>
      <c r="F32" s="2">
        <v>1290</v>
      </c>
      <c r="G32" s="2">
        <v>203</v>
      </c>
      <c r="H32" s="2">
        <v>60</v>
      </c>
      <c r="I32" s="2">
        <v>16.5</v>
      </c>
      <c r="J32" s="2">
        <v>2.09</v>
      </c>
      <c r="K32" s="2">
        <v>8.74</v>
      </c>
      <c r="L32" s="2">
        <v>12.02</v>
      </c>
      <c r="M32" s="9">
        <v>25</v>
      </c>
    </row>
    <row r="33" spans="1:13">
      <c r="A33" s="2">
        <v>232</v>
      </c>
      <c r="B33" s="2" t="s">
        <v>14</v>
      </c>
      <c r="C33" s="2">
        <v>62</v>
      </c>
      <c r="D33" s="2">
        <v>25.1</v>
      </c>
      <c r="E33" s="2">
        <v>4.48</v>
      </c>
      <c r="F33" s="2">
        <v>1390</v>
      </c>
      <c r="G33" s="2">
        <v>317</v>
      </c>
      <c r="H33" s="2">
        <v>147</v>
      </c>
      <c r="I33" s="2">
        <v>121</v>
      </c>
      <c r="J33" s="2">
        <v>1.47</v>
      </c>
      <c r="K33" s="2">
        <v>14.06</v>
      </c>
      <c r="L33" s="2">
        <v>5.54</v>
      </c>
      <c r="M33" s="9">
        <v>22</v>
      </c>
    </row>
    <row r="34" spans="1:13">
      <c r="A34" s="2">
        <v>233</v>
      </c>
      <c r="B34" s="2" t="s">
        <v>14</v>
      </c>
      <c r="C34" s="2">
        <v>78</v>
      </c>
      <c r="D34" s="2">
        <v>32.3</v>
      </c>
      <c r="E34" s="2">
        <v>4.43</v>
      </c>
      <c r="F34" s="2">
        <v>1500</v>
      </c>
      <c r="G34" s="2">
        <v>344</v>
      </c>
      <c r="H34" s="2">
        <v>217</v>
      </c>
      <c r="I34" s="2">
        <v>58.1</v>
      </c>
      <c r="J34" s="2">
        <v>2.16</v>
      </c>
      <c r="K34" s="2">
        <v>15.02</v>
      </c>
      <c r="L34" s="2">
        <v>8.02</v>
      </c>
      <c r="M34" s="9">
        <v>24</v>
      </c>
    </row>
    <row r="35" spans="1:13">
      <c r="A35" s="2">
        <v>234</v>
      </c>
      <c r="B35" s="2" t="s">
        <v>14</v>
      </c>
      <c r="C35" s="2">
        <v>64</v>
      </c>
      <c r="D35" s="2">
        <v>20</v>
      </c>
      <c r="E35" s="2">
        <v>2.39</v>
      </c>
      <c r="F35" s="2">
        <v>1080</v>
      </c>
      <c r="G35" s="2">
        <v>157</v>
      </c>
      <c r="H35" s="2">
        <v>127</v>
      </c>
      <c r="I35" s="2">
        <v>974</v>
      </c>
      <c r="J35" s="2">
        <v>1.76</v>
      </c>
      <c r="K35" s="2">
        <v>8.97</v>
      </c>
      <c r="L35" s="2">
        <v>8.12</v>
      </c>
      <c r="M35" s="9">
        <v>10</v>
      </c>
    </row>
    <row r="36" spans="1:13">
      <c r="A36" s="2">
        <v>235</v>
      </c>
      <c r="B36" s="2" t="s">
        <v>14</v>
      </c>
      <c r="C36" s="2">
        <v>64</v>
      </c>
      <c r="D36" s="2">
        <v>20</v>
      </c>
      <c r="E36" s="2">
        <v>2.2</v>
      </c>
      <c r="F36" s="2">
        <v>1280</v>
      </c>
      <c r="G36" s="2">
        <v>316</v>
      </c>
      <c r="H36" s="2">
        <v>83</v>
      </c>
      <c r="I36" s="2">
        <v>25.9</v>
      </c>
      <c r="J36" s="2">
        <v>2.62</v>
      </c>
      <c r="K36" s="2">
        <v>5.89</v>
      </c>
      <c r="L36" s="2">
        <v>6.45</v>
      </c>
      <c r="M36" s="9">
        <v>8</v>
      </c>
    </row>
    <row r="37" spans="1:13">
      <c r="A37" s="2">
        <v>236</v>
      </c>
      <c r="B37" s="2" t="s">
        <v>14</v>
      </c>
      <c r="C37" s="2">
        <v>72</v>
      </c>
      <c r="D37" s="2"/>
      <c r="E37" s="2"/>
      <c r="F37" s="2"/>
      <c r="G37" s="2"/>
      <c r="H37" s="2"/>
      <c r="I37" s="2"/>
      <c r="J37" s="2">
        <v>0.99</v>
      </c>
      <c r="K37" s="2">
        <v>12.02</v>
      </c>
      <c r="L37" s="2">
        <v>17.74</v>
      </c>
      <c r="M37" s="9">
        <v>18</v>
      </c>
    </row>
    <row r="38" spans="1:13">
      <c r="A38" s="2">
        <v>237</v>
      </c>
      <c r="B38" s="2" t="s">
        <v>14</v>
      </c>
      <c r="C38" s="2">
        <v>62</v>
      </c>
      <c r="D38" s="2">
        <v>20</v>
      </c>
      <c r="E38" s="2">
        <v>2.98</v>
      </c>
      <c r="F38" s="2">
        <v>1160</v>
      </c>
      <c r="G38" s="2">
        <v>281</v>
      </c>
      <c r="H38" s="2">
        <v>122</v>
      </c>
      <c r="I38" s="2">
        <v>45.2</v>
      </c>
      <c r="J38" s="2">
        <v>1.4</v>
      </c>
      <c r="K38" s="2">
        <v>8.04</v>
      </c>
      <c r="L38" s="2">
        <v>9.07</v>
      </c>
      <c r="M38" s="9">
        <v>12</v>
      </c>
    </row>
    <row r="39" spans="1:13">
      <c r="A39" s="2">
        <v>238</v>
      </c>
      <c r="B39" s="2" t="s">
        <v>14</v>
      </c>
      <c r="C39" s="2">
        <v>62</v>
      </c>
      <c r="D39" s="2"/>
      <c r="E39" s="2">
        <v>3.29</v>
      </c>
      <c r="F39" s="2">
        <v>1780</v>
      </c>
      <c r="G39" s="2">
        <v>320</v>
      </c>
      <c r="H39" s="2">
        <v>955</v>
      </c>
      <c r="I39" s="2">
        <v>126</v>
      </c>
      <c r="J39" s="2">
        <v>1.77</v>
      </c>
      <c r="K39" s="2">
        <v>26.49</v>
      </c>
      <c r="L39" s="2">
        <v>15.73</v>
      </c>
      <c r="M39" s="9">
        <v>39</v>
      </c>
    </row>
    <row r="40" spans="1:13">
      <c r="A40" s="2">
        <v>239</v>
      </c>
      <c r="B40" s="2" t="s">
        <v>14</v>
      </c>
      <c r="C40" s="2">
        <v>64</v>
      </c>
      <c r="D40" s="2">
        <v>20</v>
      </c>
      <c r="E40" s="2">
        <v>76.4</v>
      </c>
      <c r="F40" s="2">
        <v>1360</v>
      </c>
      <c r="G40" s="2">
        <v>267</v>
      </c>
      <c r="H40" s="2">
        <v>147</v>
      </c>
      <c r="I40" s="2">
        <v>11.9</v>
      </c>
      <c r="J40" s="2"/>
      <c r="K40" s="2"/>
      <c r="L40" s="2"/>
      <c r="M40" s="9">
        <v>75</v>
      </c>
    </row>
  </sheetData>
  <sortState ref="A2:M40">
    <sortCondition ref="A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zoomScale="80" zoomScaleNormal="80" workbookViewId="0">
      <selection activeCell="P2" sqref="P2:P39"/>
    </sheetView>
  </sheetViews>
  <sheetFormatPr defaultColWidth="8.66666666666667" defaultRowHeight="14"/>
  <cols>
    <col min="3" max="13" width="12.6666666666667"/>
    <col min="17" max="27" width="12.6666666666667"/>
  </cols>
  <sheetData>
    <row r="1" spans="1:2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O1" s="1" t="s">
        <v>0</v>
      </c>
      <c r="P1" s="1" t="s">
        <v>1</v>
      </c>
      <c r="Q1" s="1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2" t="s">
        <v>11</v>
      </c>
      <c r="AA1" s="2" t="s">
        <v>12</v>
      </c>
    </row>
    <row r="2" spans="1:27">
      <c r="A2" s="3">
        <v>7</v>
      </c>
      <c r="B2" s="1" t="s">
        <v>14</v>
      </c>
      <c r="C2" s="1">
        <v>56</v>
      </c>
      <c r="D2" s="1">
        <v>630</v>
      </c>
      <c r="E2" s="1">
        <v>3.5</v>
      </c>
      <c r="F2" s="1">
        <v>1540</v>
      </c>
      <c r="G2" s="1">
        <v>355</v>
      </c>
      <c r="H2" s="1">
        <v>94</v>
      </c>
      <c r="I2" s="1">
        <v>29.9</v>
      </c>
      <c r="J2" s="1">
        <v>1.1</v>
      </c>
      <c r="K2" s="1">
        <v>6.27</v>
      </c>
      <c r="L2" s="1">
        <v>11.55</v>
      </c>
      <c r="M2" s="1">
        <v>30</v>
      </c>
      <c r="O2" s="1">
        <v>1</v>
      </c>
      <c r="P2" s="1" t="s">
        <v>13</v>
      </c>
      <c r="Q2" s="1">
        <v>61</v>
      </c>
      <c r="R2" s="1">
        <v>481</v>
      </c>
      <c r="S2" s="1">
        <v>15.9</v>
      </c>
      <c r="T2" s="1">
        <v>1130</v>
      </c>
      <c r="U2" s="1">
        <v>413</v>
      </c>
      <c r="V2" s="1">
        <v>124</v>
      </c>
      <c r="W2" s="1">
        <v>302</v>
      </c>
      <c r="X2" s="1">
        <v>1.29</v>
      </c>
      <c r="Y2" s="1">
        <v>4.85</v>
      </c>
      <c r="Z2" s="1"/>
      <c r="AA2" s="1">
        <v>66</v>
      </c>
    </row>
    <row r="3" spans="1:27">
      <c r="A3" s="1">
        <v>14</v>
      </c>
      <c r="B3" s="1" t="s">
        <v>14</v>
      </c>
      <c r="C3" s="1">
        <v>49</v>
      </c>
      <c r="D3" s="1">
        <v>140</v>
      </c>
      <c r="E3" s="1">
        <v>4.23</v>
      </c>
      <c r="F3" s="1">
        <v>1550</v>
      </c>
      <c r="G3" s="1">
        <v>407</v>
      </c>
      <c r="H3" s="1">
        <v>94</v>
      </c>
      <c r="I3" s="1">
        <v>9.2</v>
      </c>
      <c r="J3" s="1">
        <v>2.64</v>
      </c>
      <c r="K3" s="1">
        <v>0.6</v>
      </c>
      <c r="L3" s="1">
        <v>14.05</v>
      </c>
      <c r="M3" s="1">
        <v>32</v>
      </c>
      <c r="O3" s="1">
        <v>2</v>
      </c>
      <c r="P3" s="1" t="s">
        <v>14</v>
      </c>
      <c r="Q3" s="1">
        <v>66</v>
      </c>
      <c r="R3" s="1"/>
      <c r="S3" s="1">
        <v>11.4</v>
      </c>
      <c r="T3" s="1">
        <v>1460</v>
      </c>
      <c r="U3" s="1">
        <v>103</v>
      </c>
      <c r="V3" s="1">
        <v>25</v>
      </c>
      <c r="W3" s="1">
        <v>16.9</v>
      </c>
      <c r="X3" s="1">
        <v>0.83</v>
      </c>
      <c r="Y3" s="1">
        <v>11.5</v>
      </c>
      <c r="Z3" s="1">
        <v>4.96</v>
      </c>
      <c r="AA3" s="1">
        <v>35</v>
      </c>
    </row>
    <row r="4" spans="1:27">
      <c r="A4" s="1">
        <v>15</v>
      </c>
      <c r="B4" s="1" t="s">
        <v>13</v>
      </c>
      <c r="C4" s="1">
        <v>55</v>
      </c>
      <c r="D4" s="1">
        <v>28.7</v>
      </c>
      <c r="E4" s="1">
        <v>10.7</v>
      </c>
      <c r="F4" s="1">
        <v>1520</v>
      </c>
      <c r="G4" s="1">
        <v>396</v>
      </c>
      <c r="H4" s="1">
        <v>76</v>
      </c>
      <c r="I4" s="1">
        <v>66.5</v>
      </c>
      <c r="J4" s="1">
        <v>1.69</v>
      </c>
      <c r="K4" s="1">
        <v>6.19</v>
      </c>
      <c r="L4" s="1"/>
      <c r="M4" s="1">
        <v>50</v>
      </c>
      <c r="O4" s="1">
        <v>3</v>
      </c>
      <c r="P4" s="1" t="s">
        <v>14</v>
      </c>
      <c r="Q4" s="1">
        <v>68</v>
      </c>
      <c r="R4" s="1"/>
      <c r="S4" s="1">
        <v>21.5</v>
      </c>
      <c r="T4" s="1">
        <v>1080</v>
      </c>
      <c r="U4" s="1">
        <v>100</v>
      </c>
      <c r="V4" s="1">
        <v>72</v>
      </c>
      <c r="W4" s="1">
        <v>15.3</v>
      </c>
      <c r="X4" s="1">
        <v>2.54</v>
      </c>
      <c r="Y4" s="1">
        <v>11.67</v>
      </c>
      <c r="Z4" s="1">
        <v>18.23</v>
      </c>
      <c r="AA4" s="1">
        <v>22</v>
      </c>
    </row>
    <row r="5" spans="1:27">
      <c r="A5" s="1">
        <v>18</v>
      </c>
      <c r="B5" s="1" t="s">
        <v>14</v>
      </c>
      <c r="C5" s="1">
        <v>46</v>
      </c>
      <c r="D5" s="1">
        <v>73</v>
      </c>
      <c r="E5" s="1">
        <v>14.6</v>
      </c>
      <c r="F5" s="1">
        <v>1640</v>
      </c>
      <c r="G5" s="1">
        <v>427</v>
      </c>
      <c r="H5" s="1">
        <v>158</v>
      </c>
      <c r="I5" s="1">
        <v>16.2</v>
      </c>
      <c r="J5" s="1">
        <v>1.92</v>
      </c>
      <c r="K5" s="1">
        <v>10.67</v>
      </c>
      <c r="L5" s="1">
        <v>9.04</v>
      </c>
      <c r="M5" s="1">
        <v>48</v>
      </c>
      <c r="O5" s="1">
        <v>4</v>
      </c>
      <c r="P5" s="1" t="s">
        <v>14</v>
      </c>
      <c r="Q5" s="1">
        <v>79</v>
      </c>
      <c r="R5" s="4">
        <v>506</v>
      </c>
      <c r="S5" s="1">
        <v>23.4</v>
      </c>
      <c r="T5" s="1">
        <v>1310</v>
      </c>
      <c r="U5" s="1">
        <v>158</v>
      </c>
      <c r="V5" s="1">
        <v>83</v>
      </c>
      <c r="W5" s="1">
        <v>23.4</v>
      </c>
      <c r="X5" s="1">
        <v>1.6</v>
      </c>
      <c r="Y5" s="1">
        <v>45.14</v>
      </c>
      <c r="Z5" s="1">
        <v>50.56</v>
      </c>
      <c r="AA5" s="1">
        <v>52</v>
      </c>
    </row>
    <row r="6" spans="1:27">
      <c r="A6" s="1">
        <v>19</v>
      </c>
      <c r="B6" s="1" t="s">
        <v>14</v>
      </c>
      <c r="C6" s="1">
        <v>57</v>
      </c>
      <c r="D6" s="1">
        <v>137</v>
      </c>
      <c r="E6" s="1">
        <v>3.6</v>
      </c>
      <c r="F6" s="1">
        <v>1320</v>
      </c>
      <c r="G6" s="1">
        <v>269</v>
      </c>
      <c r="H6" s="1">
        <v>103</v>
      </c>
      <c r="I6" s="1">
        <v>5</v>
      </c>
      <c r="J6" s="1">
        <v>3.25</v>
      </c>
      <c r="K6" s="1">
        <v>8.59</v>
      </c>
      <c r="L6" s="1">
        <v>15.56</v>
      </c>
      <c r="M6" s="1">
        <v>11</v>
      </c>
      <c r="O6" s="1">
        <v>5</v>
      </c>
      <c r="P6" s="1" t="s">
        <v>14</v>
      </c>
      <c r="Q6" s="1">
        <v>60</v>
      </c>
      <c r="R6" s="1">
        <v>148</v>
      </c>
      <c r="S6" s="1">
        <v>8.75</v>
      </c>
      <c r="T6" s="1">
        <v>1160</v>
      </c>
      <c r="U6" s="1">
        <v>327</v>
      </c>
      <c r="V6" s="1">
        <v>101</v>
      </c>
      <c r="W6" s="1">
        <v>58.1</v>
      </c>
      <c r="X6" s="1">
        <v>2.04</v>
      </c>
      <c r="Y6" s="1">
        <v>10.08</v>
      </c>
      <c r="Z6" s="1">
        <v>34.95</v>
      </c>
      <c r="AA6" s="1">
        <v>36</v>
      </c>
    </row>
    <row r="7" spans="1:27">
      <c r="A7" s="3">
        <v>28</v>
      </c>
      <c r="B7" s="1" t="s">
        <v>14</v>
      </c>
      <c r="C7" s="3">
        <v>49</v>
      </c>
      <c r="D7" s="3"/>
      <c r="E7" s="3">
        <v>22.5</v>
      </c>
      <c r="F7" s="3">
        <v>1350</v>
      </c>
      <c r="G7" s="3">
        <v>279</v>
      </c>
      <c r="H7" s="3">
        <v>197</v>
      </c>
      <c r="I7" s="3"/>
      <c r="J7" s="3">
        <v>1.43</v>
      </c>
      <c r="K7" s="3">
        <v>4.9</v>
      </c>
      <c r="L7" s="3">
        <v>11.44</v>
      </c>
      <c r="M7" s="3">
        <v>26</v>
      </c>
      <c r="O7" s="1">
        <v>6</v>
      </c>
      <c r="P7" s="1" t="s">
        <v>14</v>
      </c>
      <c r="Q7" s="1">
        <v>62</v>
      </c>
      <c r="R7" s="1">
        <v>271</v>
      </c>
      <c r="S7" s="1">
        <v>2.1</v>
      </c>
      <c r="T7" s="1">
        <v>1220</v>
      </c>
      <c r="U7" s="1">
        <v>267</v>
      </c>
      <c r="V7" s="1">
        <v>98</v>
      </c>
      <c r="W7" s="1">
        <v>12.7</v>
      </c>
      <c r="X7" s="1">
        <v>1.28</v>
      </c>
      <c r="Y7" s="1">
        <v>17.02</v>
      </c>
      <c r="Z7" s="1">
        <v>9.65</v>
      </c>
      <c r="AA7" s="1">
        <v>11</v>
      </c>
    </row>
    <row r="8" spans="1:27">
      <c r="A8" s="3">
        <v>30</v>
      </c>
      <c r="B8" s="1" t="s">
        <v>14</v>
      </c>
      <c r="C8" s="3">
        <v>38</v>
      </c>
      <c r="D8" s="3">
        <v>326</v>
      </c>
      <c r="E8" s="3">
        <v>2.42</v>
      </c>
      <c r="F8" s="3">
        <v>2010</v>
      </c>
      <c r="G8" s="3">
        <v>648</v>
      </c>
      <c r="H8" s="3">
        <v>227</v>
      </c>
      <c r="I8" s="3">
        <v>229</v>
      </c>
      <c r="J8" s="3">
        <v>1.19</v>
      </c>
      <c r="K8" s="3">
        <v>13.1</v>
      </c>
      <c r="L8" s="3">
        <v>11</v>
      </c>
      <c r="M8" s="3">
        <v>76</v>
      </c>
      <c r="O8" s="1">
        <v>8</v>
      </c>
      <c r="P8" s="1" t="s">
        <v>14</v>
      </c>
      <c r="Q8" s="1">
        <v>80</v>
      </c>
      <c r="R8" s="1"/>
      <c r="S8" s="1"/>
      <c r="T8" s="1">
        <v>1020</v>
      </c>
      <c r="U8" s="1">
        <v>331</v>
      </c>
      <c r="V8" s="1">
        <v>136</v>
      </c>
      <c r="W8" s="1">
        <v>41.8</v>
      </c>
      <c r="X8" s="1">
        <v>5.51</v>
      </c>
      <c r="Y8" s="1">
        <v>23.32</v>
      </c>
      <c r="Z8" s="1">
        <v>19.84</v>
      </c>
      <c r="AA8" s="1"/>
    </row>
    <row r="9" spans="1:27">
      <c r="A9" s="3">
        <v>35</v>
      </c>
      <c r="B9" s="1" t="s">
        <v>14</v>
      </c>
      <c r="C9" s="3">
        <v>55</v>
      </c>
      <c r="D9" s="3">
        <v>140</v>
      </c>
      <c r="E9" s="3">
        <v>10.4</v>
      </c>
      <c r="F9" s="3"/>
      <c r="G9" s="3"/>
      <c r="H9" s="3"/>
      <c r="I9" s="3"/>
      <c r="J9" s="3"/>
      <c r="K9" s="3"/>
      <c r="L9" s="3"/>
      <c r="M9" s="3">
        <v>22</v>
      </c>
      <c r="O9" s="1">
        <v>10</v>
      </c>
      <c r="P9" s="1" t="s">
        <v>13</v>
      </c>
      <c r="Q9" s="1">
        <v>66</v>
      </c>
      <c r="R9" s="1">
        <v>2330</v>
      </c>
      <c r="S9" s="1">
        <v>5.91</v>
      </c>
      <c r="T9" s="1">
        <v>1370</v>
      </c>
      <c r="U9" s="1">
        <v>501</v>
      </c>
      <c r="V9" s="1">
        <v>143</v>
      </c>
      <c r="W9" s="1">
        <v>47.4</v>
      </c>
      <c r="X9" s="1">
        <v>2</v>
      </c>
      <c r="Y9" s="1">
        <v>10.85</v>
      </c>
      <c r="Z9" s="1"/>
      <c r="AA9" s="1">
        <v>40</v>
      </c>
    </row>
    <row r="10" spans="1:27">
      <c r="A10" s="3">
        <v>39</v>
      </c>
      <c r="B10" s="1" t="s">
        <v>13</v>
      </c>
      <c r="C10" s="3">
        <v>56</v>
      </c>
      <c r="D10" s="3">
        <v>262</v>
      </c>
      <c r="E10" s="3">
        <v>32.8</v>
      </c>
      <c r="F10" s="3">
        <v>1430</v>
      </c>
      <c r="G10" s="3">
        <v>397</v>
      </c>
      <c r="H10" s="3">
        <v>74</v>
      </c>
      <c r="I10" s="3">
        <v>272</v>
      </c>
      <c r="J10" s="3">
        <v>2.18</v>
      </c>
      <c r="K10" s="3">
        <v>8.23</v>
      </c>
      <c r="L10" s="3"/>
      <c r="M10" s="3">
        <v>46</v>
      </c>
      <c r="O10" s="1">
        <v>11</v>
      </c>
      <c r="P10" s="1" t="s">
        <v>13</v>
      </c>
      <c r="Q10" s="1">
        <v>66</v>
      </c>
      <c r="R10" s="1">
        <v>39.3</v>
      </c>
      <c r="S10" s="1">
        <v>13.5</v>
      </c>
      <c r="T10" s="1">
        <v>1640</v>
      </c>
      <c r="U10" s="1">
        <v>220</v>
      </c>
      <c r="V10" s="1">
        <v>69</v>
      </c>
      <c r="W10" s="1">
        <v>14.5</v>
      </c>
      <c r="X10" s="1"/>
      <c r="Y10" s="1"/>
      <c r="Z10" s="1"/>
      <c r="AA10" s="1">
        <v>32</v>
      </c>
    </row>
    <row r="11" spans="1:27">
      <c r="A11" s="3">
        <v>46</v>
      </c>
      <c r="B11" s="1" t="s">
        <v>14</v>
      </c>
      <c r="C11" s="3">
        <v>56</v>
      </c>
      <c r="D11" s="3">
        <v>336</v>
      </c>
      <c r="E11" s="3">
        <v>2.45</v>
      </c>
      <c r="F11" s="3">
        <v>1400</v>
      </c>
      <c r="G11" s="3">
        <v>432</v>
      </c>
      <c r="H11" s="3">
        <v>127</v>
      </c>
      <c r="I11" s="3">
        <v>9.4</v>
      </c>
      <c r="J11" s="3">
        <v>1.38</v>
      </c>
      <c r="K11" s="3">
        <v>1.06</v>
      </c>
      <c r="L11" s="3">
        <v>11.95</v>
      </c>
      <c r="M11" s="3">
        <v>36</v>
      </c>
      <c r="O11" s="1">
        <v>12</v>
      </c>
      <c r="P11" s="1" t="s">
        <v>13</v>
      </c>
      <c r="Q11" s="1">
        <v>70</v>
      </c>
      <c r="R11" s="1"/>
      <c r="S11" s="1">
        <v>5.12</v>
      </c>
      <c r="T11" s="1">
        <v>1120</v>
      </c>
      <c r="U11" s="1"/>
      <c r="V11" s="1">
        <v>60</v>
      </c>
      <c r="W11" s="1">
        <v>412</v>
      </c>
      <c r="X11" s="1">
        <v>3.13</v>
      </c>
      <c r="Y11" s="1">
        <v>7.94</v>
      </c>
      <c r="Z11" s="1"/>
      <c r="AA11" s="1">
        <v>25</v>
      </c>
    </row>
    <row r="12" spans="1:27">
      <c r="A12" s="3">
        <v>48</v>
      </c>
      <c r="B12" s="1" t="s">
        <v>13</v>
      </c>
      <c r="C12" s="3">
        <v>57</v>
      </c>
      <c r="D12" s="3">
        <v>28.2</v>
      </c>
      <c r="E12" s="3">
        <v>5.56</v>
      </c>
      <c r="F12" s="3">
        <v>1830</v>
      </c>
      <c r="G12" s="3">
        <v>168</v>
      </c>
      <c r="H12" s="3">
        <v>61</v>
      </c>
      <c r="I12" s="3">
        <v>34.2</v>
      </c>
      <c r="J12" s="3">
        <v>1.56</v>
      </c>
      <c r="K12" s="3">
        <v>8.89</v>
      </c>
      <c r="L12" s="3"/>
      <c r="M12" s="3">
        <v>12</v>
      </c>
      <c r="O12" s="1">
        <v>13</v>
      </c>
      <c r="P12" s="1" t="s">
        <v>13</v>
      </c>
      <c r="Q12" s="1">
        <v>76</v>
      </c>
      <c r="R12" s="1">
        <v>240</v>
      </c>
      <c r="S12" s="1">
        <v>12</v>
      </c>
      <c r="T12" s="1">
        <v>1420</v>
      </c>
      <c r="U12" s="1">
        <v>450</v>
      </c>
      <c r="V12" s="1">
        <v>92</v>
      </c>
      <c r="W12" s="1"/>
      <c r="X12" s="1">
        <v>2.79</v>
      </c>
      <c r="Y12" s="1">
        <v>3.93</v>
      </c>
      <c r="Z12" s="1"/>
      <c r="AA12" s="1">
        <v>59</v>
      </c>
    </row>
    <row r="13" spans="1:27">
      <c r="A13" s="6">
        <v>53</v>
      </c>
      <c r="B13" s="1" t="s">
        <v>14</v>
      </c>
      <c r="C13" s="7">
        <v>44</v>
      </c>
      <c r="D13" s="7">
        <v>1130</v>
      </c>
      <c r="E13" s="7">
        <v>1.62</v>
      </c>
      <c r="F13" s="7">
        <v>1150</v>
      </c>
      <c r="G13" s="7">
        <v>136</v>
      </c>
      <c r="H13" s="7">
        <v>205</v>
      </c>
      <c r="I13" s="7">
        <v>5</v>
      </c>
      <c r="J13" s="7">
        <v>1.75</v>
      </c>
      <c r="K13" s="7">
        <v>25.63</v>
      </c>
      <c r="L13" s="7">
        <v>23.64</v>
      </c>
      <c r="M13" s="7">
        <v>36</v>
      </c>
      <c r="O13" s="1">
        <v>17</v>
      </c>
      <c r="P13" s="1" t="s">
        <v>14</v>
      </c>
      <c r="Q13" s="1">
        <v>63</v>
      </c>
      <c r="R13" s="1"/>
      <c r="S13" s="1"/>
      <c r="T13" s="1">
        <v>1310</v>
      </c>
      <c r="U13" s="1">
        <v>297</v>
      </c>
      <c r="V13" s="1">
        <v>163</v>
      </c>
      <c r="W13" s="1">
        <v>39.1</v>
      </c>
      <c r="X13" s="1">
        <v>5.1</v>
      </c>
      <c r="Y13" s="1">
        <v>87.67</v>
      </c>
      <c r="Z13" s="1"/>
      <c r="AA13" s="1"/>
    </row>
    <row r="14" spans="1:27">
      <c r="A14" s="1"/>
      <c r="B14" s="1" t="s">
        <v>14</v>
      </c>
      <c r="C14" s="1">
        <v>33</v>
      </c>
      <c r="D14" s="1">
        <v>61.3</v>
      </c>
      <c r="E14" s="1">
        <v>3.96</v>
      </c>
      <c r="F14" s="1">
        <v>1080</v>
      </c>
      <c r="G14" s="1">
        <v>547</v>
      </c>
      <c r="H14" s="1">
        <v>205</v>
      </c>
      <c r="I14" s="1">
        <v>178</v>
      </c>
      <c r="J14" s="1"/>
      <c r="K14" s="1"/>
      <c r="L14" s="1"/>
      <c r="M14" s="1">
        <v>29</v>
      </c>
      <c r="O14" s="3">
        <v>20</v>
      </c>
      <c r="P14" s="1" t="s">
        <v>14</v>
      </c>
      <c r="Q14" s="3">
        <v>64</v>
      </c>
      <c r="R14" s="3">
        <v>42.1</v>
      </c>
      <c r="S14" s="3">
        <v>78.2</v>
      </c>
      <c r="T14" s="3">
        <v>1280</v>
      </c>
      <c r="U14" s="3">
        <v>223</v>
      </c>
      <c r="V14" s="3">
        <v>127</v>
      </c>
      <c r="W14" s="3">
        <v>20.2</v>
      </c>
      <c r="X14" s="3">
        <v>2.01</v>
      </c>
      <c r="Y14" s="3">
        <v>24.85</v>
      </c>
      <c r="Z14" s="3">
        <v>10.78</v>
      </c>
      <c r="AA14" s="3">
        <v>18</v>
      </c>
    </row>
    <row r="15" spans="1:27">
      <c r="A15" s="1"/>
      <c r="B15" s="1" t="s">
        <v>13</v>
      </c>
      <c r="C15" s="2">
        <v>36</v>
      </c>
      <c r="D15" s="2"/>
      <c r="E15" s="2"/>
      <c r="F15" s="2">
        <v>1320</v>
      </c>
      <c r="G15" s="2">
        <v>487</v>
      </c>
      <c r="H15" s="2">
        <v>257</v>
      </c>
      <c r="I15" s="2">
        <v>155</v>
      </c>
      <c r="J15" s="2">
        <v>2.23</v>
      </c>
      <c r="K15" s="2">
        <v>2.77</v>
      </c>
      <c r="L15" s="2"/>
      <c r="M15" s="2"/>
      <c r="O15" s="3">
        <v>21</v>
      </c>
      <c r="P15" s="1" t="s">
        <v>14</v>
      </c>
      <c r="Q15" s="3">
        <v>68</v>
      </c>
      <c r="R15" s="3">
        <v>36.1</v>
      </c>
      <c r="S15" s="3">
        <v>3.07</v>
      </c>
      <c r="T15" s="3">
        <v>1570</v>
      </c>
      <c r="U15" s="3">
        <v>368</v>
      </c>
      <c r="V15" s="3">
        <v>52</v>
      </c>
      <c r="W15" s="3">
        <v>143</v>
      </c>
      <c r="X15" s="3">
        <v>6.74</v>
      </c>
      <c r="Y15" s="3">
        <v>16.62</v>
      </c>
      <c r="Z15" s="3">
        <v>43.48</v>
      </c>
      <c r="AA15" s="3">
        <v>60</v>
      </c>
    </row>
    <row r="16" spans="1:27">
      <c r="A16" s="1"/>
      <c r="B16" s="1" t="s">
        <v>14</v>
      </c>
      <c r="C16" s="2">
        <v>43</v>
      </c>
      <c r="D16" s="2">
        <v>259</v>
      </c>
      <c r="E16" s="2">
        <v>13</v>
      </c>
      <c r="F16" s="2">
        <v>1440</v>
      </c>
      <c r="G16" s="2">
        <v>386</v>
      </c>
      <c r="H16" s="2">
        <v>176</v>
      </c>
      <c r="I16" s="2">
        <v>7.2</v>
      </c>
      <c r="J16" s="2"/>
      <c r="K16" s="2"/>
      <c r="L16" s="2"/>
      <c r="M16" s="2">
        <v>66</v>
      </c>
      <c r="O16" s="3">
        <v>23</v>
      </c>
      <c r="P16" s="1" t="s">
        <v>14</v>
      </c>
      <c r="Q16" s="3">
        <v>70</v>
      </c>
      <c r="R16" s="3">
        <v>469</v>
      </c>
      <c r="S16" s="3">
        <v>9.56</v>
      </c>
      <c r="T16" s="3">
        <v>1580</v>
      </c>
      <c r="U16" s="3">
        <v>170</v>
      </c>
      <c r="V16" s="3">
        <v>103</v>
      </c>
      <c r="W16" s="3">
        <v>63.4</v>
      </c>
      <c r="X16" s="3">
        <v>1.37</v>
      </c>
      <c r="Y16" s="3">
        <v>13.71</v>
      </c>
      <c r="Z16" s="3">
        <v>25.31</v>
      </c>
      <c r="AA16" s="3">
        <v>50</v>
      </c>
    </row>
    <row r="17" spans="1:27">
      <c r="A17" s="1"/>
      <c r="B17" s="1" t="s">
        <v>13</v>
      </c>
      <c r="C17" s="1">
        <v>46</v>
      </c>
      <c r="D17" s="3">
        <v>349</v>
      </c>
      <c r="E17" s="3">
        <v>9.25</v>
      </c>
      <c r="F17" s="3">
        <v>1690</v>
      </c>
      <c r="G17" s="3">
        <v>333</v>
      </c>
      <c r="H17" s="3">
        <v>110</v>
      </c>
      <c r="I17" s="3">
        <v>73.9</v>
      </c>
      <c r="J17" s="3">
        <v>1.52</v>
      </c>
      <c r="K17" s="3">
        <v>9.79</v>
      </c>
      <c r="L17" s="3"/>
      <c r="M17" s="3">
        <v>32</v>
      </c>
      <c r="O17" s="3">
        <v>24</v>
      </c>
      <c r="P17" s="1" t="s">
        <v>14</v>
      </c>
      <c r="Q17" s="3">
        <v>64</v>
      </c>
      <c r="R17" s="3"/>
      <c r="S17" s="3">
        <v>3.21</v>
      </c>
      <c r="T17" s="3">
        <v>986</v>
      </c>
      <c r="U17" s="3">
        <v>327</v>
      </c>
      <c r="V17" s="3">
        <v>35</v>
      </c>
      <c r="W17" s="3">
        <v>62.5</v>
      </c>
      <c r="X17" s="3">
        <v>1.52</v>
      </c>
      <c r="Y17" s="3">
        <v>23.95</v>
      </c>
      <c r="Z17" s="3">
        <v>13.08</v>
      </c>
      <c r="AA17" s="3">
        <v>23</v>
      </c>
    </row>
    <row r="18" spans="1:27">
      <c r="A18" s="1"/>
      <c r="B18" s="1" t="s">
        <v>14</v>
      </c>
      <c r="C18" s="2">
        <v>49</v>
      </c>
      <c r="D18" s="2">
        <v>82.4</v>
      </c>
      <c r="E18" s="2">
        <v>18.8</v>
      </c>
      <c r="F18" s="2"/>
      <c r="G18" s="2"/>
      <c r="H18" s="2"/>
      <c r="I18" s="2">
        <v>60</v>
      </c>
      <c r="J18" s="2">
        <v>1.31</v>
      </c>
      <c r="K18" s="2">
        <v>5.92</v>
      </c>
      <c r="L18" s="2">
        <v>7.37</v>
      </c>
      <c r="M18" s="2">
        <v>26</v>
      </c>
      <c r="O18" s="3">
        <v>26</v>
      </c>
      <c r="P18" s="1" t="s">
        <v>14</v>
      </c>
      <c r="Q18" s="3">
        <v>66</v>
      </c>
      <c r="R18" s="3">
        <v>416</v>
      </c>
      <c r="S18" s="3">
        <v>17.4</v>
      </c>
      <c r="T18" s="3">
        <v>814</v>
      </c>
      <c r="U18" s="3">
        <v>131</v>
      </c>
      <c r="V18" s="3">
        <v>110</v>
      </c>
      <c r="W18" s="3">
        <v>56.8</v>
      </c>
      <c r="X18" s="3">
        <v>1.19</v>
      </c>
      <c r="Y18" s="3">
        <v>3.99</v>
      </c>
      <c r="Z18" s="3">
        <v>6.99</v>
      </c>
      <c r="AA18" s="3">
        <v>32</v>
      </c>
    </row>
    <row r="19" spans="1:27">
      <c r="A19" s="1"/>
      <c r="B19" s="1" t="s">
        <v>13</v>
      </c>
      <c r="C19" s="2">
        <v>50</v>
      </c>
      <c r="D19" s="2">
        <v>651</v>
      </c>
      <c r="E19" s="2">
        <v>2.57</v>
      </c>
      <c r="F19" s="2">
        <v>1080</v>
      </c>
      <c r="G19" s="2">
        <v>222</v>
      </c>
      <c r="H19" s="2">
        <v>97</v>
      </c>
      <c r="I19" s="2">
        <v>10.6</v>
      </c>
      <c r="J19" s="2">
        <v>1.67</v>
      </c>
      <c r="K19" s="2">
        <v>9.31</v>
      </c>
      <c r="L19" s="2"/>
      <c r="M19" s="2">
        <v>24</v>
      </c>
      <c r="O19" s="3">
        <v>27</v>
      </c>
      <c r="P19" s="1" t="s">
        <v>14</v>
      </c>
      <c r="Q19" s="3">
        <v>63</v>
      </c>
      <c r="R19" s="3">
        <v>77</v>
      </c>
      <c r="S19" s="3">
        <v>1.97</v>
      </c>
      <c r="T19" s="3">
        <v>1220</v>
      </c>
      <c r="U19" s="3">
        <v>331</v>
      </c>
      <c r="V19" s="3">
        <v>84</v>
      </c>
      <c r="W19" s="3">
        <v>102</v>
      </c>
      <c r="X19" s="3"/>
      <c r="Y19" s="3"/>
      <c r="Z19" s="3"/>
      <c r="AA19" s="3">
        <v>4</v>
      </c>
    </row>
    <row r="20" spans="1:27">
      <c r="A20" s="1"/>
      <c r="B20" s="1" t="s">
        <v>14</v>
      </c>
      <c r="C20" s="2">
        <v>52</v>
      </c>
      <c r="D20" s="2">
        <v>34.2</v>
      </c>
      <c r="E20" s="2">
        <v>1</v>
      </c>
      <c r="F20" s="2">
        <v>1940</v>
      </c>
      <c r="G20" s="2">
        <v>254</v>
      </c>
      <c r="H20" s="2">
        <v>65</v>
      </c>
      <c r="I20" s="2">
        <v>181</v>
      </c>
      <c r="J20" s="2">
        <v>0.46</v>
      </c>
      <c r="K20" s="2">
        <v>4.31</v>
      </c>
      <c r="L20" s="2">
        <v>8.67</v>
      </c>
      <c r="M20" s="2">
        <v>105</v>
      </c>
      <c r="O20" s="3">
        <v>29</v>
      </c>
      <c r="P20" s="1" t="s">
        <v>14</v>
      </c>
      <c r="Q20" s="3">
        <v>61</v>
      </c>
      <c r="R20" s="3">
        <v>55.6</v>
      </c>
      <c r="S20" s="3">
        <v>1.85</v>
      </c>
      <c r="T20" s="3">
        <v>1400</v>
      </c>
      <c r="U20" s="3">
        <v>382</v>
      </c>
      <c r="V20" s="3">
        <v>153</v>
      </c>
      <c r="W20" s="3">
        <v>25.8</v>
      </c>
      <c r="X20" s="3">
        <v>1.65</v>
      </c>
      <c r="Y20" s="3">
        <v>7.11</v>
      </c>
      <c r="Z20" s="3">
        <v>10.44</v>
      </c>
      <c r="AA20" s="3">
        <v>39</v>
      </c>
    </row>
    <row r="21" spans="1:27">
      <c r="A21" s="1"/>
      <c r="B21" s="1" t="s">
        <v>14</v>
      </c>
      <c r="C21" s="2">
        <v>54</v>
      </c>
      <c r="D21" s="2">
        <v>86.2</v>
      </c>
      <c r="E21" s="2">
        <v>4.2</v>
      </c>
      <c r="F21" s="2"/>
      <c r="G21" s="2"/>
      <c r="H21" s="2"/>
      <c r="I21" s="2">
        <v>505</v>
      </c>
      <c r="J21" s="2">
        <v>1.48</v>
      </c>
      <c r="K21" s="2">
        <v>19.14</v>
      </c>
      <c r="L21" s="2">
        <v>21.73</v>
      </c>
      <c r="M21" s="2">
        <v>38</v>
      </c>
      <c r="O21" s="3">
        <v>32</v>
      </c>
      <c r="P21" s="1" t="s">
        <v>14</v>
      </c>
      <c r="Q21" s="3">
        <v>62</v>
      </c>
      <c r="R21" s="3">
        <v>53.3</v>
      </c>
      <c r="S21" s="3">
        <v>24.7</v>
      </c>
      <c r="T21" s="3">
        <v>2370</v>
      </c>
      <c r="U21" s="3">
        <v>415</v>
      </c>
      <c r="V21" s="3">
        <v>124</v>
      </c>
      <c r="W21" s="3">
        <v>114</v>
      </c>
      <c r="X21" s="3">
        <v>2.27</v>
      </c>
      <c r="Y21" s="3">
        <v>17.72</v>
      </c>
      <c r="Z21" s="3">
        <v>11.89</v>
      </c>
      <c r="AA21" s="3">
        <v>92</v>
      </c>
    </row>
    <row r="22" spans="1:27">
      <c r="A22" s="1"/>
      <c r="B22" s="1" t="s">
        <v>14</v>
      </c>
      <c r="C22" s="2">
        <v>56</v>
      </c>
      <c r="D22" s="2">
        <v>1250</v>
      </c>
      <c r="E22" s="2">
        <v>4.07</v>
      </c>
      <c r="F22" s="2"/>
      <c r="G22" s="2"/>
      <c r="H22" s="2"/>
      <c r="I22" s="2">
        <v>51</v>
      </c>
      <c r="J22" s="2">
        <v>2.88</v>
      </c>
      <c r="K22" s="2">
        <v>41.99</v>
      </c>
      <c r="L22" s="2">
        <v>15.32</v>
      </c>
      <c r="M22" s="2">
        <v>12</v>
      </c>
      <c r="O22" s="3">
        <v>33</v>
      </c>
      <c r="P22" s="1" t="s">
        <v>14</v>
      </c>
      <c r="Q22" s="3">
        <v>69</v>
      </c>
      <c r="R22" s="3">
        <v>43.4</v>
      </c>
      <c r="S22" s="3">
        <v>17.4</v>
      </c>
      <c r="T22" s="3">
        <v>1330</v>
      </c>
      <c r="U22" s="3">
        <v>236</v>
      </c>
      <c r="V22" s="3">
        <v>76</v>
      </c>
      <c r="W22" s="3">
        <v>142</v>
      </c>
      <c r="X22" s="3">
        <v>3.21</v>
      </c>
      <c r="Y22" s="3">
        <v>9.67</v>
      </c>
      <c r="Z22" s="3">
        <v>10.12</v>
      </c>
      <c r="AA22" s="3">
        <v>41</v>
      </c>
    </row>
    <row r="23" spans="1:27">
      <c r="A23" s="1"/>
      <c r="B23" s="1" t="s">
        <v>14</v>
      </c>
      <c r="C23" s="2">
        <v>57</v>
      </c>
      <c r="D23" s="2">
        <v>1170</v>
      </c>
      <c r="E23" s="2">
        <v>4.6</v>
      </c>
      <c r="F23" s="2">
        <v>1680</v>
      </c>
      <c r="G23" s="2">
        <v>222</v>
      </c>
      <c r="H23" s="2">
        <v>149</v>
      </c>
      <c r="I23" s="2">
        <v>139</v>
      </c>
      <c r="J23" s="2">
        <v>1.21</v>
      </c>
      <c r="K23" s="2">
        <v>8.83</v>
      </c>
      <c r="L23" s="2">
        <v>13.83</v>
      </c>
      <c r="M23" s="2">
        <v>34</v>
      </c>
      <c r="O23" s="3">
        <v>36</v>
      </c>
      <c r="P23" s="1" t="s">
        <v>13</v>
      </c>
      <c r="Q23" s="3">
        <v>65</v>
      </c>
      <c r="R23" s="3"/>
      <c r="S23" s="3">
        <v>15.3</v>
      </c>
      <c r="T23" s="3">
        <v>1300</v>
      </c>
      <c r="U23" s="3">
        <v>370</v>
      </c>
      <c r="V23" s="3">
        <v>115</v>
      </c>
      <c r="W23" s="3">
        <v>83.1</v>
      </c>
      <c r="X23" s="3">
        <v>2.53</v>
      </c>
      <c r="Y23" s="3">
        <v>8.14</v>
      </c>
      <c r="Z23" s="3"/>
      <c r="AA23" s="3">
        <v>37</v>
      </c>
    </row>
    <row r="24" spans="1:27">
      <c r="A24" s="3"/>
      <c r="B24" s="1" t="s">
        <v>14</v>
      </c>
      <c r="C24" s="3">
        <v>59</v>
      </c>
      <c r="D24" s="3">
        <v>147</v>
      </c>
      <c r="E24" s="3">
        <v>2.06</v>
      </c>
      <c r="F24" s="3">
        <v>1480</v>
      </c>
      <c r="G24" s="3">
        <v>157</v>
      </c>
      <c r="H24" s="3">
        <v>92</v>
      </c>
      <c r="I24" s="3">
        <v>6.4</v>
      </c>
      <c r="J24" s="3">
        <v>1.97</v>
      </c>
      <c r="K24" s="3">
        <v>7.24</v>
      </c>
      <c r="L24" s="3">
        <v>13.48</v>
      </c>
      <c r="M24" s="3">
        <v>33</v>
      </c>
      <c r="O24" s="3">
        <v>38</v>
      </c>
      <c r="P24" s="1" t="s">
        <v>14</v>
      </c>
      <c r="Q24" s="3">
        <v>63</v>
      </c>
      <c r="R24" s="3">
        <v>459</v>
      </c>
      <c r="S24" s="3">
        <v>12.8</v>
      </c>
      <c r="T24" s="3">
        <v>1460</v>
      </c>
      <c r="U24" s="3">
        <v>269</v>
      </c>
      <c r="V24" s="3">
        <v>187</v>
      </c>
      <c r="W24" s="3">
        <v>105</v>
      </c>
      <c r="X24" s="3">
        <v>1.73</v>
      </c>
      <c r="Y24" s="3">
        <v>11.38</v>
      </c>
      <c r="Z24" s="3">
        <v>5.89</v>
      </c>
      <c r="AA24" s="3">
        <v>41</v>
      </c>
    </row>
    <row r="25" spans="1:27">
      <c r="A25" s="1"/>
      <c r="B25" s="1" t="s">
        <v>14</v>
      </c>
      <c r="C25" s="2">
        <v>59</v>
      </c>
      <c r="D25" s="2">
        <v>221</v>
      </c>
      <c r="E25" s="2">
        <v>1.79</v>
      </c>
      <c r="F25" s="2">
        <v>1370</v>
      </c>
      <c r="G25" s="2">
        <v>243</v>
      </c>
      <c r="H25" s="2">
        <v>109</v>
      </c>
      <c r="I25" s="2">
        <v>75.4</v>
      </c>
      <c r="J25" s="2">
        <v>0.64</v>
      </c>
      <c r="K25" s="2">
        <v>5.96</v>
      </c>
      <c r="L25" s="2">
        <v>14.04</v>
      </c>
      <c r="M25" s="2">
        <v>11</v>
      </c>
      <c r="O25" s="3">
        <v>40</v>
      </c>
      <c r="P25" s="1" t="s">
        <v>14</v>
      </c>
      <c r="Q25" s="3">
        <v>68</v>
      </c>
      <c r="R25" s="3"/>
      <c r="S25" s="3">
        <v>5.63</v>
      </c>
      <c r="T25" s="3">
        <v>1460</v>
      </c>
      <c r="U25" s="3">
        <v>193</v>
      </c>
      <c r="V25" s="3">
        <v>48</v>
      </c>
      <c r="W25" s="3">
        <v>22.3</v>
      </c>
      <c r="X25" s="3">
        <v>2.08</v>
      </c>
      <c r="Y25" s="3">
        <v>6.54</v>
      </c>
      <c r="Z25" s="3">
        <v>6.43</v>
      </c>
      <c r="AA25" s="3">
        <v>21</v>
      </c>
    </row>
    <row r="26" spans="15:27">
      <c r="O26" s="5">
        <v>41</v>
      </c>
      <c r="P26" s="1" t="s">
        <v>14</v>
      </c>
      <c r="Q26" s="5">
        <v>60</v>
      </c>
      <c r="R26" s="5"/>
      <c r="S26" s="5">
        <v>21.6</v>
      </c>
      <c r="T26" s="5">
        <v>2110</v>
      </c>
      <c r="U26" s="5">
        <v>397</v>
      </c>
      <c r="V26" s="5">
        <v>118</v>
      </c>
      <c r="W26" s="5">
        <v>11</v>
      </c>
      <c r="X26" s="5">
        <v>0.73</v>
      </c>
      <c r="Y26" s="5">
        <v>8.49</v>
      </c>
      <c r="Z26" s="5">
        <v>12.31</v>
      </c>
      <c r="AA26" s="5">
        <v>64</v>
      </c>
    </row>
    <row r="27" spans="2:27">
      <c r="B27" s="2" t="s">
        <v>18</v>
      </c>
      <c r="D27">
        <f>TTEST(D2:D25,R2:R39,2,2)</f>
        <v>0.780707385334967</v>
      </c>
      <c r="E27" s="8">
        <f t="shared" ref="E27:M27" si="0">TTEST(E2:E25,S2:S39,2,2)</f>
        <v>0.0298020401258481</v>
      </c>
      <c r="F27">
        <f t="shared" si="0"/>
        <v>0.333912650320649</v>
      </c>
      <c r="G27">
        <f t="shared" si="0"/>
        <v>0.316366854678115</v>
      </c>
      <c r="H27" s="8">
        <f t="shared" si="0"/>
        <v>0.0232359405024183</v>
      </c>
      <c r="I27">
        <f t="shared" si="0"/>
        <v>0.93280954870302</v>
      </c>
      <c r="J27" s="8">
        <f t="shared" si="0"/>
        <v>0.0155324149811303</v>
      </c>
      <c r="K27">
        <f t="shared" si="0"/>
        <v>0.139560118784022</v>
      </c>
      <c r="L27">
        <f t="shared" si="0"/>
        <v>0.168803837440776</v>
      </c>
      <c r="M27">
        <f t="shared" si="0"/>
        <v>0.447343409890399</v>
      </c>
      <c r="O27" s="3">
        <v>43</v>
      </c>
      <c r="P27" s="1" t="s">
        <v>14</v>
      </c>
      <c r="Q27" s="3">
        <v>74</v>
      </c>
      <c r="R27" s="3">
        <v>908</v>
      </c>
      <c r="S27" s="3">
        <v>48.2</v>
      </c>
      <c r="T27" s="3">
        <v>2290</v>
      </c>
      <c r="U27" s="3">
        <v>481</v>
      </c>
      <c r="V27" s="3">
        <v>143</v>
      </c>
      <c r="W27" s="3">
        <v>9</v>
      </c>
      <c r="X27" s="3">
        <v>1.59</v>
      </c>
      <c r="Y27" s="3">
        <v>6.86</v>
      </c>
      <c r="Z27" s="3">
        <v>27.81</v>
      </c>
      <c r="AA27" s="3">
        <v>105</v>
      </c>
    </row>
    <row r="28" spans="2:27">
      <c r="B28" s="2" t="s">
        <v>15</v>
      </c>
      <c r="C28">
        <f>AVERAGE(C2:C25)</f>
        <v>50.5</v>
      </c>
      <c r="D28">
        <f>AVERAGE(D2:D25)</f>
        <v>342.818181818182</v>
      </c>
      <c r="E28">
        <f t="shared" ref="E28:M28" si="1">AVERAGE(E2:E25)</f>
        <v>7.81217391304348</v>
      </c>
      <c r="F28">
        <f t="shared" si="1"/>
        <v>1491</v>
      </c>
      <c r="G28">
        <f t="shared" si="1"/>
        <v>338.25</v>
      </c>
      <c r="H28">
        <f t="shared" si="1"/>
        <v>133.8</v>
      </c>
      <c r="I28">
        <f t="shared" si="1"/>
        <v>96.3136363636364</v>
      </c>
      <c r="J28">
        <f t="shared" si="1"/>
        <v>1.68857142857143</v>
      </c>
      <c r="K28">
        <f t="shared" si="1"/>
        <v>9.97095238095238</v>
      </c>
      <c r="L28">
        <f t="shared" si="1"/>
        <v>13.5113333333333</v>
      </c>
      <c r="M28">
        <f t="shared" si="1"/>
        <v>36.304347826087</v>
      </c>
      <c r="O28" s="3">
        <v>44</v>
      </c>
      <c r="P28" s="1" t="s">
        <v>13</v>
      </c>
      <c r="Q28" s="3">
        <v>65</v>
      </c>
      <c r="R28" s="3">
        <v>306</v>
      </c>
      <c r="S28" s="3"/>
      <c r="T28" s="3">
        <v>1330</v>
      </c>
      <c r="U28" s="3">
        <v>274</v>
      </c>
      <c r="V28" s="3">
        <v>107</v>
      </c>
      <c r="W28" s="3">
        <v>556</v>
      </c>
      <c r="X28" s="3">
        <v>2.76</v>
      </c>
      <c r="Y28" s="3">
        <v>8.26</v>
      </c>
      <c r="Z28" s="3"/>
      <c r="AA28" s="3">
        <v>44</v>
      </c>
    </row>
    <row r="29" spans="2:27">
      <c r="B29" s="2" t="s">
        <v>16</v>
      </c>
      <c r="C29">
        <f>STDEV(C2:C25)</f>
        <v>7.41912921176532</v>
      </c>
      <c r="D29">
        <f t="shared" ref="D29:M29" si="2">STDEV(D2:D25)</f>
        <v>382.6398737547</v>
      </c>
      <c r="E29">
        <f t="shared" si="2"/>
        <v>7.968146788376</v>
      </c>
      <c r="F29">
        <f t="shared" si="2"/>
        <v>256.69765135374</v>
      </c>
      <c r="G29">
        <f t="shared" si="2"/>
        <v>135.075368824808</v>
      </c>
      <c r="H29">
        <f t="shared" si="2"/>
        <v>58.9340398465232</v>
      </c>
      <c r="I29">
        <f t="shared" si="2"/>
        <v>121.437012069768</v>
      </c>
      <c r="J29">
        <f t="shared" si="2"/>
        <v>0.680479872694893</v>
      </c>
      <c r="K29">
        <f t="shared" si="2"/>
        <v>9.26670702286519</v>
      </c>
      <c r="L29">
        <f t="shared" si="2"/>
        <v>4.44253767033899</v>
      </c>
      <c r="M29">
        <f t="shared" si="2"/>
        <v>22.1306755075161</v>
      </c>
      <c r="O29" s="3">
        <v>47</v>
      </c>
      <c r="P29" s="1" t="s">
        <v>14</v>
      </c>
      <c r="Q29" s="3">
        <v>77</v>
      </c>
      <c r="R29" s="3">
        <v>80.9</v>
      </c>
      <c r="S29" s="3">
        <v>10.6</v>
      </c>
      <c r="T29" s="3">
        <v>821</v>
      </c>
      <c r="U29" s="3"/>
      <c r="V29" s="3">
        <v>29</v>
      </c>
      <c r="W29" s="3">
        <v>5</v>
      </c>
      <c r="X29" s="3">
        <v>2.46</v>
      </c>
      <c r="Y29" s="3">
        <v>19.17</v>
      </c>
      <c r="Z29" s="3">
        <v>11.38</v>
      </c>
      <c r="AA29" s="3">
        <v>21</v>
      </c>
    </row>
    <row r="30" spans="2:27">
      <c r="B30" s="2" t="s">
        <v>17</v>
      </c>
      <c r="C30">
        <f>C29/4.899</f>
        <v>1.51441706710866</v>
      </c>
      <c r="D30">
        <f t="shared" ref="D30:M30" si="3">D29/4.899</f>
        <v>78.1057100948562</v>
      </c>
      <c r="E30">
        <f t="shared" si="3"/>
        <v>1.62648434137089</v>
      </c>
      <c r="F30">
        <f t="shared" si="3"/>
        <v>52.3979692495897</v>
      </c>
      <c r="G30">
        <f t="shared" si="3"/>
        <v>27.5720287456232</v>
      </c>
      <c r="H30">
        <f t="shared" si="3"/>
        <v>12.0298101340117</v>
      </c>
      <c r="I30">
        <f t="shared" si="3"/>
        <v>24.7881224882155</v>
      </c>
      <c r="J30">
        <f t="shared" si="3"/>
        <v>0.138901790711348</v>
      </c>
      <c r="K30">
        <f t="shared" si="3"/>
        <v>1.891550729305</v>
      </c>
      <c r="L30">
        <f t="shared" si="3"/>
        <v>0.90682540729516</v>
      </c>
      <c r="M30">
        <f t="shared" si="3"/>
        <v>4.51738630486142</v>
      </c>
      <c r="O30" s="3">
        <v>51</v>
      </c>
      <c r="P30" s="1" t="s">
        <v>14</v>
      </c>
      <c r="Q30" s="3">
        <v>79</v>
      </c>
      <c r="R30" s="3"/>
      <c r="S30" s="3">
        <v>17.1</v>
      </c>
      <c r="T30" s="3">
        <v>1010</v>
      </c>
      <c r="U30" s="3">
        <v>166</v>
      </c>
      <c r="V30" s="3">
        <v>76</v>
      </c>
      <c r="W30" s="3">
        <v>13</v>
      </c>
      <c r="X30" s="3">
        <v>3.85</v>
      </c>
      <c r="Y30" s="3">
        <v>0.99</v>
      </c>
      <c r="Z30" s="3">
        <v>96.4</v>
      </c>
      <c r="AA30" s="3">
        <v>55</v>
      </c>
    </row>
    <row r="31" spans="2:27">
      <c r="B31" s="2"/>
      <c r="O31" s="3">
        <v>52</v>
      </c>
      <c r="P31" s="1" t="s">
        <v>14</v>
      </c>
      <c r="Q31" s="3">
        <v>77</v>
      </c>
      <c r="R31" s="3"/>
      <c r="S31" s="3">
        <v>34</v>
      </c>
      <c r="T31" s="3">
        <v>1680</v>
      </c>
      <c r="U31" s="3">
        <v>358</v>
      </c>
      <c r="V31" s="3">
        <v>64</v>
      </c>
      <c r="W31" s="3">
        <v>148</v>
      </c>
      <c r="X31" s="3">
        <v>3.62</v>
      </c>
      <c r="Y31" s="3">
        <v>4.65</v>
      </c>
      <c r="Z31" s="3">
        <v>17.97</v>
      </c>
      <c r="AA31" s="3">
        <v>62</v>
      </c>
    </row>
    <row r="32" spans="15:27">
      <c r="O32" s="1"/>
      <c r="P32" s="1" t="s">
        <v>13</v>
      </c>
      <c r="Q32" s="2">
        <v>60</v>
      </c>
      <c r="R32" s="2">
        <v>1540</v>
      </c>
      <c r="S32" s="2">
        <v>44</v>
      </c>
      <c r="T32" s="2">
        <v>2110</v>
      </c>
      <c r="U32" s="2">
        <v>440</v>
      </c>
      <c r="V32" s="2">
        <v>197</v>
      </c>
      <c r="W32" s="2">
        <v>193</v>
      </c>
      <c r="X32" s="2">
        <v>1.38</v>
      </c>
      <c r="Y32" s="2">
        <v>12.13</v>
      </c>
      <c r="Z32" s="2"/>
      <c r="AA32" s="2">
        <v>66</v>
      </c>
    </row>
    <row r="33" spans="15:27">
      <c r="O33" s="1"/>
      <c r="P33" s="1" t="s">
        <v>14</v>
      </c>
      <c r="Q33" s="2">
        <v>60</v>
      </c>
      <c r="R33" s="2">
        <v>170</v>
      </c>
      <c r="S33" s="2">
        <v>3.01</v>
      </c>
      <c r="T33" s="2">
        <v>1040</v>
      </c>
      <c r="U33" s="2">
        <v>214</v>
      </c>
      <c r="V33" s="2">
        <v>95</v>
      </c>
      <c r="W33" s="2">
        <v>73</v>
      </c>
      <c r="X33" s="2">
        <v>1.59</v>
      </c>
      <c r="Y33" s="2">
        <v>16.25</v>
      </c>
      <c r="Z33" s="2">
        <v>14.51</v>
      </c>
      <c r="AA33" s="2">
        <v>24</v>
      </c>
    </row>
    <row r="34" spans="15:27">
      <c r="O34" s="1"/>
      <c r="P34" s="1" t="s">
        <v>14</v>
      </c>
      <c r="Q34" s="1">
        <v>63</v>
      </c>
      <c r="R34" s="1">
        <v>383</v>
      </c>
      <c r="S34" s="1">
        <v>17.2</v>
      </c>
      <c r="T34" s="1">
        <v>1970</v>
      </c>
      <c r="U34" s="1">
        <v>423</v>
      </c>
      <c r="V34" s="1">
        <v>162</v>
      </c>
      <c r="W34" s="1">
        <v>98.8</v>
      </c>
      <c r="X34" s="1">
        <v>2.51</v>
      </c>
      <c r="Y34" s="1">
        <v>14.34</v>
      </c>
      <c r="Z34" s="1">
        <v>10.51</v>
      </c>
      <c r="AA34" s="1">
        <v>18</v>
      </c>
    </row>
    <row r="35" spans="15:27">
      <c r="O35" s="1"/>
      <c r="P35" s="1" t="s">
        <v>14</v>
      </c>
      <c r="Q35" s="2">
        <v>63</v>
      </c>
      <c r="R35" s="2">
        <v>133</v>
      </c>
      <c r="S35" s="2"/>
      <c r="T35" s="2">
        <v>629</v>
      </c>
      <c r="U35" s="2">
        <v>152</v>
      </c>
      <c r="V35" s="2">
        <v>59</v>
      </c>
      <c r="W35" s="2">
        <v>62.4</v>
      </c>
      <c r="X35" s="2">
        <v>3.99</v>
      </c>
      <c r="Y35" s="2">
        <v>22.05</v>
      </c>
      <c r="Z35" s="2">
        <v>27.04</v>
      </c>
      <c r="AA35" s="2">
        <v>76</v>
      </c>
    </row>
    <row r="36" spans="15:27">
      <c r="O36" s="1"/>
      <c r="P36" s="1" t="s">
        <v>14</v>
      </c>
      <c r="Q36" s="2">
        <v>64</v>
      </c>
      <c r="R36" s="2">
        <v>198</v>
      </c>
      <c r="S36" s="2">
        <v>8.1</v>
      </c>
      <c r="T36" s="2">
        <v>1310</v>
      </c>
      <c r="U36" s="2">
        <v>171</v>
      </c>
      <c r="V36" s="2">
        <v>105</v>
      </c>
      <c r="W36" s="2">
        <v>78.4</v>
      </c>
      <c r="X36" s="2">
        <v>1.7</v>
      </c>
      <c r="Y36" s="2">
        <v>12.67</v>
      </c>
      <c r="Z36" s="2">
        <v>16.64</v>
      </c>
      <c r="AA36" s="2">
        <v>24</v>
      </c>
    </row>
    <row r="37" spans="15:27">
      <c r="O37" s="1"/>
      <c r="P37" s="1" t="s">
        <v>14</v>
      </c>
      <c r="Q37" s="2">
        <v>69</v>
      </c>
      <c r="R37" s="2">
        <v>410</v>
      </c>
      <c r="S37" s="2">
        <v>10.9</v>
      </c>
      <c r="T37" s="2">
        <v>1170</v>
      </c>
      <c r="U37" s="2">
        <v>137</v>
      </c>
      <c r="V37" s="2">
        <v>82</v>
      </c>
      <c r="W37" s="2">
        <v>163</v>
      </c>
      <c r="X37" s="2">
        <v>3.7</v>
      </c>
      <c r="Y37" s="2">
        <v>26.79</v>
      </c>
      <c r="Z37" s="2">
        <v>21.87</v>
      </c>
      <c r="AA37" s="2">
        <v>29</v>
      </c>
    </row>
    <row r="38" spans="15:27">
      <c r="O38" s="3"/>
      <c r="P38" s="1" t="s">
        <v>13</v>
      </c>
      <c r="Q38" s="3">
        <v>71</v>
      </c>
      <c r="R38" s="3">
        <v>281</v>
      </c>
      <c r="S38" s="3">
        <v>6.39</v>
      </c>
      <c r="T38" s="3">
        <v>2180</v>
      </c>
      <c r="U38" s="3">
        <v>663</v>
      </c>
      <c r="V38" s="3">
        <v>98</v>
      </c>
      <c r="W38" s="3"/>
      <c r="X38" s="3">
        <v>1.94</v>
      </c>
      <c r="Y38" s="3">
        <v>21.31</v>
      </c>
      <c r="Z38" s="3">
        <v>20.65</v>
      </c>
      <c r="AA38" s="3">
        <v>31</v>
      </c>
    </row>
    <row r="39" spans="15:27">
      <c r="O39" s="1"/>
      <c r="P39" s="1" t="s">
        <v>14</v>
      </c>
      <c r="Q39" s="2">
        <v>74</v>
      </c>
      <c r="R39" s="2">
        <v>165</v>
      </c>
      <c r="S39" s="2">
        <v>3.5</v>
      </c>
      <c r="T39" s="2">
        <v>1250</v>
      </c>
      <c r="U39" s="2">
        <v>380</v>
      </c>
      <c r="V39" s="2">
        <v>170</v>
      </c>
      <c r="W39" s="2">
        <v>35.9</v>
      </c>
      <c r="X39" s="2">
        <v>2.52</v>
      </c>
      <c r="Y39" s="2">
        <v>4</v>
      </c>
      <c r="Z39" s="2">
        <v>10.61</v>
      </c>
      <c r="AA39" s="2">
        <v>17</v>
      </c>
    </row>
    <row r="41" spans="16:27">
      <c r="P41" s="2" t="s">
        <v>15</v>
      </c>
      <c r="Q41">
        <f>AVERAGE(Q2:Q39)</f>
        <v>67.2631578947368</v>
      </c>
      <c r="R41">
        <f t="shared" ref="R41:AA41" si="4">AVERAGE(R2:R39)</f>
        <v>379.322222222222</v>
      </c>
      <c r="S41">
        <f t="shared" si="4"/>
        <v>15.7432352941176</v>
      </c>
      <c r="T41">
        <f t="shared" si="4"/>
        <v>1392.36842105263</v>
      </c>
      <c r="U41">
        <f t="shared" si="4"/>
        <v>301.055555555556</v>
      </c>
      <c r="V41">
        <f t="shared" si="4"/>
        <v>102.236842105263</v>
      </c>
      <c r="W41">
        <f t="shared" si="4"/>
        <v>93.6055555555556</v>
      </c>
      <c r="X41">
        <f t="shared" si="4"/>
        <v>2.46527777777778</v>
      </c>
      <c r="Y41">
        <f t="shared" si="4"/>
        <v>15.4336111111111</v>
      </c>
      <c r="Z41">
        <f t="shared" si="4"/>
        <v>20.3678571428571</v>
      </c>
      <c r="AA41">
        <f t="shared" si="4"/>
        <v>40.8888888888889</v>
      </c>
    </row>
    <row r="42" spans="16:27">
      <c r="P42" s="2" t="s">
        <v>16</v>
      </c>
      <c r="Q42">
        <f>STDEV(Q2:Q39)</f>
        <v>5.96242382477859</v>
      </c>
      <c r="R42">
        <f t="shared" ref="R42:AA42" si="5">STDEV(R2:R39)</f>
        <v>504.190643379858</v>
      </c>
      <c r="S42">
        <f t="shared" si="5"/>
        <v>15.7074953581979</v>
      </c>
      <c r="T42">
        <f t="shared" si="5"/>
        <v>411.400404751711</v>
      </c>
      <c r="U42">
        <f t="shared" si="5"/>
        <v>130.10148663792</v>
      </c>
      <c r="V42">
        <f t="shared" si="5"/>
        <v>42.9509048518889</v>
      </c>
      <c r="W42">
        <f t="shared" si="5"/>
        <v>116.151799554215</v>
      </c>
      <c r="X42">
        <f t="shared" si="5"/>
        <v>1.32338200102424</v>
      </c>
      <c r="Y42">
        <f t="shared" si="5"/>
        <v>15.0888184054622</v>
      </c>
      <c r="Z42">
        <f t="shared" si="5"/>
        <v>18.5776136403853</v>
      </c>
      <c r="AA42">
        <f t="shared" si="5"/>
        <v>22.642283804268</v>
      </c>
    </row>
    <row r="43" spans="16:27">
      <c r="P43" s="2" t="s">
        <v>17</v>
      </c>
      <c r="Q43">
        <f>Q42/6.164414</f>
        <v>0.967232866705349</v>
      </c>
      <c r="R43">
        <f t="shared" ref="R43:AA43" si="6">R42/6.164414</f>
        <v>81.7905227293069</v>
      </c>
      <c r="S43">
        <f t="shared" si="6"/>
        <v>2.54809222063896</v>
      </c>
      <c r="T43">
        <f t="shared" si="6"/>
        <v>66.7379583447367</v>
      </c>
      <c r="U43">
        <f t="shared" si="6"/>
        <v>21.1052480637932</v>
      </c>
      <c r="V43">
        <f t="shared" si="6"/>
        <v>6.96755682728138</v>
      </c>
      <c r="W43">
        <f t="shared" si="6"/>
        <v>18.8423099996553</v>
      </c>
      <c r="X43">
        <f t="shared" si="6"/>
        <v>0.214680909008422</v>
      </c>
      <c r="Y43">
        <f t="shared" si="6"/>
        <v>2.44772956609699</v>
      </c>
      <c r="Z43">
        <f t="shared" si="6"/>
        <v>3.01368688741302</v>
      </c>
      <c r="AA43">
        <f t="shared" si="6"/>
        <v>3.67306345814346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16" workbookViewId="0">
      <selection activeCell="B2" sqref="B2:B39"/>
    </sheetView>
  </sheetViews>
  <sheetFormatPr defaultColWidth="8.66666666666667" defaultRowHeight="14"/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1">
        <v>1</v>
      </c>
      <c r="B2" s="1" t="s">
        <v>13</v>
      </c>
      <c r="C2" s="1">
        <v>61</v>
      </c>
      <c r="D2" s="1">
        <v>481</v>
      </c>
      <c r="E2" s="1">
        <v>15.9</v>
      </c>
      <c r="F2" s="1">
        <v>1130</v>
      </c>
      <c r="G2" s="1">
        <v>413</v>
      </c>
      <c r="H2" s="1">
        <v>124</v>
      </c>
      <c r="I2" s="1">
        <v>302</v>
      </c>
      <c r="J2" s="1">
        <v>1.29</v>
      </c>
      <c r="K2" s="1">
        <v>4.85</v>
      </c>
      <c r="L2" s="1"/>
      <c r="M2" s="1">
        <v>66</v>
      </c>
    </row>
    <row r="3" spans="1:13">
      <c r="A3" s="1">
        <v>2</v>
      </c>
      <c r="B3" s="1" t="s">
        <v>14</v>
      </c>
      <c r="C3" s="1">
        <v>66</v>
      </c>
      <c r="D3" s="1"/>
      <c r="E3" s="1">
        <v>11.4</v>
      </c>
      <c r="F3" s="1">
        <v>1460</v>
      </c>
      <c r="G3" s="1">
        <v>103</v>
      </c>
      <c r="H3" s="1">
        <v>25</v>
      </c>
      <c r="I3" s="1">
        <v>16.9</v>
      </c>
      <c r="J3" s="1">
        <v>0.83</v>
      </c>
      <c r="K3" s="1">
        <v>11.5</v>
      </c>
      <c r="L3" s="1">
        <v>4.96</v>
      </c>
      <c r="M3" s="1">
        <v>35</v>
      </c>
    </row>
    <row r="4" spans="1:13">
      <c r="A4" s="1">
        <v>3</v>
      </c>
      <c r="B4" s="1" t="s">
        <v>14</v>
      </c>
      <c r="C4" s="1">
        <v>68</v>
      </c>
      <c r="D4" s="1"/>
      <c r="E4" s="1">
        <v>21.5</v>
      </c>
      <c r="F4" s="1">
        <v>1080</v>
      </c>
      <c r="G4" s="1">
        <v>100</v>
      </c>
      <c r="H4" s="1">
        <v>72</v>
      </c>
      <c r="I4" s="1">
        <v>15.3</v>
      </c>
      <c r="J4" s="1">
        <v>2.54</v>
      </c>
      <c r="K4" s="1">
        <v>11.67</v>
      </c>
      <c r="L4" s="1">
        <v>18.23</v>
      </c>
      <c r="M4" s="1">
        <v>22</v>
      </c>
    </row>
    <row r="5" spans="1:13">
      <c r="A5" s="1">
        <v>4</v>
      </c>
      <c r="B5" s="1" t="s">
        <v>14</v>
      </c>
      <c r="C5" s="1">
        <v>79</v>
      </c>
      <c r="D5" s="4">
        <v>506</v>
      </c>
      <c r="E5" s="1">
        <v>23.4</v>
      </c>
      <c r="F5" s="1">
        <v>1310</v>
      </c>
      <c r="G5" s="1">
        <v>158</v>
      </c>
      <c r="H5" s="1">
        <v>83</v>
      </c>
      <c r="I5" s="1">
        <v>23.4</v>
      </c>
      <c r="J5" s="1">
        <v>1.6</v>
      </c>
      <c r="K5" s="1">
        <v>45.14</v>
      </c>
      <c r="L5" s="1">
        <v>50.56</v>
      </c>
      <c r="M5" s="1">
        <v>52</v>
      </c>
    </row>
    <row r="6" spans="1:13">
      <c r="A6" s="1">
        <v>5</v>
      </c>
      <c r="B6" s="1" t="s">
        <v>14</v>
      </c>
      <c r="C6" s="1">
        <v>60</v>
      </c>
      <c r="D6" s="1">
        <v>148</v>
      </c>
      <c r="E6" s="1">
        <v>8.75</v>
      </c>
      <c r="F6" s="1">
        <v>1160</v>
      </c>
      <c r="G6" s="1">
        <v>327</v>
      </c>
      <c r="H6" s="1">
        <v>101</v>
      </c>
      <c r="I6" s="1">
        <v>58.1</v>
      </c>
      <c r="J6" s="1">
        <v>2.04</v>
      </c>
      <c r="K6" s="1">
        <v>10.08</v>
      </c>
      <c r="L6" s="1">
        <v>34.95</v>
      </c>
      <c r="M6" s="1">
        <v>36</v>
      </c>
    </row>
    <row r="7" spans="1:13">
      <c r="A7" s="1">
        <v>6</v>
      </c>
      <c r="B7" s="1" t="s">
        <v>14</v>
      </c>
      <c r="C7" s="1">
        <v>62</v>
      </c>
      <c r="D7" s="1">
        <v>271</v>
      </c>
      <c r="E7" s="1">
        <v>2.1</v>
      </c>
      <c r="F7" s="1">
        <v>1220</v>
      </c>
      <c r="G7" s="1">
        <v>267</v>
      </c>
      <c r="H7" s="1">
        <v>98</v>
      </c>
      <c r="I7" s="1">
        <v>12.7</v>
      </c>
      <c r="J7" s="1">
        <v>1.28</v>
      </c>
      <c r="K7" s="1">
        <v>17.02</v>
      </c>
      <c r="L7" s="1">
        <v>9.65</v>
      </c>
      <c r="M7" s="1">
        <v>11</v>
      </c>
    </row>
    <row r="8" spans="1:13">
      <c r="A8" s="1">
        <v>8</v>
      </c>
      <c r="B8" s="1" t="s">
        <v>14</v>
      </c>
      <c r="C8" s="1">
        <v>80</v>
      </c>
      <c r="D8" s="1"/>
      <c r="E8" s="1"/>
      <c r="F8" s="1">
        <v>1020</v>
      </c>
      <c r="G8" s="1">
        <v>331</v>
      </c>
      <c r="H8" s="1">
        <v>136</v>
      </c>
      <c r="I8" s="1">
        <v>41.8</v>
      </c>
      <c r="J8" s="1">
        <v>5.51</v>
      </c>
      <c r="K8" s="1">
        <v>23.32</v>
      </c>
      <c r="L8" s="1">
        <v>19.84</v>
      </c>
      <c r="M8" s="1"/>
    </row>
    <row r="9" spans="1:13">
      <c r="A9" s="1">
        <v>10</v>
      </c>
      <c r="B9" s="1" t="s">
        <v>13</v>
      </c>
      <c r="C9" s="1">
        <v>66</v>
      </c>
      <c r="D9" s="1">
        <v>2330</v>
      </c>
      <c r="E9" s="1">
        <v>5.91</v>
      </c>
      <c r="F9" s="1">
        <v>1370</v>
      </c>
      <c r="G9" s="1">
        <v>501</v>
      </c>
      <c r="H9" s="1">
        <v>143</v>
      </c>
      <c r="I9" s="1">
        <v>47.4</v>
      </c>
      <c r="J9" s="1">
        <v>2</v>
      </c>
      <c r="K9" s="1">
        <v>10.85</v>
      </c>
      <c r="L9" s="1"/>
      <c r="M9" s="1">
        <v>40</v>
      </c>
    </row>
    <row r="10" spans="1:13">
      <c r="A10" s="1">
        <v>11</v>
      </c>
      <c r="B10" s="1" t="s">
        <v>13</v>
      </c>
      <c r="C10" s="1">
        <v>66</v>
      </c>
      <c r="D10" s="1">
        <v>39.3</v>
      </c>
      <c r="E10" s="1">
        <v>13.5</v>
      </c>
      <c r="F10" s="1">
        <v>1640</v>
      </c>
      <c r="G10" s="1">
        <v>220</v>
      </c>
      <c r="H10" s="1">
        <v>69</v>
      </c>
      <c r="I10" s="1">
        <v>14.5</v>
      </c>
      <c r="J10" s="1"/>
      <c r="K10" s="1"/>
      <c r="L10" s="1"/>
      <c r="M10" s="1">
        <v>32</v>
      </c>
    </row>
    <row r="11" spans="1:13">
      <c r="A11" s="1">
        <v>12</v>
      </c>
      <c r="B11" s="1" t="s">
        <v>13</v>
      </c>
      <c r="C11" s="1">
        <v>70</v>
      </c>
      <c r="D11" s="1"/>
      <c r="E11" s="1">
        <v>5.12</v>
      </c>
      <c r="F11" s="1">
        <v>1120</v>
      </c>
      <c r="G11" s="1">
        <v>122</v>
      </c>
      <c r="H11" s="1">
        <v>60</v>
      </c>
      <c r="I11" s="1">
        <v>412</v>
      </c>
      <c r="J11" s="1">
        <v>3.13</v>
      </c>
      <c r="K11" s="1">
        <v>7.94</v>
      </c>
      <c r="L11" s="1"/>
      <c r="M11" s="1">
        <v>25</v>
      </c>
    </row>
    <row r="12" spans="1:13">
      <c r="A12" s="1">
        <v>13</v>
      </c>
      <c r="B12" s="1" t="s">
        <v>13</v>
      </c>
      <c r="C12" s="1">
        <v>76</v>
      </c>
      <c r="D12" s="1">
        <v>240</v>
      </c>
      <c r="E12" s="1">
        <v>12</v>
      </c>
      <c r="F12" s="1">
        <v>1420</v>
      </c>
      <c r="G12" s="1">
        <v>450</v>
      </c>
      <c r="H12" s="1">
        <v>92</v>
      </c>
      <c r="I12" s="1"/>
      <c r="J12" s="1">
        <v>2.79</v>
      </c>
      <c r="K12" s="1">
        <v>3.93</v>
      </c>
      <c r="L12" s="1"/>
      <c r="M12" s="1">
        <v>59</v>
      </c>
    </row>
    <row r="13" spans="1:13">
      <c r="A13" s="1">
        <v>17</v>
      </c>
      <c r="B13" s="1" t="s">
        <v>14</v>
      </c>
      <c r="C13" s="1">
        <v>63</v>
      </c>
      <c r="D13" s="1"/>
      <c r="E13" s="1"/>
      <c r="F13" s="1">
        <v>1310</v>
      </c>
      <c r="G13" s="1">
        <v>297</v>
      </c>
      <c r="H13" s="1">
        <v>163</v>
      </c>
      <c r="I13" s="1">
        <v>39.1</v>
      </c>
      <c r="J13" s="1">
        <v>5.1</v>
      </c>
      <c r="K13" s="1">
        <v>87.67</v>
      </c>
      <c r="L13" s="1"/>
      <c r="M13" s="1"/>
    </row>
    <row r="14" spans="1:13">
      <c r="A14" s="3">
        <v>20</v>
      </c>
      <c r="B14" s="1" t="s">
        <v>14</v>
      </c>
      <c r="C14" s="3">
        <v>64</v>
      </c>
      <c r="D14" s="3">
        <v>42.1</v>
      </c>
      <c r="E14" s="3">
        <v>78.2</v>
      </c>
      <c r="F14" s="3">
        <v>1280</v>
      </c>
      <c r="G14" s="3">
        <v>223</v>
      </c>
      <c r="H14" s="3">
        <v>127</v>
      </c>
      <c r="I14" s="3">
        <v>20.2</v>
      </c>
      <c r="J14" s="3">
        <v>2.01</v>
      </c>
      <c r="K14" s="3">
        <v>24.85</v>
      </c>
      <c r="L14" s="3">
        <v>10.78</v>
      </c>
      <c r="M14" s="3">
        <v>18</v>
      </c>
    </row>
    <row r="15" spans="1:13">
      <c r="A15" s="3">
        <v>21</v>
      </c>
      <c r="B15" s="1" t="s">
        <v>14</v>
      </c>
      <c r="C15" s="3">
        <v>68</v>
      </c>
      <c r="D15" s="3">
        <v>36.1</v>
      </c>
      <c r="E15" s="3">
        <v>3.07</v>
      </c>
      <c r="F15" s="3">
        <v>1570</v>
      </c>
      <c r="G15" s="3">
        <v>368</v>
      </c>
      <c r="H15" s="3">
        <v>52</v>
      </c>
      <c r="I15" s="3">
        <v>143</v>
      </c>
      <c r="J15" s="3">
        <v>6.74</v>
      </c>
      <c r="K15" s="3">
        <v>16.62</v>
      </c>
      <c r="L15" s="3">
        <v>43.48</v>
      </c>
      <c r="M15" s="3">
        <v>60</v>
      </c>
    </row>
    <row r="16" spans="1:13">
      <c r="A16" s="3">
        <v>23</v>
      </c>
      <c r="B16" s="1" t="s">
        <v>14</v>
      </c>
      <c r="C16" s="3">
        <v>70</v>
      </c>
      <c r="D16" s="3">
        <v>469</v>
      </c>
      <c r="E16" s="3">
        <v>9.56</v>
      </c>
      <c r="F16" s="3">
        <v>1580</v>
      </c>
      <c r="G16" s="3">
        <v>170</v>
      </c>
      <c r="H16" s="3">
        <v>103</v>
      </c>
      <c r="I16" s="3">
        <v>63.4</v>
      </c>
      <c r="J16" s="3">
        <v>1.37</v>
      </c>
      <c r="K16" s="3">
        <v>13.71</v>
      </c>
      <c r="L16" s="3">
        <v>25.31</v>
      </c>
      <c r="M16" s="3">
        <v>50</v>
      </c>
    </row>
    <row r="17" spans="1:13">
      <c r="A17" s="3">
        <v>24</v>
      </c>
      <c r="B17" s="1" t="s">
        <v>14</v>
      </c>
      <c r="C17" s="3">
        <v>64</v>
      </c>
      <c r="D17" s="3"/>
      <c r="E17" s="3">
        <v>3.21</v>
      </c>
      <c r="F17" s="3">
        <v>986</v>
      </c>
      <c r="G17" s="3">
        <v>327</v>
      </c>
      <c r="H17" s="3">
        <v>35</v>
      </c>
      <c r="I17" s="3">
        <v>62.5</v>
      </c>
      <c r="J17" s="3">
        <v>1.52</v>
      </c>
      <c r="K17" s="3">
        <v>23.95</v>
      </c>
      <c r="L17" s="3">
        <v>13.08</v>
      </c>
      <c r="M17" s="3">
        <v>23</v>
      </c>
    </row>
    <row r="18" spans="1:13">
      <c r="A18" s="3">
        <v>26</v>
      </c>
      <c r="B18" s="1" t="s">
        <v>14</v>
      </c>
      <c r="C18" s="3">
        <v>66</v>
      </c>
      <c r="D18" s="3">
        <v>416</v>
      </c>
      <c r="E18" s="3">
        <v>17.4</v>
      </c>
      <c r="F18" s="3">
        <v>814</v>
      </c>
      <c r="G18" s="3">
        <v>131</v>
      </c>
      <c r="H18" s="3">
        <v>110</v>
      </c>
      <c r="I18" s="3">
        <v>56.8</v>
      </c>
      <c r="J18" s="3">
        <v>1.19</v>
      </c>
      <c r="K18" s="3">
        <v>3.99</v>
      </c>
      <c r="L18" s="3">
        <v>6.99</v>
      </c>
      <c r="M18" s="3">
        <v>32</v>
      </c>
    </row>
    <row r="19" spans="1:13">
      <c r="A19" s="3">
        <v>27</v>
      </c>
      <c r="B19" s="1" t="s">
        <v>14</v>
      </c>
      <c r="C19" s="3">
        <v>63</v>
      </c>
      <c r="D19" s="3">
        <v>77</v>
      </c>
      <c r="E19" s="3">
        <v>1.97</v>
      </c>
      <c r="F19" s="3">
        <v>1220</v>
      </c>
      <c r="G19" s="3">
        <v>331</v>
      </c>
      <c r="H19" s="3">
        <v>84</v>
      </c>
      <c r="I19" s="3">
        <v>102</v>
      </c>
      <c r="J19" s="3"/>
      <c r="K19" s="3"/>
      <c r="L19" s="3"/>
      <c r="M19" s="3">
        <v>4</v>
      </c>
    </row>
    <row r="20" spans="1:13">
      <c r="A20" s="3">
        <v>29</v>
      </c>
      <c r="B20" s="1" t="s">
        <v>14</v>
      </c>
      <c r="C20" s="3">
        <v>61</v>
      </c>
      <c r="D20" s="3">
        <v>55.6</v>
      </c>
      <c r="E20" s="3">
        <v>1.85</v>
      </c>
      <c r="F20" s="3">
        <v>1400</v>
      </c>
      <c r="G20" s="3">
        <v>382</v>
      </c>
      <c r="H20" s="3">
        <v>153</v>
      </c>
      <c r="I20" s="3">
        <v>25.8</v>
      </c>
      <c r="J20" s="3">
        <v>1.65</v>
      </c>
      <c r="K20" s="3">
        <v>7.11</v>
      </c>
      <c r="L20" s="3">
        <v>10.44</v>
      </c>
      <c r="M20" s="3">
        <v>39</v>
      </c>
    </row>
    <row r="21" spans="1:13">
      <c r="A21" s="3">
        <v>32</v>
      </c>
      <c r="B21" s="1" t="s">
        <v>14</v>
      </c>
      <c r="C21" s="3">
        <v>62</v>
      </c>
      <c r="D21" s="3">
        <v>53.3</v>
      </c>
      <c r="E21" s="3">
        <v>24.7</v>
      </c>
      <c r="F21" s="3">
        <v>2370</v>
      </c>
      <c r="G21" s="3">
        <v>415</v>
      </c>
      <c r="H21" s="3">
        <v>124</v>
      </c>
      <c r="I21" s="3">
        <v>114</v>
      </c>
      <c r="J21" s="3">
        <v>2.27</v>
      </c>
      <c r="K21" s="3">
        <v>17.72</v>
      </c>
      <c r="L21" s="3">
        <v>11.89</v>
      </c>
      <c r="M21" s="3">
        <v>92</v>
      </c>
    </row>
    <row r="22" spans="1:13">
      <c r="A22" s="3">
        <v>33</v>
      </c>
      <c r="B22" s="1" t="s">
        <v>14</v>
      </c>
      <c r="C22" s="3">
        <v>69</v>
      </c>
      <c r="D22" s="3">
        <v>43.4</v>
      </c>
      <c r="E22" s="3">
        <v>17.4</v>
      </c>
      <c r="F22" s="3">
        <v>1330</v>
      </c>
      <c r="G22" s="3">
        <v>236</v>
      </c>
      <c r="H22" s="3">
        <v>76</v>
      </c>
      <c r="I22" s="3">
        <v>142</v>
      </c>
      <c r="J22" s="3">
        <v>3.21</v>
      </c>
      <c r="K22" s="3">
        <v>9.67</v>
      </c>
      <c r="L22" s="3">
        <v>10.12</v>
      </c>
      <c r="M22" s="3">
        <v>41</v>
      </c>
    </row>
    <row r="23" spans="1:13">
      <c r="A23" s="3">
        <v>36</v>
      </c>
      <c r="B23" s="1" t="s">
        <v>13</v>
      </c>
      <c r="C23" s="3">
        <v>65</v>
      </c>
      <c r="D23" s="3"/>
      <c r="E23" s="3">
        <v>15.3</v>
      </c>
      <c r="F23" s="3">
        <v>1300</v>
      </c>
      <c r="G23" s="3">
        <v>370</v>
      </c>
      <c r="H23" s="3">
        <v>115</v>
      </c>
      <c r="I23" s="3">
        <v>83.1</v>
      </c>
      <c r="J23" s="3">
        <v>2.53</v>
      </c>
      <c r="K23" s="3">
        <v>8.14</v>
      </c>
      <c r="L23" s="3"/>
      <c r="M23" s="3">
        <v>37</v>
      </c>
    </row>
    <row r="24" spans="1:13">
      <c r="A24" s="3">
        <v>38</v>
      </c>
      <c r="B24" s="1" t="s">
        <v>14</v>
      </c>
      <c r="C24" s="3">
        <v>63</v>
      </c>
      <c r="D24" s="3">
        <v>459</v>
      </c>
      <c r="E24" s="3">
        <v>12.8</v>
      </c>
      <c r="F24" s="3">
        <v>1460</v>
      </c>
      <c r="G24" s="3">
        <v>269</v>
      </c>
      <c r="H24" s="3">
        <v>187</v>
      </c>
      <c r="I24" s="3">
        <v>105</v>
      </c>
      <c r="J24" s="3">
        <v>1.73</v>
      </c>
      <c r="K24" s="3">
        <v>11.38</v>
      </c>
      <c r="L24" s="3">
        <v>5.89</v>
      </c>
      <c r="M24" s="3">
        <v>41</v>
      </c>
    </row>
    <row r="25" spans="1:13">
      <c r="A25" s="3">
        <v>40</v>
      </c>
      <c r="B25" s="1" t="s">
        <v>14</v>
      </c>
      <c r="C25" s="3">
        <v>68</v>
      </c>
      <c r="D25" s="3"/>
      <c r="E25" s="3">
        <v>5.63</v>
      </c>
      <c r="F25" s="3">
        <v>1460</v>
      </c>
      <c r="G25" s="3">
        <v>193</v>
      </c>
      <c r="H25" s="3">
        <v>48</v>
      </c>
      <c r="I25" s="3">
        <v>22.3</v>
      </c>
      <c r="J25" s="3">
        <v>2.08</v>
      </c>
      <c r="K25" s="3">
        <v>6.54</v>
      </c>
      <c r="L25" s="3">
        <v>6.43</v>
      </c>
      <c r="M25" s="3">
        <v>21</v>
      </c>
    </row>
    <row r="26" spans="1:13">
      <c r="A26" s="5">
        <v>41</v>
      </c>
      <c r="B26" s="1" t="s">
        <v>14</v>
      </c>
      <c r="C26" s="5">
        <v>60</v>
      </c>
      <c r="D26" s="5"/>
      <c r="E26" s="5">
        <v>21.6</v>
      </c>
      <c r="F26" s="5">
        <v>2110</v>
      </c>
      <c r="G26" s="5">
        <v>397</v>
      </c>
      <c r="H26" s="5">
        <v>118</v>
      </c>
      <c r="I26" s="5">
        <v>11</v>
      </c>
      <c r="J26" s="5">
        <v>0.73</v>
      </c>
      <c r="K26" s="5">
        <v>8.49</v>
      </c>
      <c r="L26" s="5">
        <v>12.31</v>
      </c>
      <c r="M26" s="5">
        <v>64</v>
      </c>
    </row>
    <row r="27" spans="1:13">
      <c r="A27" s="3">
        <v>43</v>
      </c>
      <c r="B27" s="1" t="s">
        <v>14</v>
      </c>
      <c r="C27" s="3">
        <v>74</v>
      </c>
      <c r="D27" s="3">
        <v>908</v>
      </c>
      <c r="E27" s="3">
        <v>48.2</v>
      </c>
      <c r="F27" s="3">
        <v>2290</v>
      </c>
      <c r="G27" s="3">
        <v>481</v>
      </c>
      <c r="H27" s="3">
        <v>143</v>
      </c>
      <c r="I27" s="3">
        <v>9</v>
      </c>
      <c r="J27" s="3">
        <v>1.59</v>
      </c>
      <c r="K27" s="3">
        <v>6.86</v>
      </c>
      <c r="L27" s="3">
        <v>27.81</v>
      </c>
      <c r="M27" s="3">
        <v>105</v>
      </c>
    </row>
    <row r="28" spans="1:13">
      <c r="A28" s="3">
        <v>44</v>
      </c>
      <c r="B28" s="1" t="s">
        <v>13</v>
      </c>
      <c r="C28" s="3">
        <v>65</v>
      </c>
      <c r="D28" s="3">
        <v>306</v>
      </c>
      <c r="E28" s="3"/>
      <c r="F28" s="3">
        <v>1330</v>
      </c>
      <c r="G28" s="3">
        <v>274</v>
      </c>
      <c r="H28" s="3">
        <v>107</v>
      </c>
      <c r="I28" s="3">
        <v>556</v>
      </c>
      <c r="J28" s="3">
        <v>2.76</v>
      </c>
      <c r="K28" s="3">
        <v>8.26</v>
      </c>
      <c r="L28" s="3"/>
      <c r="M28" s="3">
        <v>44</v>
      </c>
    </row>
    <row r="29" spans="1:13">
      <c r="A29" s="3">
        <v>47</v>
      </c>
      <c r="B29" s="1" t="s">
        <v>14</v>
      </c>
      <c r="C29" s="3">
        <v>77</v>
      </c>
      <c r="D29" s="3">
        <v>80.9</v>
      </c>
      <c r="E29" s="3">
        <v>10.6</v>
      </c>
      <c r="F29" s="3">
        <v>821</v>
      </c>
      <c r="G29" s="3">
        <v>27</v>
      </c>
      <c r="H29" s="3">
        <v>29</v>
      </c>
      <c r="I29" s="3">
        <v>5</v>
      </c>
      <c r="J29" s="3">
        <v>2.46</v>
      </c>
      <c r="K29" s="3">
        <v>19.17</v>
      </c>
      <c r="L29" s="3">
        <v>11.38</v>
      </c>
      <c r="M29" s="3">
        <v>21</v>
      </c>
    </row>
    <row r="30" spans="1:13">
      <c r="A30" s="3">
        <v>51</v>
      </c>
      <c r="B30" s="1" t="s">
        <v>14</v>
      </c>
      <c r="C30" s="3">
        <v>79</v>
      </c>
      <c r="D30" s="3"/>
      <c r="E30" s="3">
        <v>17.1</v>
      </c>
      <c r="F30" s="3">
        <v>1010</v>
      </c>
      <c r="G30" s="3">
        <v>166</v>
      </c>
      <c r="H30" s="3">
        <v>76</v>
      </c>
      <c r="I30" s="3">
        <v>13</v>
      </c>
      <c r="J30" s="3">
        <v>3.85</v>
      </c>
      <c r="K30" s="3">
        <v>0.99</v>
      </c>
      <c r="L30" s="3">
        <v>96.4</v>
      </c>
      <c r="M30" s="3">
        <v>55</v>
      </c>
    </row>
    <row r="31" spans="1:13">
      <c r="A31" s="3">
        <v>52</v>
      </c>
      <c r="B31" s="1" t="s">
        <v>14</v>
      </c>
      <c r="C31" s="3">
        <v>77</v>
      </c>
      <c r="D31" s="3"/>
      <c r="E31" s="3">
        <v>34</v>
      </c>
      <c r="F31" s="3">
        <v>1680</v>
      </c>
      <c r="G31" s="3">
        <v>358</v>
      </c>
      <c r="H31" s="3">
        <v>64</v>
      </c>
      <c r="I31" s="3">
        <v>148</v>
      </c>
      <c r="J31" s="3">
        <v>3.62</v>
      </c>
      <c r="K31" s="3">
        <v>4.65</v>
      </c>
      <c r="L31" s="3">
        <v>17.97</v>
      </c>
      <c r="M31" s="3">
        <v>62</v>
      </c>
    </row>
    <row r="32" spans="1:13">
      <c r="A32" s="1"/>
      <c r="B32" s="1" t="s">
        <v>13</v>
      </c>
      <c r="C32" s="2">
        <v>60</v>
      </c>
      <c r="D32" s="2">
        <v>1540</v>
      </c>
      <c r="E32" s="2">
        <v>44</v>
      </c>
      <c r="F32" s="2">
        <v>2110</v>
      </c>
      <c r="G32" s="2">
        <v>440</v>
      </c>
      <c r="H32" s="2">
        <v>197</v>
      </c>
      <c r="I32" s="2">
        <v>193</v>
      </c>
      <c r="J32" s="2">
        <v>1.38</v>
      </c>
      <c r="K32" s="2">
        <v>12.13</v>
      </c>
      <c r="L32" s="2"/>
      <c r="M32" s="2">
        <v>66</v>
      </c>
    </row>
    <row r="33" spans="1:13">
      <c r="A33" s="1"/>
      <c r="B33" s="1" t="s">
        <v>14</v>
      </c>
      <c r="C33" s="2">
        <v>60</v>
      </c>
      <c r="D33" s="2">
        <v>170</v>
      </c>
      <c r="E33" s="2">
        <v>3.01</v>
      </c>
      <c r="F33" s="2">
        <v>1040</v>
      </c>
      <c r="G33" s="2">
        <v>214</v>
      </c>
      <c r="H33" s="2">
        <v>95</v>
      </c>
      <c r="I33" s="2">
        <v>73</v>
      </c>
      <c r="J33" s="2">
        <v>1.59</v>
      </c>
      <c r="K33" s="2">
        <v>16.25</v>
      </c>
      <c r="L33" s="2">
        <v>14.51</v>
      </c>
      <c r="M33" s="2">
        <v>24</v>
      </c>
    </row>
    <row r="34" spans="1:13">
      <c r="A34" s="1"/>
      <c r="B34" s="1" t="s">
        <v>14</v>
      </c>
      <c r="C34" s="1">
        <v>63</v>
      </c>
      <c r="D34" s="1">
        <v>383</v>
      </c>
      <c r="E34" s="1">
        <v>17.2</v>
      </c>
      <c r="F34" s="1">
        <v>1970</v>
      </c>
      <c r="G34" s="1">
        <v>423</v>
      </c>
      <c r="H34" s="1">
        <v>162</v>
      </c>
      <c r="I34" s="1">
        <v>98.8</v>
      </c>
      <c r="J34" s="1">
        <v>2.51</v>
      </c>
      <c r="K34" s="1">
        <v>14.34</v>
      </c>
      <c r="L34" s="1">
        <v>10.51</v>
      </c>
      <c r="M34" s="1">
        <v>18</v>
      </c>
    </row>
    <row r="35" spans="1:13">
      <c r="A35" s="1"/>
      <c r="B35" s="1" t="s">
        <v>14</v>
      </c>
      <c r="C35" s="2">
        <v>63</v>
      </c>
      <c r="D35" s="2">
        <v>133</v>
      </c>
      <c r="E35" s="2"/>
      <c r="F35" s="2">
        <v>629</v>
      </c>
      <c r="G35" s="2">
        <v>152</v>
      </c>
      <c r="H35" s="2">
        <v>59</v>
      </c>
      <c r="I35" s="2">
        <v>62.4</v>
      </c>
      <c r="J35" s="2">
        <v>3.99</v>
      </c>
      <c r="K35" s="2">
        <v>22.05</v>
      </c>
      <c r="L35" s="2">
        <v>27.04</v>
      </c>
      <c r="M35" s="2">
        <v>76</v>
      </c>
    </row>
    <row r="36" spans="1:13">
      <c r="A36" s="1"/>
      <c r="B36" s="1" t="s">
        <v>14</v>
      </c>
      <c r="C36" s="2">
        <v>64</v>
      </c>
      <c r="D36" s="2">
        <v>198</v>
      </c>
      <c r="E36" s="2">
        <v>8.1</v>
      </c>
      <c r="F36" s="2">
        <v>1310</v>
      </c>
      <c r="G36" s="2">
        <v>171</v>
      </c>
      <c r="H36" s="2">
        <v>105</v>
      </c>
      <c r="I36" s="2">
        <v>78.4</v>
      </c>
      <c r="J36" s="2">
        <v>1.7</v>
      </c>
      <c r="K36" s="2">
        <v>12.67</v>
      </c>
      <c r="L36" s="2">
        <v>16.64</v>
      </c>
      <c r="M36" s="2">
        <v>24</v>
      </c>
    </row>
    <row r="37" spans="1:13">
      <c r="A37" s="1"/>
      <c r="B37" s="1" t="s">
        <v>14</v>
      </c>
      <c r="C37" s="2">
        <v>69</v>
      </c>
      <c r="D37" s="2">
        <v>410</v>
      </c>
      <c r="E37" s="2">
        <v>10.9</v>
      </c>
      <c r="F37" s="2">
        <v>1170</v>
      </c>
      <c r="G37" s="2">
        <v>137</v>
      </c>
      <c r="H37" s="2">
        <v>82</v>
      </c>
      <c r="I37" s="2">
        <v>163</v>
      </c>
      <c r="J37" s="2">
        <v>3.7</v>
      </c>
      <c r="K37" s="2">
        <v>26.79</v>
      </c>
      <c r="L37" s="2">
        <v>21.87</v>
      </c>
      <c r="M37" s="2">
        <v>29</v>
      </c>
    </row>
    <row r="38" spans="1:13">
      <c r="A38" s="3"/>
      <c r="B38" s="1" t="s">
        <v>13</v>
      </c>
      <c r="C38" s="3">
        <v>71</v>
      </c>
      <c r="D38" s="3">
        <v>281</v>
      </c>
      <c r="E38" s="3">
        <v>6.39</v>
      </c>
      <c r="F38" s="3">
        <v>2180</v>
      </c>
      <c r="G38" s="3">
        <v>663</v>
      </c>
      <c r="H38" s="3">
        <v>98</v>
      </c>
      <c r="I38" s="3"/>
      <c r="J38" s="3">
        <v>1.94</v>
      </c>
      <c r="K38" s="3">
        <v>21.31</v>
      </c>
      <c r="L38" s="3">
        <v>20.65</v>
      </c>
      <c r="M38" s="3">
        <v>31</v>
      </c>
    </row>
    <row r="39" spans="1:13">
      <c r="A39" s="1"/>
      <c r="B39" s="1" t="s">
        <v>14</v>
      </c>
      <c r="C39" s="2">
        <v>74</v>
      </c>
      <c r="D39" s="2">
        <v>165</v>
      </c>
      <c r="E39" s="2">
        <v>3.5</v>
      </c>
      <c r="F39" s="2">
        <v>1250</v>
      </c>
      <c r="G39" s="2">
        <v>380</v>
      </c>
      <c r="H39" s="2">
        <v>170</v>
      </c>
      <c r="I39" s="2">
        <v>35.9</v>
      </c>
      <c r="J39" s="2">
        <v>2.52</v>
      </c>
      <c r="K39" s="2">
        <v>4</v>
      </c>
      <c r="L39" s="2">
        <v>10.61</v>
      </c>
      <c r="M39" s="2">
        <v>17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zoomScale="70" zoomScaleNormal="70" workbookViewId="0">
      <selection activeCell="M42" sqref="M42"/>
    </sheetView>
  </sheetViews>
  <sheetFormatPr defaultColWidth="8.66666666666667" defaultRowHeight="14"/>
  <cols>
    <col min="3" max="13" width="12.6666666666667"/>
    <col min="17" max="25" width="12.6666666666667"/>
    <col min="27" max="27" width="12.6666666666667"/>
  </cols>
  <sheetData>
    <row r="1" spans="1:2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O1" s="1" t="s">
        <v>0</v>
      </c>
      <c r="P1" s="1" t="s">
        <v>1</v>
      </c>
      <c r="Q1" s="1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2" t="s">
        <v>11</v>
      </c>
      <c r="AA1" s="2" t="s">
        <v>12</v>
      </c>
    </row>
    <row r="2" spans="1:27">
      <c r="A2" s="1">
        <v>2</v>
      </c>
      <c r="B2" s="1" t="s">
        <v>14</v>
      </c>
      <c r="C2" s="1">
        <v>66</v>
      </c>
      <c r="D2" s="1"/>
      <c r="E2" s="1">
        <v>11.4</v>
      </c>
      <c r="F2" s="1">
        <v>1460</v>
      </c>
      <c r="G2" s="1">
        <v>103</v>
      </c>
      <c r="H2" s="1">
        <v>25</v>
      </c>
      <c r="I2" s="1">
        <v>16.9</v>
      </c>
      <c r="J2" s="1">
        <v>0.83</v>
      </c>
      <c r="K2" s="1">
        <v>11.5</v>
      </c>
      <c r="L2" s="1">
        <v>4.96</v>
      </c>
      <c r="M2" s="1">
        <v>35</v>
      </c>
      <c r="O2" s="1">
        <v>1</v>
      </c>
      <c r="P2" s="1" t="s">
        <v>13</v>
      </c>
      <c r="Q2" s="1">
        <v>61</v>
      </c>
      <c r="R2" s="1">
        <v>481</v>
      </c>
      <c r="S2" s="1">
        <v>15.9</v>
      </c>
      <c r="T2" s="1">
        <v>1130</v>
      </c>
      <c r="U2" s="1">
        <v>413</v>
      </c>
      <c r="V2" s="1">
        <v>124</v>
      </c>
      <c r="W2" s="1">
        <v>302</v>
      </c>
      <c r="X2" s="1">
        <v>1.29</v>
      </c>
      <c r="Y2" s="1">
        <v>4.85</v>
      </c>
      <c r="Z2" s="1"/>
      <c r="AA2" s="1">
        <v>66</v>
      </c>
    </row>
    <row r="3" spans="1:27">
      <c r="A3" s="1">
        <v>3</v>
      </c>
      <c r="B3" s="1" t="s">
        <v>14</v>
      </c>
      <c r="C3" s="1">
        <v>68</v>
      </c>
      <c r="D3" s="1"/>
      <c r="E3" s="1">
        <v>21.5</v>
      </c>
      <c r="F3" s="1">
        <v>1080</v>
      </c>
      <c r="G3" s="1">
        <v>100</v>
      </c>
      <c r="H3" s="1">
        <v>72</v>
      </c>
      <c r="I3" s="1">
        <v>15.3</v>
      </c>
      <c r="J3" s="1">
        <v>2.54</v>
      </c>
      <c r="K3" s="1">
        <v>11.67</v>
      </c>
      <c r="L3" s="1">
        <v>18.23</v>
      </c>
      <c r="M3" s="1">
        <v>22</v>
      </c>
      <c r="O3" s="1">
        <v>10</v>
      </c>
      <c r="P3" s="1" t="s">
        <v>13</v>
      </c>
      <c r="Q3" s="1">
        <v>66</v>
      </c>
      <c r="R3" s="1">
        <v>2330</v>
      </c>
      <c r="S3" s="1">
        <v>5.91</v>
      </c>
      <c r="T3" s="1">
        <v>1370</v>
      </c>
      <c r="U3" s="1">
        <v>501</v>
      </c>
      <c r="V3" s="1">
        <v>143</v>
      </c>
      <c r="W3" s="1">
        <v>47.4</v>
      </c>
      <c r="X3" s="1">
        <v>2</v>
      </c>
      <c r="Y3" s="1">
        <v>10.85</v>
      </c>
      <c r="Z3" s="1"/>
      <c r="AA3" s="1">
        <v>40</v>
      </c>
    </row>
    <row r="4" spans="1:27">
      <c r="A4" s="1">
        <v>4</v>
      </c>
      <c r="B4" s="1" t="s">
        <v>14</v>
      </c>
      <c r="C4" s="1">
        <v>79</v>
      </c>
      <c r="D4" s="4">
        <v>506</v>
      </c>
      <c r="E4" s="1">
        <v>23.4</v>
      </c>
      <c r="F4" s="1">
        <v>1310</v>
      </c>
      <c r="G4" s="1">
        <v>158</v>
      </c>
      <c r="H4" s="1">
        <v>83</v>
      </c>
      <c r="I4" s="1">
        <v>23.4</v>
      </c>
      <c r="J4" s="1">
        <v>1.6</v>
      </c>
      <c r="K4" s="1">
        <v>45.14</v>
      </c>
      <c r="L4" s="1">
        <v>50.56</v>
      </c>
      <c r="M4" s="1">
        <v>52</v>
      </c>
      <c r="O4" s="1">
        <v>11</v>
      </c>
      <c r="P4" s="1" t="s">
        <v>13</v>
      </c>
      <c r="Q4" s="1">
        <v>66</v>
      </c>
      <c r="R4" s="1">
        <v>39.3</v>
      </c>
      <c r="S4" s="1">
        <v>13.5</v>
      </c>
      <c r="T4" s="1">
        <v>1640</v>
      </c>
      <c r="U4" s="1">
        <v>220</v>
      </c>
      <c r="V4" s="1">
        <v>69</v>
      </c>
      <c r="W4" s="1">
        <v>14.5</v>
      </c>
      <c r="X4" s="1"/>
      <c r="Y4" s="1"/>
      <c r="Z4" s="1"/>
      <c r="AA4" s="1">
        <v>32</v>
      </c>
    </row>
    <row r="5" spans="1:27">
      <c r="A5" s="1">
        <v>5</v>
      </c>
      <c r="B5" s="1" t="s">
        <v>14</v>
      </c>
      <c r="C5" s="1">
        <v>60</v>
      </c>
      <c r="D5" s="1">
        <v>148</v>
      </c>
      <c r="E5" s="1">
        <v>8.75</v>
      </c>
      <c r="F5" s="1">
        <v>1160</v>
      </c>
      <c r="G5" s="1">
        <v>327</v>
      </c>
      <c r="H5" s="1">
        <v>101</v>
      </c>
      <c r="I5" s="1">
        <v>58.1</v>
      </c>
      <c r="J5" s="1">
        <v>2.04</v>
      </c>
      <c r="K5" s="1">
        <v>10.08</v>
      </c>
      <c r="L5" s="1">
        <v>34.95</v>
      </c>
      <c r="M5" s="1">
        <v>36</v>
      </c>
      <c r="O5" s="1">
        <v>12</v>
      </c>
      <c r="P5" s="1" t="s">
        <v>13</v>
      </c>
      <c r="Q5" s="1">
        <v>70</v>
      </c>
      <c r="R5" s="1"/>
      <c r="S5" s="1">
        <v>5.12</v>
      </c>
      <c r="T5" s="1">
        <v>1120</v>
      </c>
      <c r="U5" s="1"/>
      <c r="V5" s="1">
        <v>60</v>
      </c>
      <c r="W5" s="1">
        <v>412</v>
      </c>
      <c r="X5" s="1">
        <v>3.13</v>
      </c>
      <c r="Y5" s="1">
        <v>7.94</v>
      </c>
      <c r="Z5" s="1"/>
      <c r="AA5" s="1">
        <v>25</v>
      </c>
    </row>
    <row r="6" spans="1:27">
      <c r="A6" s="1">
        <v>6</v>
      </c>
      <c r="B6" s="1" t="s">
        <v>14</v>
      </c>
      <c r="C6" s="1">
        <v>62</v>
      </c>
      <c r="D6" s="1">
        <v>271</v>
      </c>
      <c r="E6" s="1">
        <v>2.1</v>
      </c>
      <c r="F6" s="1">
        <v>1220</v>
      </c>
      <c r="G6" s="1">
        <v>267</v>
      </c>
      <c r="H6" s="1">
        <v>98</v>
      </c>
      <c r="I6" s="1">
        <v>12.7</v>
      </c>
      <c r="J6" s="1">
        <v>1.28</v>
      </c>
      <c r="K6" s="1">
        <v>17.02</v>
      </c>
      <c r="L6" s="1">
        <v>9.65</v>
      </c>
      <c r="M6" s="1">
        <v>11</v>
      </c>
      <c r="O6" s="1">
        <v>13</v>
      </c>
      <c r="P6" s="1" t="s">
        <v>13</v>
      </c>
      <c r="Q6" s="1">
        <v>76</v>
      </c>
      <c r="R6" s="1">
        <v>240</v>
      </c>
      <c r="S6" s="1">
        <v>12</v>
      </c>
      <c r="T6" s="1">
        <v>1420</v>
      </c>
      <c r="U6" s="1">
        <v>450</v>
      </c>
      <c r="V6" s="1">
        <v>92</v>
      </c>
      <c r="W6" s="1"/>
      <c r="X6" s="1">
        <v>2.79</v>
      </c>
      <c r="Y6" s="1">
        <v>3.93</v>
      </c>
      <c r="Z6" s="1"/>
      <c r="AA6" s="1">
        <v>59</v>
      </c>
    </row>
    <row r="7" spans="1:27">
      <c r="A7" s="3">
        <v>7</v>
      </c>
      <c r="B7" s="1" t="s">
        <v>14</v>
      </c>
      <c r="C7" s="1">
        <v>56</v>
      </c>
      <c r="D7" s="1">
        <v>630</v>
      </c>
      <c r="E7" s="1">
        <v>3.5</v>
      </c>
      <c r="F7" s="1">
        <v>1540</v>
      </c>
      <c r="G7" s="1">
        <v>355</v>
      </c>
      <c r="H7" s="1">
        <v>94</v>
      </c>
      <c r="I7" s="1">
        <v>29.9</v>
      </c>
      <c r="J7" s="1">
        <v>1.1</v>
      </c>
      <c r="K7" s="1">
        <v>6.27</v>
      </c>
      <c r="L7" s="1">
        <v>11.55</v>
      </c>
      <c r="M7" s="1">
        <v>30</v>
      </c>
      <c r="O7" s="1">
        <v>15</v>
      </c>
      <c r="P7" s="1" t="s">
        <v>13</v>
      </c>
      <c r="Q7" s="1">
        <v>55</v>
      </c>
      <c r="R7" s="1">
        <v>28.7</v>
      </c>
      <c r="S7" s="1">
        <v>10.7</v>
      </c>
      <c r="T7" s="1">
        <v>1520</v>
      </c>
      <c r="U7" s="1">
        <v>396</v>
      </c>
      <c r="V7" s="1">
        <v>76</v>
      </c>
      <c r="W7" s="1">
        <v>66.5</v>
      </c>
      <c r="X7" s="1">
        <v>1.69</v>
      </c>
      <c r="Y7" s="1">
        <v>6.19</v>
      </c>
      <c r="Z7" s="1"/>
      <c r="AA7" s="1">
        <v>50</v>
      </c>
    </row>
    <row r="8" spans="1:27">
      <c r="A8" s="1">
        <v>8</v>
      </c>
      <c r="B8" s="1" t="s">
        <v>14</v>
      </c>
      <c r="C8" s="1">
        <v>80</v>
      </c>
      <c r="D8" s="1"/>
      <c r="E8" s="1"/>
      <c r="F8" s="1">
        <v>1020</v>
      </c>
      <c r="G8" s="1">
        <v>331</v>
      </c>
      <c r="H8" s="1">
        <v>136</v>
      </c>
      <c r="I8" s="1">
        <v>41.8</v>
      </c>
      <c r="J8" s="1">
        <v>5.51</v>
      </c>
      <c r="K8" s="1">
        <v>23.32</v>
      </c>
      <c r="L8" s="1">
        <v>19.84</v>
      </c>
      <c r="M8" s="1"/>
      <c r="O8" s="3">
        <v>36</v>
      </c>
      <c r="P8" s="1" t="s">
        <v>13</v>
      </c>
      <c r="Q8" s="3">
        <v>65</v>
      </c>
      <c r="R8" s="3"/>
      <c r="S8" s="3">
        <v>15.3</v>
      </c>
      <c r="T8" s="3">
        <v>1300</v>
      </c>
      <c r="U8" s="3">
        <v>370</v>
      </c>
      <c r="V8" s="3">
        <v>115</v>
      </c>
      <c r="W8" s="3">
        <v>83.1</v>
      </c>
      <c r="X8" s="3">
        <v>2.53</v>
      </c>
      <c r="Y8" s="3">
        <v>8.14</v>
      </c>
      <c r="Z8" s="3"/>
      <c r="AA8" s="3">
        <v>37</v>
      </c>
    </row>
    <row r="9" spans="1:27">
      <c r="A9" s="1">
        <v>14</v>
      </c>
      <c r="B9" s="1" t="s">
        <v>14</v>
      </c>
      <c r="C9" s="1">
        <v>49</v>
      </c>
      <c r="D9" s="1">
        <v>140</v>
      </c>
      <c r="E9" s="1">
        <v>4.23</v>
      </c>
      <c r="F9" s="1">
        <v>1550</v>
      </c>
      <c r="G9" s="1">
        <v>407</v>
      </c>
      <c r="H9" s="1">
        <v>94</v>
      </c>
      <c r="I9" s="1">
        <v>9.2</v>
      </c>
      <c r="J9" s="1">
        <v>2.64</v>
      </c>
      <c r="K9" s="1">
        <v>0.6</v>
      </c>
      <c r="L9" s="1">
        <v>14.05</v>
      </c>
      <c r="M9" s="1">
        <v>32</v>
      </c>
      <c r="O9" s="3">
        <v>39</v>
      </c>
      <c r="P9" s="1" t="s">
        <v>13</v>
      </c>
      <c r="Q9" s="3">
        <v>56</v>
      </c>
      <c r="R9" s="3">
        <v>262</v>
      </c>
      <c r="S9" s="3">
        <v>32.8</v>
      </c>
      <c r="T9" s="3">
        <v>1430</v>
      </c>
      <c r="U9" s="3">
        <v>397</v>
      </c>
      <c r="V9" s="3">
        <v>74</v>
      </c>
      <c r="W9" s="3">
        <v>272</v>
      </c>
      <c r="X9" s="3">
        <v>2.18</v>
      </c>
      <c r="Y9" s="3">
        <v>8.23</v>
      </c>
      <c r="Z9" s="3"/>
      <c r="AA9" s="3">
        <v>46</v>
      </c>
    </row>
    <row r="10" spans="1:27">
      <c r="A10" s="1">
        <v>17</v>
      </c>
      <c r="B10" s="1" t="s">
        <v>14</v>
      </c>
      <c r="C10" s="1">
        <v>63</v>
      </c>
      <c r="D10" s="1"/>
      <c r="E10" s="1"/>
      <c r="F10" s="1">
        <v>1310</v>
      </c>
      <c r="G10" s="1">
        <v>297</v>
      </c>
      <c r="H10" s="1">
        <v>163</v>
      </c>
      <c r="I10" s="1">
        <v>39.1</v>
      </c>
      <c r="J10" s="1">
        <v>5.1</v>
      </c>
      <c r="K10" s="1">
        <v>87.67</v>
      </c>
      <c r="L10" s="1"/>
      <c r="M10" s="1"/>
      <c r="O10" s="3">
        <v>44</v>
      </c>
      <c r="P10" s="1" t="s">
        <v>13</v>
      </c>
      <c r="Q10" s="3">
        <v>65</v>
      </c>
      <c r="R10" s="3">
        <v>306</v>
      </c>
      <c r="S10" s="3"/>
      <c r="T10" s="3">
        <v>1330</v>
      </c>
      <c r="U10" s="3">
        <v>274</v>
      </c>
      <c r="V10" s="3">
        <v>107</v>
      </c>
      <c r="W10" s="3">
        <v>556</v>
      </c>
      <c r="X10" s="3">
        <v>2.76</v>
      </c>
      <c r="Y10" s="3">
        <v>8.26</v>
      </c>
      <c r="Z10" s="3"/>
      <c r="AA10" s="3">
        <v>44</v>
      </c>
    </row>
    <row r="11" spans="1:27">
      <c r="A11" s="1">
        <v>18</v>
      </c>
      <c r="B11" s="1" t="s">
        <v>14</v>
      </c>
      <c r="C11" s="1">
        <v>46</v>
      </c>
      <c r="D11" s="1">
        <v>73</v>
      </c>
      <c r="E11" s="1">
        <v>14.6</v>
      </c>
      <c r="F11" s="1">
        <v>1640</v>
      </c>
      <c r="G11" s="1">
        <v>427</v>
      </c>
      <c r="H11" s="1">
        <v>158</v>
      </c>
      <c r="I11" s="1">
        <v>16.2</v>
      </c>
      <c r="J11" s="1">
        <v>1.92</v>
      </c>
      <c r="K11" s="1">
        <v>10.67</v>
      </c>
      <c r="L11" s="1">
        <v>9.04</v>
      </c>
      <c r="M11" s="1">
        <v>48</v>
      </c>
      <c r="O11" s="3">
        <v>48</v>
      </c>
      <c r="P11" s="1" t="s">
        <v>13</v>
      </c>
      <c r="Q11" s="3">
        <v>57</v>
      </c>
      <c r="R11" s="3">
        <v>28.2</v>
      </c>
      <c r="S11" s="3">
        <v>5.56</v>
      </c>
      <c r="T11" s="3">
        <v>1830</v>
      </c>
      <c r="U11" s="3">
        <v>168</v>
      </c>
      <c r="V11" s="3">
        <v>61</v>
      </c>
      <c r="W11" s="3">
        <v>34.2</v>
      </c>
      <c r="X11" s="3">
        <v>1.56</v>
      </c>
      <c r="Y11" s="3">
        <v>8.89</v>
      </c>
      <c r="Z11" s="3"/>
      <c r="AA11" s="3">
        <v>12</v>
      </c>
    </row>
    <row r="12" spans="1:27">
      <c r="A12" s="1">
        <v>19</v>
      </c>
      <c r="B12" s="1" t="s">
        <v>14</v>
      </c>
      <c r="C12" s="1">
        <v>57</v>
      </c>
      <c r="D12" s="1">
        <v>137</v>
      </c>
      <c r="E12" s="1">
        <v>3.6</v>
      </c>
      <c r="F12" s="1">
        <v>1320</v>
      </c>
      <c r="G12" s="1">
        <v>269</v>
      </c>
      <c r="H12" s="1">
        <v>103</v>
      </c>
      <c r="I12" s="1">
        <v>5</v>
      </c>
      <c r="J12" s="1">
        <v>3.25</v>
      </c>
      <c r="K12" s="1">
        <v>8.59</v>
      </c>
      <c r="L12" s="1">
        <v>15.56</v>
      </c>
      <c r="M12" s="1">
        <v>11</v>
      </c>
      <c r="O12" s="1"/>
      <c r="P12" s="1" t="s">
        <v>13</v>
      </c>
      <c r="Q12" s="2">
        <v>36</v>
      </c>
      <c r="R12" s="2"/>
      <c r="S12" s="2"/>
      <c r="T12" s="2">
        <v>1320</v>
      </c>
      <c r="U12" s="2">
        <v>487</v>
      </c>
      <c r="V12" s="2">
        <v>257</v>
      </c>
      <c r="W12" s="2">
        <v>155</v>
      </c>
      <c r="X12" s="2">
        <v>2.23</v>
      </c>
      <c r="Y12" s="2">
        <v>2.77</v>
      </c>
      <c r="Z12" s="2"/>
      <c r="AA12" s="2"/>
    </row>
    <row r="13" spans="1:27">
      <c r="A13" s="3">
        <v>20</v>
      </c>
      <c r="B13" s="1" t="s">
        <v>14</v>
      </c>
      <c r="C13" s="3">
        <v>64</v>
      </c>
      <c r="D13" s="3">
        <v>42.1</v>
      </c>
      <c r="E13" s="3">
        <v>78.2</v>
      </c>
      <c r="F13" s="3">
        <v>1280</v>
      </c>
      <c r="G13" s="3">
        <v>223</v>
      </c>
      <c r="H13" s="3">
        <v>127</v>
      </c>
      <c r="I13" s="3">
        <v>20.2</v>
      </c>
      <c r="J13" s="3">
        <v>2.01</v>
      </c>
      <c r="K13" s="3">
        <v>24.85</v>
      </c>
      <c r="L13" s="3">
        <v>10.78</v>
      </c>
      <c r="M13" s="3">
        <v>18</v>
      </c>
      <c r="O13" s="1"/>
      <c r="P13" s="1" t="s">
        <v>13</v>
      </c>
      <c r="Q13" s="1">
        <v>46</v>
      </c>
      <c r="R13" s="3">
        <v>349</v>
      </c>
      <c r="S13" s="3">
        <v>9.25</v>
      </c>
      <c r="T13" s="3">
        <v>1690</v>
      </c>
      <c r="U13" s="3">
        <v>333</v>
      </c>
      <c r="V13" s="3">
        <v>110</v>
      </c>
      <c r="W13" s="3">
        <v>73.9</v>
      </c>
      <c r="X13" s="3">
        <v>1.52</v>
      </c>
      <c r="Y13" s="3">
        <v>9.79</v>
      </c>
      <c r="Z13" s="3"/>
      <c r="AA13" s="3">
        <v>32</v>
      </c>
    </row>
    <row r="14" spans="1:27">
      <c r="A14" s="3">
        <v>21</v>
      </c>
      <c r="B14" s="1" t="s">
        <v>14</v>
      </c>
      <c r="C14" s="3">
        <v>68</v>
      </c>
      <c r="D14" s="3">
        <v>36.1</v>
      </c>
      <c r="E14" s="3">
        <v>3.07</v>
      </c>
      <c r="F14" s="3">
        <v>1570</v>
      </c>
      <c r="G14" s="3">
        <v>368</v>
      </c>
      <c r="H14" s="3">
        <v>52</v>
      </c>
      <c r="I14" s="3">
        <v>143</v>
      </c>
      <c r="J14" s="3">
        <v>6.74</v>
      </c>
      <c r="K14" s="3">
        <v>16.62</v>
      </c>
      <c r="L14" s="3">
        <v>43.48</v>
      </c>
      <c r="M14" s="3">
        <v>60</v>
      </c>
      <c r="O14" s="1"/>
      <c r="P14" s="1" t="s">
        <v>13</v>
      </c>
      <c r="Q14" s="2">
        <v>50</v>
      </c>
      <c r="R14" s="2">
        <v>651</v>
      </c>
      <c r="S14" s="2">
        <v>2.57</v>
      </c>
      <c r="T14" s="2">
        <v>1080</v>
      </c>
      <c r="U14" s="2">
        <v>222</v>
      </c>
      <c r="V14" s="2">
        <v>97</v>
      </c>
      <c r="W14" s="2">
        <v>10.6</v>
      </c>
      <c r="X14" s="2">
        <v>1.67</v>
      </c>
      <c r="Y14" s="2">
        <v>9.31</v>
      </c>
      <c r="Z14" s="2"/>
      <c r="AA14" s="2">
        <v>24</v>
      </c>
    </row>
    <row r="15" spans="1:27">
      <c r="A15" s="3">
        <v>23</v>
      </c>
      <c r="B15" s="1" t="s">
        <v>14</v>
      </c>
      <c r="C15" s="3">
        <v>70</v>
      </c>
      <c r="D15" s="3">
        <v>469</v>
      </c>
      <c r="E15" s="3">
        <v>9.56</v>
      </c>
      <c r="F15" s="3">
        <v>1580</v>
      </c>
      <c r="G15" s="3">
        <v>170</v>
      </c>
      <c r="H15" s="3">
        <v>103</v>
      </c>
      <c r="I15" s="3">
        <v>63.4</v>
      </c>
      <c r="J15" s="3">
        <v>1.37</v>
      </c>
      <c r="K15" s="3">
        <v>13.71</v>
      </c>
      <c r="L15" s="3">
        <v>25.31</v>
      </c>
      <c r="M15" s="3">
        <v>50</v>
      </c>
      <c r="O15" s="1"/>
      <c r="P15" s="1" t="s">
        <v>13</v>
      </c>
      <c r="Q15" s="2">
        <v>60</v>
      </c>
      <c r="R15" s="2">
        <v>1540</v>
      </c>
      <c r="S15" s="2">
        <v>44</v>
      </c>
      <c r="T15" s="2">
        <v>2110</v>
      </c>
      <c r="U15" s="2">
        <v>440</v>
      </c>
      <c r="V15" s="2">
        <v>197</v>
      </c>
      <c r="W15" s="2">
        <v>193</v>
      </c>
      <c r="X15" s="2">
        <v>1.38</v>
      </c>
      <c r="Y15" s="2">
        <v>12.13</v>
      </c>
      <c r="Z15" s="2"/>
      <c r="AA15" s="2">
        <v>66</v>
      </c>
    </row>
    <row r="16" spans="1:27">
      <c r="A16" s="3">
        <v>24</v>
      </c>
      <c r="B16" s="1" t="s">
        <v>14</v>
      </c>
      <c r="C16" s="3">
        <v>64</v>
      </c>
      <c r="D16" s="3"/>
      <c r="E16" s="3">
        <v>3.21</v>
      </c>
      <c r="F16" s="3">
        <v>986</v>
      </c>
      <c r="G16" s="3">
        <v>327</v>
      </c>
      <c r="H16" s="3">
        <v>35</v>
      </c>
      <c r="I16" s="3">
        <v>62.5</v>
      </c>
      <c r="J16" s="3">
        <v>1.52</v>
      </c>
      <c r="K16" s="3">
        <v>23.95</v>
      </c>
      <c r="L16" s="3">
        <v>13.08</v>
      </c>
      <c r="M16" s="3">
        <v>23</v>
      </c>
      <c r="O16" s="3"/>
      <c r="P16" s="1" t="s">
        <v>13</v>
      </c>
      <c r="Q16" s="3">
        <v>71</v>
      </c>
      <c r="R16" s="3">
        <v>281</v>
      </c>
      <c r="S16" s="3">
        <v>6.39</v>
      </c>
      <c r="T16" s="3">
        <v>2180</v>
      </c>
      <c r="U16" s="3">
        <v>663</v>
      </c>
      <c r="V16" s="3">
        <v>98</v>
      </c>
      <c r="W16" s="3"/>
      <c r="X16" s="3">
        <v>1.94</v>
      </c>
      <c r="Y16" s="3">
        <v>21.31</v>
      </c>
      <c r="Z16" s="3">
        <v>20.65</v>
      </c>
      <c r="AA16" s="3">
        <v>31</v>
      </c>
    </row>
    <row r="17" spans="1:13">
      <c r="A17" s="3">
        <v>26</v>
      </c>
      <c r="B17" s="1" t="s">
        <v>14</v>
      </c>
      <c r="C17" s="3">
        <v>66</v>
      </c>
      <c r="D17" s="3">
        <v>416</v>
      </c>
      <c r="E17" s="3">
        <v>17.4</v>
      </c>
      <c r="F17" s="3">
        <v>814</v>
      </c>
      <c r="G17" s="3">
        <v>131</v>
      </c>
      <c r="H17" s="3">
        <v>110</v>
      </c>
      <c r="I17" s="3">
        <v>56.8</v>
      </c>
      <c r="J17" s="3">
        <v>1.19</v>
      </c>
      <c r="K17" s="3">
        <v>3.99</v>
      </c>
      <c r="L17" s="3">
        <v>6.99</v>
      </c>
      <c r="M17" s="3">
        <v>32</v>
      </c>
    </row>
    <row r="18" spans="1:13">
      <c r="A18" s="3">
        <v>27</v>
      </c>
      <c r="B18" s="1" t="s">
        <v>14</v>
      </c>
      <c r="C18" s="3">
        <v>63</v>
      </c>
      <c r="D18" s="3">
        <v>77</v>
      </c>
      <c r="E18" s="3">
        <v>1.97</v>
      </c>
      <c r="F18" s="3">
        <v>1220</v>
      </c>
      <c r="G18" s="3">
        <v>331</v>
      </c>
      <c r="H18" s="3">
        <v>84</v>
      </c>
      <c r="I18" s="3">
        <v>102</v>
      </c>
      <c r="J18" s="3"/>
      <c r="K18" s="3"/>
      <c r="L18" s="3"/>
      <c r="M18" s="3">
        <v>4</v>
      </c>
    </row>
    <row r="19" spans="1:27">
      <c r="A19" s="3">
        <v>28</v>
      </c>
      <c r="B19" s="1" t="s">
        <v>14</v>
      </c>
      <c r="C19" s="3">
        <v>49</v>
      </c>
      <c r="D19" s="3"/>
      <c r="E19" s="3">
        <v>22.5</v>
      </c>
      <c r="F19" s="3">
        <v>1350</v>
      </c>
      <c r="G19" s="3">
        <v>279</v>
      </c>
      <c r="H19" s="3">
        <v>197</v>
      </c>
      <c r="I19" s="3"/>
      <c r="J19" s="3">
        <v>1.43</v>
      </c>
      <c r="K19" s="3">
        <v>4.9</v>
      </c>
      <c r="L19" s="3">
        <v>11.44</v>
      </c>
      <c r="M19" s="3">
        <v>26</v>
      </c>
      <c r="P19" s="2" t="s">
        <v>18</v>
      </c>
      <c r="R19">
        <f>TTEST(D2:D48,R2:R17,2,2)</f>
        <v>0.107714322283523</v>
      </c>
      <c r="S19">
        <f t="shared" ref="S19:AA19" si="0">TTEST(E2:E48,S2:S17,2,2)</f>
        <v>0.715494985337001</v>
      </c>
      <c r="T19">
        <f t="shared" si="0"/>
        <v>0.383654651531156</v>
      </c>
      <c r="U19" s="8">
        <f t="shared" si="0"/>
        <v>0.0276182901208077</v>
      </c>
      <c r="V19">
        <f t="shared" si="0"/>
        <v>0.922047925056165</v>
      </c>
      <c r="W19" s="8">
        <f t="shared" si="0"/>
        <v>0.00665062525411245</v>
      </c>
      <c r="X19">
        <f t="shared" si="0"/>
        <v>0.637292450259986</v>
      </c>
      <c r="Y19">
        <f t="shared" si="0"/>
        <v>0.135533290029312</v>
      </c>
      <c r="AA19">
        <f t="shared" si="0"/>
        <v>0.822827716704431</v>
      </c>
    </row>
    <row r="20" spans="1:27">
      <c r="A20" s="3">
        <v>29</v>
      </c>
      <c r="B20" s="1" t="s">
        <v>14</v>
      </c>
      <c r="C20" s="3">
        <v>61</v>
      </c>
      <c r="D20" s="3">
        <v>55.6</v>
      </c>
      <c r="E20" s="3">
        <v>1.85</v>
      </c>
      <c r="F20" s="3">
        <v>1400</v>
      </c>
      <c r="G20" s="3">
        <v>382</v>
      </c>
      <c r="H20" s="3">
        <v>153</v>
      </c>
      <c r="I20" s="3">
        <v>25.8</v>
      </c>
      <c r="J20" s="3">
        <v>1.65</v>
      </c>
      <c r="K20" s="3">
        <v>7.11</v>
      </c>
      <c r="L20" s="3">
        <v>10.44</v>
      </c>
      <c r="M20" s="3">
        <v>39</v>
      </c>
      <c r="P20" s="2" t="s">
        <v>15</v>
      </c>
      <c r="Q20">
        <f>AVERAGE(Q2:Q16)</f>
        <v>60</v>
      </c>
      <c r="R20">
        <f t="shared" ref="R20:AB20" si="1">AVERAGE(R2:R16)</f>
        <v>544.683333333333</v>
      </c>
      <c r="S20">
        <f t="shared" si="1"/>
        <v>13.7692307692308</v>
      </c>
      <c r="T20">
        <f t="shared" si="1"/>
        <v>1498</v>
      </c>
      <c r="U20">
        <f t="shared" si="1"/>
        <v>381</v>
      </c>
      <c r="V20">
        <f t="shared" si="1"/>
        <v>112</v>
      </c>
      <c r="W20">
        <f t="shared" si="1"/>
        <v>170.784615384615</v>
      </c>
      <c r="X20">
        <f t="shared" si="1"/>
        <v>2.04785714285714</v>
      </c>
      <c r="Y20">
        <f t="shared" si="1"/>
        <v>8.75642857142857</v>
      </c>
      <c r="AA20">
        <f t="shared" si="1"/>
        <v>40.2857142857143</v>
      </c>
    </row>
    <row r="21" spans="1:27">
      <c r="A21" s="3">
        <v>30</v>
      </c>
      <c r="B21" s="1" t="s">
        <v>14</v>
      </c>
      <c r="C21" s="3">
        <v>38</v>
      </c>
      <c r="D21" s="3">
        <v>326</v>
      </c>
      <c r="E21" s="3">
        <v>2.42</v>
      </c>
      <c r="F21" s="3">
        <v>2010</v>
      </c>
      <c r="G21" s="3">
        <v>648</v>
      </c>
      <c r="H21" s="3">
        <v>227</v>
      </c>
      <c r="I21" s="3">
        <v>229</v>
      </c>
      <c r="J21" s="3">
        <v>1.19</v>
      </c>
      <c r="K21" s="3">
        <v>13.1</v>
      </c>
      <c r="L21" s="3">
        <v>11</v>
      </c>
      <c r="M21" s="3">
        <v>76</v>
      </c>
      <c r="P21" s="2" t="s">
        <v>16</v>
      </c>
      <c r="Q21">
        <f>STDEV(Q2:Q16)</f>
        <v>10.4266142977616</v>
      </c>
      <c r="R21">
        <f t="shared" ref="R21:AA21" si="2">STDEV(R2:R16)</f>
        <v>695.394473836559</v>
      </c>
      <c r="S21">
        <f t="shared" si="2"/>
        <v>11.9018321149438</v>
      </c>
      <c r="T21">
        <f t="shared" si="2"/>
        <v>336.647335607203</v>
      </c>
      <c r="U21">
        <f t="shared" si="2"/>
        <v>131.661570819922</v>
      </c>
      <c r="V21">
        <f t="shared" si="2"/>
        <v>53.5243602750854</v>
      </c>
      <c r="W21">
        <f t="shared" si="2"/>
        <v>169.974036478878</v>
      </c>
      <c r="X21">
        <f t="shared" si="2"/>
        <v>0.57738373550177</v>
      </c>
      <c r="Y21">
        <f t="shared" si="2"/>
        <v>4.44883149246537</v>
      </c>
      <c r="Z21" t="e">
        <f t="shared" si="2"/>
        <v>#DIV/0!</v>
      </c>
      <c r="AA21">
        <f t="shared" si="2"/>
        <v>16.0452656397627</v>
      </c>
    </row>
    <row r="22" spans="1:27">
      <c r="A22" s="3">
        <v>32</v>
      </c>
      <c r="B22" s="1" t="s">
        <v>14</v>
      </c>
      <c r="C22" s="3">
        <v>62</v>
      </c>
      <c r="D22" s="3">
        <v>53.3</v>
      </c>
      <c r="E22" s="3">
        <v>24.7</v>
      </c>
      <c r="F22" s="3">
        <v>2370</v>
      </c>
      <c r="G22" s="3">
        <v>415</v>
      </c>
      <c r="H22" s="3">
        <v>124</v>
      </c>
      <c r="I22" s="3">
        <v>114</v>
      </c>
      <c r="J22" s="3">
        <v>2.27</v>
      </c>
      <c r="K22" s="3">
        <v>17.72</v>
      </c>
      <c r="L22" s="3">
        <v>11.89</v>
      </c>
      <c r="M22" s="3">
        <v>92</v>
      </c>
      <c r="P22" s="2" t="s">
        <v>17</v>
      </c>
      <c r="Q22">
        <f>Q21/3.873</f>
        <v>2.69212865937556</v>
      </c>
      <c r="R22">
        <f t="shared" ref="R22:AA22" si="3">R21/3.873</f>
        <v>179.549309020542</v>
      </c>
      <c r="S22">
        <f t="shared" si="3"/>
        <v>3.07302662404952</v>
      </c>
      <c r="T22">
        <f t="shared" si="3"/>
        <v>86.9215945280668</v>
      </c>
      <c r="U22">
        <f t="shared" si="3"/>
        <v>33.9947252310668</v>
      </c>
      <c r="V22">
        <f t="shared" si="3"/>
        <v>13.8198709721367</v>
      </c>
      <c r="W22">
        <f t="shared" si="3"/>
        <v>43.8869187913448</v>
      </c>
      <c r="X22">
        <f t="shared" si="3"/>
        <v>0.149079198425451</v>
      </c>
      <c r="Y22">
        <f t="shared" si="3"/>
        <v>1.14867841272021</v>
      </c>
      <c r="Z22" t="e">
        <f t="shared" si="3"/>
        <v>#DIV/0!</v>
      </c>
      <c r="AA22">
        <f t="shared" si="3"/>
        <v>4.14285195965988</v>
      </c>
    </row>
    <row r="23" spans="1:13">
      <c r="A23" s="3">
        <v>33</v>
      </c>
      <c r="B23" s="1" t="s">
        <v>14</v>
      </c>
      <c r="C23" s="3">
        <v>69</v>
      </c>
      <c r="D23" s="3">
        <v>43.4</v>
      </c>
      <c r="E23" s="3">
        <v>17.4</v>
      </c>
      <c r="F23" s="3">
        <v>1330</v>
      </c>
      <c r="G23" s="3">
        <v>236</v>
      </c>
      <c r="H23" s="3">
        <v>76</v>
      </c>
      <c r="I23" s="3">
        <v>142</v>
      </c>
      <c r="J23" s="3">
        <v>3.21</v>
      </c>
      <c r="K23" s="3">
        <v>9.67</v>
      </c>
      <c r="L23" s="3">
        <v>10.12</v>
      </c>
      <c r="M23" s="3">
        <v>41</v>
      </c>
    </row>
    <row r="24" spans="1:13">
      <c r="A24" s="3">
        <v>35</v>
      </c>
      <c r="B24" s="1" t="s">
        <v>14</v>
      </c>
      <c r="C24" s="3">
        <v>55</v>
      </c>
      <c r="D24" s="3">
        <v>140</v>
      </c>
      <c r="E24" s="3">
        <v>10.4</v>
      </c>
      <c r="F24" s="3"/>
      <c r="G24" s="3"/>
      <c r="H24" s="3"/>
      <c r="I24" s="3"/>
      <c r="J24" s="3"/>
      <c r="K24" s="3"/>
      <c r="L24" s="3"/>
      <c r="M24" s="3">
        <v>22</v>
      </c>
    </row>
    <row r="25" spans="1:13">
      <c r="A25" s="3">
        <v>38</v>
      </c>
      <c r="B25" s="1" t="s">
        <v>14</v>
      </c>
      <c r="C25" s="3">
        <v>63</v>
      </c>
      <c r="D25" s="3">
        <v>459</v>
      </c>
      <c r="E25" s="3">
        <v>12.8</v>
      </c>
      <c r="F25" s="3">
        <v>1460</v>
      </c>
      <c r="G25" s="3">
        <v>269</v>
      </c>
      <c r="H25" s="3">
        <v>187</v>
      </c>
      <c r="I25" s="3">
        <v>105</v>
      </c>
      <c r="J25" s="3">
        <v>1.73</v>
      </c>
      <c r="K25" s="3">
        <v>11.38</v>
      </c>
      <c r="L25" s="3">
        <v>5.89</v>
      </c>
      <c r="M25" s="3">
        <v>41</v>
      </c>
    </row>
    <row r="26" spans="1:13">
      <c r="A26" s="3">
        <v>40</v>
      </c>
      <c r="B26" s="1" t="s">
        <v>14</v>
      </c>
      <c r="C26" s="3">
        <v>68</v>
      </c>
      <c r="D26" s="3"/>
      <c r="E26" s="3">
        <v>5.63</v>
      </c>
      <c r="F26" s="3">
        <v>1460</v>
      </c>
      <c r="G26" s="3">
        <v>193</v>
      </c>
      <c r="H26" s="3">
        <v>48</v>
      </c>
      <c r="I26" s="3">
        <v>22.3</v>
      </c>
      <c r="J26" s="3">
        <v>2.08</v>
      </c>
      <c r="K26" s="3">
        <v>6.54</v>
      </c>
      <c r="L26" s="3">
        <v>6.43</v>
      </c>
      <c r="M26" s="3">
        <v>21</v>
      </c>
    </row>
    <row r="27" spans="1:13">
      <c r="A27" s="5">
        <v>41</v>
      </c>
      <c r="B27" s="1" t="s">
        <v>14</v>
      </c>
      <c r="C27" s="5">
        <v>60</v>
      </c>
      <c r="D27" s="5"/>
      <c r="E27" s="5">
        <v>21.6</v>
      </c>
      <c r="F27" s="5">
        <v>2110</v>
      </c>
      <c r="G27" s="5">
        <v>397</v>
      </c>
      <c r="H27" s="5">
        <v>118</v>
      </c>
      <c r="I27" s="5">
        <v>11</v>
      </c>
      <c r="J27" s="5">
        <v>0.73</v>
      </c>
      <c r="K27" s="5">
        <v>8.49</v>
      </c>
      <c r="L27" s="5">
        <v>12.31</v>
      </c>
      <c r="M27" s="5">
        <v>64</v>
      </c>
    </row>
    <row r="28" spans="1:13">
      <c r="A28" s="3">
        <v>43</v>
      </c>
      <c r="B28" s="1" t="s">
        <v>14</v>
      </c>
      <c r="C28" s="3">
        <v>74</v>
      </c>
      <c r="D28" s="3">
        <v>908</v>
      </c>
      <c r="E28" s="3">
        <v>48.2</v>
      </c>
      <c r="F28" s="3">
        <v>2290</v>
      </c>
      <c r="G28" s="3">
        <v>481</v>
      </c>
      <c r="H28" s="3">
        <v>143</v>
      </c>
      <c r="I28" s="3">
        <v>9</v>
      </c>
      <c r="J28" s="3">
        <v>1.59</v>
      </c>
      <c r="K28" s="3">
        <v>6.86</v>
      </c>
      <c r="L28" s="3">
        <v>27.81</v>
      </c>
      <c r="M28" s="3">
        <v>105</v>
      </c>
    </row>
    <row r="29" spans="1:13">
      <c r="A29" s="3">
        <v>46</v>
      </c>
      <c r="B29" s="1" t="s">
        <v>14</v>
      </c>
      <c r="C29" s="3">
        <v>56</v>
      </c>
      <c r="D29" s="3">
        <v>336</v>
      </c>
      <c r="E29" s="3">
        <v>2.45</v>
      </c>
      <c r="F29" s="3">
        <v>1400</v>
      </c>
      <c r="G29" s="3">
        <v>432</v>
      </c>
      <c r="H29" s="3">
        <v>127</v>
      </c>
      <c r="I29" s="3">
        <v>9.4</v>
      </c>
      <c r="J29" s="3">
        <v>1.38</v>
      </c>
      <c r="K29" s="3">
        <v>1.06</v>
      </c>
      <c r="L29" s="3">
        <v>11.95</v>
      </c>
      <c r="M29" s="3">
        <v>36</v>
      </c>
    </row>
    <row r="30" spans="1:13">
      <c r="A30" s="3">
        <v>47</v>
      </c>
      <c r="B30" s="1" t="s">
        <v>14</v>
      </c>
      <c r="C30" s="3">
        <v>77</v>
      </c>
      <c r="D30" s="3">
        <v>80.9</v>
      </c>
      <c r="E30" s="3">
        <v>10.6</v>
      </c>
      <c r="F30" s="3">
        <v>821</v>
      </c>
      <c r="G30" s="3"/>
      <c r="H30" s="3">
        <v>29</v>
      </c>
      <c r="I30" s="3">
        <v>5</v>
      </c>
      <c r="J30" s="3">
        <v>2.46</v>
      </c>
      <c r="K30" s="3">
        <v>19.17</v>
      </c>
      <c r="L30" s="3">
        <v>11.38</v>
      </c>
      <c r="M30" s="3">
        <v>21</v>
      </c>
    </row>
    <row r="31" spans="1:13">
      <c r="A31" s="3">
        <v>51</v>
      </c>
      <c r="B31" s="1" t="s">
        <v>14</v>
      </c>
      <c r="C31" s="3">
        <v>79</v>
      </c>
      <c r="D31" s="3"/>
      <c r="E31" s="3">
        <v>17.1</v>
      </c>
      <c r="F31" s="3">
        <v>1010</v>
      </c>
      <c r="G31" s="3">
        <v>166</v>
      </c>
      <c r="H31" s="3">
        <v>76</v>
      </c>
      <c r="I31" s="3">
        <v>13</v>
      </c>
      <c r="J31" s="3">
        <v>3.85</v>
      </c>
      <c r="K31" s="3">
        <v>0.99</v>
      </c>
      <c r="L31" s="3">
        <v>96.4</v>
      </c>
      <c r="M31" s="3">
        <v>55</v>
      </c>
    </row>
    <row r="32" spans="1:13">
      <c r="A32" s="3">
        <v>52</v>
      </c>
      <c r="B32" s="1" t="s">
        <v>14</v>
      </c>
      <c r="C32" s="3">
        <v>77</v>
      </c>
      <c r="D32" s="3"/>
      <c r="E32" s="3">
        <v>34</v>
      </c>
      <c r="F32" s="3">
        <v>1680</v>
      </c>
      <c r="G32" s="3">
        <v>358</v>
      </c>
      <c r="H32" s="3">
        <v>64</v>
      </c>
      <c r="I32" s="3">
        <v>148</v>
      </c>
      <c r="J32" s="3">
        <v>3.62</v>
      </c>
      <c r="K32" s="3">
        <v>4.65</v>
      </c>
      <c r="L32" s="3">
        <v>17.97</v>
      </c>
      <c r="M32" s="3">
        <v>62</v>
      </c>
    </row>
    <row r="33" spans="1:13">
      <c r="A33" s="6">
        <v>53</v>
      </c>
      <c r="B33" s="1" t="s">
        <v>14</v>
      </c>
      <c r="C33" s="7">
        <v>44</v>
      </c>
      <c r="D33" s="7">
        <v>1130</v>
      </c>
      <c r="E33" s="7">
        <v>1.62</v>
      </c>
      <c r="F33" s="7">
        <v>1150</v>
      </c>
      <c r="G33" s="7">
        <v>136</v>
      </c>
      <c r="H33" s="7">
        <v>205</v>
      </c>
      <c r="I33" s="7">
        <v>5</v>
      </c>
      <c r="J33" s="7">
        <v>1.75</v>
      </c>
      <c r="K33" s="7">
        <v>25.63</v>
      </c>
      <c r="L33" s="7">
        <v>23.64</v>
      </c>
      <c r="M33" s="7">
        <v>36</v>
      </c>
    </row>
    <row r="34" spans="1:13">
      <c r="A34" s="1"/>
      <c r="B34" s="1" t="s">
        <v>14</v>
      </c>
      <c r="C34" s="1">
        <v>33</v>
      </c>
      <c r="D34" s="1">
        <v>61.3</v>
      </c>
      <c r="E34" s="1">
        <v>3.96</v>
      </c>
      <c r="F34" s="1">
        <v>1080</v>
      </c>
      <c r="G34" s="1">
        <v>547</v>
      </c>
      <c r="H34" s="1">
        <v>205</v>
      </c>
      <c r="I34" s="1">
        <v>178</v>
      </c>
      <c r="J34" s="1"/>
      <c r="K34" s="1"/>
      <c r="L34" s="1"/>
      <c r="M34" s="1">
        <v>29</v>
      </c>
    </row>
    <row r="35" spans="1:13">
      <c r="A35" s="1"/>
      <c r="B35" s="1" t="s">
        <v>14</v>
      </c>
      <c r="C35" s="2">
        <v>43</v>
      </c>
      <c r="D35" s="2">
        <v>259</v>
      </c>
      <c r="E35" s="2">
        <v>13</v>
      </c>
      <c r="F35" s="2">
        <v>1440</v>
      </c>
      <c r="G35" s="2">
        <v>386</v>
      </c>
      <c r="H35" s="2">
        <v>176</v>
      </c>
      <c r="I35" s="2">
        <v>7.2</v>
      </c>
      <c r="J35" s="2"/>
      <c r="K35" s="2"/>
      <c r="L35" s="2"/>
      <c r="M35" s="2">
        <v>66</v>
      </c>
    </row>
    <row r="36" spans="1:13">
      <c r="A36" s="1"/>
      <c r="B36" s="1" t="s">
        <v>14</v>
      </c>
      <c r="C36" s="2">
        <v>49</v>
      </c>
      <c r="D36" s="2">
        <v>82.4</v>
      </c>
      <c r="E36" s="2">
        <v>18.8</v>
      </c>
      <c r="F36" s="2"/>
      <c r="G36" s="2"/>
      <c r="H36" s="2"/>
      <c r="I36" s="2">
        <v>60</v>
      </c>
      <c r="J36" s="2">
        <v>1.31</v>
      </c>
      <c r="K36" s="2">
        <v>5.92</v>
      </c>
      <c r="L36" s="2">
        <v>7.37</v>
      </c>
      <c r="M36" s="2">
        <v>26</v>
      </c>
    </row>
    <row r="37" spans="1:13">
      <c r="A37" s="1"/>
      <c r="B37" s="1" t="s">
        <v>14</v>
      </c>
      <c r="C37" s="2">
        <v>52</v>
      </c>
      <c r="D37" s="2">
        <v>34.2</v>
      </c>
      <c r="E37" s="2">
        <v>1</v>
      </c>
      <c r="F37" s="2">
        <v>1940</v>
      </c>
      <c r="G37" s="2">
        <v>254</v>
      </c>
      <c r="H37" s="2">
        <v>65</v>
      </c>
      <c r="I37" s="2">
        <v>181</v>
      </c>
      <c r="J37" s="2">
        <v>0.46</v>
      </c>
      <c r="K37" s="2">
        <v>4.31</v>
      </c>
      <c r="L37" s="2">
        <v>8.67</v>
      </c>
      <c r="M37" s="2">
        <v>105</v>
      </c>
    </row>
    <row r="38" spans="1:13">
      <c r="A38" s="1"/>
      <c r="B38" s="1" t="s">
        <v>14</v>
      </c>
      <c r="C38" s="2">
        <v>54</v>
      </c>
      <c r="D38" s="2">
        <v>86.2</v>
      </c>
      <c r="E38" s="2">
        <v>4.2</v>
      </c>
      <c r="F38" s="2"/>
      <c r="G38" s="2"/>
      <c r="H38" s="2"/>
      <c r="I38" s="2">
        <v>505</v>
      </c>
      <c r="J38" s="2">
        <v>1.48</v>
      </c>
      <c r="K38" s="2">
        <v>19.14</v>
      </c>
      <c r="L38" s="2">
        <v>21.73</v>
      </c>
      <c r="M38" s="2">
        <v>38</v>
      </c>
    </row>
    <row r="39" spans="1:13">
      <c r="A39" s="1"/>
      <c r="B39" s="1" t="s">
        <v>14</v>
      </c>
      <c r="C39" s="2">
        <v>56</v>
      </c>
      <c r="D39" s="2">
        <v>1250</v>
      </c>
      <c r="E39" s="2">
        <v>4.07</v>
      </c>
      <c r="F39" s="2"/>
      <c r="G39" s="2"/>
      <c r="H39" s="2"/>
      <c r="I39" s="2">
        <v>51</v>
      </c>
      <c r="J39" s="2">
        <v>2.88</v>
      </c>
      <c r="K39" s="2">
        <v>41.99</v>
      </c>
      <c r="L39" s="2">
        <v>15.32</v>
      </c>
      <c r="M39" s="2">
        <v>12</v>
      </c>
    </row>
    <row r="40" spans="1:13">
      <c r="A40" s="1"/>
      <c r="B40" s="1" t="s">
        <v>14</v>
      </c>
      <c r="C40" s="2">
        <v>57</v>
      </c>
      <c r="D40" s="2">
        <v>1170</v>
      </c>
      <c r="E40" s="2">
        <v>4.6</v>
      </c>
      <c r="F40" s="2">
        <v>1680</v>
      </c>
      <c r="G40" s="2">
        <v>222</v>
      </c>
      <c r="H40" s="2">
        <v>149</v>
      </c>
      <c r="I40" s="2">
        <v>139</v>
      </c>
      <c r="J40" s="2">
        <v>1.21</v>
      </c>
      <c r="K40" s="2">
        <v>8.83</v>
      </c>
      <c r="L40" s="2">
        <v>13.83</v>
      </c>
      <c r="M40" s="2">
        <v>34</v>
      </c>
    </row>
    <row r="41" spans="1:13">
      <c r="A41" s="3"/>
      <c r="B41" s="1" t="s">
        <v>14</v>
      </c>
      <c r="C41" s="3">
        <v>59</v>
      </c>
      <c r="D41" s="3">
        <v>147</v>
      </c>
      <c r="E41" s="3">
        <v>2.06</v>
      </c>
      <c r="F41" s="3">
        <v>1480</v>
      </c>
      <c r="G41" s="3">
        <v>157</v>
      </c>
      <c r="H41" s="3">
        <v>92</v>
      </c>
      <c r="I41" s="3">
        <v>6.4</v>
      </c>
      <c r="J41" s="3">
        <v>1.97</v>
      </c>
      <c r="K41" s="3">
        <v>7.24</v>
      </c>
      <c r="L41" s="3">
        <v>13.48</v>
      </c>
      <c r="M41" s="3">
        <v>33</v>
      </c>
    </row>
    <row r="42" spans="1:13">
      <c r="A42" s="1"/>
      <c r="B42" s="1" t="s">
        <v>14</v>
      </c>
      <c r="C42" s="2">
        <v>59</v>
      </c>
      <c r="D42" s="2">
        <v>221</v>
      </c>
      <c r="E42" s="2">
        <v>1.79</v>
      </c>
      <c r="F42" s="2">
        <v>1370</v>
      </c>
      <c r="G42" s="2">
        <v>243</v>
      </c>
      <c r="H42" s="2">
        <v>109</v>
      </c>
      <c r="I42" s="2">
        <v>75.4</v>
      </c>
      <c r="J42" s="2">
        <v>0.64</v>
      </c>
      <c r="K42" s="2">
        <v>5.96</v>
      </c>
      <c r="L42" s="2">
        <v>14.04</v>
      </c>
      <c r="M42" s="2">
        <v>11</v>
      </c>
    </row>
    <row r="43" spans="1:13">
      <c r="A43" s="1"/>
      <c r="B43" s="1" t="s">
        <v>14</v>
      </c>
      <c r="C43" s="2">
        <v>60</v>
      </c>
      <c r="D43" s="2">
        <v>170</v>
      </c>
      <c r="E43" s="2">
        <v>3.01</v>
      </c>
      <c r="F43" s="2">
        <v>1040</v>
      </c>
      <c r="G43" s="2">
        <v>214</v>
      </c>
      <c r="H43" s="2">
        <v>95</v>
      </c>
      <c r="I43" s="2">
        <v>73</v>
      </c>
      <c r="J43" s="2">
        <v>1.59</v>
      </c>
      <c r="K43" s="2">
        <v>16.25</v>
      </c>
      <c r="L43" s="2">
        <v>14.51</v>
      </c>
      <c r="M43" s="2">
        <v>24</v>
      </c>
    </row>
    <row r="44" spans="1:13">
      <c r="A44" s="1"/>
      <c r="B44" s="1" t="s">
        <v>14</v>
      </c>
      <c r="C44" s="1">
        <v>63</v>
      </c>
      <c r="D44" s="1">
        <v>383</v>
      </c>
      <c r="E44" s="1">
        <v>17.2</v>
      </c>
      <c r="F44" s="1">
        <v>1970</v>
      </c>
      <c r="G44" s="1">
        <v>423</v>
      </c>
      <c r="H44" s="1">
        <v>162</v>
      </c>
      <c r="I44" s="1">
        <v>98.8</v>
      </c>
      <c r="J44" s="1">
        <v>2.51</v>
      </c>
      <c r="K44" s="1">
        <v>14.34</v>
      </c>
      <c r="L44" s="1">
        <v>10.51</v>
      </c>
      <c r="M44" s="1">
        <v>18</v>
      </c>
    </row>
    <row r="45" spans="1:13">
      <c r="A45" s="1"/>
      <c r="B45" s="1" t="s">
        <v>14</v>
      </c>
      <c r="C45" s="2">
        <v>63</v>
      </c>
      <c r="D45" s="2">
        <v>133</v>
      </c>
      <c r="E45" s="2"/>
      <c r="F45" s="2">
        <v>629</v>
      </c>
      <c r="G45" s="2">
        <v>152</v>
      </c>
      <c r="H45" s="2">
        <v>59</v>
      </c>
      <c r="I45" s="2">
        <v>62.4</v>
      </c>
      <c r="J45" s="2">
        <v>3.99</v>
      </c>
      <c r="K45" s="2">
        <v>22.05</v>
      </c>
      <c r="L45" s="2">
        <v>27.04</v>
      </c>
      <c r="M45" s="2">
        <v>76</v>
      </c>
    </row>
    <row r="46" spans="1:13">
      <c r="A46" s="1"/>
      <c r="B46" s="1" t="s">
        <v>14</v>
      </c>
      <c r="C46" s="2">
        <v>64</v>
      </c>
      <c r="D46" s="2">
        <v>198</v>
      </c>
      <c r="E46" s="2">
        <v>8.1</v>
      </c>
      <c r="F46" s="2">
        <v>1310</v>
      </c>
      <c r="G46" s="2">
        <v>171</v>
      </c>
      <c r="H46" s="2">
        <v>105</v>
      </c>
      <c r="I46" s="2">
        <v>78.4</v>
      </c>
      <c r="J46" s="2">
        <v>1.7</v>
      </c>
      <c r="K46" s="2">
        <v>12.67</v>
      </c>
      <c r="L46" s="2">
        <v>16.64</v>
      </c>
      <c r="M46" s="2">
        <v>24</v>
      </c>
    </row>
    <row r="47" spans="1:13">
      <c r="A47" s="1"/>
      <c r="B47" s="1" t="s">
        <v>14</v>
      </c>
      <c r="C47" s="2">
        <v>69</v>
      </c>
      <c r="D47" s="2">
        <v>410</v>
      </c>
      <c r="E47" s="2">
        <v>10.9</v>
      </c>
      <c r="F47" s="2">
        <v>1170</v>
      </c>
      <c r="G47" s="2">
        <v>137</v>
      </c>
      <c r="H47" s="2">
        <v>82</v>
      </c>
      <c r="I47" s="2">
        <v>163</v>
      </c>
      <c r="J47" s="2">
        <v>3.7</v>
      </c>
      <c r="K47" s="2">
        <v>26.79</v>
      </c>
      <c r="L47" s="2">
        <v>21.87</v>
      </c>
      <c r="M47" s="2">
        <v>29</v>
      </c>
    </row>
    <row r="48" spans="1:13">
      <c r="A48" s="1"/>
      <c r="B48" s="1" t="s">
        <v>14</v>
      </c>
      <c r="C48" s="2">
        <v>74</v>
      </c>
      <c r="D48" s="2">
        <v>165</v>
      </c>
      <c r="E48" s="2">
        <v>3.5</v>
      </c>
      <c r="F48" s="2">
        <v>1250</v>
      </c>
      <c r="G48" s="2">
        <v>380</v>
      </c>
      <c r="H48" s="2">
        <v>170</v>
      </c>
      <c r="I48" s="2">
        <v>35.9</v>
      </c>
      <c r="J48" s="2">
        <v>2.52</v>
      </c>
      <c r="K48" s="2">
        <v>4</v>
      </c>
      <c r="L48" s="2">
        <v>10.61</v>
      </c>
      <c r="M48" s="2">
        <v>17</v>
      </c>
    </row>
    <row r="50" spans="2:13">
      <c r="B50" s="2" t="s">
        <v>15</v>
      </c>
      <c r="C50">
        <f>AVERAGE(C2:C48)</f>
        <v>61.0212765957447</v>
      </c>
      <c r="D50">
        <f t="shared" ref="D50:M50" si="4">AVERAGE(D2:D48)</f>
        <v>303.986486486487</v>
      </c>
      <c r="E50">
        <f t="shared" si="4"/>
        <v>12.1806818181818</v>
      </c>
      <c r="F50">
        <f t="shared" si="4"/>
        <v>1401.39534883721</v>
      </c>
      <c r="G50">
        <f t="shared" si="4"/>
        <v>292.119047619048</v>
      </c>
      <c r="H50">
        <f t="shared" si="4"/>
        <v>113.511627906977</v>
      </c>
      <c r="I50">
        <f t="shared" si="4"/>
        <v>72.6333333333333</v>
      </c>
      <c r="J50">
        <f t="shared" si="4"/>
        <v>2.22186046511628</v>
      </c>
      <c r="K50">
        <f t="shared" si="4"/>
        <v>14.9397674418605</v>
      </c>
      <c r="L50">
        <f t="shared" si="4"/>
        <v>17.9123809523809</v>
      </c>
      <c r="M50">
        <f t="shared" si="4"/>
        <v>38.7333333333333</v>
      </c>
    </row>
    <row r="51" spans="2:13">
      <c r="B51" s="2" t="s">
        <v>16</v>
      </c>
      <c r="C51">
        <f>STDEV(C2:C48)</f>
        <v>10.6127268997143</v>
      </c>
      <c r="D51">
        <f t="shared" ref="D51:M51" si="5">STDEV(D2:D48)</f>
        <v>327.277310346849</v>
      </c>
      <c r="E51">
        <f t="shared" si="5"/>
        <v>14.2049364818906</v>
      </c>
      <c r="F51">
        <f t="shared" si="5"/>
        <v>376.427134511979</v>
      </c>
      <c r="G51">
        <f t="shared" si="5"/>
        <v>125.772966652354</v>
      </c>
      <c r="H51">
        <f t="shared" si="5"/>
        <v>50.5137284936921</v>
      </c>
      <c r="I51">
        <f t="shared" si="5"/>
        <v>87.6613006768873</v>
      </c>
      <c r="J51">
        <f t="shared" si="5"/>
        <v>1.32652114985734</v>
      </c>
      <c r="K51">
        <f t="shared" si="5"/>
        <v>14.976692286663</v>
      </c>
      <c r="L51">
        <f t="shared" si="5"/>
        <v>15.6537384001431</v>
      </c>
      <c r="M51">
        <f t="shared" si="5"/>
        <v>24.1401212620288</v>
      </c>
    </row>
    <row r="52" spans="2:13">
      <c r="B52" s="2" t="s">
        <v>17</v>
      </c>
      <c r="C52">
        <f>C51/6.8557</f>
        <v>1.54801506771216</v>
      </c>
      <c r="D52">
        <f t="shared" ref="D52:M52" si="6">D51/6.8557</f>
        <v>47.737985960128</v>
      </c>
      <c r="E52">
        <f t="shared" si="6"/>
        <v>2.071989218007</v>
      </c>
      <c r="F52">
        <f t="shared" si="6"/>
        <v>54.9071771681927</v>
      </c>
      <c r="G52">
        <f t="shared" si="6"/>
        <v>18.3457512219546</v>
      </c>
      <c r="H52">
        <f t="shared" si="6"/>
        <v>7.36813578390129</v>
      </c>
      <c r="I52">
        <f t="shared" si="6"/>
        <v>12.7866302021511</v>
      </c>
      <c r="J52">
        <f t="shared" si="6"/>
        <v>0.193491714902539</v>
      </c>
      <c r="K52">
        <f t="shared" si="6"/>
        <v>2.18456062643683</v>
      </c>
      <c r="L52">
        <f t="shared" si="6"/>
        <v>2.28331729803567</v>
      </c>
      <c r="M52">
        <f t="shared" si="6"/>
        <v>3.52117526467447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22" sqref="H22"/>
    </sheetView>
  </sheetViews>
  <sheetFormatPr defaultColWidth="8.66666666666667" defaultRowHeight="14"/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1">
        <v>1</v>
      </c>
      <c r="B2" s="1" t="s">
        <v>13</v>
      </c>
      <c r="C2" s="1">
        <v>61</v>
      </c>
      <c r="D2" s="1">
        <v>481</v>
      </c>
      <c r="E2" s="1">
        <v>15.9</v>
      </c>
      <c r="F2" s="1">
        <v>1130</v>
      </c>
      <c r="G2" s="1">
        <v>413</v>
      </c>
      <c r="H2" s="1">
        <v>124</v>
      </c>
      <c r="I2" s="1">
        <v>302</v>
      </c>
      <c r="J2" s="1">
        <v>1.29</v>
      </c>
      <c r="K2" s="1">
        <v>4.85</v>
      </c>
      <c r="L2" s="1"/>
      <c r="M2" s="1">
        <v>66</v>
      </c>
    </row>
    <row r="3" spans="1:13">
      <c r="A3" s="1">
        <v>10</v>
      </c>
      <c r="B3" s="1" t="s">
        <v>13</v>
      </c>
      <c r="C3" s="1">
        <v>66</v>
      </c>
      <c r="D3" s="1">
        <v>2330</v>
      </c>
      <c r="E3" s="1">
        <v>5.91</v>
      </c>
      <c r="F3" s="1">
        <v>1370</v>
      </c>
      <c r="G3" s="1">
        <v>501</v>
      </c>
      <c r="H3" s="1">
        <v>143</v>
      </c>
      <c r="I3" s="1">
        <v>47.4</v>
      </c>
      <c r="J3" s="1">
        <v>2</v>
      </c>
      <c r="K3" s="1">
        <v>10.85</v>
      </c>
      <c r="L3" s="1"/>
      <c r="M3" s="1">
        <v>40</v>
      </c>
    </row>
    <row r="4" spans="1:13">
      <c r="A4" s="1">
        <v>11</v>
      </c>
      <c r="B4" s="1" t="s">
        <v>13</v>
      </c>
      <c r="C4" s="1">
        <v>66</v>
      </c>
      <c r="D4" s="1">
        <v>39.3</v>
      </c>
      <c r="E4" s="1">
        <v>13.5</v>
      </c>
      <c r="F4" s="1">
        <v>1640</v>
      </c>
      <c r="G4" s="1">
        <v>220</v>
      </c>
      <c r="H4" s="1">
        <v>69</v>
      </c>
      <c r="I4" s="1">
        <v>14.5</v>
      </c>
      <c r="J4" s="1"/>
      <c r="K4" s="1"/>
      <c r="L4" s="1"/>
      <c r="M4" s="1">
        <v>32</v>
      </c>
    </row>
    <row r="5" spans="1:13">
      <c r="A5" s="1">
        <v>12</v>
      </c>
      <c r="B5" s="1" t="s">
        <v>13</v>
      </c>
      <c r="C5" s="1">
        <v>70</v>
      </c>
      <c r="D5" s="1"/>
      <c r="E5" s="1">
        <v>5.12</v>
      </c>
      <c r="F5" s="1">
        <v>1120</v>
      </c>
      <c r="G5" s="1">
        <v>122</v>
      </c>
      <c r="H5" s="1">
        <v>60</v>
      </c>
      <c r="I5" s="1">
        <v>412</v>
      </c>
      <c r="J5" s="1">
        <v>3.13</v>
      </c>
      <c r="K5" s="1">
        <v>7.94</v>
      </c>
      <c r="L5" s="1"/>
      <c r="M5" s="1">
        <v>25</v>
      </c>
    </row>
    <row r="6" spans="1:13">
      <c r="A6" s="1">
        <v>13</v>
      </c>
      <c r="B6" s="1" t="s">
        <v>13</v>
      </c>
      <c r="C6" s="1">
        <v>76</v>
      </c>
      <c r="D6" s="1">
        <v>240</v>
      </c>
      <c r="E6" s="1">
        <v>12</v>
      </c>
      <c r="F6" s="1">
        <v>1420</v>
      </c>
      <c r="G6" s="1">
        <v>450</v>
      </c>
      <c r="H6" s="1">
        <v>92</v>
      </c>
      <c r="I6" s="1"/>
      <c r="J6" s="1">
        <v>2.79</v>
      </c>
      <c r="K6" s="1">
        <v>3.93</v>
      </c>
      <c r="L6" s="1"/>
      <c r="M6" s="1">
        <v>59</v>
      </c>
    </row>
    <row r="7" spans="1:13">
      <c r="A7" s="1">
        <v>15</v>
      </c>
      <c r="B7" s="1" t="s">
        <v>13</v>
      </c>
      <c r="C7" s="1">
        <v>55</v>
      </c>
      <c r="D7" s="1">
        <v>28.7</v>
      </c>
      <c r="E7" s="1">
        <v>10.7</v>
      </c>
      <c r="F7" s="1">
        <v>1520</v>
      </c>
      <c r="G7" s="1">
        <v>396</v>
      </c>
      <c r="H7" s="1">
        <v>76</v>
      </c>
      <c r="I7" s="1">
        <v>66.5</v>
      </c>
      <c r="J7" s="1">
        <v>1.69</v>
      </c>
      <c r="K7" s="1">
        <v>6.19</v>
      </c>
      <c r="L7" s="1"/>
      <c r="M7" s="1">
        <v>50</v>
      </c>
    </row>
    <row r="8" spans="1:13">
      <c r="A8" s="3">
        <v>36</v>
      </c>
      <c r="B8" s="1" t="s">
        <v>13</v>
      </c>
      <c r="C8" s="3">
        <v>65</v>
      </c>
      <c r="D8" s="3"/>
      <c r="E8" s="3">
        <v>15.3</v>
      </c>
      <c r="F8" s="3">
        <v>1300</v>
      </c>
      <c r="G8" s="3">
        <v>370</v>
      </c>
      <c r="H8" s="3">
        <v>115</v>
      </c>
      <c r="I8" s="3">
        <v>83.1</v>
      </c>
      <c r="J8" s="3">
        <v>2.53</v>
      </c>
      <c r="K8" s="3">
        <v>8.14</v>
      </c>
      <c r="L8" s="3"/>
      <c r="M8" s="3">
        <v>37</v>
      </c>
    </row>
    <row r="9" spans="1:13">
      <c r="A9" s="3">
        <v>39</v>
      </c>
      <c r="B9" s="1" t="s">
        <v>13</v>
      </c>
      <c r="C9" s="3">
        <v>56</v>
      </c>
      <c r="D9" s="3">
        <v>262</v>
      </c>
      <c r="E9" s="3">
        <v>32.8</v>
      </c>
      <c r="F9" s="3">
        <v>1430</v>
      </c>
      <c r="G9" s="3">
        <v>397</v>
      </c>
      <c r="H9" s="3">
        <v>74</v>
      </c>
      <c r="I9" s="3">
        <v>272</v>
      </c>
      <c r="J9" s="3">
        <v>2.18</v>
      </c>
      <c r="K9" s="3">
        <v>8.23</v>
      </c>
      <c r="L9" s="3"/>
      <c r="M9" s="3">
        <v>46</v>
      </c>
    </row>
    <row r="10" spans="1:13">
      <c r="A10" s="3">
        <v>44</v>
      </c>
      <c r="B10" s="1" t="s">
        <v>13</v>
      </c>
      <c r="C10" s="3">
        <v>65</v>
      </c>
      <c r="D10" s="3">
        <v>306</v>
      </c>
      <c r="E10" s="3"/>
      <c r="F10" s="3">
        <v>1330</v>
      </c>
      <c r="G10" s="3">
        <v>274</v>
      </c>
      <c r="H10" s="3">
        <v>107</v>
      </c>
      <c r="I10" s="3">
        <v>556</v>
      </c>
      <c r="J10" s="3">
        <v>2.76</v>
      </c>
      <c r="K10" s="3">
        <v>8.26</v>
      </c>
      <c r="L10" s="3"/>
      <c r="M10" s="3">
        <v>44</v>
      </c>
    </row>
    <row r="11" spans="1:13">
      <c r="A11" s="3">
        <v>48</v>
      </c>
      <c r="B11" s="1" t="s">
        <v>13</v>
      </c>
      <c r="C11" s="3">
        <v>57</v>
      </c>
      <c r="D11" s="3">
        <v>28.2</v>
      </c>
      <c r="E11" s="3">
        <v>5.56</v>
      </c>
      <c r="F11" s="3">
        <v>1830</v>
      </c>
      <c r="G11" s="3">
        <v>168</v>
      </c>
      <c r="H11" s="3">
        <v>61</v>
      </c>
      <c r="I11" s="3">
        <v>34.2</v>
      </c>
      <c r="J11" s="3">
        <v>1.56</v>
      </c>
      <c r="K11" s="3">
        <v>8.89</v>
      </c>
      <c r="L11" s="3"/>
      <c r="M11" s="3">
        <v>12</v>
      </c>
    </row>
    <row r="12" spans="1:13">
      <c r="A12" s="1"/>
      <c r="B12" s="1" t="s">
        <v>13</v>
      </c>
      <c r="C12" s="2">
        <v>36</v>
      </c>
      <c r="D12" s="2"/>
      <c r="E12" s="2"/>
      <c r="F12" s="2">
        <v>1320</v>
      </c>
      <c r="G12" s="2">
        <v>487</v>
      </c>
      <c r="H12" s="2">
        <v>257</v>
      </c>
      <c r="I12" s="2">
        <v>155</v>
      </c>
      <c r="J12" s="2">
        <v>2.23</v>
      </c>
      <c r="K12" s="2">
        <v>2.77</v>
      </c>
      <c r="L12" s="2"/>
      <c r="M12" s="2"/>
    </row>
    <row r="13" spans="1:13">
      <c r="A13" s="1"/>
      <c r="B13" s="1" t="s">
        <v>13</v>
      </c>
      <c r="C13" s="1">
        <v>46</v>
      </c>
      <c r="D13" s="3">
        <v>349</v>
      </c>
      <c r="E13" s="3">
        <v>9.25</v>
      </c>
      <c r="F13" s="3">
        <v>1690</v>
      </c>
      <c r="G13" s="3">
        <v>333</v>
      </c>
      <c r="H13" s="3">
        <v>110</v>
      </c>
      <c r="I13" s="3">
        <v>73.9</v>
      </c>
      <c r="J13" s="3">
        <v>1.52</v>
      </c>
      <c r="K13" s="3">
        <v>9.79</v>
      </c>
      <c r="L13" s="3"/>
      <c r="M13" s="3">
        <v>32</v>
      </c>
    </row>
    <row r="14" spans="1:13">
      <c r="A14" s="1"/>
      <c r="B14" s="1" t="s">
        <v>13</v>
      </c>
      <c r="C14" s="2">
        <v>50</v>
      </c>
      <c r="D14" s="2">
        <v>651</v>
      </c>
      <c r="E14" s="2">
        <v>2.57</v>
      </c>
      <c r="F14" s="2">
        <v>1080</v>
      </c>
      <c r="G14" s="2">
        <v>222</v>
      </c>
      <c r="H14" s="2">
        <v>97</v>
      </c>
      <c r="I14" s="2">
        <v>10.6</v>
      </c>
      <c r="J14" s="2">
        <v>1.67</v>
      </c>
      <c r="K14" s="2">
        <v>9.31</v>
      </c>
      <c r="L14" s="2"/>
      <c r="M14" s="2">
        <v>24</v>
      </c>
    </row>
    <row r="15" spans="1:13">
      <c r="A15" s="1"/>
      <c r="B15" s="1" t="s">
        <v>13</v>
      </c>
      <c r="C15" s="2">
        <v>60</v>
      </c>
      <c r="D15" s="2">
        <v>1540</v>
      </c>
      <c r="E15" s="2">
        <v>44</v>
      </c>
      <c r="F15" s="2">
        <v>2110</v>
      </c>
      <c r="G15" s="2">
        <v>440</v>
      </c>
      <c r="H15" s="2">
        <v>197</v>
      </c>
      <c r="I15" s="2">
        <v>193</v>
      </c>
      <c r="J15" s="2">
        <v>1.38</v>
      </c>
      <c r="K15" s="2">
        <v>12.13</v>
      </c>
      <c r="L15" s="2"/>
      <c r="M15" s="2">
        <v>66</v>
      </c>
    </row>
    <row r="16" spans="1:13">
      <c r="A16" s="3"/>
      <c r="B16" s="1" t="s">
        <v>13</v>
      </c>
      <c r="C16" s="3">
        <v>71</v>
      </c>
      <c r="D16" s="3">
        <v>281</v>
      </c>
      <c r="E16" s="3">
        <v>6.39</v>
      </c>
      <c r="F16" s="3">
        <v>2180</v>
      </c>
      <c r="G16" s="3">
        <v>663</v>
      </c>
      <c r="H16" s="3">
        <v>98</v>
      </c>
      <c r="I16" s="3"/>
      <c r="J16" s="3">
        <v>1.94</v>
      </c>
      <c r="K16" s="3">
        <v>21.31</v>
      </c>
      <c r="L16" s="3">
        <v>20.65</v>
      </c>
      <c r="M16" s="3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RA</vt:lpstr>
      <vt:lpstr>Con</vt:lpstr>
      <vt:lpstr>Less60</vt:lpstr>
      <vt:lpstr>Over60</vt:lpstr>
      <vt:lpstr>Female</vt:lpstr>
      <vt:lpstr>Male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631424218@qq.com</dc:creator>
  <cp:lastModifiedBy>Li</cp:lastModifiedBy>
  <dcterms:created xsi:type="dcterms:W3CDTF">2018-11-14T10:57:00Z</dcterms:created>
  <dcterms:modified xsi:type="dcterms:W3CDTF">2021-07-21T01:56:56Z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10542AC4075C4579976E618A410BC919</vt:lpwstr>
  </property>
</Properties>
</file>