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erJ_Collagen_01122021\Revision 2\peerj-67145-2-all\peerj-67145\supplemental\"/>
    </mc:Choice>
  </mc:AlternateContent>
  <xr:revisionPtr revIDLastSave="0" documentId="13_ncr:1_{2CDCB2FD-FB7C-410E-8628-1D32B95E6C94}" xr6:coauthVersionLast="47" xr6:coauthVersionMax="47" xr10:uidLastSave="{00000000-0000-0000-0000-000000000000}"/>
  <bookViews>
    <workbookView xWindow="-120" yWindow="-120" windowWidth="20730" windowHeight="11160" xr2:uid="{D0FF3F28-5A5E-49FD-A572-2F980A916CAD}"/>
  </bookViews>
  <sheets>
    <sheet name="Hyp+Collagen" sheetId="2" r:id="rId1"/>
    <sheet name="Sheet3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E12" i="2"/>
  <c r="G12" i="2" s="1"/>
  <c r="I12" i="2" s="1"/>
  <c r="J12" i="2" s="1"/>
  <c r="K12" i="2" s="1"/>
  <c r="L12" i="2" s="1"/>
  <c r="N12" i="2" s="1"/>
  <c r="F11" i="2"/>
  <c r="E11" i="2"/>
  <c r="G11" i="2" s="1"/>
  <c r="I11" i="2" s="1"/>
  <c r="J11" i="2" s="1"/>
  <c r="K11" i="2" s="1"/>
  <c r="L11" i="2" s="1"/>
  <c r="N11" i="2" s="1"/>
  <c r="F10" i="2"/>
  <c r="E10" i="2"/>
  <c r="G10" i="2" s="1"/>
  <c r="I10" i="2" s="1"/>
  <c r="J10" i="2" s="1"/>
  <c r="K10" i="2" s="1"/>
  <c r="L10" i="2" s="1"/>
  <c r="N10" i="2" s="1"/>
  <c r="F9" i="2"/>
  <c r="E9" i="2"/>
  <c r="G9" i="2" s="1"/>
  <c r="I9" i="2" s="1"/>
  <c r="J9" i="2" s="1"/>
  <c r="K9" i="2" s="1"/>
  <c r="L9" i="2" s="1"/>
  <c r="N9" i="2" s="1"/>
</calcChain>
</file>

<file path=xl/sharedStrings.xml><?xml version="1.0" encoding="utf-8"?>
<sst xmlns="http://schemas.openxmlformats.org/spreadsheetml/2006/main" count="52" uniqueCount="37">
  <si>
    <t>Mean</t>
  </si>
  <si>
    <t>SD</t>
  </si>
  <si>
    <t>Samples</t>
  </si>
  <si>
    <t>Hyp (mg/g)</t>
  </si>
  <si>
    <t>Collagen (mg/g)</t>
  </si>
  <si>
    <t>Yield (% dry wt.)</t>
  </si>
  <si>
    <t>CoFC</t>
  </si>
  <si>
    <t>-</t>
  </si>
  <si>
    <t>AaEC</t>
  </si>
  <si>
    <t>LaEC</t>
  </si>
  <si>
    <t>CaEC</t>
  </si>
  <si>
    <t>Slope</t>
  </si>
  <si>
    <t>Intercept</t>
  </si>
  <si>
    <t>Hyp (µg/mL)</t>
  </si>
  <si>
    <t>Dilution factor</t>
  </si>
  <si>
    <t>Hyp (µg/mg)</t>
  </si>
  <si>
    <t>or Hyp (mg/g)</t>
  </si>
  <si>
    <t>Collagen content</t>
  </si>
  <si>
    <t>Initial sample (10 mg/mL)</t>
  </si>
  <si>
    <t xml:space="preserve"> </t>
  </si>
  <si>
    <t>97.3 ± 0.75a</t>
  </si>
  <si>
    <t>749.4 ± 5.81a</t>
  </si>
  <si>
    <t>98.7 ± 0.42a</t>
  </si>
  <si>
    <t>760.0 ± 3.23a</t>
  </si>
  <si>
    <t>1.73 ± 0.08a</t>
  </si>
  <si>
    <t>97.1 ± 1.05a</t>
  </si>
  <si>
    <t>747.8 ± 8.11a</t>
  </si>
  <si>
    <t>1.88 ± 0.03a</t>
  </si>
  <si>
    <t>98.1 ± 1.00a</t>
  </si>
  <si>
    <t>755.2 ± 7.67a</t>
  </si>
  <si>
    <t>2.59 ± 0.42b</t>
  </si>
  <si>
    <t xml:space="preserve">Factor Conversion </t>
  </si>
  <si>
    <t>Table 1B. Hydroxyproline and collagen content of lizardfish bone collagen</t>
  </si>
  <si>
    <t xml:space="preserve">Table 1C. Yield, hydroxyproline (Hyp) and collagen content of lizardfish bone collagen extracted with different acids. </t>
  </si>
  <si>
    <t>T1</t>
  </si>
  <si>
    <t>T2</t>
  </si>
  <si>
    <t>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</si>
</sst>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00"/>
    <numFmt numFmtId="166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/>
    <xf numFmtId="4" fontId="2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164" fontId="2" fillId="0" borderId="0" xfId="0" applyNumberFormat="1" applyFont="1"/>
    <xf numFmtId="2" fontId="2" fillId="0" borderId="0" xfId="0" applyNumberFormat="1" applyFont="1"/>
    <xf numFmtId="3" fontId="2" fillId="0" borderId="0" xfId="0" applyNumberFormat="1" applyFont="1"/>
    <xf numFmtId="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0" fontId="2" fillId="0" borderId="0" xfId="0" applyFont="1" applyAlignment="1">
      <alignment vertical="center" wrapText="1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/>
    <xf numFmtId="2" fontId="2" fillId="0" borderId="1" xfId="0" applyNumberFormat="1" applyFont="1" applyBorder="1"/>
    <xf numFmtId="3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0" borderId="0" xfId="0" quotePrefix="1" applyFont="1"/>
    <xf numFmtId="0" fontId="0" fillId="0" borderId="0" xfId="0" applyFont="1"/>
    <xf numFmtId="4" fontId="0" fillId="0" borderId="1" xfId="0" applyNumberFormat="1" applyFont="1" applyBorder="1"/>
    <xf numFmtId="0" fontId="0" fillId="0" borderId="1" xfId="0" quotePrefix="1" applyFont="1" applyBorder="1"/>
    <xf numFmtId="0" fontId="0" fillId="0" borderId="1" xfId="0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70603674540684"/>
          <c:y val="0.12458628145866897"/>
          <c:w val="0.74007414698162721"/>
          <c:h val="0.69024882130365284"/>
        </c:manualLayout>
      </c:layout>
      <c:barChart>
        <c:barDir val="col"/>
        <c:grouping val="clustered"/>
        <c:varyColors val="0"/>
        <c:ser>
          <c:idx val="0"/>
          <c:order val="0"/>
          <c:tx>
            <c:v>Hyp content</c:v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[1]Hyp!$E$7:$E$10</c:f>
                <c:numCache>
                  <c:formatCode>General</c:formatCode>
                  <c:ptCount val="4"/>
                  <c:pt idx="0">
                    <c:v>0.75</c:v>
                  </c:pt>
                  <c:pt idx="1">
                    <c:v>0.42</c:v>
                  </c:pt>
                  <c:pt idx="2">
                    <c:v>1.05</c:v>
                  </c:pt>
                  <c:pt idx="3">
                    <c:v>1</c:v>
                  </c:pt>
                </c:numCache>
              </c:numRef>
            </c:plus>
            <c:minus>
              <c:numRef>
                <c:f>[1]Hyp!$E$7:$E$10</c:f>
                <c:numCache>
                  <c:formatCode>General</c:formatCode>
                  <c:ptCount val="4"/>
                  <c:pt idx="0">
                    <c:v>0.75</c:v>
                  </c:pt>
                  <c:pt idx="1">
                    <c:v>0.42</c:v>
                  </c:pt>
                  <c:pt idx="2">
                    <c:v>1.05</c:v>
                  </c:pt>
                  <c:pt idx="3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[1]Hyp!$C$7:$C$10</c:f>
              <c:strCache>
                <c:ptCount val="4"/>
                <c:pt idx="0">
                  <c:v>CoFC</c:v>
                </c:pt>
                <c:pt idx="1">
                  <c:v>AaEC</c:v>
                </c:pt>
                <c:pt idx="2">
                  <c:v>LaEC</c:v>
                </c:pt>
                <c:pt idx="3">
                  <c:v>CaEC</c:v>
                </c:pt>
              </c:strCache>
            </c:strRef>
          </c:cat>
          <c:val>
            <c:numRef>
              <c:f>[1]Hyp!$D$7:$D$10</c:f>
              <c:numCache>
                <c:formatCode>General</c:formatCode>
                <c:ptCount val="4"/>
                <c:pt idx="0">
                  <c:v>97.3</c:v>
                </c:pt>
                <c:pt idx="1">
                  <c:v>98.7</c:v>
                </c:pt>
                <c:pt idx="2">
                  <c:v>97.1</c:v>
                </c:pt>
                <c:pt idx="3">
                  <c:v>98.1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4-4B1B-9627-16F641D668E5}"/>
            </c:ext>
          </c:extLst>
        </c:ser>
        <c:ser>
          <c:idx val="1"/>
          <c:order val="1"/>
          <c:tx>
            <c:v>Collagen content</c:v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[1]Hyp!$G$7:$G$10</c:f>
                <c:numCache>
                  <c:formatCode>General</c:formatCode>
                  <c:ptCount val="4"/>
                  <c:pt idx="0">
                    <c:v>5.81</c:v>
                  </c:pt>
                  <c:pt idx="1">
                    <c:v>3.23</c:v>
                  </c:pt>
                  <c:pt idx="2">
                    <c:v>8.11</c:v>
                  </c:pt>
                  <c:pt idx="3">
                    <c:v>7.67</c:v>
                  </c:pt>
                </c:numCache>
              </c:numRef>
            </c:plus>
            <c:minus>
              <c:numRef>
                <c:f>[1]Hyp!$G$7:$G$10</c:f>
                <c:numCache>
                  <c:formatCode>General</c:formatCode>
                  <c:ptCount val="4"/>
                  <c:pt idx="0">
                    <c:v>5.81</c:v>
                  </c:pt>
                  <c:pt idx="1">
                    <c:v>3.23</c:v>
                  </c:pt>
                  <c:pt idx="2">
                    <c:v>8.11</c:v>
                  </c:pt>
                  <c:pt idx="3">
                    <c:v>7.67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[1]Hyp!$C$7:$C$10</c:f>
              <c:strCache>
                <c:ptCount val="4"/>
                <c:pt idx="0">
                  <c:v>CoFC</c:v>
                </c:pt>
                <c:pt idx="1">
                  <c:v>AaEC</c:v>
                </c:pt>
                <c:pt idx="2">
                  <c:v>LaEC</c:v>
                </c:pt>
                <c:pt idx="3">
                  <c:v>CaEC</c:v>
                </c:pt>
              </c:strCache>
            </c:strRef>
          </c:cat>
          <c:val>
            <c:numRef>
              <c:f>[1]Hyp!$F$7:$F$10</c:f>
              <c:numCache>
                <c:formatCode>General</c:formatCode>
                <c:ptCount val="4"/>
                <c:pt idx="0">
                  <c:v>749.4</c:v>
                </c:pt>
                <c:pt idx="1">
                  <c:v>760</c:v>
                </c:pt>
                <c:pt idx="2">
                  <c:v>747.8</c:v>
                </c:pt>
                <c:pt idx="3">
                  <c:v>755.2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F4-4B1B-9627-16F641D66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78642144"/>
        <c:axId val="2078647968"/>
      </c:barChart>
      <c:catAx>
        <c:axId val="207864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647968"/>
        <c:crosses val="autoZero"/>
        <c:auto val="1"/>
        <c:lblAlgn val="ctr"/>
        <c:lblOffset val="100"/>
        <c:noMultiLvlLbl val="0"/>
      </c:catAx>
      <c:valAx>
        <c:axId val="2078647968"/>
        <c:scaling>
          <c:orientation val="minMax"/>
          <c:max val="1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/>
                  <a:t>mg/gram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64214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54046369203853"/>
          <c:y val="0.10012202618443682"/>
          <c:w val="0.70063473315835523"/>
          <c:h val="9.119017161351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338577</xdr:colOff>
      <xdr:row>18</xdr:row>
      <xdr:rowOff>101654</xdr:rowOff>
    </xdr:from>
    <xdr:to>
      <xdr:col>6</xdr:col>
      <xdr:colOff>231321</xdr:colOff>
      <xdr:row>35</xdr:row>
      <xdr:rowOff>54429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1966AA-B128-46F0-B3B0-DD542A14E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hD%20File/Ph.D%20Research/Research%20data%20collection/Collagen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"/>
      <sheetName val="Hyp"/>
      <sheetName val="Color"/>
      <sheetName val="SDS PAGE"/>
      <sheetName val="Swelling"/>
    </sheetNames>
    <sheetDataSet>
      <sheetData sheetId="0"/>
      <sheetData sheetId="1">
        <row r="7">
          <cell r="C7" t="str">
            <v>CoFC</v>
          </cell>
          <cell r="D7">
            <v>97.3</v>
          </cell>
          <cell r="E7">
            <v>0.75</v>
          </cell>
          <cell r="F7">
            <v>749.4</v>
          </cell>
          <cell r="G7">
            <v>5.81</v>
          </cell>
        </row>
        <row r="8">
          <cell r="C8" t="str">
            <v>AaEC</v>
          </cell>
          <cell r="D8">
            <v>98.7</v>
          </cell>
          <cell r="E8">
            <v>0.42</v>
          </cell>
          <cell r="F8">
            <v>760</v>
          </cell>
          <cell r="G8">
            <v>3.23</v>
          </cell>
        </row>
        <row r="9">
          <cell r="C9" t="str">
            <v>LaEC</v>
          </cell>
          <cell r="D9">
            <v>97.1</v>
          </cell>
          <cell r="E9">
            <v>1.05</v>
          </cell>
          <cell r="F9">
            <v>747.8</v>
          </cell>
          <cell r="G9">
            <v>8.11</v>
          </cell>
        </row>
        <row r="10">
          <cell r="C10" t="str">
            <v>CaEC</v>
          </cell>
          <cell r="D10">
            <v>98.1</v>
          </cell>
          <cell r="E10">
            <v>1</v>
          </cell>
          <cell r="F10">
            <v>755.2</v>
          </cell>
          <cell r="G10">
            <v>7.67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3E19C-E9E7-4191-AA42-DD0169D91FCD}">
  <dimension ref="A2:N13"/>
  <sheetViews>
    <sheetView tabSelected="1" zoomScale="70" zoomScaleNormal="70" workbookViewId="0">
      <selection activeCell="C16" sqref="C16"/>
    </sheetView>
  </sheetViews>
  <sheetFormatPr defaultRowHeight="15" x14ac:dyDescent="0.25"/>
  <cols>
    <col min="1" max="1" width="14.140625" customWidth="1"/>
    <col min="7" max="7" width="10.28515625" bestFit="1" customWidth="1"/>
    <col min="8" max="8" width="8.7109375" customWidth="1"/>
    <col min="9" max="9" width="9.85546875" customWidth="1"/>
    <col min="10" max="10" width="14.28515625" customWidth="1"/>
    <col min="11" max="11" width="9" bestFit="1" customWidth="1"/>
    <col min="12" max="12" width="8.7109375" customWidth="1"/>
    <col min="13" max="13" width="12.7109375" customWidth="1"/>
    <col min="14" max="14" width="10" customWidth="1"/>
  </cols>
  <sheetData>
    <row r="2" spans="1:14" x14ac:dyDescent="0.25">
      <c r="A2" t="s">
        <v>11</v>
      </c>
      <c r="B2">
        <v>0.16370000000000001</v>
      </c>
    </row>
    <row r="3" spans="1:14" x14ac:dyDescent="0.25">
      <c r="A3" t="s">
        <v>12</v>
      </c>
      <c r="B3">
        <v>6.4299999999999996E-2</v>
      </c>
    </row>
    <row r="6" spans="1:14" x14ac:dyDescent="0.25">
      <c r="A6" s="13" t="s">
        <v>32</v>
      </c>
    </row>
    <row r="7" spans="1:14" x14ac:dyDescent="0.25">
      <c r="A7" s="13"/>
    </row>
    <row r="8" spans="1:14" s="12" customFormat="1" ht="35.25" customHeight="1" x14ac:dyDescent="0.25">
      <c r="A8" s="14" t="s">
        <v>2</v>
      </c>
      <c r="B8" s="14" t="s">
        <v>34</v>
      </c>
      <c r="C8" s="14" t="s">
        <v>35</v>
      </c>
      <c r="D8" s="14" t="s">
        <v>36</v>
      </c>
      <c r="E8" s="14" t="s">
        <v>0</v>
      </c>
      <c r="F8" s="14" t="s">
        <v>1</v>
      </c>
      <c r="G8" s="14" t="s">
        <v>13</v>
      </c>
      <c r="H8" s="14" t="s">
        <v>14</v>
      </c>
      <c r="I8" s="14" t="s">
        <v>13</v>
      </c>
      <c r="J8" s="14" t="s">
        <v>18</v>
      </c>
      <c r="K8" s="14" t="s">
        <v>15</v>
      </c>
      <c r="L8" s="14" t="s">
        <v>16</v>
      </c>
      <c r="M8" s="14" t="s">
        <v>31</v>
      </c>
      <c r="N8" s="14" t="s">
        <v>17</v>
      </c>
    </row>
    <row r="9" spans="1:14" s="5" customFormat="1" ht="15.75" x14ac:dyDescent="0.25">
      <c r="A9" s="1" t="s">
        <v>6</v>
      </c>
      <c r="B9" s="15">
        <v>3.2464</v>
      </c>
      <c r="C9" s="15">
        <v>3.2826</v>
      </c>
      <c r="D9" s="15">
        <v>3.2225000000000001</v>
      </c>
      <c r="E9" s="15">
        <f>AVERAGE(B9:D9)</f>
        <v>3.2505000000000002</v>
      </c>
      <c r="F9" s="15">
        <f>_xlfn.STDEV.P(B9:D9)</f>
        <v>2.4706409424816535E-2</v>
      </c>
      <c r="G9" s="16">
        <f>(E9-B3)/B2</f>
        <v>19.463653023824069</v>
      </c>
      <c r="H9" s="17">
        <v>100</v>
      </c>
      <c r="I9" s="2">
        <f>G9*H9/2</f>
        <v>973.18265119120349</v>
      </c>
      <c r="J9" s="18">
        <f>I9/10</f>
        <v>97.318265119120355</v>
      </c>
      <c r="K9" s="18">
        <f>J9</f>
        <v>97.318265119120355</v>
      </c>
      <c r="L9" s="18">
        <f>K9</f>
        <v>97.318265119120355</v>
      </c>
      <c r="M9" s="19">
        <v>7.7</v>
      </c>
      <c r="N9" s="18">
        <f>L9*M9</f>
        <v>749.35064141722671</v>
      </c>
    </row>
    <row r="10" spans="1:14" s="5" customFormat="1" ht="15.75" x14ac:dyDescent="0.25">
      <c r="A10" s="1" t="s">
        <v>8</v>
      </c>
      <c r="B10" s="15">
        <v>3.3149999999999999</v>
      </c>
      <c r="C10" s="15">
        <v>3.2873999999999999</v>
      </c>
      <c r="D10" s="15">
        <v>3.2845</v>
      </c>
      <c r="E10" s="15">
        <f t="shared" ref="E10:E12" si="0">AVERAGE(B10:D10)</f>
        <v>3.295633333333333</v>
      </c>
      <c r="F10" s="15">
        <f t="shared" ref="F10:F12" si="1">_xlfn.STDEV.P(B10:D10)</f>
        <v>1.3745383063252757E-2</v>
      </c>
      <c r="G10" s="16">
        <f>(E10-B3)/B2</f>
        <v>19.739360619018527</v>
      </c>
      <c r="H10" s="17">
        <v>100</v>
      </c>
      <c r="I10" s="2">
        <f t="shared" ref="I10:I12" si="2">G10*H10/2</f>
        <v>986.96803095092628</v>
      </c>
      <c r="J10" s="18">
        <f t="shared" ref="J10:J12" si="3">I10/10</f>
        <v>98.696803095092633</v>
      </c>
      <c r="K10" s="18">
        <f t="shared" ref="K10:L12" si="4">J10</f>
        <v>98.696803095092633</v>
      </c>
      <c r="L10" s="18">
        <f t="shared" si="4"/>
        <v>98.696803095092633</v>
      </c>
      <c r="M10" s="19">
        <v>7.7</v>
      </c>
      <c r="N10" s="18">
        <f t="shared" ref="N10:N12" si="5">L10*M10</f>
        <v>759.96538383221332</v>
      </c>
    </row>
    <row r="11" spans="1:14" s="5" customFormat="1" ht="15.75" x14ac:dyDescent="0.25">
      <c r="A11" s="1" t="s">
        <v>9</v>
      </c>
      <c r="B11" s="15">
        <v>3.2879999999999998</v>
      </c>
      <c r="C11" s="15">
        <v>3.2393999999999998</v>
      </c>
      <c r="D11" s="15">
        <v>3.2039</v>
      </c>
      <c r="E11" s="15">
        <f t="shared" si="0"/>
        <v>3.2437666666666671</v>
      </c>
      <c r="F11" s="15">
        <f t="shared" si="1"/>
        <v>3.4472243262595362E-2</v>
      </c>
      <c r="G11" s="16">
        <f>(E11-B3)/B2</f>
        <v>19.422520871512933</v>
      </c>
      <c r="H11" s="17">
        <v>100</v>
      </c>
      <c r="I11" s="2">
        <f t="shared" si="2"/>
        <v>971.12604357564669</v>
      </c>
      <c r="J11" s="18">
        <f t="shared" si="3"/>
        <v>97.112604357564663</v>
      </c>
      <c r="K11" s="18">
        <f t="shared" si="4"/>
        <v>97.112604357564663</v>
      </c>
      <c r="L11" s="18">
        <f t="shared" si="4"/>
        <v>97.112604357564663</v>
      </c>
      <c r="M11" s="19">
        <v>7.7</v>
      </c>
      <c r="N11" s="18">
        <f t="shared" si="5"/>
        <v>747.76705355324793</v>
      </c>
    </row>
    <row r="12" spans="1:14" ht="15.75" x14ac:dyDescent="0.25">
      <c r="A12" s="3" t="s">
        <v>10</v>
      </c>
      <c r="B12" s="15">
        <v>3.2290999999999999</v>
      </c>
      <c r="C12" s="15">
        <v>3.2985000000000002</v>
      </c>
      <c r="D12" s="15">
        <v>3.298</v>
      </c>
      <c r="E12" s="15">
        <f t="shared" si="0"/>
        <v>3.2751999999999999</v>
      </c>
      <c r="F12" s="15">
        <f t="shared" si="1"/>
        <v>3.2598261712347101E-2</v>
      </c>
      <c r="G12" s="16">
        <f>(E12-B3)/B2</f>
        <v>19.614538790470373</v>
      </c>
      <c r="H12" s="17">
        <v>100</v>
      </c>
      <c r="I12" s="2">
        <f t="shared" si="2"/>
        <v>980.72693952351869</v>
      </c>
      <c r="J12" s="18">
        <f t="shared" si="3"/>
        <v>98.072693952351869</v>
      </c>
      <c r="K12" s="18">
        <f t="shared" si="4"/>
        <v>98.072693952351869</v>
      </c>
      <c r="L12" s="18">
        <f t="shared" si="4"/>
        <v>98.072693952351869</v>
      </c>
      <c r="M12" s="19">
        <v>7.7</v>
      </c>
      <c r="N12" s="18">
        <f t="shared" si="5"/>
        <v>755.15974343310938</v>
      </c>
    </row>
    <row r="13" spans="1:14" ht="15.75" x14ac:dyDescent="0.25">
      <c r="B13" s="6"/>
      <c r="C13" s="6"/>
      <c r="D13" s="6"/>
      <c r="E13" s="6"/>
      <c r="F13" s="6"/>
      <c r="G13" s="7"/>
      <c r="H13" s="8"/>
      <c r="I13" s="9"/>
      <c r="J13" s="10"/>
      <c r="K13" s="10"/>
      <c r="L13" s="10"/>
      <c r="M13" s="11"/>
      <c r="N13" s="1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C245A-F616-47B4-9A13-30E3D63171B2}">
  <dimension ref="A3:H17"/>
  <sheetViews>
    <sheetView topLeftCell="A11" zoomScale="70" zoomScaleNormal="70" workbookViewId="0">
      <selection activeCell="L23" sqref="L23"/>
    </sheetView>
  </sheetViews>
  <sheetFormatPr defaultRowHeight="15" x14ac:dyDescent="0.25"/>
  <cols>
    <col min="1" max="1" width="11.7109375" customWidth="1"/>
    <col min="2" max="2" width="13.85546875" bestFit="1" customWidth="1"/>
    <col min="3" max="3" width="19.140625" bestFit="1" customWidth="1"/>
    <col min="4" max="4" width="20.42578125" bestFit="1" customWidth="1"/>
    <col min="6" max="6" width="16.42578125" bestFit="1" customWidth="1"/>
    <col min="7" max="7" width="8.7109375" customWidth="1"/>
    <col min="8" max="8" width="9.85546875" customWidth="1"/>
    <col min="9" max="9" width="14.28515625" customWidth="1"/>
    <col min="10" max="10" width="9" bestFit="1" customWidth="1"/>
    <col min="11" max="11" width="8.7109375" customWidth="1"/>
    <col min="12" max="12" width="12.7109375" customWidth="1"/>
    <col min="13" max="13" width="10" customWidth="1"/>
  </cols>
  <sheetData>
    <row r="3" spans="1:8" x14ac:dyDescent="0.25">
      <c r="A3" s="13" t="s">
        <v>33</v>
      </c>
    </row>
    <row r="5" spans="1:8" x14ac:dyDescent="0.25">
      <c r="A5" s="4" t="s">
        <v>2</v>
      </c>
      <c r="B5" s="4" t="s">
        <v>3</v>
      </c>
      <c r="C5" s="4" t="s">
        <v>4</v>
      </c>
      <c r="D5" s="4" t="s">
        <v>5</v>
      </c>
      <c r="E5" s="21"/>
      <c r="F5" s="21"/>
      <c r="G5" s="21"/>
      <c r="H5" t="s">
        <v>19</v>
      </c>
    </row>
    <row r="6" spans="1:8" ht="15.75" x14ac:dyDescent="0.25">
      <c r="A6" s="1" t="s">
        <v>6</v>
      </c>
      <c r="B6" s="22" t="s">
        <v>20</v>
      </c>
      <c r="C6" s="22" t="s">
        <v>21</v>
      </c>
      <c r="D6" s="23" t="s">
        <v>7</v>
      </c>
      <c r="E6" s="21"/>
      <c r="F6" s="21"/>
      <c r="G6" s="21"/>
    </row>
    <row r="7" spans="1:8" ht="15.75" x14ac:dyDescent="0.25">
      <c r="A7" s="1" t="s">
        <v>8</v>
      </c>
      <c r="B7" s="22" t="s">
        <v>22</v>
      </c>
      <c r="C7" s="22" t="s">
        <v>23</v>
      </c>
      <c r="D7" s="24" t="s">
        <v>24</v>
      </c>
      <c r="E7" s="21"/>
      <c r="F7" s="21"/>
      <c r="G7" s="21"/>
    </row>
    <row r="8" spans="1:8" ht="15.75" x14ac:dyDescent="0.25">
      <c r="A8" s="1" t="s">
        <v>9</v>
      </c>
      <c r="B8" s="22" t="s">
        <v>25</v>
      </c>
      <c r="C8" s="22" t="s">
        <v>26</v>
      </c>
      <c r="D8" s="24" t="s">
        <v>27</v>
      </c>
      <c r="E8" s="21"/>
      <c r="F8" s="21"/>
      <c r="G8" s="21"/>
    </row>
    <row r="9" spans="1:8" ht="15.75" x14ac:dyDescent="0.25">
      <c r="A9" s="1" t="s">
        <v>10</v>
      </c>
      <c r="B9" s="22" t="s">
        <v>28</v>
      </c>
      <c r="C9" s="22" t="s">
        <v>29</v>
      </c>
      <c r="D9" s="24" t="s">
        <v>30</v>
      </c>
      <c r="E9" s="21"/>
      <c r="F9" s="21"/>
      <c r="G9" s="21"/>
    </row>
    <row r="10" spans="1:8" x14ac:dyDescent="0.25">
      <c r="A10" s="21"/>
      <c r="B10" s="21"/>
      <c r="C10" s="21"/>
      <c r="D10" s="21"/>
      <c r="E10" s="21"/>
      <c r="F10" s="21"/>
      <c r="G10" s="21"/>
    </row>
    <row r="11" spans="1:8" x14ac:dyDescent="0.25">
      <c r="A11" s="21"/>
      <c r="B11" s="21"/>
      <c r="C11" s="21"/>
      <c r="D11" s="21"/>
      <c r="E11" s="21"/>
      <c r="F11" s="21"/>
      <c r="G11" s="21"/>
    </row>
    <row r="12" spans="1:8" x14ac:dyDescent="0.25">
      <c r="A12" s="21"/>
      <c r="B12" s="21"/>
      <c r="C12" s="21"/>
      <c r="D12" s="21"/>
      <c r="E12" s="21"/>
      <c r="F12" s="21"/>
      <c r="G12" s="21"/>
    </row>
    <row r="13" spans="1:8" ht="15.75" x14ac:dyDescent="0.25">
      <c r="A13" s="25" t="s">
        <v>2</v>
      </c>
      <c r="B13" s="25" t="s">
        <v>3</v>
      </c>
      <c r="C13" s="25" t="s">
        <v>1</v>
      </c>
      <c r="D13" s="25" t="s">
        <v>4</v>
      </c>
      <c r="E13" s="25" t="s">
        <v>1</v>
      </c>
      <c r="F13" s="5"/>
    </row>
    <row r="14" spans="1:8" ht="15.75" x14ac:dyDescent="0.25">
      <c r="A14" s="1" t="s">
        <v>6</v>
      </c>
      <c r="B14" s="2">
        <v>97.3</v>
      </c>
      <c r="C14" s="2">
        <v>0.75</v>
      </c>
      <c r="D14" s="2">
        <v>749.4</v>
      </c>
      <c r="E14" s="2">
        <v>5.81</v>
      </c>
      <c r="F14" s="20"/>
    </row>
    <row r="15" spans="1:8" ht="15.75" x14ac:dyDescent="0.25">
      <c r="A15" s="1" t="s">
        <v>8</v>
      </c>
      <c r="B15" s="2">
        <v>98.7</v>
      </c>
      <c r="C15" s="2">
        <v>0.42</v>
      </c>
      <c r="D15" s="2">
        <v>760</v>
      </c>
      <c r="E15" s="2">
        <v>3.23</v>
      </c>
      <c r="F15" s="5"/>
    </row>
    <row r="16" spans="1:8" ht="15.75" x14ac:dyDescent="0.25">
      <c r="A16" s="1" t="s">
        <v>9</v>
      </c>
      <c r="B16" s="2">
        <v>97.1</v>
      </c>
      <c r="C16" s="2">
        <v>1.05</v>
      </c>
      <c r="D16" s="2">
        <v>747.8</v>
      </c>
      <c r="E16" s="2">
        <v>8.11</v>
      </c>
      <c r="F16" s="5"/>
    </row>
    <row r="17" spans="1:6" ht="15.75" x14ac:dyDescent="0.25">
      <c r="A17" s="1" t="s">
        <v>10</v>
      </c>
      <c r="B17" s="2">
        <v>98.1</v>
      </c>
      <c r="C17" s="2">
        <v>1</v>
      </c>
      <c r="D17" s="2">
        <v>755.2</v>
      </c>
      <c r="E17" s="2">
        <v>7.67</v>
      </c>
      <c r="F17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Hyp+Collagen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2021-10-23T23:06:00Z</dcterms:created>
  <dcterms:modified xsi:type="dcterms:W3CDTF">2021-12-25T02:34:43Z</dcterms:modified>
</cp:coreProperties>
</file>