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ing\Desktop\"/>
    </mc:Choice>
  </mc:AlternateContent>
  <xr:revisionPtr revIDLastSave="0" documentId="13_ncr:1_{5560E237-3708-4AD5-99BC-7B67B2529A0E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E13" i="1"/>
  <c r="D13" i="1"/>
  <c r="C13" i="1"/>
  <c r="N8" i="1"/>
  <c r="J8" i="1"/>
  <c r="F8" i="1"/>
  <c r="N7" i="1"/>
  <c r="J7" i="1"/>
  <c r="F7" i="1"/>
  <c r="N6" i="1"/>
  <c r="P6" i="1" s="1"/>
  <c r="L6" i="1"/>
  <c r="K6" i="1"/>
  <c r="J6" i="1"/>
  <c r="F6" i="1"/>
  <c r="N5" i="1"/>
  <c r="J5" i="1"/>
  <c r="F5" i="1"/>
  <c r="N4" i="1"/>
  <c r="J4" i="1"/>
  <c r="F4" i="1"/>
  <c r="N3" i="1"/>
  <c r="M3" i="1"/>
  <c r="L3" i="1"/>
  <c r="J3" i="1"/>
  <c r="F3" i="1"/>
  <c r="I3" i="1" s="1"/>
  <c r="Q3" i="1" l="1"/>
  <c r="G6" i="1"/>
  <c r="K3" i="1"/>
  <c r="G3" i="1"/>
  <c r="O3" i="1"/>
  <c r="O6" i="1"/>
  <c r="H3" i="1"/>
  <c r="P3" i="1"/>
  <c r="H6" i="1"/>
</calcChain>
</file>

<file path=xl/sharedStrings.xml><?xml version="1.0" encoding="utf-8"?>
<sst xmlns="http://schemas.openxmlformats.org/spreadsheetml/2006/main" count="35" uniqueCount="19">
  <si>
    <t xml:space="preserve">indican </t>
  </si>
  <si>
    <t xml:space="preserve">isatin  </t>
  </si>
  <si>
    <t xml:space="preserve">indigo </t>
  </si>
  <si>
    <t xml:space="preserve">indirubin </t>
  </si>
  <si>
    <t>P-Value</t>
    <phoneticPr fontId="2" type="noConversion"/>
  </si>
  <si>
    <t>SD</t>
    <phoneticPr fontId="2" type="noConversion"/>
  </si>
  <si>
    <t>AVG</t>
    <phoneticPr fontId="2" type="noConversion"/>
  </si>
  <si>
    <r>
      <rPr>
        <i/>
        <sz val="11"/>
        <color theme="1"/>
        <rFont val="Times New Roman"/>
        <family val="1"/>
      </rPr>
      <t>P.flavus</t>
    </r>
    <r>
      <rPr>
        <sz val="11"/>
        <color theme="1"/>
        <rFont val="Times New Roman"/>
        <family val="1"/>
      </rPr>
      <t xml:space="preserve"> CK1</t>
    </r>
    <phoneticPr fontId="2" type="noConversion"/>
  </si>
  <si>
    <r>
      <rPr>
        <i/>
        <sz val="11"/>
        <color theme="1"/>
        <rFont val="Times New Roman"/>
        <family val="1"/>
      </rPr>
      <t>P.flavus</t>
    </r>
    <r>
      <rPr>
        <sz val="11"/>
        <color theme="1"/>
        <rFont val="Times New Roman"/>
        <family val="1"/>
      </rPr>
      <t xml:space="preserve"> CK2</t>
    </r>
    <phoneticPr fontId="2" type="noConversion"/>
  </si>
  <si>
    <r>
      <rPr>
        <i/>
        <sz val="11"/>
        <color theme="1"/>
        <rFont val="Times New Roman"/>
        <family val="1"/>
      </rPr>
      <t xml:space="preserve">P.flavus </t>
    </r>
    <r>
      <rPr>
        <sz val="11"/>
        <color theme="1"/>
        <rFont val="Times New Roman"/>
        <family val="1"/>
      </rPr>
      <t>CK3</t>
    </r>
    <phoneticPr fontId="2" type="noConversion"/>
  </si>
  <si>
    <r>
      <rPr>
        <i/>
        <sz val="11"/>
        <color theme="1"/>
        <rFont val="Times New Roman"/>
        <family val="1"/>
      </rPr>
      <t xml:space="preserve">P.flavus </t>
    </r>
    <r>
      <rPr>
        <sz val="11"/>
        <color theme="1"/>
        <rFont val="Times New Roman"/>
        <family val="1"/>
      </rPr>
      <t>freezing treatment-1</t>
    </r>
    <phoneticPr fontId="2" type="noConversion"/>
  </si>
  <si>
    <r>
      <rPr>
        <i/>
        <sz val="11"/>
        <color theme="1"/>
        <rFont val="Times New Roman"/>
        <family val="1"/>
      </rPr>
      <t xml:space="preserve">P.flavus </t>
    </r>
    <r>
      <rPr>
        <sz val="11"/>
        <color theme="1"/>
        <rFont val="Times New Roman"/>
        <family val="1"/>
      </rPr>
      <t>freezing treatment-2</t>
    </r>
    <r>
      <rPr>
        <sz val="11"/>
        <color theme="1"/>
        <rFont val="等线"/>
        <family val="2"/>
        <scheme val="minor"/>
      </rPr>
      <t/>
    </r>
  </si>
  <si>
    <r>
      <rPr>
        <i/>
        <sz val="11"/>
        <color theme="1"/>
        <rFont val="Times New Roman"/>
        <family val="1"/>
      </rPr>
      <t xml:space="preserve">P.flavus </t>
    </r>
    <r>
      <rPr>
        <sz val="11"/>
        <color theme="1"/>
        <rFont val="Times New Roman"/>
        <family val="1"/>
      </rPr>
      <t>freezing treatment-3</t>
    </r>
    <r>
      <rPr>
        <sz val="11"/>
        <color theme="1"/>
        <rFont val="等线"/>
        <family val="2"/>
        <scheme val="minor"/>
      </rPr>
      <t/>
    </r>
  </si>
  <si>
    <t>indican content ug/mL</t>
    <phoneticPr fontId="2" type="noConversion"/>
  </si>
  <si>
    <t>indigo content ug/mL</t>
    <phoneticPr fontId="2" type="noConversion"/>
  </si>
  <si>
    <t>indiubin content ug/mL</t>
    <phoneticPr fontId="2" type="noConversion"/>
  </si>
  <si>
    <t>Peak area</t>
    <phoneticPr fontId="2" type="noConversion"/>
  </si>
  <si>
    <t>indole Peak area</t>
    <phoneticPr fontId="2" type="noConversion"/>
  </si>
  <si>
    <t>Sample Name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</si>
</sst>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716;&#24405;&#32452;/&#20848;&#31185;&#21547;&#37327;&#27979;&#23450;&#25968;&#25454;1007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MS"/>
      <sheetName val="Sheet2"/>
      <sheetName val="虾脊兰属的数据"/>
      <sheetName val="Sheet1"/>
      <sheetName val="受伤前后"/>
      <sheetName val="indican"/>
      <sheetName val="indigo"/>
      <sheetName val="indirubin"/>
      <sheetName val="try"/>
      <sheetName val="isatin"/>
      <sheetName val="方法学验证"/>
    </sheetNames>
    <sheetDataSet>
      <sheetData sheetId="0"/>
      <sheetData sheetId="1"/>
      <sheetData sheetId="2"/>
      <sheetData sheetId="3"/>
      <sheetData sheetId="4">
        <row r="26">
          <cell r="T26" t="str">
            <v>CK</v>
          </cell>
          <cell r="U26" t="str">
            <v>freezing</v>
          </cell>
        </row>
        <row r="27">
          <cell r="S27" t="str">
            <v>indican</v>
          </cell>
          <cell r="T27">
            <v>5.4675399986026685</v>
          </cell>
          <cell r="U27">
            <v>0.24249982533361281</v>
          </cell>
          <cell r="V27">
            <v>0.11223378685345951</v>
          </cell>
          <cell r="W27">
            <v>2.8386120061422122E-2</v>
          </cell>
        </row>
        <row r="28">
          <cell r="S28" t="str">
            <v>indigo</v>
          </cell>
          <cell r="T28">
            <v>4.2027708817169858</v>
          </cell>
          <cell r="U28">
            <v>58.801687087904753</v>
          </cell>
          <cell r="V28">
            <v>1.0660418081413539</v>
          </cell>
          <cell r="W28">
            <v>6.5265051707139348</v>
          </cell>
        </row>
        <row r="29">
          <cell r="S29" t="str">
            <v>indirubin</v>
          </cell>
          <cell r="T29">
            <v>0.79070605187319887</v>
          </cell>
          <cell r="U29">
            <v>1.8288704771053474</v>
          </cell>
          <cell r="V29">
            <v>0.12947471054397575</v>
          </cell>
          <cell r="W29">
            <v>0.18678568867335776</v>
          </cell>
        </row>
        <row r="49">
          <cell r="R49" t="str">
            <v>CK</v>
          </cell>
          <cell r="S49" t="str">
            <v>freezing</v>
          </cell>
        </row>
        <row r="50">
          <cell r="Q50" t="str">
            <v>indole</v>
          </cell>
          <cell r="R50">
            <v>6397.666666666667</v>
          </cell>
          <cell r="S50">
            <v>13442</v>
          </cell>
          <cell r="T50">
            <v>1871.6597803375846</v>
          </cell>
          <cell r="U50">
            <v>573.73600200789213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selection activeCell="F28" sqref="F28"/>
    </sheetView>
  </sheetViews>
  <sheetFormatPr defaultRowHeight="13.9" x14ac:dyDescent="0.4"/>
  <cols>
    <col min="1" max="1" width="24.1328125" customWidth="1"/>
    <col min="2" max="2" width="15.73046875" customWidth="1"/>
    <col min="6" max="6" width="19" customWidth="1"/>
    <col min="7" max="7" width="8.59765625" customWidth="1"/>
    <col min="10" max="10" width="17.3984375" customWidth="1"/>
    <col min="11" max="11" width="8.53125" customWidth="1"/>
    <col min="14" max="14" width="20.3984375" customWidth="1"/>
    <col min="15" max="15" width="8.33203125" customWidth="1"/>
  </cols>
  <sheetData>
    <row r="1" spans="1:17" x14ac:dyDescent="0.4">
      <c r="A1" s="17" t="s">
        <v>18</v>
      </c>
      <c r="B1" s="16" t="s">
        <v>16</v>
      </c>
      <c r="C1" s="16"/>
      <c r="D1" s="16"/>
      <c r="E1" s="16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4">
      <c r="A2" s="17"/>
      <c r="B2" s="14" t="s">
        <v>0</v>
      </c>
      <c r="C2" s="14" t="s">
        <v>1</v>
      </c>
      <c r="D2" s="14" t="s">
        <v>2</v>
      </c>
      <c r="E2" s="14" t="s">
        <v>3</v>
      </c>
      <c r="F2" s="14" t="s">
        <v>13</v>
      </c>
      <c r="G2" s="15" t="s">
        <v>6</v>
      </c>
      <c r="H2" s="15" t="s">
        <v>5</v>
      </c>
      <c r="I2" s="15" t="s">
        <v>4</v>
      </c>
      <c r="J2" s="15" t="s">
        <v>14</v>
      </c>
      <c r="K2" s="15" t="s">
        <v>6</v>
      </c>
      <c r="L2" s="15" t="s">
        <v>5</v>
      </c>
      <c r="M2" s="15" t="s">
        <v>4</v>
      </c>
      <c r="N2" s="15" t="s">
        <v>15</v>
      </c>
      <c r="O2" s="15" t="s">
        <v>6</v>
      </c>
      <c r="P2" s="15" t="s">
        <v>5</v>
      </c>
      <c r="Q2" s="15" t="s">
        <v>4</v>
      </c>
    </row>
    <row r="3" spans="1:17" x14ac:dyDescent="0.4">
      <c r="A3" s="2" t="s">
        <v>7</v>
      </c>
      <c r="B3" s="3">
        <v>13566</v>
      </c>
      <c r="C3" s="3">
        <v>42868</v>
      </c>
      <c r="D3" s="3">
        <v>6951</v>
      </c>
      <c r="E3" s="3">
        <v>857</v>
      </c>
      <c r="F3" s="4">
        <f>((B3-215.85)/2385.5)</f>
        <v>5.5963739258017187</v>
      </c>
      <c r="G3" s="5">
        <f>AVERAGE(F3:F5)</f>
        <v>5.4675399986026685</v>
      </c>
      <c r="H3" s="5">
        <f>STDEV(F3:F5)</f>
        <v>0.11223378685345951</v>
      </c>
      <c r="I3" s="5">
        <f>TTEST(F3:F5,F6:F8,2,1)</f>
        <v>1.2207144323503653E-4</v>
      </c>
      <c r="J3" s="6">
        <f>((D3-241)/1248.7)</f>
        <v>5.3735885320733559</v>
      </c>
      <c r="K3" s="5">
        <f>AVERAGE(J3:J5)</f>
        <v>4.2027708817169858</v>
      </c>
      <c r="L3" s="5">
        <f>STDEV(J3:J5)</f>
        <v>1.0660418081413539</v>
      </c>
      <c r="M3" s="5">
        <f>TTEST(J3:J5,J6:J8,2,1)</f>
        <v>4.8420770572357146E-3</v>
      </c>
      <c r="N3" s="6">
        <f>((E3-370.2)/666.24)</f>
        <v>0.73066762728146017</v>
      </c>
      <c r="O3" s="5">
        <f>AVERAGE(N3:N5)</f>
        <v>0.79070605187319887</v>
      </c>
      <c r="P3" s="5">
        <f>STDEV(N3:N5)</f>
        <v>0.12947471054397575</v>
      </c>
      <c r="Q3" s="5">
        <f>TTEST(N3:N5,N6:N8,2,1)</f>
        <v>2.5811611454470019E-2</v>
      </c>
    </row>
    <row r="4" spans="1:17" x14ac:dyDescent="0.4">
      <c r="A4" s="2" t="s">
        <v>8</v>
      </c>
      <c r="B4" s="3">
        <v>13134</v>
      </c>
      <c r="C4" s="3">
        <v>41622</v>
      </c>
      <c r="D4" s="3">
        <v>5169</v>
      </c>
      <c r="E4" s="3">
        <v>996</v>
      </c>
      <c r="F4" s="4">
        <f t="shared" ref="F4:F8" si="0">((B4-215.85)/2385.5)</f>
        <v>5.415279815552295</v>
      </c>
      <c r="G4" s="5"/>
      <c r="H4" s="5"/>
      <c r="I4" s="5"/>
      <c r="J4" s="6">
        <f t="shared" ref="J4:J8" si="1">((D4-241)/1248.7)</f>
        <v>3.9465043645391207</v>
      </c>
      <c r="K4" s="5"/>
      <c r="L4" s="5"/>
      <c r="M4" s="5"/>
      <c r="N4" s="6">
        <f t="shared" ref="N4:N8" si="2">((E4-370.2)/666.24)</f>
        <v>0.93930115273775205</v>
      </c>
      <c r="O4" s="5"/>
      <c r="P4" s="5"/>
      <c r="Q4" s="5"/>
    </row>
    <row r="5" spans="1:17" x14ac:dyDescent="0.4">
      <c r="A5" s="2" t="s">
        <v>9</v>
      </c>
      <c r="B5" s="3">
        <v>13076</v>
      </c>
      <c r="C5" s="3">
        <v>39425</v>
      </c>
      <c r="D5" s="3">
        <v>4347</v>
      </c>
      <c r="E5" s="3">
        <v>838</v>
      </c>
      <c r="F5" s="4">
        <f t="shared" si="0"/>
        <v>5.3909662544539927</v>
      </c>
      <c r="G5" s="5"/>
      <c r="H5" s="5"/>
      <c r="I5" s="5"/>
      <c r="J5" s="6">
        <f t="shared" si="1"/>
        <v>3.2882197485384799</v>
      </c>
      <c r="K5" s="5"/>
      <c r="L5" s="5"/>
      <c r="M5" s="5"/>
      <c r="N5" s="6">
        <f t="shared" si="2"/>
        <v>0.70214937560038426</v>
      </c>
      <c r="O5" s="5"/>
      <c r="P5" s="5"/>
      <c r="Q5" s="5"/>
    </row>
    <row r="6" spans="1:17" x14ac:dyDescent="0.4">
      <c r="A6" s="2" t="s">
        <v>10</v>
      </c>
      <c r="B6" s="3">
        <v>843</v>
      </c>
      <c r="C6" s="3">
        <v>47827</v>
      </c>
      <c r="D6" s="3">
        <v>76644</v>
      </c>
      <c r="E6" s="3">
        <v>1721</v>
      </c>
      <c r="F6" s="4">
        <f t="shared" si="0"/>
        <v>0.26290085935862501</v>
      </c>
      <c r="G6" s="5">
        <f>AVERAGE(F6:F8)</f>
        <v>0.24249982533361281</v>
      </c>
      <c r="H6" s="5">
        <f>STDEV(F6:F8)</f>
        <v>2.8386120061422122E-2</v>
      </c>
      <c r="I6" s="5"/>
      <c r="J6" s="6">
        <f t="shared" si="1"/>
        <v>61.186033474813804</v>
      </c>
      <c r="K6" s="5">
        <f>AVERAGE(J6:J8)</f>
        <v>58.801687087904753</v>
      </c>
      <c r="L6" s="5">
        <f>STDEV(J6:J8)</f>
        <v>6.5265051707139348</v>
      </c>
      <c r="M6" s="5"/>
      <c r="N6" s="6">
        <f t="shared" si="2"/>
        <v>2.0274975984630164</v>
      </c>
      <c r="O6" s="5">
        <f>AVERAGE(N6:N8)</f>
        <v>1.8288704771053474</v>
      </c>
      <c r="P6" s="5">
        <f>STDEV(N6:N8)</f>
        <v>0.18678568867335776</v>
      </c>
      <c r="Q6" s="5"/>
    </row>
    <row r="7" spans="1:17" x14ac:dyDescent="0.4">
      <c r="A7" s="2" t="s">
        <v>11</v>
      </c>
      <c r="B7" s="3">
        <v>717</v>
      </c>
      <c r="C7" s="3">
        <v>33790</v>
      </c>
      <c r="D7" s="3">
        <v>64447</v>
      </c>
      <c r="E7" s="3">
        <v>1474</v>
      </c>
      <c r="F7" s="4">
        <f t="shared" si="0"/>
        <v>0.2100817438692098</v>
      </c>
      <c r="G7" s="5"/>
      <c r="H7" s="5"/>
      <c r="I7" s="5"/>
      <c r="J7" s="6">
        <f t="shared" si="1"/>
        <v>51.418275006006247</v>
      </c>
      <c r="K7" s="5"/>
      <c r="L7" s="5"/>
      <c r="M7" s="5"/>
      <c r="N7" s="6">
        <f t="shared" si="2"/>
        <v>1.6567603266090296</v>
      </c>
      <c r="O7" s="5"/>
      <c r="P7" s="5"/>
      <c r="Q7" s="5"/>
    </row>
    <row r="8" spans="1:17" x14ac:dyDescent="0.4">
      <c r="A8" s="7" t="s">
        <v>12</v>
      </c>
      <c r="B8" s="8">
        <v>823</v>
      </c>
      <c r="C8" s="8">
        <v>46879</v>
      </c>
      <c r="D8" s="8">
        <v>79909</v>
      </c>
      <c r="E8" s="8">
        <v>1571</v>
      </c>
      <c r="F8" s="9">
        <f t="shared" si="0"/>
        <v>0.25451687277300356</v>
      </c>
      <c r="G8" s="10"/>
      <c r="H8" s="10"/>
      <c r="I8" s="10"/>
      <c r="J8" s="11">
        <f t="shared" si="1"/>
        <v>63.800752782894207</v>
      </c>
      <c r="K8" s="10"/>
      <c r="L8" s="10"/>
      <c r="M8" s="10"/>
      <c r="N8" s="11">
        <f t="shared" si="2"/>
        <v>1.8023535062439962</v>
      </c>
      <c r="O8" s="10"/>
      <c r="P8" s="10"/>
      <c r="Q8" s="10"/>
    </row>
    <row r="12" spans="1:17" x14ac:dyDescent="0.4">
      <c r="A12" s="20" t="s">
        <v>18</v>
      </c>
      <c r="B12" s="20" t="s">
        <v>17</v>
      </c>
      <c r="C12" s="21" t="s">
        <v>6</v>
      </c>
      <c r="D12" s="21" t="s">
        <v>5</v>
      </c>
      <c r="E12" s="21" t="s">
        <v>4</v>
      </c>
    </row>
    <row r="13" spans="1:17" x14ac:dyDescent="0.4">
      <c r="A13" s="2" t="s">
        <v>7</v>
      </c>
      <c r="B13" s="2">
        <v>5068</v>
      </c>
      <c r="C13" s="5">
        <f>AVERAGE(B13:B15)</f>
        <v>6397.666666666667</v>
      </c>
      <c r="D13" s="5">
        <f>STDEV(B13:B15)</f>
        <v>1871.6597803375846</v>
      </c>
      <c r="E13" s="18">
        <f>TTEST(B13:B15,B16:B18,2,1)</f>
        <v>3.6817584192916517E-2</v>
      </c>
      <c r="F13" s="1"/>
    </row>
    <row r="14" spans="1:17" x14ac:dyDescent="0.4">
      <c r="A14" s="2" t="s">
        <v>8</v>
      </c>
      <c r="B14" s="2">
        <v>5587</v>
      </c>
      <c r="C14" s="5"/>
      <c r="D14" s="5"/>
      <c r="E14" s="18"/>
      <c r="F14" s="1"/>
    </row>
    <row r="15" spans="1:17" x14ac:dyDescent="0.4">
      <c r="A15" s="2" t="s">
        <v>9</v>
      </c>
      <c r="B15" s="2">
        <v>8538</v>
      </c>
      <c r="C15" s="5"/>
      <c r="D15" s="5"/>
      <c r="E15" s="18"/>
      <c r="F15" s="1"/>
    </row>
    <row r="16" spans="1:17" x14ac:dyDescent="0.4">
      <c r="A16" s="2" t="s">
        <v>10</v>
      </c>
      <c r="B16" s="2">
        <v>14025</v>
      </c>
      <c r="C16" s="5">
        <f>AVERAGE(B16:B18)</f>
        <v>13442</v>
      </c>
      <c r="D16" s="5">
        <f>STDEV(B16:B18)</f>
        <v>573.73600200789213</v>
      </c>
      <c r="E16" s="18"/>
      <c r="F16" s="1"/>
    </row>
    <row r="17" spans="1:7" x14ac:dyDescent="0.4">
      <c r="A17" s="2" t="s">
        <v>11</v>
      </c>
      <c r="B17" s="2">
        <v>13423</v>
      </c>
      <c r="C17" s="5"/>
      <c r="D17" s="5"/>
      <c r="E17" s="18"/>
      <c r="F17" s="1"/>
    </row>
    <row r="18" spans="1:7" x14ac:dyDescent="0.4">
      <c r="A18" s="7" t="s">
        <v>12</v>
      </c>
      <c r="B18" s="7">
        <v>12878</v>
      </c>
      <c r="C18" s="10"/>
      <c r="D18" s="10"/>
      <c r="E18" s="19"/>
      <c r="F18" s="1"/>
    </row>
    <row r="19" spans="1:7" x14ac:dyDescent="0.4">
      <c r="B19" s="1"/>
      <c r="C19" s="1"/>
      <c r="D19" s="1"/>
      <c r="E19" s="1"/>
      <c r="F19" s="1"/>
      <c r="G19" s="1"/>
    </row>
    <row r="20" spans="1:7" x14ac:dyDescent="0.4">
      <c r="F20" s="1"/>
      <c r="G20" s="1"/>
    </row>
  </sheetData>
  <mergeCells count="22">
    <mergeCell ref="A1:A2"/>
    <mergeCell ref="C13:C15"/>
    <mergeCell ref="C16:C18"/>
    <mergeCell ref="D13:D15"/>
    <mergeCell ref="D16:D18"/>
    <mergeCell ref="E13:E18"/>
    <mergeCell ref="B1:E1"/>
    <mergeCell ref="Q3:Q8"/>
    <mergeCell ref="O3:O5"/>
    <mergeCell ref="O6:O8"/>
    <mergeCell ref="P3:P5"/>
    <mergeCell ref="P6:P8"/>
    <mergeCell ref="L3:L5"/>
    <mergeCell ref="L6:L8"/>
    <mergeCell ref="M3:M8"/>
    <mergeCell ref="G6:G8"/>
    <mergeCell ref="G3:G5"/>
    <mergeCell ref="K3:K5"/>
    <mergeCell ref="K6:K8"/>
    <mergeCell ref="H6:H8"/>
    <mergeCell ref="H3:H5"/>
    <mergeCell ref="I3:I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</dc:creator>
  <cp:lastModifiedBy>Ming</cp:lastModifiedBy>
  <dcterms:created xsi:type="dcterms:W3CDTF">2015-06-05T18:19:34Z</dcterms:created>
  <dcterms:modified xsi:type="dcterms:W3CDTF">2020-12-03T06:33:56Z</dcterms:modified>
</cp:coreProperties>
</file>