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0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2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3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4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15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16.xml" ContentType="application/vnd.openxmlformats-officedocument.drawingml.chart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7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18.xml" ContentType="application/vnd.openxmlformats-officedocument.drawingml.chart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19.xml" ContentType="application/vnd.openxmlformats-officedocument.drawingml.chart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20.xml" ContentType="application/vnd.openxmlformats-officedocument.drawingml.chart+xml"/>
  <Override PartName="/xl/drawings/drawing39.xml" ContentType="application/vnd.openxmlformats-officedocument.drawingml.chartshapes+xml"/>
  <Override PartName="/xl/drawings/drawing40.xml" ContentType="application/vnd.openxmlformats-officedocument.drawing+xml"/>
  <Override PartName="/xl/charts/chart21.xml" ContentType="application/vnd.openxmlformats-officedocument.drawingml.chart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charts/chart22.xml" ContentType="application/vnd.openxmlformats-officedocument.drawingml.chart+xml"/>
  <Override PartName="/xl/drawings/drawing43.xml" ContentType="application/vnd.openxmlformats-officedocument.drawing+xml"/>
  <Override PartName="/xl/charts/chart23.xml" ContentType="application/vnd.openxmlformats-officedocument.drawingml.chart+xml"/>
  <Override PartName="/xl/drawings/drawing44.xml" ContentType="application/vnd.openxmlformats-officedocument.drawingml.chartshapes+xml"/>
  <Override PartName="/xl/charts/chart24.xml" ContentType="application/vnd.openxmlformats-officedocument.drawingml.chart+xml"/>
  <Override PartName="/xl/drawings/drawing45.xml" ContentType="application/vnd.openxmlformats-officedocument.drawingml.chartshapes+xml"/>
  <Override PartName="/xl/charts/chart25.xml" ContentType="application/vnd.openxmlformats-officedocument.drawingml.chart+xml"/>
  <Override PartName="/xl/drawings/drawing46.xml" ContentType="application/vnd.openxmlformats-officedocument.drawingml.chartshapes+xml"/>
  <Override PartName="/xl/charts/chart26.xml" ContentType="application/vnd.openxmlformats-officedocument.drawingml.chart+xml"/>
  <Override PartName="/xl/drawings/drawing47.xml" ContentType="application/vnd.openxmlformats-officedocument.drawingml.chartshapes+xml"/>
  <Override PartName="/xl/charts/chart27.xml" ContentType="application/vnd.openxmlformats-officedocument.drawingml.chart+xml"/>
  <Override PartName="/xl/drawings/drawing48.xml" ContentType="application/vnd.openxmlformats-officedocument.drawingml.chartshapes+xml"/>
  <Override PartName="/xl/charts/chart28.xml" ContentType="application/vnd.openxmlformats-officedocument.drawingml.chart+xml"/>
  <Override PartName="/xl/drawings/drawing49.xml" ContentType="application/vnd.openxmlformats-officedocument.drawingml.chartshapes+xml"/>
  <Override PartName="/xl/charts/chart29.xml" ContentType="application/vnd.openxmlformats-officedocument.drawingml.chart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charts/chart30.xml" ContentType="application/vnd.openxmlformats-officedocument.drawingml.chart+xml"/>
  <Override PartName="/xl/drawings/drawing5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firstSheet="19" activeTab="25"/>
  </bookViews>
  <sheets>
    <sheet name="Tubers  dry weight  " sheetId="55" r:id="rId1"/>
    <sheet name="Tubers  fresh weight " sheetId="54" r:id="rId2"/>
    <sheet name="Plant height " sheetId="12" r:id="rId3"/>
    <sheet name="Data " sheetId="1" r:id="rId4"/>
    <sheet name="statistical sheet " sheetId="50" r:id="rId5"/>
    <sheet name="number of leaves " sheetId="4" r:id="rId6"/>
    <sheet name="leaf area" sheetId="5" r:id="rId7"/>
    <sheet name="RWC" sheetId="6" r:id="rId8"/>
    <sheet name="Chla " sheetId="7" r:id="rId9"/>
    <sheet name="Chl b " sheetId="8" r:id="rId10"/>
    <sheet name="Total chlorophyll" sheetId="9" r:id="rId11"/>
    <sheet name="Carotenoids " sheetId="10" r:id="rId12"/>
    <sheet name="MDA" sheetId="11" r:id="rId13"/>
    <sheet name="H2O2" sheetId="19" r:id="rId14"/>
    <sheet name="Phenolics " sheetId="20" r:id="rId15"/>
    <sheet name="Proline (2)" sheetId="33" r:id="rId16"/>
    <sheet name="Total soluble proteins " sheetId="34" r:id="rId17"/>
    <sheet name="Anthocyanins " sheetId="35" r:id="rId18"/>
    <sheet name="Total soluble sugars " sheetId="36" r:id="rId19"/>
    <sheet name="Relative membrane permeability" sheetId="37" r:id="rId20"/>
    <sheet name="CAT" sheetId="38" r:id="rId21"/>
    <sheet name="POD" sheetId="39" r:id="rId22"/>
    <sheet name="SOD" sheetId="40" r:id="rId23"/>
    <sheet name="sd" sheetId="56" r:id="rId24"/>
    <sheet name="graphes" sheetId="58" r:id="rId25"/>
    <sheet name="Total soluble sugars1" sheetId="59" r:id="rId26"/>
  </sheets>
  <calcPr calcId="145621"/>
</workbook>
</file>

<file path=xl/calcChain.xml><?xml version="1.0" encoding="utf-8"?>
<calcChain xmlns="http://schemas.openxmlformats.org/spreadsheetml/2006/main">
  <c r="K35" i="59" l="1"/>
  <c r="L35" i="59" s="1"/>
  <c r="R11" i="59" s="1"/>
  <c r="J35" i="59"/>
  <c r="K32" i="59"/>
  <c r="L32" i="59" s="1"/>
  <c r="R10" i="59" s="1"/>
  <c r="J32" i="59"/>
  <c r="K29" i="59"/>
  <c r="L29" i="59" s="1"/>
  <c r="J29" i="59"/>
  <c r="O8" i="59" s="1"/>
  <c r="K26" i="59"/>
  <c r="L26" i="59" s="1"/>
  <c r="Q11" i="59" s="1"/>
  <c r="J26" i="59"/>
  <c r="L23" i="59"/>
  <c r="K23" i="59"/>
  <c r="J23" i="59"/>
  <c r="P7" i="59" s="1"/>
  <c r="K20" i="59"/>
  <c r="L20" i="59" s="1"/>
  <c r="Q9" i="59" s="1"/>
  <c r="J20" i="59"/>
  <c r="O7" i="59" s="1"/>
  <c r="R7" i="59" s="1"/>
  <c r="K17" i="59"/>
  <c r="L17" i="59" s="1"/>
  <c r="P11" i="59" s="1"/>
  <c r="J17" i="59"/>
  <c r="Q6" i="59" s="1"/>
  <c r="K14" i="59"/>
  <c r="L14" i="59" s="1"/>
  <c r="P10" i="59" s="1"/>
  <c r="J14" i="59"/>
  <c r="K11" i="59"/>
  <c r="L11" i="59" s="1"/>
  <c r="J11" i="59"/>
  <c r="O6" i="59" s="1"/>
  <c r="Q10" i="59"/>
  <c r="Q8" i="59"/>
  <c r="P8" i="59"/>
  <c r="K8" i="59"/>
  <c r="L8" i="59" s="1"/>
  <c r="O11" i="59" s="1"/>
  <c r="J8" i="59"/>
  <c r="Q7" i="59"/>
  <c r="P6" i="59"/>
  <c r="Q5" i="59"/>
  <c r="K5" i="59"/>
  <c r="L5" i="59" s="1"/>
  <c r="O10" i="59" s="1"/>
  <c r="J5" i="59"/>
  <c r="P5" i="59" s="1"/>
  <c r="K2" i="59"/>
  <c r="L2" i="59" s="1"/>
  <c r="O9" i="59" s="1"/>
  <c r="J2" i="59"/>
  <c r="O5" i="59" s="1"/>
  <c r="T7" i="59" l="1"/>
  <c r="T4" i="59"/>
  <c r="S7" i="59"/>
  <c r="R4" i="59"/>
  <c r="S4" i="59"/>
  <c r="P9" i="59"/>
  <c r="R9" i="59"/>
  <c r="J2" i="7"/>
  <c r="K2" i="7"/>
  <c r="J5" i="7"/>
  <c r="K5" i="7"/>
  <c r="J8" i="7"/>
  <c r="K8" i="7"/>
  <c r="J11" i="7"/>
  <c r="K11" i="7"/>
  <c r="K35" i="56" l="1"/>
  <c r="L35" i="56" s="1"/>
  <c r="R11" i="56" s="1"/>
  <c r="J35" i="56"/>
  <c r="K32" i="56"/>
  <c r="L32" i="56" s="1"/>
  <c r="R10" i="56" s="1"/>
  <c r="J32" i="56"/>
  <c r="K29" i="56"/>
  <c r="L29" i="56" s="1"/>
  <c r="J29" i="56"/>
  <c r="L26" i="56"/>
  <c r="K26" i="56"/>
  <c r="J26" i="56"/>
  <c r="K23" i="56"/>
  <c r="L23" i="56" s="1"/>
  <c r="Q10" i="56" s="1"/>
  <c r="J23" i="56"/>
  <c r="K20" i="56"/>
  <c r="L20" i="56" s="1"/>
  <c r="Q9" i="56" s="1"/>
  <c r="J20" i="56"/>
  <c r="K17" i="56"/>
  <c r="L17" i="56" s="1"/>
  <c r="P11" i="56" s="1"/>
  <c r="J17" i="56"/>
  <c r="K14" i="56"/>
  <c r="L14" i="56" s="1"/>
  <c r="P10" i="56" s="1"/>
  <c r="J14" i="56"/>
  <c r="Q11" i="56"/>
  <c r="K11" i="56"/>
  <c r="L11" i="56" s="1"/>
  <c r="J11" i="56"/>
  <c r="O6" i="56" s="1"/>
  <c r="Q8" i="56"/>
  <c r="P8" i="56"/>
  <c r="S7" i="56" s="1"/>
  <c r="O8" i="56"/>
  <c r="K8" i="56"/>
  <c r="L8" i="56" s="1"/>
  <c r="O11" i="56" s="1"/>
  <c r="J8" i="56"/>
  <c r="Q5" i="56" s="1"/>
  <c r="Q7" i="56"/>
  <c r="T7" i="56" s="1"/>
  <c r="P7" i="56"/>
  <c r="O7" i="56"/>
  <c r="R7" i="56" s="1"/>
  <c r="Q6" i="56"/>
  <c r="P6" i="56"/>
  <c r="K5" i="56"/>
  <c r="L5" i="56" s="1"/>
  <c r="O10" i="56" s="1"/>
  <c r="J5" i="56"/>
  <c r="P5" i="56" s="1"/>
  <c r="S4" i="56" s="1"/>
  <c r="K2" i="56"/>
  <c r="L2" i="56" s="1"/>
  <c r="O9" i="56" s="1"/>
  <c r="J2" i="56"/>
  <c r="O5" i="56" s="1"/>
  <c r="R4" i="56" l="1"/>
  <c r="T4" i="56"/>
  <c r="P9" i="56"/>
  <c r="R9" i="56"/>
  <c r="K35" i="55"/>
  <c r="L35" i="55" s="1"/>
  <c r="R11" i="55" s="1"/>
  <c r="J35" i="55"/>
  <c r="Q8" i="55" s="1"/>
  <c r="K32" i="55"/>
  <c r="L32" i="55" s="1"/>
  <c r="R10" i="55" s="1"/>
  <c r="J32" i="55"/>
  <c r="P8" i="55" s="1"/>
  <c r="K29" i="55"/>
  <c r="L29" i="55" s="1"/>
  <c r="J29" i="55"/>
  <c r="O8" i="55" s="1"/>
  <c r="K26" i="55"/>
  <c r="L26" i="55" s="1"/>
  <c r="Q11" i="55" s="1"/>
  <c r="J26" i="55"/>
  <c r="Q7" i="55" s="1"/>
  <c r="K23" i="55"/>
  <c r="L23" i="55" s="1"/>
  <c r="Q10" i="55" s="1"/>
  <c r="J23" i="55"/>
  <c r="P7" i="55" s="1"/>
  <c r="K20" i="55"/>
  <c r="L20" i="55" s="1"/>
  <c r="Q9" i="55" s="1"/>
  <c r="J20" i="55"/>
  <c r="O7" i="55" s="1"/>
  <c r="K17" i="55"/>
  <c r="L17" i="55" s="1"/>
  <c r="P11" i="55" s="1"/>
  <c r="J17" i="55"/>
  <c r="Q6" i="55" s="1"/>
  <c r="K14" i="55"/>
  <c r="L14" i="55" s="1"/>
  <c r="P10" i="55" s="1"/>
  <c r="J14" i="55"/>
  <c r="P6" i="55" s="1"/>
  <c r="K11" i="55"/>
  <c r="L11" i="55" s="1"/>
  <c r="J11" i="55"/>
  <c r="O6" i="55" s="1"/>
  <c r="K8" i="55"/>
  <c r="L8" i="55" s="1"/>
  <c r="O11" i="55" s="1"/>
  <c r="J8" i="55"/>
  <c r="Q5" i="55" s="1"/>
  <c r="K5" i="55"/>
  <c r="L5" i="55" s="1"/>
  <c r="O10" i="55" s="1"/>
  <c r="J5" i="55"/>
  <c r="P5" i="55" s="1"/>
  <c r="K2" i="55"/>
  <c r="L2" i="55" s="1"/>
  <c r="O9" i="55" s="1"/>
  <c r="J2" i="55"/>
  <c r="O5" i="55" s="1"/>
  <c r="T7" i="55" l="1"/>
  <c r="S7" i="55"/>
  <c r="R7" i="55"/>
  <c r="R4" i="55"/>
  <c r="T4" i="55"/>
  <c r="S4" i="55"/>
  <c r="P9" i="55"/>
  <c r="R9" i="55"/>
  <c r="K35" i="54" l="1"/>
  <c r="L35" i="54" s="1"/>
  <c r="R11" i="54" s="1"/>
  <c r="J35" i="54"/>
  <c r="Q8" i="54" s="1"/>
  <c r="K32" i="54"/>
  <c r="L32" i="54" s="1"/>
  <c r="R10" i="54" s="1"/>
  <c r="J32" i="54"/>
  <c r="P8" i="54" s="1"/>
  <c r="K29" i="54"/>
  <c r="L29" i="54" s="1"/>
  <c r="J29" i="54"/>
  <c r="O8" i="54" s="1"/>
  <c r="K26" i="54"/>
  <c r="L26" i="54" s="1"/>
  <c r="Q11" i="54" s="1"/>
  <c r="J26" i="54"/>
  <c r="Q7" i="54" s="1"/>
  <c r="K23" i="54"/>
  <c r="L23" i="54" s="1"/>
  <c r="Q10" i="54" s="1"/>
  <c r="J23" i="54"/>
  <c r="P7" i="54" s="1"/>
  <c r="K20" i="54"/>
  <c r="L20" i="54" s="1"/>
  <c r="Q9" i="54" s="1"/>
  <c r="J20" i="54"/>
  <c r="O7" i="54" s="1"/>
  <c r="K17" i="54"/>
  <c r="L17" i="54" s="1"/>
  <c r="P11" i="54" s="1"/>
  <c r="J17" i="54"/>
  <c r="Q6" i="54" s="1"/>
  <c r="K14" i="54"/>
  <c r="L14" i="54" s="1"/>
  <c r="P10" i="54" s="1"/>
  <c r="J14" i="54"/>
  <c r="P6" i="54" s="1"/>
  <c r="K11" i="54"/>
  <c r="L11" i="54" s="1"/>
  <c r="J11" i="54"/>
  <c r="O6" i="54" s="1"/>
  <c r="K8" i="54"/>
  <c r="L8" i="54" s="1"/>
  <c r="O11" i="54" s="1"/>
  <c r="J8" i="54"/>
  <c r="Q5" i="54" s="1"/>
  <c r="K5" i="54"/>
  <c r="L5" i="54" s="1"/>
  <c r="O10" i="54" s="1"/>
  <c r="J5" i="54"/>
  <c r="P5" i="54" s="1"/>
  <c r="K2" i="54"/>
  <c r="L2" i="54" s="1"/>
  <c r="O9" i="54" s="1"/>
  <c r="J2" i="54"/>
  <c r="O5" i="54" s="1"/>
  <c r="R7" i="54" l="1"/>
  <c r="T7" i="54"/>
  <c r="S4" i="54"/>
  <c r="R4" i="54"/>
  <c r="T4" i="54"/>
  <c r="S7" i="54"/>
  <c r="R9" i="54"/>
  <c r="P9" i="54"/>
  <c r="J29" i="9"/>
  <c r="O8" i="9" s="1"/>
  <c r="K35" i="40" l="1"/>
  <c r="L35" i="40" s="1"/>
  <c r="R11" i="40" s="1"/>
  <c r="J35" i="40"/>
  <c r="K32" i="40"/>
  <c r="L32" i="40" s="1"/>
  <c r="R10" i="40" s="1"/>
  <c r="J32" i="40"/>
  <c r="K29" i="40"/>
  <c r="L29" i="40" s="1"/>
  <c r="J29" i="40"/>
  <c r="K26" i="40"/>
  <c r="L26" i="40" s="1"/>
  <c r="Q11" i="40" s="1"/>
  <c r="J26" i="40"/>
  <c r="Q7" i="40" s="1"/>
  <c r="K23" i="40"/>
  <c r="L23" i="40" s="1"/>
  <c r="Q10" i="40" s="1"/>
  <c r="J23" i="40"/>
  <c r="P7" i="40" s="1"/>
  <c r="K20" i="40"/>
  <c r="L20" i="40" s="1"/>
  <c r="Q9" i="40" s="1"/>
  <c r="J20" i="40"/>
  <c r="O7" i="40" s="1"/>
  <c r="K17" i="40"/>
  <c r="L17" i="40" s="1"/>
  <c r="P11" i="40" s="1"/>
  <c r="J17" i="40"/>
  <c r="Q6" i="40" s="1"/>
  <c r="K14" i="40"/>
  <c r="L14" i="40" s="1"/>
  <c r="P10" i="40" s="1"/>
  <c r="J14" i="40"/>
  <c r="P6" i="40" s="1"/>
  <c r="K11" i="40"/>
  <c r="L11" i="40" s="1"/>
  <c r="J11" i="40"/>
  <c r="O6" i="40" s="1"/>
  <c r="Q8" i="40"/>
  <c r="P8" i="40"/>
  <c r="O8" i="40"/>
  <c r="K8" i="40"/>
  <c r="L8" i="40" s="1"/>
  <c r="O11" i="40" s="1"/>
  <c r="J8" i="40"/>
  <c r="Q5" i="40" s="1"/>
  <c r="K5" i="40"/>
  <c r="L5" i="40" s="1"/>
  <c r="O10" i="40" s="1"/>
  <c r="J5" i="40"/>
  <c r="P5" i="40" s="1"/>
  <c r="K2" i="40"/>
  <c r="L2" i="40" s="1"/>
  <c r="O9" i="40" s="1"/>
  <c r="J2" i="40"/>
  <c r="O5" i="40" s="1"/>
  <c r="K35" i="39"/>
  <c r="L35" i="39" s="1"/>
  <c r="R11" i="39" s="1"/>
  <c r="J35" i="39"/>
  <c r="Q8" i="39" s="1"/>
  <c r="K32" i="39"/>
  <c r="L32" i="39" s="1"/>
  <c r="R10" i="39" s="1"/>
  <c r="J32" i="39"/>
  <c r="P8" i="39" s="1"/>
  <c r="K29" i="39"/>
  <c r="L29" i="39" s="1"/>
  <c r="J29" i="39"/>
  <c r="O8" i="39" s="1"/>
  <c r="K26" i="39"/>
  <c r="L26" i="39" s="1"/>
  <c r="Q11" i="39" s="1"/>
  <c r="J26" i="39"/>
  <c r="Q7" i="39" s="1"/>
  <c r="K23" i="39"/>
  <c r="L23" i="39" s="1"/>
  <c r="Q10" i="39" s="1"/>
  <c r="J23" i="39"/>
  <c r="K20" i="39"/>
  <c r="L20" i="39" s="1"/>
  <c r="Q9" i="39" s="1"/>
  <c r="J20" i="39"/>
  <c r="O7" i="39" s="1"/>
  <c r="K17" i="39"/>
  <c r="L17" i="39" s="1"/>
  <c r="P11" i="39" s="1"/>
  <c r="J17" i="39"/>
  <c r="Q6" i="39" s="1"/>
  <c r="K14" i="39"/>
  <c r="L14" i="39" s="1"/>
  <c r="P10" i="39" s="1"/>
  <c r="J14" i="39"/>
  <c r="P6" i="39" s="1"/>
  <c r="K11" i="39"/>
  <c r="L11" i="39" s="1"/>
  <c r="J11" i="39"/>
  <c r="O6" i="39" s="1"/>
  <c r="K8" i="39"/>
  <c r="L8" i="39" s="1"/>
  <c r="O11" i="39" s="1"/>
  <c r="J8" i="39"/>
  <c r="Q5" i="39" s="1"/>
  <c r="P7" i="39"/>
  <c r="K5" i="39"/>
  <c r="L5" i="39" s="1"/>
  <c r="O10" i="39" s="1"/>
  <c r="J5" i="39"/>
  <c r="P5" i="39" s="1"/>
  <c r="K2" i="39"/>
  <c r="L2" i="39" s="1"/>
  <c r="O9" i="39" s="1"/>
  <c r="J2" i="39"/>
  <c r="O5" i="39" s="1"/>
  <c r="K35" i="38"/>
  <c r="L35" i="38" s="1"/>
  <c r="R11" i="38" s="1"/>
  <c r="J35" i="38"/>
  <c r="Q8" i="38" s="1"/>
  <c r="K32" i="38"/>
  <c r="L32" i="38" s="1"/>
  <c r="R10" i="38" s="1"/>
  <c r="J32" i="38"/>
  <c r="P8" i="38" s="1"/>
  <c r="K29" i="38"/>
  <c r="L29" i="38" s="1"/>
  <c r="J29" i="38"/>
  <c r="K26" i="38"/>
  <c r="L26" i="38" s="1"/>
  <c r="Q11" i="38" s="1"/>
  <c r="J26" i="38"/>
  <c r="Q7" i="38" s="1"/>
  <c r="K23" i="38"/>
  <c r="L23" i="38" s="1"/>
  <c r="Q10" i="38" s="1"/>
  <c r="J23" i="38"/>
  <c r="P7" i="38" s="1"/>
  <c r="K20" i="38"/>
  <c r="L20" i="38" s="1"/>
  <c r="Q9" i="38" s="1"/>
  <c r="J20" i="38"/>
  <c r="O7" i="38" s="1"/>
  <c r="K17" i="38"/>
  <c r="L17" i="38" s="1"/>
  <c r="P11" i="38" s="1"/>
  <c r="J17" i="38"/>
  <c r="Q6" i="38" s="1"/>
  <c r="K14" i="38"/>
  <c r="L14" i="38" s="1"/>
  <c r="P10" i="38" s="1"/>
  <c r="J14" i="38"/>
  <c r="P6" i="38" s="1"/>
  <c r="K11" i="38"/>
  <c r="L11" i="38" s="1"/>
  <c r="J11" i="38"/>
  <c r="O6" i="38" s="1"/>
  <c r="O8" i="38"/>
  <c r="K8" i="38"/>
  <c r="L8" i="38" s="1"/>
  <c r="O11" i="38" s="1"/>
  <c r="J8" i="38"/>
  <c r="Q5" i="38" s="1"/>
  <c r="K5" i="38"/>
  <c r="L5" i="38" s="1"/>
  <c r="O10" i="38" s="1"/>
  <c r="J5" i="38"/>
  <c r="P5" i="38" s="1"/>
  <c r="K2" i="38"/>
  <c r="L2" i="38" s="1"/>
  <c r="O9" i="38" s="1"/>
  <c r="J2" i="38"/>
  <c r="O5" i="38" s="1"/>
  <c r="K35" i="37"/>
  <c r="L35" i="37" s="1"/>
  <c r="R11" i="37" s="1"/>
  <c r="J35" i="37"/>
  <c r="Q8" i="37" s="1"/>
  <c r="K32" i="37"/>
  <c r="L32" i="37" s="1"/>
  <c r="R10" i="37" s="1"/>
  <c r="J32" i="37"/>
  <c r="P8" i="37" s="1"/>
  <c r="K29" i="37"/>
  <c r="L29" i="37" s="1"/>
  <c r="J29" i="37"/>
  <c r="O8" i="37" s="1"/>
  <c r="K26" i="37"/>
  <c r="L26" i="37" s="1"/>
  <c r="Q11" i="37" s="1"/>
  <c r="J26" i="37"/>
  <c r="Q7" i="37" s="1"/>
  <c r="K23" i="37"/>
  <c r="L23" i="37" s="1"/>
  <c r="Q10" i="37" s="1"/>
  <c r="J23" i="37"/>
  <c r="P7" i="37" s="1"/>
  <c r="K20" i="37"/>
  <c r="L20" i="37" s="1"/>
  <c r="Q9" i="37" s="1"/>
  <c r="J20" i="37"/>
  <c r="O7" i="37" s="1"/>
  <c r="K17" i="37"/>
  <c r="L17" i="37" s="1"/>
  <c r="P11" i="37" s="1"/>
  <c r="J17" i="37"/>
  <c r="Q6" i="37" s="1"/>
  <c r="K14" i="37"/>
  <c r="L14" i="37" s="1"/>
  <c r="P10" i="37" s="1"/>
  <c r="J14" i="37"/>
  <c r="P6" i="37" s="1"/>
  <c r="K11" i="37"/>
  <c r="L11" i="37" s="1"/>
  <c r="J11" i="37"/>
  <c r="O6" i="37" s="1"/>
  <c r="K8" i="37"/>
  <c r="L8" i="37" s="1"/>
  <c r="O11" i="37" s="1"/>
  <c r="J8" i="37"/>
  <c r="Q5" i="37" s="1"/>
  <c r="K5" i="37"/>
  <c r="L5" i="37" s="1"/>
  <c r="O10" i="37" s="1"/>
  <c r="J5" i="37"/>
  <c r="P5" i="37" s="1"/>
  <c r="K2" i="37"/>
  <c r="L2" i="37" s="1"/>
  <c r="O9" i="37" s="1"/>
  <c r="J2" i="37"/>
  <c r="O5" i="37" s="1"/>
  <c r="K35" i="36"/>
  <c r="L35" i="36" s="1"/>
  <c r="R11" i="36" s="1"/>
  <c r="J35" i="36"/>
  <c r="Q8" i="36" s="1"/>
  <c r="K32" i="36"/>
  <c r="L32" i="36" s="1"/>
  <c r="R10" i="36" s="1"/>
  <c r="J32" i="36"/>
  <c r="P8" i="36" s="1"/>
  <c r="K29" i="36"/>
  <c r="L29" i="36" s="1"/>
  <c r="J29" i="36"/>
  <c r="O8" i="36" s="1"/>
  <c r="K26" i="36"/>
  <c r="L26" i="36" s="1"/>
  <c r="Q11" i="36" s="1"/>
  <c r="J26" i="36"/>
  <c r="Q7" i="36" s="1"/>
  <c r="K23" i="36"/>
  <c r="L23" i="36" s="1"/>
  <c r="Q10" i="36" s="1"/>
  <c r="J23" i="36"/>
  <c r="P7" i="36" s="1"/>
  <c r="K20" i="36"/>
  <c r="L20" i="36" s="1"/>
  <c r="Q9" i="36" s="1"/>
  <c r="J20" i="36"/>
  <c r="O7" i="36" s="1"/>
  <c r="K17" i="36"/>
  <c r="L17" i="36" s="1"/>
  <c r="P11" i="36" s="1"/>
  <c r="J17" i="36"/>
  <c r="Q6" i="36" s="1"/>
  <c r="K14" i="36"/>
  <c r="L14" i="36" s="1"/>
  <c r="P10" i="36" s="1"/>
  <c r="J14" i="36"/>
  <c r="P6" i="36" s="1"/>
  <c r="K11" i="36"/>
  <c r="L11" i="36" s="1"/>
  <c r="J11" i="36"/>
  <c r="O6" i="36" s="1"/>
  <c r="K8" i="36"/>
  <c r="L8" i="36" s="1"/>
  <c r="O11" i="36" s="1"/>
  <c r="J8" i="36"/>
  <c r="Q5" i="36" s="1"/>
  <c r="K5" i="36"/>
  <c r="L5" i="36" s="1"/>
  <c r="O10" i="36" s="1"/>
  <c r="J5" i="36"/>
  <c r="P5" i="36" s="1"/>
  <c r="K2" i="36"/>
  <c r="L2" i="36" s="1"/>
  <c r="O9" i="36" s="1"/>
  <c r="J2" i="36"/>
  <c r="O5" i="36" s="1"/>
  <c r="K35" i="35"/>
  <c r="L35" i="35" s="1"/>
  <c r="R11" i="35" s="1"/>
  <c r="J35" i="35"/>
  <c r="Q8" i="35" s="1"/>
  <c r="L32" i="35"/>
  <c r="K32" i="35"/>
  <c r="J32" i="35"/>
  <c r="K29" i="35"/>
  <c r="L29" i="35" s="1"/>
  <c r="J29" i="35"/>
  <c r="O8" i="35" s="1"/>
  <c r="K26" i="35"/>
  <c r="L26" i="35" s="1"/>
  <c r="Q11" i="35" s="1"/>
  <c r="J26" i="35"/>
  <c r="Q7" i="35" s="1"/>
  <c r="K23" i="35"/>
  <c r="L23" i="35" s="1"/>
  <c r="Q10" i="35" s="1"/>
  <c r="J23" i="35"/>
  <c r="P7" i="35" s="1"/>
  <c r="K20" i="35"/>
  <c r="L20" i="35" s="1"/>
  <c r="Q9" i="35" s="1"/>
  <c r="J20" i="35"/>
  <c r="O7" i="35" s="1"/>
  <c r="K17" i="35"/>
  <c r="L17" i="35" s="1"/>
  <c r="P11" i="35" s="1"/>
  <c r="J17" i="35"/>
  <c r="Q6" i="35" s="1"/>
  <c r="K14" i="35"/>
  <c r="L14" i="35" s="1"/>
  <c r="P10" i="35" s="1"/>
  <c r="J14" i="35"/>
  <c r="P6" i="35" s="1"/>
  <c r="K11" i="35"/>
  <c r="L11" i="35" s="1"/>
  <c r="J11" i="35"/>
  <c r="O6" i="35" s="1"/>
  <c r="R10" i="35"/>
  <c r="P8" i="35"/>
  <c r="K8" i="35"/>
  <c r="L8" i="35" s="1"/>
  <c r="O11" i="35" s="1"/>
  <c r="J8" i="35"/>
  <c r="Q5" i="35" s="1"/>
  <c r="K5" i="35"/>
  <c r="L5" i="35" s="1"/>
  <c r="O10" i="35" s="1"/>
  <c r="J5" i="35"/>
  <c r="P5" i="35" s="1"/>
  <c r="K2" i="35"/>
  <c r="L2" i="35" s="1"/>
  <c r="O9" i="35" s="1"/>
  <c r="J2" i="35"/>
  <c r="O5" i="35" s="1"/>
  <c r="R7" i="39" l="1"/>
  <c r="R4" i="40"/>
  <c r="T7" i="37"/>
  <c r="R4" i="37"/>
  <c r="T7" i="35"/>
  <c r="R4" i="35"/>
  <c r="R9" i="39"/>
  <c r="P9" i="39"/>
  <c r="R4" i="39"/>
  <c r="T4" i="40"/>
  <c r="S7" i="40"/>
  <c r="R7" i="35"/>
  <c r="T7" i="40"/>
  <c r="S7" i="35"/>
  <c r="R7" i="40"/>
  <c r="T4" i="39"/>
  <c r="S7" i="39"/>
  <c r="R9" i="40"/>
  <c r="P9" i="40"/>
  <c r="S4" i="40"/>
  <c r="T7" i="39"/>
  <c r="S4" i="39"/>
  <c r="S7" i="38"/>
  <c r="T7" i="38"/>
  <c r="R4" i="38"/>
  <c r="T4" i="38"/>
  <c r="R7" i="38"/>
  <c r="S4" i="38"/>
  <c r="R9" i="38"/>
  <c r="P9" i="38"/>
  <c r="T4" i="37"/>
  <c r="S7" i="37"/>
  <c r="R7" i="37"/>
  <c r="S4" i="37"/>
  <c r="R9" i="37"/>
  <c r="P9" i="37"/>
  <c r="S7" i="36"/>
  <c r="T7" i="36"/>
  <c r="R4" i="36"/>
  <c r="T4" i="36"/>
  <c r="R7" i="36"/>
  <c r="R9" i="36"/>
  <c r="P9" i="36"/>
  <c r="S4" i="36"/>
  <c r="T4" i="35"/>
  <c r="S4" i="35"/>
  <c r="R9" i="35"/>
  <c r="P9" i="35"/>
  <c r="K35" i="34" l="1"/>
  <c r="L35" i="34" s="1"/>
  <c r="R11" i="34" s="1"/>
  <c r="J35" i="34"/>
  <c r="Q8" i="34" s="1"/>
  <c r="K32" i="34"/>
  <c r="L32" i="34" s="1"/>
  <c r="R10" i="34" s="1"/>
  <c r="J32" i="34"/>
  <c r="P8" i="34" s="1"/>
  <c r="K29" i="34"/>
  <c r="L29" i="34" s="1"/>
  <c r="J29" i="34"/>
  <c r="O8" i="34" s="1"/>
  <c r="K26" i="34"/>
  <c r="L26" i="34" s="1"/>
  <c r="Q11" i="34" s="1"/>
  <c r="J26" i="34"/>
  <c r="Q7" i="34" s="1"/>
  <c r="K23" i="34"/>
  <c r="L23" i="34" s="1"/>
  <c r="Q10" i="34" s="1"/>
  <c r="J23" i="34"/>
  <c r="P7" i="34" s="1"/>
  <c r="K20" i="34"/>
  <c r="L20" i="34" s="1"/>
  <c r="Q9" i="34" s="1"/>
  <c r="J20" i="34"/>
  <c r="O7" i="34" s="1"/>
  <c r="K17" i="34"/>
  <c r="L17" i="34" s="1"/>
  <c r="P11" i="34" s="1"/>
  <c r="J17" i="34"/>
  <c r="Q6" i="34" s="1"/>
  <c r="K14" i="34"/>
  <c r="L14" i="34" s="1"/>
  <c r="P10" i="34" s="1"/>
  <c r="J14" i="34"/>
  <c r="P6" i="34" s="1"/>
  <c r="K11" i="34"/>
  <c r="L11" i="34" s="1"/>
  <c r="J11" i="34"/>
  <c r="O6" i="34" s="1"/>
  <c r="K8" i="34"/>
  <c r="L8" i="34" s="1"/>
  <c r="O11" i="34" s="1"/>
  <c r="J8" i="34"/>
  <c r="Q5" i="34" s="1"/>
  <c r="K5" i="34"/>
  <c r="L5" i="34" s="1"/>
  <c r="O10" i="34" s="1"/>
  <c r="J5" i="34"/>
  <c r="P5" i="34" s="1"/>
  <c r="K2" i="34"/>
  <c r="L2" i="34" s="1"/>
  <c r="O9" i="34" s="1"/>
  <c r="J2" i="34"/>
  <c r="O5" i="34" s="1"/>
  <c r="R7" i="34" l="1"/>
  <c r="T7" i="34"/>
  <c r="T4" i="34"/>
  <c r="R4" i="34"/>
  <c r="S4" i="34"/>
  <c r="S7" i="34"/>
  <c r="R9" i="34"/>
  <c r="P9" i="34"/>
  <c r="K35" i="33"/>
  <c r="L35" i="33" s="1"/>
  <c r="R11" i="33" s="1"/>
  <c r="J35" i="33"/>
  <c r="Q8" i="33" s="1"/>
  <c r="K32" i="33"/>
  <c r="L32" i="33" s="1"/>
  <c r="R10" i="33" s="1"/>
  <c r="J32" i="33"/>
  <c r="P8" i="33" s="1"/>
  <c r="K29" i="33"/>
  <c r="L29" i="33" s="1"/>
  <c r="J29" i="33"/>
  <c r="O8" i="33" s="1"/>
  <c r="K26" i="33"/>
  <c r="L26" i="33" s="1"/>
  <c r="Q11" i="33" s="1"/>
  <c r="J26" i="33"/>
  <c r="Q7" i="33" s="1"/>
  <c r="K23" i="33"/>
  <c r="L23" i="33" s="1"/>
  <c r="Q10" i="33" s="1"/>
  <c r="J23" i="33"/>
  <c r="P7" i="33" s="1"/>
  <c r="K20" i="33"/>
  <c r="L20" i="33" s="1"/>
  <c r="Q9" i="33" s="1"/>
  <c r="J20" i="33"/>
  <c r="O7" i="33" s="1"/>
  <c r="K17" i="33"/>
  <c r="L17" i="33" s="1"/>
  <c r="P11" i="33" s="1"/>
  <c r="J17" i="33"/>
  <c r="Q6" i="33" s="1"/>
  <c r="K14" i="33"/>
  <c r="L14" i="33" s="1"/>
  <c r="P10" i="33" s="1"/>
  <c r="J14" i="33"/>
  <c r="P6" i="33" s="1"/>
  <c r="K11" i="33"/>
  <c r="L11" i="33" s="1"/>
  <c r="J11" i="33"/>
  <c r="O6" i="33" s="1"/>
  <c r="K8" i="33"/>
  <c r="L8" i="33" s="1"/>
  <c r="O11" i="33" s="1"/>
  <c r="J8" i="33"/>
  <c r="Q5" i="33" s="1"/>
  <c r="K5" i="33"/>
  <c r="L5" i="33" s="1"/>
  <c r="O10" i="33" s="1"/>
  <c r="J5" i="33"/>
  <c r="P5" i="33" s="1"/>
  <c r="K2" i="33"/>
  <c r="L2" i="33" s="1"/>
  <c r="O9" i="33" s="1"/>
  <c r="J2" i="33"/>
  <c r="O5" i="33" s="1"/>
  <c r="S7" i="33" l="1"/>
  <c r="T7" i="33"/>
  <c r="R4" i="33"/>
  <c r="S4" i="33"/>
  <c r="R7" i="33"/>
  <c r="T4" i="33"/>
  <c r="P9" i="33"/>
  <c r="R9" i="33"/>
  <c r="K35" i="20" l="1"/>
  <c r="L35" i="20" s="1"/>
  <c r="R11" i="20" s="1"/>
  <c r="J35" i="20"/>
  <c r="Q8" i="20" s="1"/>
  <c r="K32" i="20"/>
  <c r="L32" i="20" s="1"/>
  <c r="R10" i="20" s="1"/>
  <c r="J32" i="20"/>
  <c r="P8" i="20" s="1"/>
  <c r="K29" i="20"/>
  <c r="L29" i="20" s="1"/>
  <c r="J29" i="20"/>
  <c r="O8" i="20" s="1"/>
  <c r="K26" i="20"/>
  <c r="L26" i="20" s="1"/>
  <c r="Q11" i="20" s="1"/>
  <c r="J26" i="20"/>
  <c r="Q7" i="20" s="1"/>
  <c r="K23" i="20"/>
  <c r="L23" i="20" s="1"/>
  <c r="Q10" i="20" s="1"/>
  <c r="J23" i="20"/>
  <c r="P7" i="20" s="1"/>
  <c r="K20" i="20"/>
  <c r="L20" i="20" s="1"/>
  <c r="Q9" i="20" s="1"/>
  <c r="J20" i="20"/>
  <c r="O7" i="20" s="1"/>
  <c r="K17" i="20"/>
  <c r="L17" i="20" s="1"/>
  <c r="P11" i="20" s="1"/>
  <c r="J17" i="20"/>
  <c r="Q6" i="20" s="1"/>
  <c r="K14" i="20"/>
  <c r="L14" i="20" s="1"/>
  <c r="P10" i="20" s="1"/>
  <c r="J14" i="20"/>
  <c r="P6" i="20" s="1"/>
  <c r="K11" i="20"/>
  <c r="L11" i="20" s="1"/>
  <c r="J11" i="20"/>
  <c r="O6" i="20" s="1"/>
  <c r="K8" i="20"/>
  <c r="L8" i="20" s="1"/>
  <c r="O11" i="20" s="1"/>
  <c r="J8" i="20"/>
  <c r="Q5" i="20" s="1"/>
  <c r="K5" i="20"/>
  <c r="L5" i="20" s="1"/>
  <c r="O10" i="20" s="1"/>
  <c r="J5" i="20"/>
  <c r="P5" i="20" s="1"/>
  <c r="K2" i="20"/>
  <c r="L2" i="20" s="1"/>
  <c r="O9" i="20" s="1"/>
  <c r="J2" i="20"/>
  <c r="O5" i="20" s="1"/>
  <c r="T7" i="20" l="1"/>
  <c r="S7" i="20"/>
  <c r="T4" i="20"/>
  <c r="R4" i="20"/>
  <c r="R7" i="20"/>
  <c r="P9" i="20"/>
  <c r="R9" i="20"/>
  <c r="S4" i="20"/>
  <c r="K35" i="19"/>
  <c r="L35" i="19" s="1"/>
  <c r="R11" i="19" s="1"/>
  <c r="J35" i="19"/>
  <c r="K32" i="19"/>
  <c r="L32" i="19" s="1"/>
  <c r="R10" i="19" s="1"/>
  <c r="J32" i="19"/>
  <c r="P8" i="19" s="1"/>
  <c r="K29" i="19"/>
  <c r="L29" i="19" s="1"/>
  <c r="J29" i="19"/>
  <c r="O8" i="19" s="1"/>
  <c r="K26" i="19"/>
  <c r="L26" i="19" s="1"/>
  <c r="Q11" i="19" s="1"/>
  <c r="J26" i="19"/>
  <c r="Q7" i="19" s="1"/>
  <c r="K23" i="19"/>
  <c r="L23" i="19" s="1"/>
  <c r="Q10" i="19" s="1"/>
  <c r="J23" i="19"/>
  <c r="P7" i="19" s="1"/>
  <c r="K20" i="19"/>
  <c r="L20" i="19" s="1"/>
  <c r="Q9" i="19" s="1"/>
  <c r="J20" i="19"/>
  <c r="O7" i="19" s="1"/>
  <c r="K17" i="19"/>
  <c r="L17" i="19" s="1"/>
  <c r="P11" i="19" s="1"/>
  <c r="J17" i="19"/>
  <c r="Q6" i="19" s="1"/>
  <c r="K14" i="19"/>
  <c r="L14" i="19" s="1"/>
  <c r="P10" i="19" s="1"/>
  <c r="J14" i="19"/>
  <c r="P6" i="19" s="1"/>
  <c r="K11" i="19"/>
  <c r="L11" i="19" s="1"/>
  <c r="J11" i="19"/>
  <c r="O6" i="19" s="1"/>
  <c r="Q8" i="19"/>
  <c r="K8" i="19"/>
  <c r="L8" i="19" s="1"/>
  <c r="O11" i="19" s="1"/>
  <c r="J8" i="19"/>
  <c r="Q5" i="19" s="1"/>
  <c r="K5" i="19"/>
  <c r="L5" i="19" s="1"/>
  <c r="O10" i="19" s="1"/>
  <c r="J5" i="19"/>
  <c r="P5" i="19" s="1"/>
  <c r="K2" i="19"/>
  <c r="L2" i="19" s="1"/>
  <c r="O9" i="19" s="1"/>
  <c r="J2" i="19"/>
  <c r="O5" i="19" s="1"/>
  <c r="I35" i="12"/>
  <c r="J35" i="12" s="1"/>
  <c r="P11" i="12" s="1"/>
  <c r="H35" i="12"/>
  <c r="I32" i="12"/>
  <c r="J32" i="12" s="1"/>
  <c r="P10" i="12" s="1"/>
  <c r="H32" i="12"/>
  <c r="N8" i="12" s="1"/>
  <c r="I29" i="12"/>
  <c r="J29" i="12" s="1"/>
  <c r="H29" i="12"/>
  <c r="M8" i="12" s="1"/>
  <c r="I26" i="12"/>
  <c r="J26" i="12" s="1"/>
  <c r="O11" i="12" s="1"/>
  <c r="H26" i="12"/>
  <c r="I23" i="12"/>
  <c r="J23" i="12" s="1"/>
  <c r="O10" i="12" s="1"/>
  <c r="H23" i="12"/>
  <c r="I20" i="12"/>
  <c r="J20" i="12" s="1"/>
  <c r="O9" i="12" s="1"/>
  <c r="H20" i="12"/>
  <c r="I17" i="12"/>
  <c r="J17" i="12" s="1"/>
  <c r="N11" i="12" s="1"/>
  <c r="H17" i="12"/>
  <c r="O6" i="12" s="1"/>
  <c r="I14" i="12"/>
  <c r="J14" i="12" s="1"/>
  <c r="N10" i="12" s="1"/>
  <c r="H14" i="12"/>
  <c r="N6" i="12" s="1"/>
  <c r="I11" i="12"/>
  <c r="J11" i="12" s="1"/>
  <c r="H11" i="12"/>
  <c r="M6" i="12" s="1"/>
  <c r="I8" i="12"/>
  <c r="J8" i="12" s="1"/>
  <c r="M11" i="12" s="1"/>
  <c r="H8" i="12"/>
  <c r="O5" i="12" s="1"/>
  <c r="I5" i="12"/>
  <c r="J5" i="12" s="1"/>
  <c r="M10" i="12" s="1"/>
  <c r="H5" i="12"/>
  <c r="I2" i="12"/>
  <c r="J2" i="12" s="1"/>
  <c r="M9" i="12" s="1"/>
  <c r="H2" i="12"/>
  <c r="K35" i="11"/>
  <c r="L35" i="11" s="1"/>
  <c r="R11" i="11" s="1"/>
  <c r="J35" i="11"/>
  <c r="Q8" i="11" s="1"/>
  <c r="K32" i="11"/>
  <c r="L32" i="11" s="1"/>
  <c r="R10" i="11" s="1"/>
  <c r="J32" i="11"/>
  <c r="P8" i="11" s="1"/>
  <c r="K29" i="11"/>
  <c r="L29" i="11" s="1"/>
  <c r="J29" i="11"/>
  <c r="O8" i="11" s="1"/>
  <c r="K26" i="11"/>
  <c r="L26" i="11" s="1"/>
  <c r="Q11" i="11" s="1"/>
  <c r="J26" i="11"/>
  <c r="Q7" i="11" s="1"/>
  <c r="K23" i="11"/>
  <c r="L23" i="11" s="1"/>
  <c r="Q10" i="11" s="1"/>
  <c r="J23" i="11"/>
  <c r="P7" i="11" s="1"/>
  <c r="K20" i="11"/>
  <c r="L20" i="11" s="1"/>
  <c r="Q9" i="11" s="1"/>
  <c r="J20" i="11"/>
  <c r="O7" i="11" s="1"/>
  <c r="K17" i="11"/>
  <c r="L17" i="11" s="1"/>
  <c r="P11" i="11" s="1"/>
  <c r="J17" i="11"/>
  <c r="Q6" i="11" s="1"/>
  <c r="K14" i="11"/>
  <c r="L14" i="11" s="1"/>
  <c r="P10" i="11" s="1"/>
  <c r="J14" i="11"/>
  <c r="P6" i="11" s="1"/>
  <c r="K11" i="11"/>
  <c r="L11" i="11" s="1"/>
  <c r="J11" i="11"/>
  <c r="O6" i="11" s="1"/>
  <c r="K8" i="11"/>
  <c r="L8" i="11" s="1"/>
  <c r="O11" i="11" s="1"/>
  <c r="J8" i="11"/>
  <c r="Q5" i="11" s="1"/>
  <c r="K5" i="11"/>
  <c r="L5" i="11" s="1"/>
  <c r="O10" i="11" s="1"/>
  <c r="J5" i="11"/>
  <c r="P5" i="11" s="1"/>
  <c r="K2" i="11"/>
  <c r="L2" i="11" s="1"/>
  <c r="O9" i="11" s="1"/>
  <c r="J2" i="11"/>
  <c r="O5" i="11" s="1"/>
  <c r="K35" i="10"/>
  <c r="L35" i="10" s="1"/>
  <c r="R11" i="10" s="1"/>
  <c r="J35" i="10"/>
  <c r="Q8" i="10" s="1"/>
  <c r="K32" i="10"/>
  <c r="L32" i="10" s="1"/>
  <c r="R10" i="10" s="1"/>
  <c r="J32" i="10"/>
  <c r="P8" i="10" s="1"/>
  <c r="K29" i="10"/>
  <c r="L29" i="10" s="1"/>
  <c r="J29" i="10"/>
  <c r="O8" i="10" s="1"/>
  <c r="K26" i="10"/>
  <c r="L26" i="10" s="1"/>
  <c r="Q11" i="10" s="1"/>
  <c r="J26" i="10"/>
  <c r="Q7" i="10" s="1"/>
  <c r="K23" i="10"/>
  <c r="L23" i="10" s="1"/>
  <c r="Q10" i="10" s="1"/>
  <c r="J23" i="10"/>
  <c r="P7" i="10" s="1"/>
  <c r="K20" i="10"/>
  <c r="L20" i="10" s="1"/>
  <c r="Q9" i="10" s="1"/>
  <c r="J20" i="10"/>
  <c r="K17" i="10"/>
  <c r="L17" i="10" s="1"/>
  <c r="P11" i="10" s="1"/>
  <c r="J17" i="10"/>
  <c r="Q6" i="10" s="1"/>
  <c r="K14" i="10"/>
  <c r="L14" i="10" s="1"/>
  <c r="P10" i="10" s="1"/>
  <c r="J14" i="10"/>
  <c r="P6" i="10" s="1"/>
  <c r="K11" i="10"/>
  <c r="L11" i="10" s="1"/>
  <c r="J11" i="10"/>
  <c r="O6" i="10" s="1"/>
  <c r="K8" i="10"/>
  <c r="L8" i="10" s="1"/>
  <c r="O11" i="10" s="1"/>
  <c r="J8" i="10"/>
  <c r="Q5" i="10" s="1"/>
  <c r="O7" i="10"/>
  <c r="K5" i="10"/>
  <c r="L5" i="10" s="1"/>
  <c r="O10" i="10" s="1"/>
  <c r="J5" i="10"/>
  <c r="P5" i="10" s="1"/>
  <c r="K2" i="10"/>
  <c r="L2" i="10" s="1"/>
  <c r="O9" i="10" s="1"/>
  <c r="J2" i="10"/>
  <c r="O5" i="10" s="1"/>
  <c r="K29" i="8"/>
  <c r="L29" i="8" s="1"/>
  <c r="K23" i="8"/>
  <c r="L23" i="8" s="1"/>
  <c r="Q10" i="8" s="1"/>
  <c r="K17" i="8"/>
  <c r="L17" i="8" s="1"/>
  <c r="P11" i="8" s="1"/>
  <c r="K11" i="8"/>
  <c r="L11" i="8" s="1"/>
  <c r="J8" i="8"/>
  <c r="Q5" i="8" s="1"/>
  <c r="K2" i="8"/>
  <c r="L2" i="8" s="1"/>
  <c r="O9" i="8" s="1"/>
  <c r="K35" i="9"/>
  <c r="L35" i="9" s="1"/>
  <c r="R11" i="9" s="1"/>
  <c r="J35" i="9"/>
  <c r="Q8" i="9" s="1"/>
  <c r="K32" i="9"/>
  <c r="L32" i="9" s="1"/>
  <c r="R10" i="9" s="1"/>
  <c r="J32" i="9"/>
  <c r="P8" i="9" s="1"/>
  <c r="K29" i="9"/>
  <c r="L29" i="9" s="1"/>
  <c r="K26" i="9"/>
  <c r="L26" i="9" s="1"/>
  <c r="Q11" i="9" s="1"/>
  <c r="J26" i="9"/>
  <c r="Q7" i="9" s="1"/>
  <c r="K23" i="9"/>
  <c r="L23" i="9" s="1"/>
  <c r="Q10" i="9" s="1"/>
  <c r="J23" i="9"/>
  <c r="P7" i="9" s="1"/>
  <c r="K20" i="9"/>
  <c r="L20" i="9" s="1"/>
  <c r="Q9" i="9" s="1"/>
  <c r="J20" i="9"/>
  <c r="O7" i="9" s="1"/>
  <c r="K17" i="9"/>
  <c r="L17" i="9" s="1"/>
  <c r="P11" i="9" s="1"/>
  <c r="J17" i="9"/>
  <c r="Q6" i="9" s="1"/>
  <c r="K14" i="9"/>
  <c r="L14" i="9" s="1"/>
  <c r="P10" i="9" s="1"/>
  <c r="J14" i="9"/>
  <c r="P6" i="9" s="1"/>
  <c r="K11" i="9"/>
  <c r="L11" i="9" s="1"/>
  <c r="J11" i="9"/>
  <c r="O6" i="9" s="1"/>
  <c r="K8" i="9"/>
  <c r="L8" i="9" s="1"/>
  <c r="O11" i="9" s="1"/>
  <c r="J8" i="9"/>
  <c r="Q5" i="9" s="1"/>
  <c r="K5" i="9"/>
  <c r="L5" i="9" s="1"/>
  <c r="O10" i="9" s="1"/>
  <c r="J5" i="9"/>
  <c r="P5" i="9" s="1"/>
  <c r="K2" i="9"/>
  <c r="L2" i="9" s="1"/>
  <c r="O9" i="9" s="1"/>
  <c r="J2" i="9"/>
  <c r="O5" i="9" s="1"/>
  <c r="K35" i="8"/>
  <c r="L35" i="8" s="1"/>
  <c r="R11" i="8" s="1"/>
  <c r="J35" i="8"/>
  <c r="Q8" i="8" s="1"/>
  <c r="K32" i="8"/>
  <c r="L32" i="8" s="1"/>
  <c r="R10" i="8" s="1"/>
  <c r="J32" i="8"/>
  <c r="P8" i="8" s="1"/>
  <c r="J29" i="8"/>
  <c r="O8" i="8" s="1"/>
  <c r="K26" i="8"/>
  <c r="L26" i="8" s="1"/>
  <c r="Q11" i="8" s="1"/>
  <c r="J26" i="8"/>
  <c r="Q7" i="8" s="1"/>
  <c r="J23" i="8"/>
  <c r="P7" i="8" s="1"/>
  <c r="K20" i="8"/>
  <c r="L20" i="8" s="1"/>
  <c r="Q9" i="8" s="1"/>
  <c r="J20" i="8"/>
  <c r="O7" i="8" s="1"/>
  <c r="J17" i="8"/>
  <c r="Q6" i="8" s="1"/>
  <c r="K14" i="8"/>
  <c r="L14" i="8" s="1"/>
  <c r="P10" i="8" s="1"/>
  <c r="J14" i="8"/>
  <c r="P6" i="8" s="1"/>
  <c r="J11" i="8"/>
  <c r="O6" i="8" s="1"/>
  <c r="K8" i="8"/>
  <c r="L8" i="8" s="1"/>
  <c r="O11" i="8" s="1"/>
  <c r="K5" i="8"/>
  <c r="L5" i="8" s="1"/>
  <c r="O10" i="8" s="1"/>
  <c r="J5" i="8"/>
  <c r="P5" i="8" s="1"/>
  <c r="J2" i="8"/>
  <c r="O5" i="8" s="1"/>
  <c r="K35" i="7"/>
  <c r="L35" i="7" s="1"/>
  <c r="R11" i="7" s="1"/>
  <c r="J35" i="7"/>
  <c r="Q8" i="7" s="1"/>
  <c r="K32" i="7"/>
  <c r="L32" i="7" s="1"/>
  <c r="R10" i="7" s="1"/>
  <c r="J32" i="7"/>
  <c r="P8" i="7" s="1"/>
  <c r="K29" i="7"/>
  <c r="L29" i="7" s="1"/>
  <c r="J29" i="7"/>
  <c r="O8" i="7" s="1"/>
  <c r="K26" i="7"/>
  <c r="L26" i="7" s="1"/>
  <c r="Q11" i="7" s="1"/>
  <c r="J26" i="7"/>
  <c r="Q7" i="7" s="1"/>
  <c r="K23" i="7"/>
  <c r="L23" i="7" s="1"/>
  <c r="Q10" i="7" s="1"/>
  <c r="J23" i="7"/>
  <c r="P7" i="7" s="1"/>
  <c r="K20" i="7"/>
  <c r="L20" i="7" s="1"/>
  <c r="Q9" i="7" s="1"/>
  <c r="J20" i="7"/>
  <c r="O7" i="7" s="1"/>
  <c r="K17" i="7"/>
  <c r="L17" i="7" s="1"/>
  <c r="P11" i="7" s="1"/>
  <c r="J17" i="7"/>
  <c r="Q6" i="7" s="1"/>
  <c r="K14" i="7"/>
  <c r="L14" i="7" s="1"/>
  <c r="P10" i="7" s="1"/>
  <c r="J14" i="7"/>
  <c r="P6" i="7" s="1"/>
  <c r="L11" i="7"/>
  <c r="O6" i="7"/>
  <c r="L8" i="7"/>
  <c r="O11" i="7" s="1"/>
  <c r="Q5" i="7"/>
  <c r="L5" i="7"/>
  <c r="O10" i="7" s="1"/>
  <c r="P5" i="7"/>
  <c r="L2" i="7"/>
  <c r="O9" i="7" s="1"/>
  <c r="O5" i="7"/>
  <c r="K35" i="6"/>
  <c r="L35" i="6" s="1"/>
  <c r="R11" i="6" s="1"/>
  <c r="J35" i="6"/>
  <c r="Q8" i="6" s="1"/>
  <c r="K32" i="6"/>
  <c r="L32" i="6" s="1"/>
  <c r="R10" i="6" s="1"/>
  <c r="J32" i="6"/>
  <c r="P8" i="6" s="1"/>
  <c r="K29" i="6"/>
  <c r="L29" i="6" s="1"/>
  <c r="J29" i="6"/>
  <c r="O8" i="6" s="1"/>
  <c r="K26" i="6"/>
  <c r="L26" i="6" s="1"/>
  <c r="Q11" i="6" s="1"/>
  <c r="J26" i="6"/>
  <c r="Q7" i="6" s="1"/>
  <c r="K23" i="6"/>
  <c r="L23" i="6" s="1"/>
  <c r="Q10" i="6" s="1"/>
  <c r="J23" i="6"/>
  <c r="P7" i="6" s="1"/>
  <c r="K20" i="6"/>
  <c r="L20" i="6" s="1"/>
  <c r="Q9" i="6" s="1"/>
  <c r="J20" i="6"/>
  <c r="O7" i="6" s="1"/>
  <c r="K17" i="6"/>
  <c r="L17" i="6" s="1"/>
  <c r="P11" i="6" s="1"/>
  <c r="J17" i="6"/>
  <c r="Q6" i="6" s="1"/>
  <c r="K14" i="6"/>
  <c r="L14" i="6" s="1"/>
  <c r="P10" i="6" s="1"/>
  <c r="J14" i="6"/>
  <c r="P6" i="6" s="1"/>
  <c r="K11" i="6"/>
  <c r="L11" i="6" s="1"/>
  <c r="J11" i="6"/>
  <c r="O6" i="6" s="1"/>
  <c r="K8" i="6"/>
  <c r="L8" i="6" s="1"/>
  <c r="O11" i="6" s="1"/>
  <c r="J8" i="6"/>
  <c r="Q5" i="6" s="1"/>
  <c r="K5" i="6"/>
  <c r="L5" i="6" s="1"/>
  <c r="O10" i="6" s="1"/>
  <c r="J5" i="6"/>
  <c r="P5" i="6" s="1"/>
  <c r="K2" i="6"/>
  <c r="L2" i="6" s="1"/>
  <c r="O9" i="6" s="1"/>
  <c r="J2" i="6"/>
  <c r="O5" i="6" s="1"/>
  <c r="T7" i="10" l="1"/>
  <c r="R7" i="19"/>
  <c r="T7" i="19"/>
  <c r="R4" i="11"/>
  <c r="R7" i="10"/>
  <c r="T7" i="9"/>
  <c r="R7" i="7"/>
  <c r="R4" i="7"/>
  <c r="T4" i="7"/>
  <c r="S7" i="6"/>
  <c r="R7" i="6"/>
  <c r="T7" i="6"/>
  <c r="R7" i="12"/>
  <c r="R4" i="12"/>
  <c r="P7" i="12"/>
  <c r="T4" i="10"/>
  <c r="Q7" i="12"/>
  <c r="S7" i="10"/>
  <c r="T7" i="7"/>
  <c r="T4" i="19"/>
  <c r="T4" i="6"/>
  <c r="T4" i="9"/>
  <c r="S7" i="19"/>
  <c r="R4" i="19"/>
  <c r="S4" i="19"/>
  <c r="R9" i="19"/>
  <c r="P9" i="19"/>
  <c r="P4" i="12"/>
  <c r="Q4" i="12"/>
  <c r="N9" i="12"/>
  <c r="P9" i="12"/>
  <c r="T7" i="11"/>
  <c r="S7" i="11"/>
  <c r="R7" i="11"/>
  <c r="S4" i="11"/>
  <c r="P9" i="11"/>
  <c r="R9" i="11"/>
  <c r="T4" i="11"/>
  <c r="S4" i="10"/>
  <c r="P9" i="10"/>
  <c r="R9" i="10"/>
  <c r="R4" i="10"/>
  <c r="R4" i="9"/>
  <c r="S7" i="9"/>
  <c r="R7" i="9"/>
  <c r="R7" i="8"/>
  <c r="S7" i="8"/>
  <c r="T4" i="8"/>
  <c r="R4" i="8"/>
  <c r="T7" i="8"/>
  <c r="S4" i="8"/>
  <c r="S7" i="7"/>
  <c r="S4" i="9"/>
  <c r="P9" i="9"/>
  <c r="R9" i="9"/>
  <c r="R9" i="8"/>
  <c r="P9" i="8"/>
  <c r="S4" i="7"/>
  <c r="R9" i="7"/>
  <c r="P9" i="7"/>
  <c r="R4" i="6"/>
  <c r="S4" i="6"/>
  <c r="P9" i="6"/>
  <c r="R9" i="6"/>
  <c r="K35" i="5"/>
  <c r="L35" i="5" s="1"/>
  <c r="R11" i="5" s="1"/>
  <c r="J35" i="5"/>
  <c r="Q8" i="5" s="1"/>
  <c r="K32" i="5"/>
  <c r="L32" i="5" s="1"/>
  <c r="R10" i="5" s="1"/>
  <c r="J32" i="5"/>
  <c r="P8" i="5" s="1"/>
  <c r="K29" i="5"/>
  <c r="L29" i="5" s="1"/>
  <c r="J29" i="5"/>
  <c r="O8" i="5" s="1"/>
  <c r="K26" i="5"/>
  <c r="L26" i="5" s="1"/>
  <c r="Q11" i="5" s="1"/>
  <c r="J26" i="5"/>
  <c r="Q7" i="5" s="1"/>
  <c r="K23" i="5"/>
  <c r="L23" i="5" s="1"/>
  <c r="Q10" i="5" s="1"/>
  <c r="J23" i="5"/>
  <c r="P7" i="5" s="1"/>
  <c r="K20" i="5"/>
  <c r="L20" i="5" s="1"/>
  <c r="Q9" i="5" s="1"/>
  <c r="J20" i="5"/>
  <c r="O7" i="5" s="1"/>
  <c r="K17" i="5"/>
  <c r="L17" i="5" s="1"/>
  <c r="P11" i="5" s="1"/>
  <c r="J17" i="5"/>
  <c r="Q6" i="5" s="1"/>
  <c r="K14" i="5"/>
  <c r="L14" i="5" s="1"/>
  <c r="P10" i="5" s="1"/>
  <c r="J14" i="5"/>
  <c r="P6" i="5" s="1"/>
  <c r="K11" i="5"/>
  <c r="L11" i="5" s="1"/>
  <c r="J11" i="5"/>
  <c r="O6" i="5" s="1"/>
  <c r="K8" i="5"/>
  <c r="L8" i="5" s="1"/>
  <c r="O11" i="5" s="1"/>
  <c r="J8" i="5"/>
  <c r="Q5" i="5" s="1"/>
  <c r="K5" i="5"/>
  <c r="L5" i="5" s="1"/>
  <c r="O10" i="5" s="1"/>
  <c r="J5" i="5"/>
  <c r="P5" i="5" s="1"/>
  <c r="K2" i="5"/>
  <c r="L2" i="5" s="1"/>
  <c r="O9" i="5" s="1"/>
  <c r="J2" i="5"/>
  <c r="O5" i="5" s="1"/>
  <c r="K35" i="4"/>
  <c r="L35" i="4" s="1"/>
  <c r="R11" i="4" s="1"/>
  <c r="J35" i="4"/>
  <c r="Q8" i="4" s="1"/>
  <c r="K32" i="4"/>
  <c r="L32" i="4" s="1"/>
  <c r="R10" i="4" s="1"/>
  <c r="J32" i="4"/>
  <c r="P8" i="4" s="1"/>
  <c r="K29" i="4"/>
  <c r="L29" i="4" s="1"/>
  <c r="J29" i="4"/>
  <c r="O8" i="4" s="1"/>
  <c r="K26" i="4"/>
  <c r="L26" i="4" s="1"/>
  <c r="Q11" i="4" s="1"/>
  <c r="J26" i="4"/>
  <c r="Q7" i="4" s="1"/>
  <c r="K23" i="4"/>
  <c r="L23" i="4" s="1"/>
  <c r="Q10" i="4" s="1"/>
  <c r="J23" i="4"/>
  <c r="P7" i="4" s="1"/>
  <c r="K20" i="4"/>
  <c r="L20" i="4" s="1"/>
  <c r="Q9" i="4" s="1"/>
  <c r="J20" i="4"/>
  <c r="O7" i="4" s="1"/>
  <c r="K17" i="4"/>
  <c r="L17" i="4" s="1"/>
  <c r="P11" i="4" s="1"/>
  <c r="J17" i="4"/>
  <c r="K14" i="4"/>
  <c r="L14" i="4" s="1"/>
  <c r="P10" i="4" s="1"/>
  <c r="J14" i="4"/>
  <c r="P6" i="4" s="1"/>
  <c r="K11" i="4"/>
  <c r="L11" i="4" s="1"/>
  <c r="J11" i="4"/>
  <c r="O6" i="4" s="1"/>
  <c r="K8" i="4"/>
  <c r="L8" i="4" s="1"/>
  <c r="O11" i="4" s="1"/>
  <c r="J8" i="4"/>
  <c r="Q5" i="4" s="1"/>
  <c r="Q6" i="4"/>
  <c r="K5" i="4"/>
  <c r="L5" i="4" s="1"/>
  <c r="O10" i="4" s="1"/>
  <c r="J5" i="4"/>
  <c r="P5" i="4" s="1"/>
  <c r="K2" i="4"/>
  <c r="L2" i="4" s="1"/>
  <c r="O9" i="4" s="1"/>
  <c r="J2" i="4"/>
  <c r="O5" i="4" s="1"/>
  <c r="T7" i="4" l="1"/>
  <c r="S7" i="5"/>
  <c r="T7" i="5"/>
  <c r="R7" i="4"/>
  <c r="T4" i="4"/>
  <c r="T4" i="5"/>
  <c r="R7" i="5"/>
  <c r="R4" i="5"/>
  <c r="S4" i="5"/>
  <c r="P9" i="5"/>
  <c r="R9" i="5"/>
  <c r="R4" i="4"/>
  <c r="S4" i="4"/>
  <c r="P9" i="4"/>
  <c r="R9" i="4"/>
  <c r="S7" i="4"/>
  <c r="AW30" i="1" l="1"/>
  <c r="AY29" i="1"/>
  <c r="AN29" i="1"/>
  <c r="AL29" i="1"/>
  <c r="AJ29" i="1"/>
  <c r="AF29" i="1"/>
  <c r="AD29" i="1"/>
  <c r="AB29" i="1"/>
  <c r="Z29" i="1"/>
  <c r="X29" i="1"/>
  <c r="P29" i="1"/>
  <c r="N29" i="1"/>
  <c r="L29" i="1"/>
  <c r="J29" i="1"/>
  <c r="AW27" i="1"/>
  <c r="AY26" i="1"/>
  <c r="AN26" i="1"/>
  <c r="AL26" i="1"/>
  <c r="AJ26" i="1"/>
  <c r="AF26" i="1"/>
  <c r="AD26" i="1"/>
  <c r="AB26" i="1"/>
  <c r="Z26" i="1"/>
  <c r="X26" i="1"/>
  <c r="P26" i="1"/>
  <c r="N26" i="1"/>
  <c r="L26" i="1"/>
  <c r="J26" i="1"/>
  <c r="AW24" i="1"/>
  <c r="AY23" i="1"/>
  <c r="AN23" i="1"/>
  <c r="AL23" i="1"/>
  <c r="AJ23" i="1"/>
  <c r="AF23" i="1"/>
  <c r="AD23" i="1"/>
  <c r="AB23" i="1"/>
  <c r="Z23" i="1"/>
  <c r="X23" i="1"/>
  <c r="P23" i="1"/>
  <c r="N23" i="1"/>
  <c r="L23" i="1"/>
  <c r="J23" i="1"/>
  <c r="AW9" i="1"/>
  <c r="AY8" i="1"/>
  <c r="AN8" i="1"/>
  <c r="AL8" i="1"/>
  <c r="AJ8" i="1"/>
  <c r="AF8" i="1"/>
  <c r="AD8" i="1"/>
  <c r="AB8" i="1"/>
  <c r="Z8" i="1"/>
  <c r="X8" i="1"/>
  <c r="P8" i="1"/>
  <c r="N8" i="1"/>
  <c r="L8" i="1"/>
  <c r="J8" i="1"/>
  <c r="AW6" i="1"/>
  <c r="AY5" i="1"/>
  <c r="AN5" i="1"/>
  <c r="AL5" i="1"/>
  <c r="AJ5" i="1"/>
  <c r="AF5" i="1"/>
  <c r="AD5" i="1"/>
  <c r="AB5" i="1"/>
  <c r="Z5" i="1"/>
  <c r="X5" i="1"/>
  <c r="P5" i="1"/>
  <c r="N5" i="1"/>
  <c r="L5" i="1"/>
  <c r="J5" i="1"/>
  <c r="AW12" i="1"/>
  <c r="AY11" i="1"/>
  <c r="AN11" i="1"/>
  <c r="AL11" i="1"/>
  <c r="AJ11" i="1"/>
  <c r="AF11" i="1"/>
  <c r="AH11" i="1" s="1"/>
  <c r="AD11" i="1"/>
  <c r="AB11" i="1"/>
  <c r="Z11" i="1"/>
  <c r="X11" i="1"/>
  <c r="P11" i="1"/>
  <c r="N11" i="1"/>
  <c r="L11" i="1"/>
  <c r="J11" i="1"/>
  <c r="AH29" i="1" l="1"/>
  <c r="AP29" i="1" s="1"/>
  <c r="AH26" i="1"/>
  <c r="AP26" i="1" s="1"/>
  <c r="AH23" i="1"/>
  <c r="AP23" i="1" s="1"/>
  <c r="AH8" i="1"/>
  <c r="AP8" i="1" s="1"/>
  <c r="AH5" i="1"/>
  <c r="AP5" i="1" s="1"/>
  <c r="AP11" i="1"/>
  <c r="AW36" i="1" l="1"/>
  <c r="AY35" i="1"/>
  <c r="AN35" i="1"/>
  <c r="AL35" i="1"/>
  <c r="AJ35" i="1"/>
  <c r="AF35" i="1"/>
  <c r="AH35" i="1" s="1"/>
  <c r="AD35" i="1"/>
  <c r="AB35" i="1"/>
  <c r="Z35" i="1"/>
  <c r="X35" i="1"/>
  <c r="P35" i="1"/>
  <c r="N35" i="1"/>
  <c r="L35" i="1"/>
  <c r="J35" i="1"/>
  <c r="AW33" i="1"/>
  <c r="AY32" i="1"/>
  <c r="AN32" i="1"/>
  <c r="AL32" i="1"/>
  <c r="AJ32" i="1"/>
  <c r="AF32" i="1"/>
  <c r="AD32" i="1"/>
  <c r="AB32" i="1"/>
  <c r="Z32" i="1"/>
  <c r="X32" i="1"/>
  <c r="P32" i="1"/>
  <c r="N32" i="1"/>
  <c r="L32" i="1"/>
  <c r="J32" i="1"/>
  <c r="AW21" i="1"/>
  <c r="AY20" i="1"/>
  <c r="AN20" i="1"/>
  <c r="AL20" i="1"/>
  <c r="AJ20" i="1"/>
  <c r="AF20" i="1"/>
  <c r="AD20" i="1"/>
  <c r="AB20" i="1"/>
  <c r="Z20" i="1"/>
  <c r="X20" i="1"/>
  <c r="P20" i="1"/>
  <c r="N20" i="1"/>
  <c r="L20" i="1"/>
  <c r="J20" i="1"/>
  <c r="AW18" i="1"/>
  <c r="AY17" i="1"/>
  <c r="AN17" i="1"/>
  <c r="AL17" i="1"/>
  <c r="AJ17" i="1"/>
  <c r="AF17" i="1"/>
  <c r="AD17" i="1"/>
  <c r="AB17" i="1"/>
  <c r="Z17" i="1"/>
  <c r="X17" i="1"/>
  <c r="P17" i="1"/>
  <c r="N17" i="1"/>
  <c r="L17" i="1"/>
  <c r="J17" i="1"/>
  <c r="AW15" i="1"/>
  <c r="AY14" i="1"/>
  <c r="AN14" i="1"/>
  <c r="AL14" i="1"/>
  <c r="AJ14" i="1"/>
  <c r="AF14" i="1"/>
  <c r="AD14" i="1"/>
  <c r="AB14" i="1"/>
  <c r="Z14" i="1"/>
  <c r="X14" i="1"/>
  <c r="P14" i="1"/>
  <c r="N14" i="1"/>
  <c r="L14" i="1"/>
  <c r="J14" i="1"/>
  <c r="AW3" i="1"/>
  <c r="AY2" i="1"/>
  <c r="AN2" i="1"/>
  <c r="AL2" i="1"/>
  <c r="AJ2" i="1"/>
  <c r="AH2" i="1"/>
  <c r="AF2" i="1"/>
  <c r="AD2" i="1"/>
  <c r="AB2" i="1"/>
  <c r="Z2" i="1"/>
  <c r="X2" i="1"/>
  <c r="P2" i="1"/>
  <c r="N2" i="1"/>
  <c r="L2" i="1"/>
  <c r="J2" i="1"/>
  <c r="AP2" i="1" l="1"/>
  <c r="AH14" i="1"/>
  <c r="AP14" i="1" s="1"/>
  <c r="AH17" i="1"/>
  <c r="AP17" i="1" s="1"/>
  <c r="AH20" i="1"/>
  <c r="AP20" i="1" s="1"/>
  <c r="AH32" i="1"/>
  <c r="AP32" i="1" s="1"/>
  <c r="AP35" i="1"/>
</calcChain>
</file>

<file path=xl/sharedStrings.xml><?xml version="1.0" encoding="utf-8"?>
<sst xmlns="http://schemas.openxmlformats.org/spreadsheetml/2006/main" count="1164" uniqueCount="98">
  <si>
    <t>Sr. No</t>
  </si>
  <si>
    <t xml:space="preserve">Variety </t>
  </si>
  <si>
    <t xml:space="preserve">Stages </t>
  </si>
  <si>
    <t xml:space="preserve">Stress  0, 65 % drought </t>
  </si>
  <si>
    <t>Treatments 0,0.5, 0.75 mM</t>
  </si>
  <si>
    <t>Replicates</t>
  </si>
  <si>
    <t xml:space="preserve"> </t>
  </si>
  <si>
    <t xml:space="preserve">Treatments </t>
  </si>
  <si>
    <t xml:space="preserve">control </t>
  </si>
  <si>
    <t xml:space="preserve">Thiourea 0.5 rooting media </t>
  </si>
  <si>
    <t xml:space="preserve">Thiourea 0.75 mM </t>
  </si>
  <si>
    <t xml:space="preserve">    Drought 65 % </t>
  </si>
  <si>
    <t xml:space="preserve">  Drought + 0.5 Tu</t>
  </si>
  <si>
    <t>Drought + 0.75 Tu</t>
  </si>
  <si>
    <t>Red-Potato                   2</t>
  </si>
  <si>
    <t>White-Potato           1</t>
  </si>
  <si>
    <t>Mean</t>
  </si>
  <si>
    <t xml:space="preserve"> plant height (cm)</t>
  </si>
  <si>
    <t xml:space="preserve"> Mean </t>
  </si>
  <si>
    <t>No.of leaves/plant</t>
  </si>
  <si>
    <t>Leaf area(cm2)</t>
  </si>
  <si>
    <t>RWC</t>
  </si>
  <si>
    <t>Carotenoids</t>
  </si>
  <si>
    <t>SOD</t>
  </si>
  <si>
    <t>Chlorophyll (a,b,c)</t>
  </si>
  <si>
    <t xml:space="preserve">H2O2 </t>
  </si>
  <si>
    <t>MDA, 532nm</t>
  </si>
  <si>
    <t>anthocyanin, 530nm</t>
  </si>
  <si>
    <t xml:space="preserve">TS Sugars , 625 </t>
  </si>
  <si>
    <t>phenolics, 765</t>
  </si>
  <si>
    <t>Flavenoids, 510nm</t>
  </si>
  <si>
    <t>Total soluble protein, 595</t>
  </si>
  <si>
    <t>TAA, 570</t>
  </si>
  <si>
    <t>Proline , 520</t>
  </si>
  <si>
    <t>CAT,20</t>
  </si>
  <si>
    <t xml:space="preserve">    POD, 470</t>
  </si>
  <si>
    <t>.</t>
  </si>
  <si>
    <t>O.683</t>
  </si>
  <si>
    <t>O.733</t>
  </si>
  <si>
    <t xml:space="preserve">Mean </t>
  </si>
  <si>
    <t xml:space="preserve">  SD</t>
  </si>
  <si>
    <t>S.E</t>
  </si>
  <si>
    <t>0.5  mM TU</t>
  </si>
  <si>
    <t>0.75  mM TU</t>
  </si>
  <si>
    <t>Control</t>
  </si>
  <si>
    <t>0 mM TU</t>
  </si>
  <si>
    <t xml:space="preserve"> Drought </t>
  </si>
  <si>
    <t xml:space="preserve"> Cd</t>
  </si>
  <si>
    <t>%decrease</t>
  </si>
  <si>
    <t xml:space="preserve">% Increase </t>
  </si>
  <si>
    <t>0.5mM</t>
  </si>
  <si>
    <t xml:space="preserve">% increase </t>
  </si>
  <si>
    <t>0.75 mM</t>
  </si>
  <si>
    <t>Potato-SH-5</t>
  </si>
  <si>
    <t>Chl a</t>
  </si>
  <si>
    <t>Chl b</t>
  </si>
  <si>
    <t>Tot-Chl</t>
  </si>
  <si>
    <t>[MDA(532)-MDA(600)/155000]1000000/.1nmol.ml-1(1g)</t>
  </si>
  <si>
    <t>H2O2 (µmol/g FW)</t>
  </si>
  <si>
    <t xml:space="preserve">mg/g TA Eq. Phenolics </t>
  </si>
  <si>
    <t>TS Proteins mg/g FW</t>
  </si>
  <si>
    <t>RMP</t>
  </si>
  <si>
    <t>units/mg protein CAT</t>
  </si>
  <si>
    <t>T.Soluble sugars</t>
  </si>
  <si>
    <t>POD</t>
  </si>
  <si>
    <t xml:space="preserve">Antho </t>
  </si>
  <si>
    <t>Treatments SH5</t>
  </si>
  <si>
    <t>control FB-73</t>
  </si>
  <si>
    <t xml:space="preserve">Potato-FD.73-110 </t>
  </si>
  <si>
    <t>Potato-FD.73-110</t>
  </si>
  <si>
    <t xml:space="preserve">Potato-FD-110 </t>
  </si>
  <si>
    <t>Potato-FD-.73-110</t>
  </si>
  <si>
    <t>TS/ proline s  mg/g FW</t>
  </si>
  <si>
    <t>serial no</t>
  </si>
  <si>
    <t xml:space="preserve">Cultivar </t>
  </si>
  <si>
    <t>Stress</t>
  </si>
  <si>
    <t xml:space="preserve"> Replicates </t>
  </si>
  <si>
    <t xml:space="preserve">treatments, </t>
  </si>
  <si>
    <t>Tubers fresh wt.(g)</t>
  </si>
  <si>
    <t>tubers fresh wt</t>
  </si>
  <si>
    <t xml:space="preserve">tuber fresh wt </t>
  </si>
  <si>
    <t xml:space="preserve">leaves </t>
  </si>
  <si>
    <t>leaf area</t>
  </si>
  <si>
    <t xml:space="preserve"> RWC</t>
  </si>
  <si>
    <t xml:space="preserve"> Chla </t>
  </si>
  <si>
    <t>Mean  chlb</t>
  </si>
  <si>
    <t xml:space="preserve"> total chlorophyll</t>
  </si>
  <si>
    <t xml:space="preserve"> Carotenoids</t>
  </si>
  <si>
    <t>MDA</t>
  </si>
  <si>
    <t>H2O2</t>
  </si>
  <si>
    <t xml:space="preserve">phenolics </t>
  </si>
  <si>
    <t>proline</t>
  </si>
  <si>
    <t>proteins</t>
  </si>
  <si>
    <t>Antho</t>
  </si>
  <si>
    <t>s.Sugars</t>
  </si>
  <si>
    <t>Mean  CAT</t>
  </si>
  <si>
    <t>Mean pod</t>
  </si>
  <si>
    <t>Mean SOD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</si>
</sst>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2" borderId="0" xfId="0" applyFont="1" applyFill="1"/>
    <xf numFmtId="0" fontId="1" fillId="2" borderId="1" xfId="0" applyFont="1" applyFill="1" applyBorder="1" applyAlignment="1">
      <alignment horizontal="center" vertical="center"/>
    </xf>
    <xf numFmtId="0" fontId="3" fillId="0" borderId="0" xfId="0" applyFont="1"/>
    <xf numFmtId="0" fontId="3" fillId="2" borderId="0" xfId="0" applyFont="1" applyFill="1"/>
    <xf numFmtId="0" fontId="5" fillId="0" borderId="0" xfId="0" applyFont="1"/>
    <xf numFmtId="0" fontId="4" fillId="0" borderId="0" xfId="0" applyFont="1"/>
    <xf numFmtId="0" fontId="6" fillId="0" borderId="0" xfId="0" applyFont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9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15843262954961"/>
          <c:y val="2.2533421371587765E-2"/>
          <c:w val="0.79458040090121407"/>
          <c:h val="0.830446462490276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'Tubers  dry weight  '!$O$4</c:f>
              <c:strCache>
                <c:ptCount val="1"/>
                <c:pt idx="0">
                  <c:v>0 mM TU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'Tubers  dry weight  '!$O$9:$R$9</c:f>
                <c:numCache>
                  <c:formatCode>General</c:formatCode>
                  <c:ptCount val="4"/>
                  <c:pt idx="0">
                    <c:v>1.1898297871660137</c:v>
                  </c:pt>
                  <c:pt idx="1">
                    <c:v>0.90421943947544847</c:v>
                  </c:pt>
                  <c:pt idx="2">
                    <c:v>1.3973263635553801</c:v>
                  </c:pt>
                  <c:pt idx="3">
                    <c:v>0.90421943947544847</c:v>
                  </c:pt>
                </c:numCache>
              </c:numRef>
            </c:plus>
            <c:minus>
              <c:numRef>
                <c:f>'Tubers  dry weight  '!$O$9:$R$9</c:f>
                <c:numCache>
                  <c:formatCode>General</c:formatCode>
                  <c:ptCount val="4"/>
                  <c:pt idx="0">
                    <c:v>1.1898297871660137</c:v>
                  </c:pt>
                  <c:pt idx="1">
                    <c:v>0.90421943947544847</c:v>
                  </c:pt>
                  <c:pt idx="2">
                    <c:v>1.3973263635553801</c:v>
                  </c:pt>
                  <c:pt idx="3">
                    <c:v>0.90421943947544847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'Tubers  dry weight  '!$M$5:$N$8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'Tubers  dry weight  '!$O$5:$O$8</c:f>
              <c:numCache>
                <c:formatCode>General</c:formatCode>
                <c:ptCount val="4"/>
                <c:pt idx="0">
                  <c:v>17.116666666666664</c:v>
                </c:pt>
                <c:pt idx="1">
                  <c:v>14.783333333333333</c:v>
                </c:pt>
                <c:pt idx="2">
                  <c:v>16.45</c:v>
                </c:pt>
                <c:pt idx="3">
                  <c:v>12.783333333333333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18-4D84-86C4-BE933F11CDF3}"/>
            </c:ext>
          </c:extLst>
        </c:ser>
        <c:ser>
          <c:idx val="1"/>
          <c:order val="1"/>
          <c:tx>
            <c:strRef>
              <c:f>'Tubers  dry weight  '!$P$4</c:f>
              <c:strCache>
                <c:ptCount val="1"/>
                <c:pt idx="0">
                  <c:v>0.5  mM TU</c:v>
                </c:pt>
              </c:strCache>
            </c:strRef>
          </c:tx>
          <c:spPr>
            <a:pattFill prst="dk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'Tubers  dry weight  '!$O$10:$R$10</c:f>
                <c:numCache>
                  <c:formatCode>General</c:formatCode>
                  <c:ptCount val="4"/>
                  <c:pt idx="0">
                    <c:v>0.40339753481651069</c:v>
                  </c:pt>
                  <c:pt idx="1">
                    <c:v>1.4778972690653491</c:v>
                  </c:pt>
                  <c:pt idx="2">
                    <c:v>0.40339753481651069</c:v>
                  </c:pt>
                  <c:pt idx="3">
                    <c:v>1.0809454625919432</c:v>
                  </c:pt>
                </c:numCache>
              </c:numRef>
            </c:plus>
            <c:minus>
              <c:numRef>
                <c:f>'Tubers  dry weight  '!$O$10:$R$10</c:f>
                <c:numCache>
                  <c:formatCode>General</c:formatCode>
                  <c:ptCount val="4"/>
                  <c:pt idx="0">
                    <c:v>0.40339753481651069</c:v>
                  </c:pt>
                  <c:pt idx="1">
                    <c:v>1.4778972690653491</c:v>
                  </c:pt>
                  <c:pt idx="2">
                    <c:v>0.40339753481651069</c:v>
                  </c:pt>
                  <c:pt idx="3">
                    <c:v>1.0809454625919432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'Tubers  dry weight  '!$M$5:$N$8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'Tubers  dry weight  '!$P$5:$P$8</c:f>
              <c:numCache>
                <c:formatCode>General</c:formatCode>
                <c:ptCount val="4"/>
                <c:pt idx="0">
                  <c:v>18.783333333333331</c:v>
                </c:pt>
                <c:pt idx="1">
                  <c:v>17.116666666666667</c:v>
                </c:pt>
                <c:pt idx="2">
                  <c:v>18.783333333333331</c:v>
                </c:pt>
                <c:pt idx="3">
                  <c:v>16.116666666666667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18-4D84-86C4-BE933F11CDF3}"/>
            </c:ext>
          </c:extLst>
        </c:ser>
        <c:ser>
          <c:idx val="2"/>
          <c:order val="2"/>
          <c:tx>
            <c:strRef>
              <c:f>'Tubers  dry weight  '!$Q$4</c:f>
              <c:strCache>
                <c:ptCount val="1"/>
                <c:pt idx="0">
                  <c:v>0.75  mM TU</c:v>
                </c:pt>
              </c:strCache>
            </c:strRef>
          </c:tx>
          <c:spPr>
            <a:pattFill prst="pct8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'Tubers  dry weight  '!$O$11:$R$11</c:f>
                <c:numCache>
                  <c:formatCode>General</c:formatCode>
                  <c:ptCount val="4"/>
                  <c:pt idx="0">
                    <c:v>0.54436629092205691</c:v>
                  </c:pt>
                  <c:pt idx="1">
                    <c:v>1.2756419162723593</c:v>
                  </c:pt>
                  <c:pt idx="2">
                    <c:v>0.27126603712955738</c:v>
                  </c:pt>
                  <c:pt idx="3">
                    <c:v>0.40057150080723097</c:v>
                  </c:pt>
                </c:numCache>
              </c:numRef>
            </c:plus>
            <c:minus>
              <c:numRef>
                <c:f>'Tubers  dry weight  '!$O$11:$R$11</c:f>
                <c:numCache>
                  <c:formatCode>General</c:formatCode>
                  <c:ptCount val="4"/>
                  <c:pt idx="0">
                    <c:v>0.54436629092205691</c:v>
                  </c:pt>
                  <c:pt idx="1">
                    <c:v>1.2756419162723593</c:v>
                  </c:pt>
                  <c:pt idx="2">
                    <c:v>0.27126603712955738</c:v>
                  </c:pt>
                  <c:pt idx="3">
                    <c:v>0.40057150080723097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'Tubers  dry weight  '!$M$5:$N$8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'Tubers  dry weight  '!$Q$5:$Q$8</c:f>
              <c:numCache>
                <c:formatCode>General</c:formatCode>
                <c:ptCount val="4"/>
                <c:pt idx="0">
                  <c:v>26.22</c:v>
                </c:pt>
                <c:pt idx="1">
                  <c:v>22.886666666666667</c:v>
                </c:pt>
                <c:pt idx="2">
                  <c:v>25.553333333333331</c:v>
                </c:pt>
                <c:pt idx="3">
                  <c:v>21.886666666666667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F18-4D84-86C4-BE933F11C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9001216"/>
        <c:axId val="199002752"/>
      </c:barChart>
      <c:catAx>
        <c:axId val="199001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002752"/>
        <c:crosses val="autoZero"/>
        <c:auto val="1"/>
        <c:lblAlgn val="ctr"/>
        <c:lblOffset val="100"/>
        <c:noMultiLvlLbl val="0"/>
      </c:catAx>
      <c:valAx>
        <c:axId val="19900275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3000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Tubers dry weight (g plant-1) </a:t>
                </a:r>
              </a:p>
            </c:rich>
          </c:tx>
          <c:layout>
            <c:manualLayout>
              <c:xMode val="edge"/>
              <c:yMode val="edge"/>
              <c:x val="1.0342658517959685E-4"/>
              <c:y val="0.2796506129305268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001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15843262954961"/>
          <c:y val="2.2533421371587765E-2"/>
          <c:w val="0.79458040090121407"/>
          <c:h val="0.830446462490276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'Carotenoids '!$O$4</c:f>
              <c:strCache>
                <c:ptCount val="1"/>
                <c:pt idx="0">
                  <c:v>0 mM TU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'Carotenoids '!$O$9:$R$9</c:f>
                <c:numCache>
                  <c:formatCode>General</c:formatCode>
                  <c:ptCount val="4"/>
                  <c:pt idx="0">
                    <c:v>4.6363042063645383E-3</c:v>
                  </c:pt>
                  <c:pt idx="1">
                    <c:v>4.7688153207490779E-2</c:v>
                  </c:pt>
                  <c:pt idx="2">
                    <c:v>3.4712574905043522E-2</c:v>
                  </c:pt>
                  <c:pt idx="3">
                    <c:v>4.7688153207490779E-2</c:v>
                  </c:pt>
                </c:numCache>
              </c:numRef>
            </c:plus>
            <c:minus>
              <c:numRef>
                <c:f>'Carotenoids '!$O$9:$R$9</c:f>
                <c:numCache>
                  <c:formatCode>General</c:formatCode>
                  <c:ptCount val="4"/>
                  <c:pt idx="0">
                    <c:v>4.6363042063645383E-3</c:v>
                  </c:pt>
                  <c:pt idx="1">
                    <c:v>4.7688153207490779E-2</c:v>
                  </c:pt>
                  <c:pt idx="2">
                    <c:v>3.4712574905043522E-2</c:v>
                  </c:pt>
                  <c:pt idx="3">
                    <c:v>4.7688153207490779E-2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'Carotenoids '!$M$5:$N$8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'Carotenoids '!$O$5:$O$8</c:f>
              <c:numCache>
                <c:formatCode>General</c:formatCode>
                <c:ptCount val="4"/>
                <c:pt idx="0">
                  <c:v>0.4366666666666667</c:v>
                </c:pt>
                <c:pt idx="1">
                  <c:v>0.30833333333333335</c:v>
                </c:pt>
                <c:pt idx="2">
                  <c:v>0.28233333333333333</c:v>
                </c:pt>
                <c:pt idx="3">
                  <c:v>0.21566666666666667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6F-436E-AE79-E7E0CD15C616}"/>
            </c:ext>
          </c:extLst>
        </c:ser>
        <c:ser>
          <c:idx val="1"/>
          <c:order val="1"/>
          <c:tx>
            <c:strRef>
              <c:f>'Carotenoids '!$P$4</c:f>
              <c:strCache>
                <c:ptCount val="1"/>
                <c:pt idx="0">
                  <c:v>0.5  mM TU</c:v>
                </c:pt>
              </c:strCache>
            </c:strRef>
          </c:tx>
          <c:spPr>
            <a:pattFill prst="dk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'Carotenoids '!$O$10:$R$10</c:f>
                <c:numCache>
                  <c:formatCode>General</c:formatCode>
                  <c:ptCount val="4"/>
                  <c:pt idx="0">
                    <c:v>3.2868443370389203E-3</c:v>
                  </c:pt>
                  <c:pt idx="1">
                    <c:v>7.0683502834272438E-2</c:v>
                  </c:pt>
                  <c:pt idx="2">
                    <c:v>8.5149825795700664E-3</c:v>
                  </c:pt>
                  <c:pt idx="3">
                    <c:v>5.8236336815042714E-2</c:v>
                  </c:pt>
                </c:numCache>
              </c:numRef>
            </c:plus>
            <c:minus>
              <c:numRef>
                <c:f>'Carotenoids '!$O$10:$R$10</c:f>
                <c:numCache>
                  <c:formatCode>General</c:formatCode>
                  <c:ptCount val="4"/>
                  <c:pt idx="0">
                    <c:v>3.2868443370389203E-3</c:v>
                  </c:pt>
                  <c:pt idx="1">
                    <c:v>7.0683502834272438E-2</c:v>
                  </c:pt>
                  <c:pt idx="2">
                    <c:v>8.5149825795700664E-3</c:v>
                  </c:pt>
                  <c:pt idx="3">
                    <c:v>5.8236336815042714E-2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'Carotenoids '!$M$5:$N$8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'Carotenoids '!$P$5:$P$8</c:f>
              <c:numCache>
                <c:formatCode>General</c:formatCode>
                <c:ptCount val="4"/>
                <c:pt idx="0">
                  <c:v>0.54266666666666674</c:v>
                </c:pt>
                <c:pt idx="1">
                  <c:v>0.47700000000000004</c:v>
                </c:pt>
                <c:pt idx="2">
                  <c:v>0.46400000000000002</c:v>
                </c:pt>
                <c:pt idx="3">
                  <c:v>0.39733333333333337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A6F-436E-AE79-E7E0CD15C616}"/>
            </c:ext>
          </c:extLst>
        </c:ser>
        <c:ser>
          <c:idx val="2"/>
          <c:order val="2"/>
          <c:tx>
            <c:strRef>
              <c:f>'Carotenoids '!$Q$4</c:f>
              <c:strCache>
                <c:ptCount val="1"/>
                <c:pt idx="0">
                  <c:v>0.75  mM TU</c:v>
                </c:pt>
              </c:strCache>
            </c:strRef>
          </c:tx>
          <c:spPr>
            <a:pattFill prst="pct8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'Carotenoids '!$O$11:$R$11</c:f>
                <c:numCache>
                  <c:formatCode>General</c:formatCode>
                  <c:ptCount val="4"/>
                  <c:pt idx="0">
                    <c:v>1.4028509941631918E-2</c:v>
                  </c:pt>
                  <c:pt idx="1">
                    <c:v>5.0808996472420362E-2</c:v>
                  </c:pt>
                  <c:pt idx="2">
                    <c:v>3.5599616393440045E-2</c:v>
                  </c:pt>
                  <c:pt idx="3">
                    <c:v>2.9662436066166991E-3</c:v>
                  </c:pt>
                </c:numCache>
              </c:numRef>
            </c:plus>
            <c:minus>
              <c:numRef>
                <c:f>'Carotenoids '!$O$11:$R$11</c:f>
                <c:numCache>
                  <c:formatCode>General</c:formatCode>
                  <c:ptCount val="4"/>
                  <c:pt idx="0">
                    <c:v>1.4028509941631918E-2</c:v>
                  </c:pt>
                  <c:pt idx="1">
                    <c:v>5.0808996472420362E-2</c:v>
                  </c:pt>
                  <c:pt idx="2">
                    <c:v>3.5599616393440045E-2</c:v>
                  </c:pt>
                  <c:pt idx="3">
                    <c:v>2.9662436066166991E-3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'Carotenoids '!$M$5:$N$8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'Carotenoids '!$Q$5:$Q$8</c:f>
              <c:numCache>
                <c:formatCode>General</c:formatCode>
                <c:ptCount val="4"/>
                <c:pt idx="0">
                  <c:v>0.65800000000000003</c:v>
                </c:pt>
                <c:pt idx="1">
                  <c:v>0.58833333333333337</c:v>
                </c:pt>
                <c:pt idx="2">
                  <c:v>0.60499999999999998</c:v>
                </c:pt>
                <c:pt idx="3">
                  <c:v>0.53833333333333344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A6F-436E-AE79-E7E0CD15C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0809856"/>
        <c:axId val="200823936"/>
      </c:barChart>
      <c:catAx>
        <c:axId val="20080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823936"/>
        <c:crosses val="autoZero"/>
        <c:auto val="1"/>
        <c:lblAlgn val="ctr"/>
        <c:lblOffset val="100"/>
        <c:noMultiLvlLbl val="0"/>
      </c:catAx>
      <c:valAx>
        <c:axId val="2008239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>
                    <a:latin typeface="Arial" panose="020B0604020202020204" pitchFamily="34" charset="0"/>
                    <a:cs typeface="Arial" panose="020B0604020202020204" pitchFamily="34" charset="0"/>
                  </a:rPr>
                  <a:t>Carotenoids </a:t>
                </a:r>
                <a:r>
                  <a:rPr lang="en-US" sz="1000" b="0" i="0" baseline="0">
                    <a:effectLst/>
                  </a:rPr>
                  <a:t>(</a:t>
                </a:r>
                <a:r>
                  <a:rPr lang="en-AU" sz="1000" b="0" i="0" baseline="0">
                    <a:effectLst/>
                  </a:rPr>
                  <a:t>mg g</a:t>
                </a:r>
                <a:r>
                  <a:rPr lang="en-AU" sz="1000" b="0" i="0" baseline="30000">
                    <a:effectLst/>
                  </a:rPr>
                  <a:t> -1 </a:t>
                </a:r>
                <a:r>
                  <a:rPr lang="en-AU" sz="1000" b="0" i="0" baseline="0">
                    <a:effectLst/>
                  </a:rPr>
                  <a:t>FW</a:t>
                </a:r>
                <a:r>
                  <a:rPr lang="en-US" sz="1000" b="1" i="0" baseline="0">
                    <a:effectLst/>
                  </a:rPr>
                  <a:t>)</a:t>
                </a:r>
                <a:endParaRPr lang="en-US" sz="1000">
                  <a:effectLst/>
                </a:endParaRP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endParaRPr lang="en-US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0342658517959685E-4"/>
              <c:y val="0.2796506129305268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80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536879257348194"/>
          <c:y val="2.0689731812553652E-2"/>
          <c:w val="0.85863121078609816"/>
          <c:h val="6.60937910333578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15843262954961"/>
          <c:y val="2.2533421371587765E-2"/>
          <c:w val="0.79458040090121407"/>
          <c:h val="0.830446462490276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MDA!$O$4</c:f>
              <c:strCache>
                <c:ptCount val="1"/>
                <c:pt idx="0">
                  <c:v>0 mM TU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MDA!$O$9:$R$9</c:f>
                <c:numCache>
                  <c:formatCode>General</c:formatCode>
                  <c:ptCount val="4"/>
                  <c:pt idx="0">
                    <c:v>3.1601089948167531</c:v>
                  </c:pt>
                  <c:pt idx="1">
                    <c:v>0.35574835033262853</c:v>
                  </c:pt>
                  <c:pt idx="2">
                    <c:v>5.8614110066598828</c:v>
                  </c:pt>
                  <c:pt idx="3">
                    <c:v>0.35574835033262853</c:v>
                  </c:pt>
                </c:numCache>
              </c:numRef>
            </c:plus>
            <c:minus>
              <c:numRef>
                <c:f>MDA!$O$9:$R$9</c:f>
                <c:numCache>
                  <c:formatCode>General</c:formatCode>
                  <c:ptCount val="4"/>
                  <c:pt idx="0">
                    <c:v>3.1601089948167531</c:v>
                  </c:pt>
                  <c:pt idx="1">
                    <c:v>0.35574835033262853</c:v>
                  </c:pt>
                  <c:pt idx="2">
                    <c:v>5.8614110066598828</c:v>
                  </c:pt>
                  <c:pt idx="3">
                    <c:v>0.35574835033262853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MDA!$M$5:$N$8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Potato-FD-110 </c:v>
                  </c:pt>
                </c:lvl>
              </c:multiLvlStrCache>
            </c:multiLvlStrRef>
          </c:cat>
          <c:val>
            <c:numRef>
              <c:f>MDA!$O$5:$O$8</c:f>
              <c:numCache>
                <c:formatCode>General</c:formatCode>
                <c:ptCount val="4"/>
                <c:pt idx="0">
                  <c:v>52.139784946236603</c:v>
                </c:pt>
                <c:pt idx="1">
                  <c:v>64.049441419999994</c:v>
                </c:pt>
                <c:pt idx="2">
                  <c:v>49.010752688172033</c:v>
                </c:pt>
                <c:pt idx="3">
                  <c:v>58.32258064516126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87-47CD-8972-8FD971F9517B}"/>
            </c:ext>
          </c:extLst>
        </c:ser>
        <c:ser>
          <c:idx val="1"/>
          <c:order val="1"/>
          <c:tx>
            <c:strRef>
              <c:f>MDA!$P$4</c:f>
              <c:strCache>
                <c:ptCount val="1"/>
                <c:pt idx="0">
                  <c:v>0.5  mM TU</c:v>
                </c:pt>
              </c:strCache>
            </c:strRef>
          </c:tx>
          <c:spPr>
            <a:pattFill prst="dk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MDA!$O$10:$R$10</c:f>
                <c:numCache>
                  <c:formatCode>General</c:formatCode>
                  <c:ptCount val="4"/>
                  <c:pt idx="0">
                    <c:v>2.2385159930039795</c:v>
                  </c:pt>
                  <c:pt idx="1">
                    <c:v>1.3349139172014801</c:v>
                  </c:pt>
                  <c:pt idx="2">
                    <c:v>5.5772745312849015</c:v>
                  </c:pt>
                  <c:pt idx="3">
                    <c:v>1.0169205464750077</c:v>
                  </c:pt>
                </c:numCache>
              </c:numRef>
            </c:plus>
            <c:minus>
              <c:numRef>
                <c:f>MDA!$O$10:$R$10</c:f>
                <c:numCache>
                  <c:formatCode>General</c:formatCode>
                  <c:ptCount val="4"/>
                  <c:pt idx="0">
                    <c:v>2.2385159930039795</c:v>
                  </c:pt>
                  <c:pt idx="1">
                    <c:v>1.3349139172014801</c:v>
                  </c:pt>
                  <c:pt idx="2">
                    <c:v>5.5772745312849015</c:v>
                  </c:pt>
                  <c:pt idx="3">
                    <c:v>1.0169205464750077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MDA!$M$5:$N$8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Potato-FD-110 </c:v>
                  </c:pt>
                </c:lvl>
              </c:multiLvlStrCache>
            </c:multiLvlStrRef>
          </c:cat>
          <c:val>
            <c:numRef>
              <c:f>MDA!$P$5:$P$8</c:f>
              <c:numCache>
                <c:formatCode>General</c:formatCode>
                <c:ptCount val="4"/>
                <c:pt idx="0">
                  <c:v>45.469733279999993</c:v>
                </c:pt>
                <c:pt idx="1">
                  <c:v>53.505376344086038</c:v>
                </c:pt>
                <c:pt idx="2">
                  <c:v>45.365591397849393</c:v>
                </c:pt>
                <c:pt idx="3">
                  <c:v>45.602150537634365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087-47CD-8972-8FD971F9517B}"/>
            </c:ext>
          </c:extLst>
        </c:ser>
        <c:ser>
          <c:idx val="2"/>
          <c:order val="2"/>
          <c:tx>
            <c:strRef>
              <c:f>MDA!$Q$4</c:f>
              <c:strCache>
                <c:ptCount val="1"/>
                <c:pt idx="0">
                  <c:v>0.75  mM TU</c:v>
                </c:pt>
              </c:strCache>
            </c:strRef>
          </c:tx>
          <c:spPr>
            <a:pattFill prst="pct8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MDA!$O$11:$R$11</c:f>
                <c:numCache>
                  <c:formatCode>General</c:formatCode>
                  <c:ptCount val="4"/>
                  <c:pt idx="0">
                    <c:v>0.9126229113835268</c:v>
                  </c:pt>
                  <c:pt idx="1">
                    <c:v>0.51909046828547734</c:v>
                  </c:pt>
                  <c:pt idx="2">
                    <c:v>2.7045575699345119</c:v>
                  </c:pt>
                  <c:pt idx="3">
                    <c:v>2.6698278344028892</c:v>
                  </c:pt>
                </c:numCache>
              </c:numRef>
            </c:plus>
            <c:minus>
              <c:numRef>
                <c:f>MDA!$O$11:$R$11</c:f>
                <c:numCache>
                  <c:formatCode>General</c:formatCode>
                  <c:ptCount val="4"/>
                  <c:pt idx="0">
                    <c:v>0.9126229113835268</c:v>
                  </c:pt>
                  <c:pt idx="1">
                    <c:v>0.51909046828547734</c:v>
                  </c:pt>
                  <c:pt idx="2">
                    <c:v>2.7045575699345119</c:v>
                  </c:pt>
                  <c:pt idx="3">
                    <c:v>2.6698278344028892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MDA!$M$5:$N$8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Potato-FD-110 </c:v>
                  </c:pt>
                </c:lvl>
              </c:multiLvlStrCache>
            </c:multiLvlStrRef>
          </c:cat>
          <c:val>
            <c:numRef>
              <c:f>MDA!$Q$5:$Q$8</c:f>
              <c:numCache>
                <c:formatCode>General</c:formatCode>
                <c:ptCount val="4"/>
                <c:pt idx="0">
                  <c:v>36.936800823333336</c:v>
                </c:pt>
                <c:pt idx="1">
                  <c:v>40.967741935483836</c:v>
                </c:pt>
                <c:pt idx="2">
                  <c:v>37.334726417204301</c:v>
                </c:pt>
                <c:pt idx="3">
                  <c:v>36.623655913978503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087-47CD-8972-8FD971F95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0518272"/>
        <c:axId val="200532352"/>
      </c:barChart>
      <c:catAx>
        <c:axId val="200518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532352"/>
        <c:crosses val="autoZero"/>
        <c:auto val="1"/>
        <c:lblAlgn val="ctr"/>
        <c:lblOffset val="100"/>
        <c:noMultiLvlLbl val="0"/>
      </c:catAx>
      <c:valAx>
        <c:axId val="20053235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latin typeface="Arial" panose="020B0604020202020204" pitchFamily="34" charset="0"/>
                    <a:cs typeface="Arial" panose="020B0604020202020204" pitchFamily="34" charset="0"/>
                  </a:rPr>
                  <a:t>MDA (</a:t>
                </a:r>
                <a:r>
                  <a:rPr lang="en-US" sz="1000" b="1" i="0" u="none" strike="noStrike" baseline="0">
                    <a:effectLst/>
                  </a:rPr>
                  <a:t>mg g</a:t>
                </a:r>
                <a:r>
                  <a:rPr lang="en-US" sz="1000" b="1" i="0" u="none" strike="noStrike" baseline="30000">
                    <a:effectLst/>
                  </a:rPr>
                  <a:t>-1</a:t>
                </a:r>
                <a:r>
                  <a:rPr lang="en-US" sz="1000" b="1" i="0" u="none" strike="noStrike" baseline="0">
                    <a:effectLst/>
                  </a:rPr>
                  <a:t> FW)</a:t>
                </a:r>
                <a:endParaRPr lang="en-US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0342658517959446E-4"/>
              <c:y val="0.5284900543182957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518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536879257348194"/>
          <c:y val="2.0689731812553652E-2"/>
          <c:w val="0.85863121078609816"/>
          <c:h val="6.60937910333578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15843262954961"/>
          <c:y val="2.2533421371587765E-2"/>
          <c:w val="0.79458040090121407"/>
          <c:h val="0.830446462490276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H2O2!$O$4</c:f>
              <c:strCache>
                <c:ptCount val="1"/>
                <c:pt idx="0">
                  <c:v>0 mM TU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H2O2!$O$9:$R$9</c:f>
                <c:numCache>
                  <c:formatCode>General</c:formatCode>
                  <c:ptCount val="4"/>
                  <c:pt idx="0">
                    <c:v>0.11944496138596611</c:v>
                  </c:pt>
                  <c:pt idx="1">
                    <c:v>2.4065502884001413E-2</c:v>
                  </c:pt>
                  <c:pt idx="2">
                    <c:v>1.4546887158517836E-2</c:v>
                  </c:pt>
                  <c:pt idx="3">
                    <c:v>2.4065502884001413E-2</c:v>
                  </c:pt>
                </c:numCache>
              </c:numRef>
            </c:plus>
            <c:minus>
              <c:numRef>
                <c:f>H2O2!$O$9:$R$9</c:f>
                <c:numCache>
                  <c:formatCode>General</c:formatCode>
                  <c:ptCount val="4"/>
                  <c:pt idx="0">
                    <c:v>0.11944496138596611</c:v>
                  </c:pt>
                  <c:pt idx="1">
                    <c:v>2.4065502884001413E-2</c:v>
                  </c:pt>
                  <c:pt idx="2">
                    <c:v>1.4546887158517836E-2</c:v>
                  </c:pt>
                  <c:pt idx="3">
                    <c:v>2.4065502884001413E-2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H2O2!$M$5:$N$8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H2O2!$O$5:$O$8</c:f>
              <c:numCache>
                <c:formatCode>General</c:formatCode>
                <c:ptCount val="4"/>
                <c:pt idx="0">
                  <c:v>1.6279999999999999</c:v>
                </c:pt>
                <c:pt idx="1">
                  <c:v>2.5813333333333333</c:v>
                </c:pt>
                <c:pt idx="2">
                  <c:v>1.9246666666666667</c:v>
                </c:pt>
                <c:pt idx="3">
                  <c:v>2.2613333333333334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117-48C5-8B8E-C90AE7B03D17}"/>
            </c:ext>
          </c:extLst>
        </c:ser>
        <c:ser>
          <c:idx val="1"/>
          <c:order val="1"/>
          <c:tx>
            <c:strRef>
              <c:f>H2O2!$P$4</c:f>
              <c:strCache>
                <c:ptCount val="1"/>
                <c:pt idx="0">
                  <c:v>0.5  mM TU</c:v>
                </c:pt>
              </c:strCache>
            </c:strRef>
          </c:tx>
          <c:spPr>
            <a:pattFill prst="dk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H2O2!$O$10:$R$10</c:f>
                <c:numCache>
                  <c:formatCode>General</c:formatCode>
                  <c:ptCount val="4"/>
                  <c:pt idx="0">
                    <c:v>1.1560693641618507E-2</c:v>
                  </c:pt>
                  <c:pt idx="1">
                    <c:v>2.0841336852393019E-2</c:v>
                  </c:pt>
                  <c:pt idx="2">
                    <c:v>0.11850885791662263</c:v>
                  </c:pt>
                  <c:pt idx="3">
                    <c:v>0.19191563926436755</c:v>
                  </c:pt>
                </c:numCache>
              </c:numRef>
            </c:plus>
            <c:minus>
              <c:numRef>
                <c:f>H2O2!$O$10:$R$10</c:f>
                <c:numCache>
                  <c:formatCode>General</c:formatCode>
                  <c:ptCount val="4"/>
                  <c:pt idx="0">
                    <c:v>1.1560693641618507E-2</c:v>
                  </c:pt>
                  <c:pt idx="1">
                    <c:v>2.0841336852393019E-2</c:v>
                  </c:pt>
                  <c:pt idx="2">
                    <c:v>0.11850885791662263</c:v>
                  </c:pt>
                  <c:pt idx="3">
                    <c:v>0.19191563926436755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H2O2!$M$5:$N$8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H2O2!$P$5:$P$8</c:f>
              <c:numCache>
                <c:formatCode>General</c:formatCode>
                <c:ptCount val="4"/>
                <c:pt idx="0">
                  <c:v>1.4479999999999997</c:v>
                </c:pt>
                <c:pt idx="1">
                  <c:v>1.9179999999999999</c:v>
                </c:pt>
                <c:pt idx="2">
                  <c:v>1.4013333333333333</c:v>
                </c:pt>
                <c:pt idx="3">
                  <c:v>1.7213333333333332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117-48C5-8B8E-C90AE7B03D17}"/>
            </c:ext>
          </c:extLst>
        </c:ser>
        <c:ser>
          <c:idx val="2"/>
          <c:order val="2"/>
          <c:tx>
            <c:strRef>
              <c:f>H2O2!$Q$4</c:f>
              <c:strCache>
                <c:ptCount val="1"/>
                <c:pt idx="0">
                  <c:v>0.75  mM TU</c:v>
                </c:pt>
              </c:strCache>
            </c:strRef>
          </c:tx>
          <c:spPr>
            <a:pattFill prst="pct8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H2O2!$O$11:$R$11</c:f>
                <c:numCache>
                  <c:formatCode>General</c:formatCode>
                  <c:ptCount val="4"/>
                  <c:pt idx="0">
                    <c:v>3.3372847930036574E-3</c:v>
                  </c:pt>
                  <c:pt idx="1">
                    <c:v>0.32043148096035146</c:v>
                  </c:pt>
                  <c:pt idx="2">
                    <c:v>7.5587842951572629E-2</c:v>
                  </c:pt>
                  <c:pt idx="3">
                    <c:v>0.21630651998070941</c:v>
                  </c:pt>
                </c:numCache>
              </c:numRef>
            </c:plus>
            <c:minus>
              <c:numRef>
                <c:f>H2O2!$O$11:$R$11</c:f>
                <c:numCache>
                  <c:formatCode>General</c:formatCode>
                  <c:ptCount val="4"/>
                  <c:pt idx="0">
                    <c:v>3.3372847930036574E-3</c:v>
                  </c:pt>
                  <c:pt idx="1">
                    <c:v>0.32043148096035146</c:v>
                  </c:pt>
                  <c:pt idx="2">
                    <c:v>7.5587842951572629E-2</c:v>
                  </c:pt>
                  <c:pt idx="3">
                    <c:v>0.21630651998070941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H2O2!$M$5:$N$8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H2O2!$Q$5:$Q$8</c:f>
              <c:numCache>
                <c:formatCode>General</c:formatCode>
                <c:ptCount val="4"/>
                <c:pt idx="0">
                  <c:v>1.1113333333333333</c:v>
                </c:pt>
                <c:pt idx="1">
                  <c:v>1.2779999999999998</c:v>
                </c:pt>
                <c:pt idx="2">
                  <c:v>0.89800000000000002</c:v>
                </c:pt>
                <c:pt idx="3">
                  <c:v>0.68466666666666665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117-48C5-8B8E-C90AE7B03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0730880"/>
        <c:axId val="200867840"/>
      </c:barChart>
      <c:catAx>
        <c:axId val="200730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867840"/>
        <c:crosses val="autoZero"/>
        <c:auto val="1"/>
        <c:lblAlgn val="ctr"/>
        <c:lblOffset val="100"/>
        <c:noMultiLvlLbl val="0"/>
      </c:catAx>
      <c:valAx>
        <c:axId val="2008678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u="none" strike="noStrike" baseline="0">
                    <a:effectLst/>
                  </a:rPr>
                  <a:t>H</a:t>
                </a:r>
                <a:r>
                  <a:rPr lang="en-US" sz="1000" b="1" i="0" u="none" strike="noStrike" baseline="-25000">
                    <a:effectLst/>
                  </a:rPr>
                  <a:t>2</a:t>
                </a:r>
                <a:r>
                  <a:rPr lang="en-US" sz="1000" b="1" i="0" u="none" strike="noStrike" baseline="0">
                    <a:effectLst/>
                  </a:rPr>
                  <a:t>O</a:t>
                </a:r>
                <a:r>
                  <a:rPr lang="en-US" sz="1000" b="1" i="0" u="none" strike="noStrike" baseline="-25000">
                    <a:effectLst/>
                  </a:rPr>
                  <a:t>2  (</a:t>
                </a:r>
                <a:r>
                  <a:rPr lang="en-US" sz="1000" b="1" i="0" u="none" strike="noStrike" baseline="0">
                    <a:effectLst/>
                  </a:rPr>
                  <a:t>mg g</a:t>
                </a:r>
                <a:r>
                  <a:rPr lang="en-US" sz="1000" b="1" i="0" u="none" strike="noStrike" baseline="30000">
                    <a:effectLst/>
                  </a:rPr>
                  <a:t>-1</a:t>
                </a:r>
                <a:r>
                  <a:rPr lang="en-US" sz="1000" b="1" i="0" u="none" strike="noStrike" baseline="0">
                    <a:effectLst/>
                  </a:rPr>
                  <a:t> FW)</a:t>
                </a:r>
                <a:endParaRPr lang="en-US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0342658517959446E-4"/>
              <c:y val="0.4802077746460421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730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536879257348194"/>
          <c:y val="2.0689731812553652E-2"/>
          <c:w val="0.85863121078609816"/>
          <c:h val="6.60937910333578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15843262954961"/>
          <c:y val="2.2533421371587765E-2"/>
          <c:w val="0.79458040090121407"/>
          <c:h val="0.830446462490276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'Phenolics '!$O$4</c:f>
              <c:strCache>
                <c:ptCount val="1"/>
                <c:pt idx="0">
                  <c:v>0 mM TU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'Phenolics '!$O$9:$R$9</c:f>
                <c:numCache>
                  <c:formatCode>General</c:formatCode>
                  <c:ptCount val="4"/>
                  <c:pt idx="0">
                    <c:v>1.440530174525064</c:v>
                  </c:pt>
                  <c:pt idx="1">
                    <c:v>1.4386497613743896</c:v>
                  </c:pt>
                  <c:pt idx="2">
                    <c:v>1.9604082515684815</c:v>
                  </c:pt>
                  <c:pt idx="3">
                    <c:v>1.4386497613743896</c:v>
                  </c:pt>
                </c:numCache>
              </c:numRef>
            </c:plus>
            <c:minus>
              <c:numRef>
                <c:f>'Phenolics '!$O$9:$R$9</c:f>
                <c:numCache>
                  <c:formatCode>General</c:formatCode>
                  <c:ptCount val="4"/>
                  <c:pt idx="0">
                    <c:v>1.440530174525064</c:v>
                  </c:pt>
                  <c:pt idx="1">
                    <c:v>1.4386497613743896</c:v>
                  </c:pt>
                  <c:pt idx="2">
                    <c:v>1.9604082515684815</c:v>
                  </c:pt>
                  <c:pt idx="3">
                    <c:v>1.4386497613743896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'Phenolics '!$M$5:$N$8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'Phenolics '!$O$5:$O$8</c:f>
              <c:numCache>
                <c:formatCode>General</c:formatCode>
                <c:ptCount val="4"/>
                <c:pt idx="0">
                  <c:v>116.23888888888877</c:v>
                </c:pt>
                <c:pt idx="1">
                  <c:v>135.29444444444457</c:v>
                </c:pt>
                <c:pt idx="2">
                  <c:v>145.21111111111099</c:v>
                </c:pt>
                <c:pt idx="3">
                  <c:v>127.84999999999998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D9-43F3-B34C-4D3EB2F3C640}"/>
            </c:ext>
          </c:extLst>
        </c:ser>
        <c:ser>
          <c:idx val="1"/>
          <c:order val="1"/>
          <c:tx>
            <c:strRef>
              <c:f>'Phenolics '!$P$4</c:f>
              <c:strCache>
                <c:ptCount val="1"/>
                <c:pt idx="0">
                  <c:v>0.5  mM TU</c:v>
                </c:pt>
              </c:strCache>
            </c:strRef>
          </c:tx>
          <c:spPr>
            <a:pattFill prst="dk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'Phenolics '!$O$10:$R$10</c:f>
                <c:numCache>
                  <c:formatCode>General</c:formatCode>
                  <c:ptCount val="4"/>
                  <c:pt idx="0">
                    <c:v>1.9185356599205647</c:v>
                  </c:pt>
                  <c:pt idx="1">
                    <c:v>2.3544025837860407</c:v>
                  </c:pt>
                  <c:pt idx="2">
                    <c:v>0.59841506594676885</c:v>
                  </c:pt>
                  <c:pt idx="3">
                    <c:v>1.1939185256916955</c:v>
                  </c:pt>
                </c:numCache>
              </c:numRef>
            </c:plus>
            <c:minus>
              <c:numRef>
                <c:f>'Phenolics '!$O$10:$R$10</c:f>
                <c:numCache>
                  <c:formatCode>General</c:formatCode>
                  <c:ptCount val="4"/>
                  <c:pt idx="0">
                    <c:v>1.9185356599205647</c:v>
                  </c:pt>
                  <c:pt idx="1">
                    <c:v>2.3544025837860407</c:v>
                  </c:pt>
                  <c:pt idx="2">
                    <c:v>0.59841506594676885</c:v>
                  </c:pt>
                  <c:pt idx="3">
                    <c:v>1.1939185256916955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'Phenolics '!$M$5:$N$8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'Phenolics '!$P$5:$P$8</c:f>
              <c:numCache>
                <c:formatCode>General</c:formatCode>
                <c:ptCount val="4"/>
                <c:pt idx="0">
                  <c:v>154.23888888888902</c:v>
                </c:pt>
                <c:pt idx="1">
                  <c:v>165.01666666666668</c:v>
                </c:pt>
                <c:pt idx="2">
                  <c:v>167.54444444444434</c:v>
                </c:pt>
                <c:pt idx="3">
                  <c:v>157.46111111111099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CD9-43F3-B34C-4D3EB2F3C640}"/>
            </c:ext>
          </c:extLst>
        </c:ser>
        <c:ser>
          <c:idx val="2"/>
          <c:order val="2"/>
          <c:tx>
            <c:strRef>
              <c:f>'Phenolics '!$Q$4</c:f>
              <c:strCache>
                <c:ptCount val="1"/>
                <c:pt idx="0">
                  <c:v>0.75  mM TU</c:v>
                </c:pt>
              </c:strCache>
            </c:strRef>
          </c:tx>
          <c:spPr>
            <a:pattFill prst="pct8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'Phenolics '!$O$11:$R$11</c:f>
                <c:numCache>
                  <c:formatCode>General</c:formatCode>
                  <c:ptCount val="4"/>
                  <c:pt idx="0">
                    <c:v>3.1009873191884774</c:v>
                  </c:pt>
                  <c:pt idx="1">
                    <c:v>4.4611702237996695</c:v>
                  </c:pt>
                  <c:pt idx="2">
                    <c:v>0.98286358014140007</c:v>
                  </c:pt>
                  <c:pt idx="3">
                    <c:v>0.69970322959227993</c:v>
                  </c:pt>
                </c:numCache>
              </c:numRef>
            </c:plus>
            <c:minus>
              <c:numRef>
                <c:f>'Phenolics '!$O$11:$R$11</c:f>
                <c:numCache>
                  <c:formatCode>General</c:formatCode>
                  <c:ptCount val="4"/>
                  <c:pt idx="0">
                    <c:v>3.1009873191884774</c:v>
                  </c:pt>
                  <c:pt idx="1">
                    <c:v>4.4611702237996695</c:v>
                  </c:pt>
                  <c:pt idx="2">
                    <c:v>0.98286358014140007</c:v>
                  </c:pt>
                  <c:pt idx="3">
                    <c:v>0.69970322959227993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'Phenolics '!$M$5:$N$8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'Phenolics '!$Q$5:$Q$8</c:f>
              <c:numCache>
                <c:formatCode>General</c:formatCode>
                <c:ptCount val="4"/>
                <c:pt idx="0">
                  <c:v>183.65555555555568</c:v>
                </c:pt>
                <c:pt idx="1">
                  <c:v>189.12777777777765</c:v>
                </c:pt>
                <c:pt idx="2">
                  <c:v>183.21111111111099</c:v>
                </c:pt>
                <c:pt idx="3">
                  <c:v>185.85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CD9-43F3-B34C-4D3EB2F3C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356800"/>
        <c:axId val="201358336"/>
      </c:barChart>
      <c:catAx>
        <c:axId val="20135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358336"/>
        <c:crosses val="autoZero"/>
        <c:auto val="1"/>
        <c:lblAlgn val="ctr"/>
        <c:lblOffset val="100"/>
        <c:noMultiLvlLbl val="0"/>
      </c:catAx>
      <c:valAx>
        <c:axId val="2013583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latin typeface="Arial" panose="020B0604020202020204" pitchFamily="34" charset="0"/>
                    <a:cs typeface="Arial" panose="020B0604020202020204" pitchFamily="34" charset="0"/>
                  </a:rPr>
                  <a:t>Phenolics (</a:t>
                </a:r>
                <a:r>
                  <a:rPr lang="en-US" sz="1000" b="1" i="0" u="none" strike="noStrike" baseline="0">
                    <a:effectLst/>
                  </a:rPr>
                  <a:t>mg g-1 FW)</a:t>
                </a:r>
                <a:endParaRPr lang="en-US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0342658517959446E-4"/>
              <c:y val="0.4579236455665403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35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536879257348194"/>
          <c:y val="2.0689731812553652E-2"/>
          <c:w val="0.85863121078609816"/>
          <c:h val="6.60937910333578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15843262954961"/>
          <c:y val="2.2533421371587765E-2"/>
          <c:w val="0.79458040090121407"/>
          <c:h val="0.830446462490276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'Proline (2)'!$O$4</c:f>
              <c:strCache>
                <c:ptCount val="1"/>
                <c:pt idx="0">
                  <c:v>0 mM TU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'Proline (2)'!$O$9:$R$9</c:f>
                <c:numCache>
                  <c:formatCode>General</c:formatCode>
                  <c:ptCount val="4"/>
                  <c:pt idx="0">
                    <c:v>0.63394357784300626</c:v>
                  </c:pt>
                  <c:pt idx="1">
                    <c:v>0.7255275561041693</c:v>
                  </c:pt>
                  <c:pt idx="2">
                    <c:v>0.32500425148710238</c:v>
                  </c:pt>
                  <c:pt idx="3">
                    <c:v>0.7255275561041693</c:v>
                  </c:pt>
                </c:numCache>
              </c:numRef>
            </c:plus>
            <c:minus>
              <c:numRef>
                <c:f>'Proline (2)'!$O$9:$R$9</c:f>
                <c:numCache>
                  <c:formatCode>General</c:formatCode>
                  <c:ptCount val="4"/>
                  <c:pt idx="0">
                    <c:v>0.63394357784300626</c:v>
                  </c:pt>
                  <c:pt idx="1">
                    <c:v>0.7255275561041693</c:v>
                  </c:pt>
                  <c:pt idx="2">
                    <c:v>0.32500425148710238</c:v>
                  </c:pt>
                  <c:pt idx="3">
                    <c:v>0.7255275561041693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'Proline (2)'!$M$5:$N$8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'Proline (2)'!$O$5:$O$8</c:f>
              <c:numCache>
                <c:formatCode>General</c:formatCode>
                <c:ptCount val="4"/>
                <c:pt idx="0">
                  <c:v>8.3890000000000011</c:v>
                </c:pt>
                <c:pt idx="1">
                  <c:v>13.478999999999999</c:v>
                </c:pt>
                <c:pt idx="2">
                  <c:v>9.022333333333334</c:v>
                </c:pt>
                <c:pt idx="3">
                  <c:v>12.202333333333334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B8-4E54-BAB4-642885FC701E}"/>
            </c:ext>
          </c:extLst>
        </c:ser>
        <c:ser>
          <c:idx val="1"/>
          <c:order val="1"/>
          <c:tx>
            <c:strRef>
              <c:f>'Proline (2)'!$P$4</c:f>
              <c:strCache>
                <c:ptCount val="1"/>
                <c:pt idx="0">
                  <c:v>0.5  mM TU</c:v>
                </c:pt>
              </c:strCache>
            </c:strRef>
          </c:tx>
          <c:spPr>
            <a:pattFill prst="dk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'Proline (2)'!$O$10:$R$10</c:f>
                <c:numCache>
                  <c:formatCode>General</c:formatCode>
                  <c:ptCount val="4"/>
                  <c:pt idx="0">
                    <c:v>0.12694848870928066</c:v>
                  </c:pt>
                  <c:pt idx="1">
                    <c:v>1.238132658204349</c:v>
                  </c:pt>
                  <c:pt idx="2">
                    <c:v>0.34760668829513847</c:v>
                  </c:pt>
                  <c:pt idx="3">
                    <c:v>0.21083083723769258</c:v>
                  </c:pt>
                </c:numCache>
              </c:numRef>
            </c:plus>
            <c:minus>
              <c:numRef>
                <c:f>'Proline (2)'!$O$10:$R$10</c:f>
                <c:numCache>
                  <c:formatCode>General</c:formatCode>
                  <c:ptCount val="4"/>
                  <c:pt idx="0">
                    <c:v>0.12694848870928066</c:v>
                  </c:pt>
                  <c:pt idx="1">
                    <c:v>1.238132658204349</c:v>
                  </c:pt>
                  <c:pt idx="2">
                    <c:v>0.34760668829513847</c:v>
                  </c:pt>
                  <c:pt idx="3">
                    <c:v>0.21083083723769258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'Proline (2)'!$M$5:$N$8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'Proline (2)'!$P$5:$P$8</c:f>
              <c:numCache>
                <c:formatCode>General</c:formatCode>
                <c:ptCount val="4"/>
                <c:pt idx="0">
                  <c:v>12.235666666666667</c:v>
                </c:pt>
                <c:pt idx="1">
                  <c:v>16.245666666666668</c:v>
                </c:pt>
                <c:pt idx="2">
                  <c:v>13.435666666666668</c:v>
                </c:pt>
                <c:pt idx="3">
                  <c:v>17.622333333333334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7B8-4E54-BAB4-642885FC701E}"/>
            </c:ext>
          </c:extLst>
        </c:ser>
        <c:ser>
          <c:idx val="2"/>
          <c:order val="2"/>
          <c:tx>
            <c:strRef>
              <c:f>'Proline (2)'!$Q$4</c:f>
              <c:strCache>
                <c:ptCount val="1"/>
                <c:pt idx="0">
                  <c:v>0.75  mM TU</c:v>
                </c:pt>
              </c:strCache>
            </c:strRef>
          </c:tx>
          <c:spPr>
            <a:pattFill prst="pct8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'Proline (2)'!$O$11:$R$11</c:f>
                <c:numCache>
                  <c:formatCode>General</c:formatCode>
                  <c:ptCount val="4"/>
                  <c:pt idx="0">
                    <c:v>1.0211818808964803</c:v>
                  </c:pt>
                  <c:pt idx="1">
                    <c:v>0.14861225586338153</c:v>
                  </c:pt>
                  <c:pt idx="2">
                    <c:v>0.24891312629031462</c:v>
                  </c:pt>
                  <c:pt idx="3">
                    <c:v>0.89650054792390177</c:v>
                  </c:pt>
                </c:numCache>
              </c:numRef>
            </c:plus>
            <c:minus>
              <c:numRef>
                <c:f>'Proline (2)'!$O$11:$R$11</c:f>
                <c:numCache>
                  <c:formatCode>General</c:formatCode>
                  <c:ptCount val="4"/>
                  <c:pt idx="0">
                    <c:v>1.0211818808964803</c:v>
                  </c:pt>
                  <c:pt idx="1">
                    <c:v>0.14861225586338153</c:v>
                  </c:pt>
                  <c:pt idx="2">
                    <c:v>0.24891312629031462</c:v>
                  </c:pt>
                  <c:pt idx="3">
                    <c:v>0.89650054792390177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'Proline (2)'!$M$5:$N$8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'Proline (2)'!$Q$5:$Q$8</c:f>
              <c:numCache>
                <c:formatCode>General</c:formatCode>
                <c:ptCount val="4"/>
                <c:pt idx="0">
                  <c:v>16.395666666666667</c:v>
                </c:pt>
                <c:pt idx="1">
                  <c:v>20.318999999999999</c:v>
                </c:pt>
                <c:pt idx="2">
                  <c:v>18.425666666666668</c:v>
                </c:pt>
                <c:pt idx="3">
                  <c:v>18.612333333333336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7B8-4E54-BAB4-642885FC7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491200"/>
        <c:axId val="201492736"/>
      </c:barChart>
      <c:catAx>
        <c:axId val="2014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492736"/>
        <c:crosses val="autoZero"/>
        <c:auto val="1"/>
        <c:lblAlgn val="ctr"/>
        <c:lblOffset val="100"/>
        <c:noMultiLvlLbl val="0"/>
      </c:catAx>
      <c:valAx>
        <c:axId val="2014927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latin typeface="Arial" panose="020B0604020202020204" pitchFamily="34" charset="0"/>
                    <a:cs typeface="Arial" panose="020B0604020202020204" pitchFamily="34" charset="0"/>
                  </a:rPr>
                  <a:t>Proline </a:t>
                </a:r>
                <a:r>
                  <a:rPr lang="en-US" sz="1000" b="0" i="0" u="none" strike="noStrike" baseline="0">
                    <a:effectLst/>
                  </a:rPr>
                  <a:t>(</a:t>
                </a:r>
                <a:r>
                  <a:rPr lang="el-GR" sz="1000" b="0" i="0" u="none" strike="noStrike" baseline="0">
                    <a:effectLst/>
                  </a:rPr>
                  <a:t>μ</a:t>
                </a:r>
                <a:r>
                  <a:rPr lang="en-US" sz="1000" b="0" i="0" u="none" strike="noStrike" baseline="0">
                    <a:effectLst/>
                  </a:rPr>
                  <a:t>molg</a:t>
                </a:r>
                <a:r>
                  <a:rPr lang="en-US" sz="1000" b="0" i="0" u="none" strike="noStrike" baseline="30000">
                    <a:effectLst/>
                  </a:rPr>
                  <a:t>-1</a:t>
                </a:r>
                <a:r>
                  <a:rPr lang="en-US" sz="1000" b="0" i="0" u="none" strike="noStrike" baseline="0">
                    <a:effectLst/>
                  </a:rPr>
                  <a:t> FW)</a:t>
                </a:r>
                <a:endParaRPr lang="en-US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0342658517959446E-4"/>
              <c:y val="0.4542096240532901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49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536879257348194"/>
          <c:y val="2.0689731812553652E-2"/>
          <c:w val="0.85863121078609816"/>
          <c:h val="6.60937910333578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15843262954961"/>
          <c:y val="2.2533421371587765E-2"/>
          <c:w val="0.79458040090121385"/>
          <c:h val="0.830446462490276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'Total soluble proteins '!$O$4</c:f>
              <c:strCache>
                <c:ptCount val="1"/>
                <c:pt idx="0">
                  <c:v>0 mM TU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'Total soluble proteins '!$O$9:$R$9</c:f>
                <c:numCache>
                  <c:formatCode>General</c:formatCode>
                  <c:ptCount val="4"/>
                  <c:pt idx="0">
                    <c:v>0.3758559123007828</c:v>
                  </c:pt>
                  <c:pt idx="1">
                    <c:v>0.56697512338514933</c:v>
                  </c:pt>
                  <c:pt idx="2">
                    <c:v>0.55527444894903277</c:v>
                  </c:pt>
                  <c:pt idx="3">
                    <c:v>0.56697512338514933</c:v>
                  </c:pt>
                </c:numCache>
              </c:numRef>
            </c:plus>
            <c:minus>
              <c:numRef>
                <c:f>'Total soluble proteins '!$O$9:$R$9</c:f>
                <c:numCache>
                  <c:formatCode>General</c:formatCode>
                  <c:ptCount val="4"/>
                  <c:pt idx="0">
                    <c:v>0.3758559123007828</c:v>
                  </c:pt>
                  <c:pt idx="1">
                    <c:v>0.56697512338514933</c:v>
                  </c:pt>
                  <c:pt idx="2">
                    <c:v>0.55527444894903277</c:v>
                  </c:pt>
                  <c:pt idx="3">
                    <c:v>0.56697512338514933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'Total soluble proteins '!$M$5:$N$8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</c:v>
                  </c:pt>
                </c:lvl>
              </c:multiLvlStrCache>
            </c:multiLvlStrRef>
          </c:cat>
          <c:val>
            <c:numRef>
              <c:f>'Total soluble proteins '!$O$5:$O$8</c:f>
              <c:numCache>
                <c:formatCode>General</c:formatCode>
                <c:ptCount val="4"/>
                <c:pt idx="0">
                  <c:v>10.388999999999998</c:v>
                </c:pt>
                <c:pt idx="1">
                  <c:v>13.145666666666665</c:v>
                </c:pt>
                <c:pt idx="2">
                  <c:v>8.6889999999999983</c:v>
                </c:pt>
                <c:pt idx="3">
                  <c:v>10.869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B8-4E54-BAB4-642885FC701E}"/>
            </c:ext>
          </c:extLst>
        </c:ser>
        <c:ser>
          <c:idx val="1"/>
          <c:order val="1"/>
          <c:tx>
            <c:strRef>
              <c:f>'Total soluble proteins '!$P$4</c:f>
              <c:strCache>
                <c:ptCount val="1"/>
                <c:pt idx="0">
                  <c:v>0.5  mM TU</c:v>
                </c:pt>
              </c:strCache>
            </c:strRef>
          </c:tx>
          <c:spPr>
            <a:pattFill prst="dk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'Total soluble proteins '!$O$10:$R$10</c:f>
                <c:numCache>
                  <c:formatCode>General</c:formatCode>
                  <c:ptCount val="4"/>
                  <c:pt idx="0">
                    <c:v>0.46058157484072543</c:v>
                  </c:pt>
                  <c:pt idx="1">
                    <c:v>0.49658304301680095</c:v>
                  </c:pt>
                  <c:pt idx="2">
                    <c:v>0.26591689621807418</c:v>
                  </c:pt>
                  <c:pt idx="3">
                    <c:v>2.1467614589687902</c:v>
                  </c:pt>
                </c:numCache>
              </c:numRef>
            </c:plus>
            <c:minus>
              <c:numRef>
                <c:f>'Total soluble proteins '!$O$10:$R$10</c:f>
                <c:numCache>
                  <c:formatCode>General</c:formatCode>
                  <c:ptCount val="4"/>
                  <c:pt idx="0">
                    <c:v>0.46058157484072543</c:v>
                  </c:pt>
                  <c:pt idx="1">
                    <c:v>0.49658304301680095</c:v>
                  </c:pt>
                  <c:pt idx="2">
                    <c:v>0.26591689621807418</c:v>
                  </c:pt>
                  <c:pt idx="3">
                    <c:v>2.1467614589687902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'Total soluble proteins '!$M$5:$N$8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</c:v>
                  </c:pt>
                </c:lvl>
              </c:multiLvlStrCache>
            </c:multiLvlStrRef>
          </c:cat>
          <c:val>
            <c:numRef>
              <c:f>'Total soluble proteins '!$P$5:$P$8</c:f>
              <c:numCache>
                <c:formatCode>General</c:formatCode>
                <c:ptCount val="4"/>
                <c:pt idx="0">
                  <c:v>12.569000000000001</c:v>
                </c:pt>
                <c:pt idx="1">
                  <c:v>17.912333333333333</c:v>
                </c:pt>
                <c:pt idx="2">
                  <c:v>15.435666666666668</c:v>
                </c:pt>
                <c:pt idx="3">
                  <c:v>13.622333333333335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7B8-4E54-BAB4-642885FC701E}"/>
            </c:ext>
          </c:extLst>
        </c:ser>
        <c:ser>
          <c:idx val="2"/>
          <c:order val="2"/>
          <c:tx>
            <c:strRef>
              <c:f>'Total soluble proteins '!$Q$4</c:f>
              <c:strCache>
                <c:ptCount val="1"/>
                <c:pt idx="0">
                  <c:v>0.75  mM TU</c:v>
                </c:pt>
              </c:strCache>
            </c:strRef>
          </c:tx>
          <c:spPr>
            <a:pattFill prst="pct8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'Total soluble proteins '!$O$11:$R$11</c:f>
                <c:numCache>
                  <c:formatCode>General</c:formatCode>
                  <c:ptCount val="4"/>
                  <c:pt idx="0">
                    <c:v>0.22214888844596048</c:v>
                  </c:pt>
                  <c:pt idx="1">
                    <c:v>0.43873555859297075</c:v>
                  </c:pt>
                  <c:pt idx="2">
                    <c:v>0.24891312629031462</c:v>
                  </c:pt>
                  <c:pt idx="3">
                    <c:v>0.87002060855561514</c:v>
                  </c:pt>
                </c:numCache>
              </c:numRef>
            </c:plus>
            <c:minus>
              <c:numRef>
                <c:f>'Total soluble proteins '!$O$11:$R$11</c:f>
                <c:numCache>
                  <c:formatCode>General</c:formatCode>
                  <c:ptCount val="4"/>
                  <c:pt idx="0">
                    <c:v>0.22214888844596048</c:v>
                  </c:pt>
                  <c:pt idx="1">
                    <c:v>0.43873555859297075</c:v>
                  </c:pt>
                  <c:pt idx="2">
                    <c:v>0.24891312629031462</c:v>
                  </c:pt>
                  <c:pt idx="3">
                    <c:v>0.87002060855561514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'Total soluble proteins '!$M$5:$N$8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</c:v>
                  </c:pt>
                </c:lvl>
              </c:multiLvlStrCache>
            </c:multiLvlStrRef>
          </c:cat>
          <c:val>
            <c:numRef>
              <c:f>'Total soluble proteins '!$Q$5:$Q$8</c:f>
              <c:numCache>
                <c:formatCode>General</c:formatCode>
                <c:ptCount val="4"/>
                <c:pt idx="0">
                  <c:v>16.729000000000003</c:v>
                </c:pt>
                <c:pt idx="1">
                  <c:v>20.318999999999999</c:v>
                </c:pt>
                <c:pt idx="2">
                  <c:v>18.425666666666668</c:v>
                </c:pt>
                <c:pt idx="3">
                  <c:v>17.945666666666668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7B8-4E54-BAB4-642885FC7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9303936"/>
        <c:axId val="199305472"/>
      </c:barChart>
      <c:catAx>
        <c:axId val="19930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305472"/>
        <c:crosses val="autoZero"/>
        <c:auto val="1"/>
        <c:lblAlgn val="ctr"/>
        <c:lblOffset val="100"/>
        <c:noMultiLvlLbl val="0"/>
      </c:catAx>
      <c:valAx>
        <c:axId val="1993054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latin typeface="Arial" panose="020B0604020202020204" pitchFamily="34" charset="0"/>
                    <a:cs typeface="Arial" panose="020B0604020202020204" pitchFamily="34" charset="0"/>
                  </a:rPr>
                  <a:t>Total</a:t>
                </a:r>
                <a:r>
                  <a:rPr lang="en-US" baseline="0">
                    <a:latin typeface="Arial" panose="020B0604020202020204" pitchFamily="34" charset="0"/>
                    <a:cs typeface="Arial" panose="020B0604020202020204" pitchFamily="34" charset="0"/>
                  </a:rPr>
                  <a:t> Soluble Proteins </a:t>
                </a:r>
                <a:r>
                  <a:rPr lang="en-US" sz="1000" b="0" i="0" u="none" strike="noStrike" baseline="0">
                    <a:effectLst/>
                  </a:rPr>
                  <a:t>(mg g</a:t>
                </a:r>
                <a:r>
                  <a:rPr lang="en-US" sz="1000" b="0" i="0" u="none" strike="noStrike" baseline="30000">
                    <a:effectLst/>
                  </a:rPr>
                  <a:t>-1 </a:t>
                </a:r>
                <a:r>
                  <a:rPr lang="en-US" sz="1000" b="0" i="0" u="none" strike="noStrike" baseline="0">
                    <a:effectLst/>
                  </a:rPr>
                  <a:t>FW )</a:t>
                </a:r>
                <a:endParaRPr lang="en-US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0342658517959689E-4"/>
              <c:y val="0.2796506129305268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303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536879257348194"/>
          <c:y val="2.0689731812553652E-2"/>
          <c:w val="0.85863121078609861"/>
          <c:h val="6.60937910333578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15843262954961"/>
          <c:y val="2.2533421371587765E-2"/>
          <c:w val="0.7945804009012134"/>
          <c:h val="0.830446462490276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'Anthocyanins '!$O$4</c:f>
              <c:strCache>
                <c:ptCount val="1"/>
                <c:pt idx="0">
                  <c:v>0 mM TU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'Anthocyanins '!$O$9:$R$9</c:f>
                <c:numCache>
                  <c:formatCode>General</c:formatCode>
                  <c:ptCount val="4"/>
                  <c:pt idx="0">
                    <c:v>5.6910818556108828E-2</c:v>
                  </c:pt>
                  <c:pt idx="1">
                    <c:v>1.9449329582121668E-2</c:v>
                  </c:pt>
                  <c:pt idx="2">
                    <c:v>9.794100010930662E-2</c:v>
                  </c:pt>
                  <c:pt idx="3">
                    <c:v>1.9449329582121668E-2</c:v>
                  </c:pt>
                </c:numCache>
              </c:numRef>
            </c:plus>
            <c:minus>
              <c:numRef>
                <c:f>'Anthocyanins '!$O$9:$R$9</c:f>
                <c:numCache>
                  <c:formatCode>General</c:formatCode>
                  <c:ptCount val="4"/>
                  <c:pt idx="0">
                    <c:v>5.6910818556108828E-2</c:v>
                  </c:pt>
                  <c:pt idx="1">
                    <c:v>1.9449329582121668E-2</c:v>
                  </c:pt>
                  <c:pt idx="2">
                    <c:v>9.794100010930662E-2</c:v>
                  </c:pt>
                  <c:pt idx="3">
                    <c:v>1.9449329582121668E-2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'Anthocyanins '!$M$5:$N$8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'Anthocyanins '!$O$5:$O$8</c:f>
              <c:numCache>
                <c:formatCode>General</c:formatCode>
                <c:ptCount val="4"/>
                <c:pt idx="0">
                  <c:v>1.1282945736434133</c:v>
                </c:pt>
                <c:pt idx="1">
                  <c:v>2.2065891472868233</c:v>
                </c:pt>
                <c:pt idx="2">
                  <c:v>1.3468992248062002</c:v>
                </c:pt>
                <c:pt idx="3">
                  <c:v>2.1562015503876002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B8-4E54-BAB4-642885FC701E}"/>
            </c:ext>
          </c:extLst>
        </c:ser>
        <c:ser>
          <c:idx val="1"/>
          <c:order val="1"/>
          <c:tx>
            <c:strRef>
              <c:f>'Anthocyanins '!$P$4</c:f>
              <c:strCache>
                <c:ptCount val="1"/>
                <c:pt idx="0">
                  <c:v>0.5  mM TU</c:v>
                </c:pt>
              </c:strCache>
            </c:strRef>
          </c:tx>
          <c:spPr>
            <a:pattFill prst="dk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'Anthocyanins '!$O$10:$R$10</c:f>
                <c:numCache>
                  <c:formatCode>General</c:formatCode>
                  <c:ptCount val="4"/>
                  <c:pt idx="0">
                    <c:v>4.6805454250372164E-2</c:v>
                  </c:pt>
                  <c:pt idx="1">
                    <c:v>1.1432854615023793E-2</c:v>
                  </c:pt>
                  <c:pt idx="2">
                    <c:v>1.6261367846595362E-2</c:v>
                  </c:pt>
                  <c:pt idx="3">
                    <c:v>5.4327891979128747E-2</c:v>
                  </c:pt>
                </c:numCache>
              </c:numRef>
            </c:plus>
            <c:minus>
              <c:numRef>
                <c:f>'Anthocyanins '!$O$10:$R$10</c:f>
                <c:numCache>
                  <c:formatCode>General</c:formatCode>
                  <c:ptCount val="4"/>
                  <c:pt idx="0">
                    <c:v>4.6805454250372164E-2</c:v>
                  </c:pt>
                  <c:pt idx="1">
                    <c:v>1.1432854615023793E-2</c:v>
                  </c:pt>
                  <c:pt idx="2">
                    <c:v>1.6261367846595362E-2</c:v>
                  </c:pt>
                  <c:pt idx="3">
                    <c:v>5.4327891979128747E-2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'Anthocyanins '!$M$5:$N$8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'Anthocyanins '!$P$5:$P$8</c:f>
              <c:numCache>
                <c:formatCode>General</c:formatCode>
                <c:ptCount val="4"/>
                <c:pt idx="0">
                  <c:v>2.0794573643410867</c:v>
                </c:pt>
                <c:pt idx="1">
                  <c:v>2.9794573643410889</c:v>
                </c:pt>
                <c:pt idx="2">
                  <c:v>2.0554263565891469</c:v>
                </c:pt>
                <c:pt idx="3">
                  <c:v>2.6182170542635661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7B8-4E54-BAB4-642885FC701E}"/>
            </c:ext>
          </c:extLst>
        </c:ser>
        <c:ser>
          <c:idx val="2"/>
          <c:order val="2"/>
          <c:tx>
            <c:strRef>
              <c:f>'Anthocyanins '!$Q$4</c:f>
              <c:strCache>
                <c:ptCount val="1"/>
                <c:pt idx="0">
                  <c:v>0.75  mM TU</c:v>
                </c:pt>
              </c:strCache>
            </c:strRef>
          </c:tx>
          <c:spPr>
            <a:pattFill prst="pct8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'Anthocyanins '!$O$11:$R$11</c:f>
                <c:numCache>
                  <c:formatCode>General</c:formatCode>
                  <c:ptCount val="4"/>
                  <c:pt idx="0">
                    <c:v>0.18759304848484518</c:v>
                  </c:pt>
                  <c:pt idx="1">
                    <c:v>0.12092424328027361</c:v>
                  </c:pt>
                  <c:pt idx="2">
                    <c:v>1.3262220358425158E-2</c:v>
                  </c:pt>
                  <c:pt idx="3">
                    <c:v>0.13492982860522257</c:v>
                  </c:pt>
                </c:numCache>
              </c:numRef>
            </c:plus>
            <c:minus>
              <c:numRef>
                <c:f>'Anthocyanins '!$O$11:$R$11</c:f>
                <c:numCache>
                  <c:formatCode>General</c:formatCode>
                  <c:ptCount val="4"/>
                  <c:pt idx="0">
                    <c:v>0.18759304848484518</c:v>
                  </c:pt>
                  <c:pt idx="1">
                    <c:v>0.12092424328027361</c:v>
                  </c:pt>
                  <c:pt idx="2">
                    <c:v>1.3262220358425158E-2</c:v>
                  </c:pt>
                  <c:pt idx="3">
                    <c:v>0.13492982860522257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'Anthocyanins '!$M$5:$N$8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'Anthocyanins '!$Q$5:$Q$8</c:f>
              <c:numCache>
                <c:formatCode>General</c:formatCode>
                <c:ptCount val="4"/>
                <c:pt idx="0">
                  <c:v>2.5445736434108532</c:v>
                </c:pt>
                <c:pt idx="1">
                  <c:v>3.3151162790697697</c:v>
                </c:pt>
                <c:pt idx="2">
                  <c:v>2.884108527131783</c:v>
                </c:pt>
                <c:pt idx="3">
                  <c:v>3.4941860465116297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7B8-4E54-BAB4-642885FC7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867648"/>
        <c:axId val="201869184"/>
      </c:barChart>
      <c:catAx>
        <c:axId val="20186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869184"/>
        <c:crosses val="autoZero"/>
        <c:auto val="1"/>
        <c:lblAlgn val="ctr"/>
        <c:lblOffset val="100"/>
        <c:noMultiLvlLbl val="0"/>
      </c:catAx>
      <c:valAx>
        <c:axId val="20186918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latin typeface="Arial" panose="020B0604020202020204" pitchFamily="34" charset="0"/>
                    <a:cs typeface="Arial" panose="020B0604020202020204" pitchFamily="34" charset="0"/>
                  </a:rPr>
                  <a:t>Anthocyanins </a:t>
                </a:r>
                <a:r>
                  <a:rPr lang="en-US" sz="1000" b="0" i="0" u="none" strike="noStrike" baseline="0">
                    <a:effectLst/>
                  </a:rPr>
                  <a:t>(mg g</a:t>
                </a:r>
                <a:r>
                  <a:rPr lang="en-US" sz="1000" b="0" i="0" u="none" strike="noStrike" baseline="30000">
                    <a:effectLst/>
                  </a:rPr>
                  <a:t>-1 </a:t>
                </a:r>
                <a:r>
                  <a:rPr lang="en-US" sz="1000" b="0" i="0" u="none" strike="noStrike" baseline="0">
                    <a:effectLst/>
                  </a:rPr>
                  <a:t>FW )</a:t>
                </a:r>
                <a:endParaRPr lang="en-US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0342658517959446E-4"/>
              <c:y val="0.3762151722750340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867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536879257348194"/>
          <c:y val="2.0689731812553652E-2"/>
          <c:w val="0.85863121078609883"/>
          <c:h val="6.60937910333578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15843262954961"/>
          <c:y val="2.2533421371587765E-2"/>
          <c:w val="0.79458040090121318"/>
          <c:h val="0.830446462490276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'Total soluble sugars '!$O$4</c:f>
              <c:strCache>
                <c:ptCount val="1"/>
                <c:pt idx="0">
                  <c:v>0 mM TU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'Total soluble sugars '!$O$9:$R$9</c:f>
                <c:numCache>
                  <c:formatCode>General</c:formatCode>
                  <c:ptCount val="4"/>
                  <c:pt idx="0">
                    <c:v>0.86393170913376183</c:v>
                  </c:pt>
                  <c:pt idx="1">
                    <c:v>4.6474783038012264</c:v>
                  </c:pt>
                  <c:pt idx="2">
                    <c:v>9.3842814791652547</c:v>
                  </c:pt>
                  <c:pt idx="3">
                    <c:v>4.6474783038012264</c:v>
                  </c:pt>
                </c:numCache>
              </c:numRef>
            </c:plus>
            <c:minus>
              <c:numRef>
                <c:f>'Total soluble sugars '!$O$9:$R$9</c:f>
                <c:numCache>
                  <c:formatCode>General</c:formatCode>
                  <c:ptCount val="4"/>
                  <c:pt idx="0">
                    <c:v>0.86393170913376183</c:v>
                  </c:pt>
                  <c:pt idx="1">
                    <c:v>4.6474783038012264</c:v>
                  </c:pt>
                  <c:pt idx="2">
                    <c:v>9.3842814791652547</c:v>
                  </c:pt>
                  <c:pt idx="3">
                    <c:v>4.6474783038012264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'Total soluble sugars '!$M$5:$N$8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'Total soluble sugars '!$O$5:$O$8</c:f>
              <c:numCache>
                <c:formatCode>General</c:formatCode>
                <c:ptCount val="4"/>
                <c:pt idx="0">
                  <c:v>137.11484593837534</c:v>
                </c:pt>
                <c:pt idx="1">
                  <c:v>188.34733893557402</c:v>
                </c:pt>
                <c:pt idx="2">
                  <c:v>142.35294117647061</c:v>
                </c:pt>
                <c:pt idx="3">
                  <c:v>170.394957983193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B8-4E54-BAB4-642885FC701E}"/>
            </c:ext>
          </c:extLst>
        </c:ser>
        <c:ser>
          <c:idx val="1"/>
          <c:order val="1"/>
          <c:tx>
            <c:strRef>
              <c:f>'Total soluble sugars '!$P$4</c:f>
              <c:strCache>
                <c:ptCount val="1"/>
                <c:pt idx="0">
                  <c:v>0.5  mM TU</c:v>
                </c:pt>
              </c:strCache>
            </c:strRef>
          </c:tx>
          <c:spPr>
            <a:pattFill prst="dk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'Total soluble sugars '!$O$10:$R$10</c:f>
                <c:numCache>
                  <c:formatCode>General</c:formatCode>
                  <c:ptCount val="4"/>
                  <c:pt idx="0">
                    <c:v>4.0445251057785336</c:v>
                  </c:pt>
                  <c:pt idx="1">
                    <c:v>22.07739960566914</c:v>
                  </c:pt>
                  <c:pt idx="2">
                    <c:v>2.2137327177549428</c:v>
                  </c:pt>
                  <c:pt idx="3">
                    <c:v>13.477927550622686</c:v>
                  </c:pt>
                </c:numCache>
              </c:numRef>
            </c:plus>
            <c:minus>
              <c:numRef>
                <c:f>'Total soluble sugars '!$O$10:$R$10</c:f>
                <c:numCache>
                  <c:formatCode>General</c:formatCode>
                  <c:ptCount val="4"/>
                  <c:pt idx="0">
                    <c:v>4.0445251057785336</c:v>
                  </c:pt>
                  <c:pt idx="1">
                    <c:v>22.07739960566914</c:v>
                  </c:pt>
                  <c:pt idx="2">
                    <c:v>2.2137327177549428</c:v>
                  </c:pt>
                  <c:pt idx="3">
                    <c:v>13.477927550622686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'Total soluble sugars '!$M$5:$N$8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'Total soluble sugars '!$P$5:$P$8</c:f>
              <c:numCache>
                <c:formatCode>General</c:formatCode>
                <c:ptCount val="4"/>
                <c:pt idx="0">
                  <c:v>230.08403361344531</c:v>
                </c:pt>
                <c:pt idx="1">
                  <c:v>248.65546218487438</c:v>
                </c:pt>
                <c:pt idx="2">
                  <c:v>214.53781512605067</c:v>
                </c:pt>
                <c:pt idx="3">
                  <c:v>257.49019607843138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7B8-4E54-BAB4-642885FC701E}"/>
            </c:ext>
          </c:extLst>
        </c:ser>
        <c:ser>
          <c:idx val="2"/>
          <c:order val="2"/>
          <c:tx>
            <c:strRef>
              <c:f>'Total soluble sugars '!$Q$4</c:f>
              <c:strCache>
                <c:ptCount val="1"/>
                <c:pt idx="0">
                  <c:v>0.75  mM TU</c:v>
                </c:pt>
              </c:strCache>
            </c:strRef>
          </c:tx>
          <c:spPr>
            <a:pattFill prst="pct8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'Total soluble sugars '!$O$11:$R$11</c:f>
                <c:numCache>
                  <c:formatCode>General</c:formatCode>
                  <c:ptCount val="4"/>
                  <c:pt idx="0">
                    <c:v>3.1157074490735193</c:v>
                  </c:pt>
                  <c:pt idx="1">
                    <c:v>2.2684790263438765</c:v>
                  </c:pt>
                  <c:pt idx="2">
                    <c:v>17.535898471288753</c:v>
                  </c:pt>
                  <c:pt idx="3">
                    <c:v>2.2643269226814771</c:v>
                  </c:pt>
                </c:numCache>
              </c:numRef>
            </c:plus>
            <c:minus>
              <c:numRef>
                <c:f>'Total soluble sugars '!$O$11:$R$11</c:f>
                <c:numCache>
                  <c:formatCode>General</c:formatCode>
                  <c:ptCount val="4"/>
                  <c:pt idx="0">
                    <c:v>3.1157074490735193</c:v>
                  </c:pt>
                  <c:pt idx="1">
                    <c:v>2.2684790263438765</c:v>
                  </c:pt>
                  <c:pt idx="2">
                    <c:v>17.535898471288753</c:v>
                  </c:pt>
                  <c:pt idx="3">
                    <c:v>2.2643269226814771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'Total soluble sugars '!$M$5:$N$8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'Total soluble sugars '!$Q$5:$Q$8</c:f>
              <c:numCache>
                <c:formatCode>General</c:formatCode>
                <c:ptCount val="4"/>
                <c:pt idx="0">
                  <c:v>259.18767507002832</c:v>
                </c:pt>
                <c:pt idx="1">
                  <c:v>331.6806722689073</c:v>
                </c:pt>
                <c:pt idx="2">
                  <c:v>262.40896358543398</c:v>
                </c:pt>
                <c:pt idx="3">
                  <c:v>316.18207282913164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7B8-4E54-BAB4-642885FC7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978624"/>
        <c:axId val="201980160"/>
      </c:barChart>
      <c:catAx>
        <c:axId val="20197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980160"/>
        <c:crosses val="autoZero"/>
        <c:auto val="1"/>
        <c:lblAlgn val="ctr"/>
        <c:lblOffset val="100"/>
        <c:noMultiLvlLbl val="0"/>
      </c:catAx>
      <c:valAx>
        <c:axId val="20198016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latin typeface="Arial" panose="020B0604020202020204" pitchFamily="34" charset="0"/>
                    <a:cs typeface="Arial" panose="020B0604020202020204" pitchFamily="34" charset="0"/>
                  </a:rPr>
                  <a:t>Total</a:t>
                </a:r>
                <a:r>
                  <a:rPr lang="en-US" baseline="0">
                    <a:latin typeface="Arial" panose="020B0604020202020204" pitchFamily="34" charset="0"/>
                    <a:cs typeface="Arial" panose="020B0604020202020204" pitchFamily="34" charset="0"/>
                  </a:rPr>
                  <a:t> soluble sugar </a:t>
                </a:r>
                <a:r>
                  <a:rPr lang="en-US" sz="1000" b="0" i="0" u="none" strike="noStrike" baseline="0">
                    <a:effectLst/>
                  </a:rPr>
                  <a:t>(mg g</a:t>
                </a:r>
                <a:r>
                  <a:rPr lang="en-US" sz="1000" b="0" i="0" u="none" strike="noStrike" baseline="30000">
                    <a:effectLst/>
                  </a:rPr>
                  <a:t>-1 </a:t>
                </a:r>
                <a:r>
                  <a:rPr lang="en-US" sz="1000" b="0" i="0" u="none" strike="noStrike" baseline="0">
                    <a:effectLst/>
                  </a:rPr>
                  <a:t>FW )</a:t>
                </a:r>
                <a:endParaRPr lang="en-US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0342658517959698E-4"/>
              <c:y val="0.2796506129305268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978624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536879257348194"/>
          <c:y val="2.0689731812553652E-2"/>
          <c:w val="0.85863121078609905"/>
          <c:h val="6.60937910333579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15843262954961"/>
          <c:y val="2.2533421371587765E-2"/>
          <c:w val="0.79458040090121296"/>
          <c:h val="0.830446462490276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'Relative membrane permeability'!$O$4</c:f>
              <c:strCache>
                <c:ptCount val="1"/>
                <c:pt idx="0">
                  <c:v>0 mM TU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'Relative membrane permeability'!$O$9:$R$9</c:f>
                <c:numCache>
                  <c:formatCode>General</c:formatCode>
                  <c:ptCount val="4"/>
                  <c:pt idx="0">
                    <c:v>0.10744282439521194</c:v>
                  </c:pt>
                  <c:pt idx="1">
                    <c:v>1.8018998061947944</c:v>
                  </c:pt>
                  <c:pt idx="2">
                    <c:v>1.5490603521906261</c:v>
                  </c:pt>
                  <c:pt idx="3">
                    <c:v>1.8018998061947944</c:v>
                  </c:pt>
                </c:numCache>
              </c:numRef>
            </c:plus>
            <c:minus>
              <c:numRef>
                <c:f>'Relative membrane permeability'!$O$9:$R$9</c:f>
                <c:numCache>
                  <c:formatCode>General</c:formatCode>
                  <c:ptCount val="4"/>
                  <c:pt idx="0">
                    <c:v>0.10744282439521194</c:v>
                  </c:pt>
                  <c:pt idx="1">
                    <c:v>1.8018998061947944</c:v>
                  </c:pt>
                  <c:pt idx="2">
                    <c:v>1.5490603521906261</c:v>
                  </c:pt>
                  <c:pt idx="3">
                    <c:v>1.8018998061947944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'Relative membrane permeability'!$M$5:$N$8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'Relative membrane permeability'!$O$5:$O$8</c:f>
              <c:numCache>
                <c:formatCode>General</c:formatCode>
                <c:ptCount val="4"/>
                <c:pt idx="0">
                  <c:v>40.582921672171864</c:v>
                </c:pt>
                <c:pt idx="1">
                  <c:v>33.916255005505199</c:v>
                </c:pt>
                <c:pt idx="2">
                  <c:v>42.916255005505199</c:v>
                </c:pt>
                <c:pt idx="3">
                  <c:v>29.249588338838532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B8-4E54-BAB4-642885FC701E}"/>
            </c:ext>
          </c:extLst>
        </c:ser>
        <c:ser>
          <c:idx val="1"/>
          <c:order val="1"/>
          <c:tx>
            <c:strRef>
              <c:f>'Relative membrane permeability'!$P$4</c:f>
              <c:strCache>
                <c:ptCount val="1"/>
                <c:pt idx="0">
                  <c:v>0.5  mM TU</c:v>
                </c:pt>
              </c:strCache>
            </c:strRef>
          </c:tx>
          <c:spPr>
            <a:pattFill prst="dk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'Relative membrane permeability'!$O$10:$R$10</c:f>
                <c:numCache>
                  <c:formatCode>General</c:formatCode>
                  <c:ptCount val="4"/>
                  <c:pt idx="0">
                    <c:v>0.10744282439521194</c:v>
                  </c:pt>
                  <c:pt idx="1">
                    <c:v>1.057973555322743</c:v>
                  </c:pt>
                  <c:pt idx="2">
                    <c:v>1.9400436565275401</c:v>
                  </c:pt>
                  <c:pt idx="3">
                    <c:v>2.2651676382148129</c:v>
                  </c:pt>
                </c:numCache>
              </c:numRef>
            </c:plus>
            <c:minus>
              <c:numRef>
                <c:f>'Relative membrane permeability'!$O$10:$R$10</c:f>
                <c:numCache>
                  <c:formatCode>General</c:formatCode>
                  <c:ptCount val="4"/>
                  <c:pt idx="0">
                    <c:v>0.10744282439521194</c:v>
                  </c:pt>
                  <c:pt idx="1">
                    <c:v>1.057973555322743</c:v>
                  </c:pt>
                  <c:pt idx="2">
                    <c:v>1.9400436565275401</c:v>
                  </c:pt>
                  <c:pt idx="3">
                    <c:v>2.2651676382148129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'Relative membrane permeability'!$M$5:$N$8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'Relative membrane permeability'!$P$5:$P$8</c:f>
              <c:numCache>
                <c:formatCode>General</c:formatCode>
                <c:ptCount val="4"/>
                <c:pt idx="0">
                  <c:v>50.582921672171864</c:v>
                </c:pt>
                <c:pt idx="1">
                  <c:v>41.582921672171864</c:v>
                </c:pt>
                <c:pt idx="2">
                  <c:v>55.916255005505199</c:v>
                </c:pt>
                <c:pt idx="3">
                  <c:v>35.249588338838528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7B8-4E54-BAB4-642885FC701E}"/>
            </c:ext>
          </c:extLst>
        </c:ser>
        <c:ser>
          <c:idx val="2"/>
          <c:order val="2"/>
          <c:tx>
            <c:strRef>
              <c:f>'Relative membrane permeability'!$Q$4</c:f>
              <c:strCache>
                <c:ptCount val="1"/>
                <c:pt idx="0">
                  <c:v>0.75  mM TU</c:v>
                </c:pt>
              </c:strCache>
            </c:strRef>
          </c:tx>
          <c:spPr>
            <a:pattFill prst="pct8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'Relative membrane permeability'!$O$11:$R$11</c:f>
                <c:numCache>
                  <c:formatCode>General</c:formatCode>
                  <c:ptCount val="4"/>
                  <c:pt idx="0">
                    <c:v>1.9400436565275399</c:v>
                  </c:pt>
                  <c:pt idx="1">
                    <c:v>0.67825821038531908</c:v>
                  </c:pt>
                  <c:pt idx="2">
                    <c:v>2.791561493852591</c:v>
                  </c:pt>
                  <c:pt idx="3">
                    <c:v>0.38845833598561319</c:v>
                  </c:pt>
                </c:numCache>
              </c:numRef>
            </c:plus>
            <c:minus>
              <c:numRef>
                <c:f>'Relative membrane permeability'!$O$11:$R$11</c:f>
                <c:numCache>
                  <c:formatCode>General</c:formatCode>
                  <c:ptCount val="4"/>
                  <c:pt idx="0">
                    <c:v>1.9400436565275399</c:v>
                  </c:pt>
                  <c:pt idx="1">
                    <c:v>0.67825821038531908</c:v>
                  </c:pt>
                  <c:pt idx="2">
                    <c:v>2.791561493852591</c:v>
                  </c:pt>
                  <c:pt idx="3">
                    <c:v>0.38845833598561319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'Relative membrane permeability'!$M$5:$N$8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'Relative membrane permeability'!$Q$5:$Q$8</c:f>
              <c:numCache>
                <c:formatCode>General</c:formatCode>
                <c:ptCount val="4"/>
                <c:pt idx="0">
                  <c:v>65.916255005505207</c:v>
                </c:pt>
                <c:pt idx="1">
                  <c:v>45.582921672171864</c:v>
                </c:pt>
                <c:pt idx="2">
                  <c:v>70.582921672171878</c:v>
                </c:pt>
                <c:pt idx="3">
                  <c:v>41.916255005505199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7B8-4E54-BAB4-642885FC7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171904"/>
        <c:axId val="202173440"/>
      </c:barChart>
      <c:catAx>
        <c:axId val="202171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173440"/>
        <c:crosses val="autoZero"/>
        <c:auto val="1"/>
        <c:lblAlgn val="ctr"/>
        <c:lblOffset val="100"/>
        <c:noMultiLvlLbl val="0"/>
      </c:catAx>
      <c:valAx>
        <c:axId val="2021734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latin typeface="Arial" panose="020B0604020202020204" pitchFamily="34" charset="0"/>
                    <a:cs typeface="Arial" panose="020B0604020202020204" pitchFamily="34" charset="0"/>
                  </a:rPr>
                  <a:t>Relative Membrane Permiability </a:t>
                </a:r>
                <a:r>
                  <a:rPr lang="en-US" baseline="0">
                    <a:latin typeface="Arial" panose="020B0604020202020204" pitchFamily="34" charset="0"/>
                    <a:cs typeface="Arial" panose="020B0604020202020204" pitchFamily="34" charset="0"/>
                  </a:rPr>
                  <a:t>%</a:t>
                </a:r>
                <a:r>
                  <a:rPr lang="en-US" sz="1000" b="0" i="0" u="none" strike="noStrike" baseline="0">
                    <a:effectLst/>
                  </a:rPr>
                  <a:t>)</a:t>
                </a:r>
                <a:endParaRPr lang="en-US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0342658517959446E-4"/>
              <c:y val="0.3309561646030939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171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536879257348194"/>
          <c:y val="2.0689731812553652E-2"/>
          <c:w val="0.85863121078609939"/>
          <c:h val="6.60937910333579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15843262954961"/>
          <c:y val="2.2533421371587765E-2"/>
          <c:w val="0.79458040090121262"/>
          <c:h val="0.830446462490276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CAT!$O$4</c:f>
              <c:strCache>
                <c:ptCount val="1"/>
                <c:pt idx="0">
                  <c:v>0 mM TU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CAT!$O$9:$R$9</c:f>
                <c:numCache>
                  <c:formatCode>General</c:formatCode>
                  <c:ptCount val="4"/>
                  <c:pt idx="0">
                    <c:v>7.910343349433957E-2</c:v>
                  </c:pt>
                  <c:pt idx="1">
                    <c:v>8.3738131825882522</c:v>
                  </c:pt>
                  <c:pt idx="2">
                    <c:v>3.2330220659957738</c:v>
                  </c:pt>
                  <c:pt idx="3">
                    <c:v>8.3738131825882522</c:v>
                  </c:pt>
                </c:numCache>
              </c:numRef>
            </c:plus>
            <c:minus>
              <c:numRef>
                <c:f>CAT!$O$9:$R$9</c:f>
                <c:numCache>
                  <c:formatCode>General</c:formatCode>
                  <c:ptCount val="4"/>
                  <c:pt idx="0">
                    <c:v>7.910343349433957E-2</c:v>
                  </c:pt>
                  <c:pt idx="1">
                    <c:v>8.3738131825882522</c:v>
                  </c:pt>
                  <c:pt idx="2">
                    <c:v>3.2330220659957738</c:v>
                  </c:pt>
                  <c:pt idx="3">
                    <c:v>8.3738131825882522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CAT!$M$5:$N$8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</c:v>
                  </c:pt>
                </c:lvl>
              </c:multiLvlStrCache>
            </c:multiLvlStrRef>
          </c:cat>
          <c:val>
            <c:numRef>
              <c:f>CAT!$O$5:$O$8</c:f>
              <c:numCache>
                <c:formatCode>General</c:formatCode>
                <c:ptCount val="4"/>
                <c:pt idx="0">
                  <c:v>85.150903233070323</c:v>
                </c:pt>
                <c:pt idx="1">
                  <c:v>111.1382182084</c:v>
                </c:pt>
                <c:pt idx="2">
                  <c:v>88.48382791081103</c:v>
                </c:pt>
                <c:pt idx="3">
                  <c:v>107.1832391299764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B8-4E54-BAB4-642885FC701E}"/>
            </c:ext>
          </c:extLst>
        </c:ser>
        <c:ser>
          <c:idx val="1"/>
          <c:order val="1"/>
          <c:tx>
            <c:strRef>
              <c:f>CAT!$P$4</c:f>
              <c:strCache>
                <c:ptCount val="1"/>
                <c:pt idx="0">
                  <c:v>0.5  mM TU</c:v>
                </c:pt>
              </c:strCache>
            </c:strRef>
          </c:tx>
          <c:spPr>
            <a:pattFill prst="dk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CAT!$O$10:$R$10</c:f>
                <c:numCache>
                  <c:formatCode>General</c:formatCode>
                  <c:ptCount val="4"/>
                  <c:pt idx="0">
                    <c:v>0.50437349659852426</c:v>
                  </c:pt>
                  <c:pt idx="1">
                    <c:v>0.17234529152393743</c:v>
                  </c:pt>
                  <c:pt idx="2">
                    <c:v>0.76921051586135392</c:v>
                  </c:pt>
                  <c:pt idx="3">
                    <c:v>0.7535517778560844</c:v>
                  </c:pt>
                </c:numCache>
              </c:numRef>
            </c:plus>
            <c:minus>
              <c:numRef>
                <c:f>CAT!$O$10:$R$10</c:f>
                <c:numCache>
                  <c:formatCode>General</c:formatCode>
                  <c:ptCount val="4"/>
                  <c:pt idx="0">
                    <c:v>0.50437349659852426</c:v>
                  </c:pt>
                  <c:pt idx="1">
                    <c:v>0.17234529152393743</c:v>
                  </c:pt>
                  <c:pt idx="2">
                    <c:v>0.76921051586135392</c:v>
                  </c:pt>
                  <c:pt idx="3">
                    <c:v>0.7535517778560844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CAT!$M$5:$N$8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</c:v>
                  </c:pt>
                </c:lvl>
              </c:multiLvlStrCache>
            </c:multiLvlStrRef>
          </c:cat>
          <c:val>
            <c:numRef>
              <c:f>CAT!$P$5:$P$8</c:f>
              <c:numCache>
                <c:formatCode>General</c:formatCode>
                <c:ptCount val="4"/>
                <c:pt idx="0">
                  <c:v>124.09464157367533</c:v>
                </c:pt>
                <c:pt idx="1">
                  <c:v>171.61614797285984</c:v>
                </c:pt>
                <c:pt idx="2">
                  <c:v>122.41141365242966</c:v>
                </c:pt>
                <c:pt idx="3">
                  <c:v>158.00029071378398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7B8-4E54-BAB4-642885FC701E}"/>
            </c:ext>
          </c:extLst>
        </c:ser>
        <c:ser>
          <c:idx val="2"/>
          <c:order val="2"/>
          <c:tx>
            <c:strRef>
              <c:f>CAT!$Q$4</c:f>
              <c:strCache>
                <c:ptCount val="1"/>
                <c:pt idx="0">
                  <c:v>0.75  mM TU</c:v>
                </c:pt>
              </c:strCache>
            </c:strRef>
          </c:tx>
          <c:spPr>
            <a:pattFill prst="pct8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CAT!$O$11:$R$11</c:f>
                <c:numCache>
                  <c:formatCode>General</c:formatCode>
                  <c:ptCount val="4"/>
                  <c:pt idx="0">
                    <c:v>2.6595219551738465</c:v>
                  </c:pt>
                  <c:pt idx="1">
                    <c:v>2.2492153057201105</c:v>
                  </c:pt>
                  <c:pt idx="2">
                    <c:v>5.0717048266342823</c:v>
                  </c:pt>
                  <c:pt idx="3">
                    <c:v>1.0572763193127186</c:v>
                  </c:pt>
                </c:numCache>
              </c:numRef>
            </c:plus>
            <c:minus>
              <c:numRef>
                <c:f>CAT!$O$11:$R$11</c:f>
                <c:numCache>
                  <c:formatCode>General</c:formatCode>
                  <c:ptCount val="4"/>
                  <c:pt idx="0">
                    <c:v>2.6595219551738465</c:v>
                  </c:pt>
                  <c:pt idx="1">
                    <c:v>2.2492153057201105</c:v>
                  </c:pt>
                  <c:pt idx="2">
                    <c:v>5.0717048266342823</c:v>
                  </c:pt>
                  <c:pt idx="3">
                    <c:v>1.0572763193127186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CAT!$M$5:$N$8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</c:v>
                  </c:pt>
                </c:lvl>
              </c:multiLvlStrCache>
            </c:multiLvlStrRef>
          </c:cat>
          <c:val>
            <c:numRef>
              <c:f>CAT!$Q$5:$Q$8</c:f>
              <c:numCache>
                <c:formatCode>General</c:formatCode>
                <c:ptCount val="4"/>
                <c:pt idx="0">
                  <c:v>154.81793200663466</c:v>
                </c:pt>
                <c:pt idx="1">
                  <c:v>193.81940456546033</c:v>
                </c:pt>
                <c:pt idx="2">
                  <c:v>149.84895398070401</c:v>
                </c:pt>
                <c:pt idx="3">
                  <c:v>190.43423724446134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7B8-4E54-BAB4-642885FC7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277632"/>
        <c:axId val="202279168"/>
      </c:barChart>
      <c:catAx>
        <c:axId val="20227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279168"/>
        <c:crosses val="autoZero"/>
        <c:auto val="1"/>
        <c:lblAlgn val="ctr"/>
        <c:lblOffset val="100"/>
        <c:noMultiLvlLbl val="0"/>
      </c:catAx>
      <c:valAx>
        <c:axId val="20227916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latin typeface="Arial" panose="020B0604020202020204" pitchFamily="34" charset="0"/>
                    <a:cs typeface="Arial" panose="020B0604020202020204" pitchFamily="34" charset="0"/>
                  </a:rPr>
                  <a:t>CAT </a:t>
                </a:r>
                <a:r>
                  <a:rPr lang="en-US" sz="1000" b="0" i="0" u="none" strike="noStrike" baseline="0">
                    <a:effectLst/>
                  </a:rPr>
                  <a:t>(units mg -</a:t>
                </a:r>
                <a:r>
                  <a:rPr lang="en-US" sz="1000" b="0" i="0" u="none" strike="noStrike" baseline="30000">
                    <a:effectLst/>
                  </a:rPr>
                  <a:t>1</a:t>
                </a:r>
                <a:r>
                  <a:rPr lang="en-US" sz="1000" b="0" i="0" u="none" strike="noStrike" baseline="0">
                    <a:effectLst/>
                  </a:rPr>
                  <a:t> protein)</a:t>
                </a:r>
                <a:endParaRPr lang="en-US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0342658517959446E-4"/>
              <c:y val="0.5470601618845473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277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536879257348194"/>
          <c:y val="2.0689731812553652E-2"/>
          <c:w val="0.85863121078609972"/>
          <c:h val="6.60937910333579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15843262954961"/>
          <c:y val="2.2533421371587765E-2"/>
          <c:w val="0.79458040090121407"/>
          <c:h val="0.830446462490276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'Tubers  fresh weight '!$O$4</c:f>
              <c:strCache>
                <c:ptCount val="1"/>
                <c:pt idx="0">
                  <c:v>0 mM TU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'Tubers  fresh weight '!$O$9:$R$9</c:f>
                <c:numCache>
                  <c:formatCode>General</c:formatCode>
                  <c:ptCount val="4"/>
                  <c:pt idx="0">
                    <c:v>1.4056705349565624</c:v>
                  </c:pt>
                  <c:pt idx="1">
                    <c:v>1.7452467950216128</c:v>
                  </c:pt>
                  <c:pt idx="2">
                    <c:v>0.39783738283398251</c:v>
                  </c:pt>
                  <c:pt idx="3">
                    <c:v>1.7452467950216128</c:v>
                  </c:pt>
                </c:numCache>
              </c:numRef>
            </c:plus>
            <c:minus>
              <c:numRef>
                <c:f>'Tubers  fresh weight '!$O$9:$R$9</c:f>
                <c:numCache>
                  <c:formatCode>General</c:formatCode>
                  <c:ptCount val="4"/>
                  <c:pt idx="0">
                    <c:v>1.4056705349565624</c:v>
                  </c:pt>
                  <c:pt idx="1">
                    <c:v>1.7452467950216128</c:v>
                  </c:pt>
                  <c:pt idx="2">
                    <c:v>0.39783738283398251</c:v>
                  </c:pt>
                  <c:pt idx="3">
                    <c:v>1.7452467950216128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'Tubers  fresh weight '!$M$5:$N$8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'Tubers  fresh weight '!$O$5:$O$8</c:f>
              <c:numCache>
                <c:formatCode>General</c:formatCode>
                <c:ptCount val="4"/>
                <c:pt idx="0">
                  <c:v>26.45</c:v>
                </c:pt>
                <c:pt idx="1">
                  <c:v>21.486666666666668</c:v>
                </c:pt>
                <c:pt idx="2">
                  <c:v>24.45</c:v>
                </c:pt>
                <c:pt idx="3">
                  <c:v>20.486666666666668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A1-4D66-AC74-30B961981B2A}"/>
            </c:ext>
          </c:extLst>
        </c:ser>
        <c:ser>
          <c:idx val="1"/>
          <c:order val="1"/>
          <c:tx>
            <c:strRef>
              <c:f>'Tubers  fresh weight '!$P$4</c:f>
              <c:strCache>
                <c:ptCount val="1"/>
                <c:pt idx="0">
                  <c:v>0.5  mM TU</c:v>
                </c:pt>
              </c:strCache>
            </c:strRef>
          </c:tx>
          <c:spPr>
            <a:pattFill prst="dk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'Tubers  fresh weight '!$O$10:$R$10</c:f>
                <c:numCache>
                  <c:formatCode>General</c:formatCode>
                  <c:ptCount val="4"/>
                  <c:pt idx="0">
                    <c:v>0.94300000021849617</c:v>
                  </c:pt>
                  <c:pt idx="1">
                    <c:v>1.4412704908970235</c:v>
                  </c:pt>
                  <c:pt idx="2">
                    <c:v>0.91543248761438767</c:v>
                  </c:pt>
                  <c:pt idx="3">
                    <c:v>0.92792722069394307</c:v>
                  </c:pt>
                </c:numCache>
              </c:numRef>
            </c:plus>
            <c:minus>
              <c:numRef>
                <c:f>'Tubers  fresh weight '!$O$10:$R$10</c:f>
                <c:numCache>
                  <c:formatCode>General</c:formatCode>
                  <c:ptCount val="4"/>
                  <c:pt idx="0">
                    <c:v>0.94300000021849617</c:v>
                  </c:pt>
                  <c:pt idx="1">
                    <c:v>1.4412704908970235</c:v>
                  </c:pt>
                  <c:pt idx="2">
                    <c:v>0.91543248761438767</c:v>
                  </c:pt>
                  <c:pt idx="3">
                    <c:v>0.92792722069394307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'Tubers  fresh weight '!$M$5:$N$8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'Tubers  fresh weight '!$P$5:$P$8</c:f>
              <c:numCache>
                <c:formatCode>General</c:formatCode>
                <c:ptCount val="4"/>
                <c:pt idx="0">
                  <c:v>31.096666666666664</c:v>
                </c:pt>
                <c:pt idx="1">
                  <c:v>24.183333333333334</c:v>
                </c:pt>
                <c:pt idx="2">
                  <c:v>26.430000000000003</c:v>
                </c:pt>
                <c:pt idx="3">
                  <c:v>24.183333333333334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6A1-4D66-AC74-30B961981B2A}"/>
            </c:ext>
          </c:extLst>
        </c:ser>
        <c:ser>
          <c:idx val="2"/>
          <c:order val="2"/>
          <c:tx>
            <c:strRef>
              <c:f>'Tubers  fresh weight '!$Q$4</c:f>
              <c:strCache>
                <c:ptCount val="1"/>
                <c:pt idx="0">
                  <c:v>0.75  mM TU</c:v>
                </c:pt>
              </c:strCache>
            </c:strRef>
          </c:tx>
          <c:spPr>
            <a:pattFill prst="pct8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'Tubers  fresh weight '!$O$11:$R$11</c:f>
                <c:numCache>
                  <c:formatCode>General</c:formatCode>
                  <c:ptCount val="4"/>
                  <c:pt idx="0">
                    <c:v>0.91033274940306896</c:v>
                  </c:pt>
                  <c:pt idx="1">
                    <c:v>1.4218713254334043</c:v>
                  </c:pt>
                  <c:pt idx="2">
                    <c:v>1.4111901220853864</c:v>
                  </c:pt>
                  <c:pt idx="3">
                    <c:v>1.4218713254334043</c:v>
                  </c:pt>
                </c:numCache>
              </c:numRef>
            </c:plus>
            <c:minus>
              <c:numRef>
                <c:f>'Tubers  fresh weight '!$O$11:$R$11</c:f>
                <c:numCache>
                  <c:formatCode>General</c:formatCode>
                  <c:ptCount val="4"/>
                  <c:pt idx="0">
                    <c:v>0.91033274940306896</c:v>
                  </c:pt>
                  <c:pt idx="1">
                    <c:v>1.4218713254334043</c:v>
                  </c:pt>
                  <c:pt idx="2">
                    <c:v>1.4111901220853864</c:v>
                  </c:pt>
                  <c:pt idx="3">
                    <c:v>1.4218713254334043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'Tubers  fresh weight '!$M$5:$N$8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'Tubers  fresh weight '!$Q$5:$Q$8</c:f>
              <c:numCache>
                <c:formatCode>General</c:formatCode>
                <c:ptCount val="4"/>
                <c:pt idx="0">
                  <c:v>31.886666666666667</c:v>
                </c:pt>
                <c:pt idx="1">
                  <c:v>29.52</c:v>
                </c:pt>
                <c:pt idx="2">
                  <c:v>28.553333333333331</c:v>
                </c:pt>
                <c:pt idx="3">
                  <c:v>29.52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6A1-4D66-AC74-30B961981B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9467776"/>
        <c:axId val="199469312"/>
      </c:barChart>
      <c:catAx>
        <c:axId val="19946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469312"/>
        <c:crosses val="autoZero"/>
        <c:auto val="1"/>
        <c:lblAlgn val="ctr"/>
        <c:lblOffset val="100"/>
        <c:noMultiLvlLbl val="0"/>
      </c:catAx>
      <c:valAx>
        <c:axId val="1994693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latin typeface="Arial" panose="020B0604020202020204" pitchFamily="34" charset="0"/>
                    <a:cs typeface="Arial" panose="020B0604020202020204" pitchFamily="34" charset="0"/>
                  </a:rPr>
                  <a:t>Tubers</a:t>
                </a:r>
                <a:r>
                  <a:rPr lang="en-US" b="1" baseline="0">
                    <a:latin typeface="Arial" panose="020B0604020202020204" pitchFamily="34" charset="0"/>
                    <a:cs typeface="Arial" panose="020B0604020202020204" pitchFamily="34" charset="0"/>
                  </a:rPr>
                  <a:t> fresh weight (g plant-</a:t>
                </a:r>
                <a:r>
                  <a:rPr lang="en-US" b="1" baseline="30000">
                    <a:latin typeface="Arial" panose="020B0604020202020204" pitchFamily="34" charset="0"/>
                    <a:cs typeface="Arial" panose="020B0604020202020204" pitchFamily="34" charset="0"/>
                  </a:rPr>
                  <a:t>1)</a:t>
                </a:r>
                <a:r>
                  <a:rPr lang="en-US" baseline="30000">
                    <a:latin typeface="Arial" panose="020B0604020202020204" pitchFamily="34" charset="0"/>
                    <a:cs typeface="Arial" panose="020B0604020202020204" pitchFamily="34" charset="0"/>
                  </a:rPr>
                  <a:t> </a:t>
                </a:r>
              </a:p>
            </c:rich>
          </c:tx>
          <c:layout>
            <c:manualLayout>
              <c:xMode val="edge"/>
              <c:yMode val="edge"/>
              <c:x val="1.0352872557596967E-4"/>
              <c:y val="0.1375555555555555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467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15843262954961"/>
          <c:y val="2.2533421371587765E-2"/>
          <c:w val="0.79458040090121229"/>
          <c:h val="0.830446462490276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POD!$O$4</c:f>
              <c:strCache>
                <c:ptCount val="1"/>
                <c:pt idx="0">
                  <c:v>0 mM TU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POD!$O$9:$R$9</c:f>
                <c:numCache>
                  <c:formatCode>General</c:formatCode>
                  <c:ptCount val="4"/>
                  <c:pt idx="0">
                    <c:v>0.1461895240825305</c:v>
                  </c:pt>
                  <c:pt idx="1">
                    <c:v>1.2557851515568614</c:v>
                  </c:pt>
                  <c:pt idx="2">
                    <c:v>1.6773165194261168</c:v>
                  </c:pt>
                  <c:pt idx="3">
                    <c:v>1.2557851515568614</c:v>
                  </c:pt>
                </c:numCache>
              </c:numRef>
            </c:plus>
            <c:minus>
              <c:numRef>
                <c:f>POD!$O$9:$R$9</c:f>
                <c:numCache>
                  <c:formatCode>General</c:formatCode>
                  <c:ptCount val="4"/>
                  <c:pt idx="0">
                    <c:v>0.1461895240825305</c:v>
                  </c:pt>
                  <c:pt idx="1">
                    <c:v>1.2557851515568614</c:v>
                  </c:pt>
                  <c:pt idx="2">
                    <c:v>1.6773165194261168</c:v>
                  </c:pt>
                  <c:pt idx="3">
                    <c:v>1.2557851515568614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POD!$M$5:$N$8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POD!$O$5:$O$8</c:f>
              <c:numCache>
                <c:formatCode>General</c:formatCode>
                <c:ptCount val="4"/>
                <c:pt idx="0">
                  <c:v>17.359450235179036</c:v>
                </c:pt>
                <c:pt idx="1">
                  <c:v>22.770628282801265</c:v>
                </c:pt>
                <c:pt idx="2">
                  <c:v>19.062594762946233</c:v>
                </c:pt>
                <c:pt idx="3">
                  <c:v>24.549031836290041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B8-4E54-BAB4-642885FC701E}"/>
            </c:ext>
          </c:extLst>
        </c:ser>
        <c:ser>
          <c:idx val="1"/>
          <c:order val="1"/>
          <c:tx>
            <c:strRef>
              <c:f>POD!$P$4</c:f>
              <c:strCache>
                <c:ptCount val="1"/>
                <c:pt idx="0">
                  <c:v>0.5  mM TU</c:v>
                </c:pt>
              </c:strCache>
            </c:strRef>
          </c:tx>
          <c:spPr>
            <a:pattFill prst="dk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POD!$O$10:$R$10</c:f>
                <c:numCache>
                  <c:formatCode>General</c:formatCode>
                  <c:ptCount val="4"/>
                  <c:pt idx="0">
                    <c:v>0.18750202887866546</c:v>
                  </c:pt>
                  <c:pt idx="1">
                    <c:v>2.8501210183556553</c:v>
                  </c:pt>
                  <c:pt idx="2">
                    <c:v>0.82446276157700182</c:v>
                  </c:pt>
                  <c:pt idx="3">
                    <c:v>1.1786648569153195</c:v>
                  </c:pt>
                </c:numCache>
              </c:numRef>
            </c:plus>
            <c:minus>
              <c:numRef>
                <c:f>POD!$O$10:$R$10</c:f>
                <c:numCache>
                  <c:formatCode>General</c:formatCode>
                  <c:ptCount val="4"/>
                  <c:pt idx="0">
                    <c:v>0.18750202887866546</c:v>
                  </c:pt>
                  <c:pt idx="1">
                    <c:v>2.8501210183556553</c:v>
                  </c:pt>
                  <c:pt idx="2">
                    <c:v>0.82446276157700182</c:v>
                  </c:pt>
                  <c:pt idx="3">
                    <c:v>1.1786648569153195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POD!$M$5:$N$8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POD!$P$5:$P$8</c:f>
              <c:numCache>
                <c:formatCode>General</c:formatCode>
                <c:ptCount val="4"/>
                <c:pt idx="0">
                  <c:v>30.648750512429</c:v>
                </c:pt>
                <c:pt idx="1">
                  <c:v>36.348300925231833</c:v>
                </c:pt>
                <c:pt idx="2">
                  <c:v>34.666237045795498</c:v>
                </c:pt>
                <c:pt idx="3">
                  <c:v>29.426106878980335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7B8-4E54-BAB4-642885FC701E}"/>
            </c:ext>
          </c:extLst>
        </c:ser>
        <c:ser>
          <c:idx val="2"/>
          <c:order val="2"/>
          <c:tx>
            <c:strRef>
              <c:f>POD!$Q$4</c:f>
              <c:strCache>
                <c:ptCount val="1"/>
                <c:pt idx="0">
                  <c:v>0.75  mM TU</c:v>
                </c:pt>
              </c:strCache>
            </c:strRef>
          </c:tx>
          <c:spPr>
            <a:pattFill prst="pct8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POD!$O$11:$R$11</c:f>
                <c:numCache>
                  <c:formatCode>General</c:formatCode>
                  <c:ptCount val="4"/>
                  <c:pt idx="0">
                    <c:v>0.78315197086672317</c:v>
                  </c:pt>
                  <c:pt idx="1">
                    <c:v>2.1249974341223159</c:v>
                  </c:pt>
                  <c:pt idx="2">
                    <c:v>0.23912322901090899</c:v>
                  </c:pt>
                  <c:pt idx="3">
                    <c:v>0.99113910606396161</c:v>
                  </c:pt>
                </c:numCache>
              </c:numRef>
            </c:plus>
            <c:minus>
              <c:numRef>
                <c:f>POD!$O$11:$R$11</c:f>
                <c:numCache>
                  <c:formatCode>General</c:formatCode>
                  <c:ptCount val="4"/>
                  <c:pt idx="0">
                    <c:v>0.78315197086672317</c:v>
                  </c:pt>
                  <c:pt idx="1">
                    <c:v>2.1249974341223159</c:v>
                  </c:pt>
                  <c:pt idx="2">
                    <c:v>0.23912322901090899</c:v>
                  </c:pt>
                  <c:pt idx="3">
                    <c:v>0.99113910606396161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POD!$M$5:$N$8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POD!$Q$5:$Q$8</c:f>
              <c:numCache>
                <c:formatCode>General</c:formatCode>
                <c:ptCount val="4"/>
                <c:pt idx="0">
                  <c:v>40.005272875277065</c:v>
                </c:pt>
                <c:pt idx="1">
                  <c:v>44.183357312438993</c:v>
                </c:pt>
                <c:pt idx="2">
                  <c:v>40.615794460787299</c:v>
                </c:pt>
                <c:pt idx="3">
                  <c:v>37.979187551364433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7B8-4E54-BAB4-642885FC7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125696"/>
        <c:axId val="202127232"/>
      </c:barChart>
      <c:catAx>
        <c:axId val="20212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127232"/>
        <c:crosses val="autoZero"/>
        <c:auto val="1"/>
        <c:lblAlgn val="ctr"/>
        <c:lblOffset val="100"/>
        <c:noMultiLvlLbl val="0"/>
      </c:catAx>
      <c:valAx>
        <c:axId val="2021272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latin typeface="Arial" panose="020B0604020202020204" pitchFamily="34" charset="0"/>
                    <a:cs typeface="Arial" panose="020B0604020202020204" pitchFamily="34" charset="0"/>
                  </a:rPr>
                  <a:t>POD </a:t>
                </a:r>
                <a:r>
                  <a:rPr lang="en-US" sz="1000" b="0" i="0" u="none" strike="noStrike" baseline="0">
                    <a:effectLst/>
                    <a:latin typeface="+mn-lt"/>
                    <a:cs typeface="+mn-cs"/>
                  </a:rPr>
                  <a:t> </a:t>
                </a:r>
                <a:r>
                  <a:rPr lang="en-US" sz="1000" b="0" i="0" u="none" strike="noStrike" baseline="0">
                    <a:effectLst/>
                  </a:rPr>
                  <a:t>(units mg-</a:t>
                </a:r>
                <a:r>
                  <a:rPr lang="en-US" sz="1000" b="0" i="0" u="none" strike="noStrike" baseline="30000">
                    <a:effectLst/>
                  </a:rPr>
                  <a:t>1</a:t>
                </a:r>
                <a:r>
                  <a:rPr lang="en-US" sz="1000" b="0" i="0" u="none" strike="noStrike" baseline="0">
                    <a:effectLst/>
                  </a:rPr>
                  <a:t> protein)</a:t>
                </a:r>
                <a:endParaRPr lang="en-US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8.5959974803143987E-3"/>
              <c:y val="0.517347989778544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125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536879257348194"/>
          <c:y val="2.0689731812553652E-2"/>
          <c:w val="0.85863121078609994"/>
          <c:h val="6.60937910333579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15843262954961"/>
          <c:y val="2.2533421371587765E-2"/>
          <c:w val="0.79458040090121207"/>
          <c:h val="0.830446462490276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SOD!$O$4</c:f>
              <c:strCache>
                <c:ptCount val="1"/>
                <c:pt idx="0">
                  <c:v>0 mM TU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SOD!$O$9:$R$9</c:f>
                <c:numCache>
                  <c:formatCode>General</c:formatCode>
                  <c:ptCount val="4"/>
                  <c:pt idx="0">
                    <c:v>1.3470558754817334</c:v>
                  </c:pt>
                  <c:pt idx="1">
                    <c:v>0.98980390897103521</c:v>
                  </c:pt>
                  <c:pt idx="2">
                    <c:v>0.8944728739948884</c:v>
                  </c:pt>
                  <c:pt idx="3">
                    <c:v>0.98980390897103521</c:v>
                  </c:pt>
                </c:numCache>
              </c:numRef>
            </c:plus>
            <c:minus>
              <c:numRef>
                <c:f>SOD!$O$9:$R$9</c:f>
                <c:numCache>
                  <c:formatCode>General</c:formatCode>
                  <c:ptCount val="4"/>
                  <c:pt idx="0">
                    <c:v>1.3470558754817334</c:v>
                  </c:pt>
                  <c:pt idx="1">
                    <c:v>0.98980390897103521</c:v>
                  </c:pt>
                  <c:pt idx="2">
                    <c:v>0.8944728739948884</c:v>
                  </c:pt>
                  <c:pt idx="3">
                    <c:v>0.98980390897103521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SOD!$M$5:$N$8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SOD!$O$5:$O$8</c:f>
              <c:numCache>
                <c:formatCode>General</c:formatCode>
                <c:ptCount val="4"/>
                <c:pt idx="0">
                  <c:v>12.753857096031751</c:v>
                </c:pt>
                <c:pt idx="1">
                  <c:v>14.795309838624334</c:v>
                </c:pt>
                <c:pt idx="2">
                  <c:v>11.134525777513232</c:v>
                </c:pt>
                <c:pt idx="3">
                  <c:v>19.781201553703699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B8-4E54-BAB4-642885FC701E}"/>
            </c:ext>
          </c:extLst>
        </c:ser>
        <c:ser>
          <c:idx val="1"/>
          <c:order val="1"/>
          <c:tx>
            <c:strRef>
              <c:f>SOD!$P$4</c:f>
              <c:strCache>
                <c:ptCount val="1"/>
                <c:pt idx="0">
                  <c:v>0.5  mM TU</c:v>
                </c:pt>
              </c:strCache>
            </c:strRef>
          </c:tx>
          <c:spPr>
            <a:pattFill prst="dk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SOD!$O$10:$R$10</c:f>
                <c:numCache>
                  <c:formatCode>General</c:formatCode>
                  <c:ptCount val="4"/>
                  <c:pt idx="0">
                    <c:v>1.833950625693904</c:v>
                  </c:pt>
                  <c:pt idx="1">
                    <c:v>1.3755123279182537</c:v>
                  </c:pt>
                  <c:pt idx="2">
                    <c:v>2.8143419696806831</c:v>
                  </c:pt>
                  <c:pt idx="3">
                    <c:v>0.88917815824553526</c:v>
                  </c:pt>
                </c:numCache>
              </c:numRef>
            </c:plus>
            <c:minus>
              <c:numRef>
                <c:f>SOD!$O$10:$R$10</c:f>
                <c:numCache>
                  <c:formatCode>General</c:formatCode>
                  <c:ptCount val="4"/>
                  <c:pt idx="0">
                    <c:v>1.833950625693904</c:v>
                  </c:pt>
                  <c:pt idx="1">
                    <c:v>1.3755123279182537</c:v>
                  </c:pt>
                  <c:pt idx="2">
                    <c:v>2.8143419696806831</c:v>
                  </c:pt>
                  <c:pt idx="3">
                    <c:v>0.88917815824553526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SOD!$M$5:$N$8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SOD!$P$5:$P$8</c:f>
              <c:numCache>
                <c:formatCode>General</c:formatCode>
                <c:ptCount val="4"/>
                <c:pt idx="0">
                  <c:v>17.9921910984127</c:v>
                </c:pt>
                <c:pt idx="1">
                  <c:v>24.204461888095235</c:v>
                </c:pt>
                <c:pt idx="2">
                  <c:v>24.417563197354468</c:v>
                </c:pt>
                <c:pt idx="3">
                  <c:v>26.391805623280415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7B8-4E54-BAB4-642885FC701E}"/>
            </c:ext>
          </c:extLst>
        </c:ser>
        <c:ser>
          <c:idx val="2"/>
          <c:order val="2"/>
          <c:tx>
            <c:strRef>
              <c:f>SOD!$Q$4</c:f>
              <c:strCache>
                <c:ptCount val="1"/>
                <c:pt idx="0">
                  <c:v>0.75  mM TU</c:v>
                </c:pt>
              </c:strCache>
            </c:strRef>
          </c:tx>
          <c:spPr>
            <a:pattFill prst="pct8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SOD!$O$11:$R$11</c:f>
                <c:numCache>
                  <c:formatCode>General</c:formatCode>
                  <c:ptCount val="4"/>
                  <c:pt idx="0">
                    <c:v>1.4712182515114887</c:v>
                  </c:pt>
                  <c:pt idx="1">
                    <c:v>0.79829693409854863</c:v>
                  </c:pt>
                  <c:pt idx="2">
                    <c:v>1.0627338760288556</c:v>
                  </c:pt>
                  <c:pt idx="3">
                    <c:v>1.5945019482096998</c:v>
                  </c:pt>
                </c:numCache>
              </c:numRef>
            </c:plus>
            <c:minus>
              <c:numRef>
                <c:f>SOD!$O$11:$R$11</c:f>
                <c:numCache>
                  <c:formatCode>General</c:formatCode>
                  <c:ptCount val="4"/>
                  <c:pt idx="0">
                    <c:v>1.4712182515114887</c:v>
                  </c:pt>
                  <c:pt idx="1">
                    <c:v>0.79829693409854863</c:v>
                  </c:pt>
                  <c:pt idx="2">
                    <c:v>1.0627338760288556</c:v>
                  </c:pt>
                  <c:pt idx="3">
                    <c:v>1.5945019482096998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SOD!$M$5:$N$8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SOD!$Q$5:$Q$8</c:f>
              <c:numCache>
                <c:formatCode>General</c:formatCode>
                <c:ptCount val="4"/>
                <c:pt idx="0">
                  <c:v>28.574416412698412</c:v>
                </c:pt>
                <c:pt idx="1">
                  <c:v>32.832709029894168</c:v>
                </c:pt>
                <c:pt idx="2">
                  <c:v>28.746074956613729</c:v>
                </c:pt>
                <c:pt idx="3">
                  <c:v>33.786579410317465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7B8-4E54-BAB4-642885FC7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002368"/>
        <c:axId val="201012352"/>
      </c:barChart>
      <c:catAx>
        <c:axId val="20100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012352"/>
        <c:crosses val="autoZero"/>
        <c:auto val="1"/>
        <c:lblAlgn val="ctr"/>
        <c:lblOffset val="100"/>
        <c:noMultiLvlLbl val="0"/>
      </c:catAx>
      <c:valAx>
        <c:axId val="20101235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latin typeface="Arial" panose="020B0604020202020204" pitchFamily="34" charset="0"/>
                    <a:cs typeface="Arial" panose="020B0604020202020204" pitchFamily="34" charset="0"/>
                  </a:rPr>
                  <a:t>SOD </a:t>
                </a:r>
                <a:r>
                  <a:rPr lang="en-US" sz="1000" b="0" i="0" u="none" strike="noStrike" baseline="0">
                    <a:effectLst/>
                  </a:rPr>
                  <a:t>(units mg </a:t>
                </a:r>
                <a:r>
                  <a:rPr lang="en-US" sz="1000" b="0" i="0" u="none" strike="noStrike" baseline="30000">
                    <a:effectLst/>
                  </a:rPr>
                  <a:t>-1 </a:t>
                </a:r>
                <a:r>
                  <a:rPr lang="en-US" sz="1000" b="0" i="0" u="none" strike="noStrike" baseline="0">
                    <a:effectLst/>
                  </a:rPr>
                  <a:t>protein)</a:t>
                </a:r>
                <a:endParaRPr lang="en-US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8.5959974803143987E-3"/>
              <c:y val="0.2907926774702776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00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536879257348194"/>
          <c:y val="2.0689731812553652E-2"/>
          <c:w val="0.85863121078610016"/>
          <c:h val="6.60937910333579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15843262954961"/>
          <c:y val="2.2533421371587765E-2"/>
          <c:w val="0.79458040090121407"/>
          <c:h val="0.830446462490276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sd!$O$4</c:f>
              <c:strCache>
                <c:ptCount val="1"/>
                <c:pt idx="0">
                  <c:v>0 mM TU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sd!$O$9:$R$9</c:f>
                <c:numCache>
                  <c:formatCode>General</c:formatCode>
                  <c:ptCount val="4"/>
                  <c:pt idx="0">
                    <c:v>1.1898297871660137</c:v>
                  </c:pt>
                  <c:pt idx="1">
                    <c:v>0.90421943947544847</c:v>
                  </c:pt>
                  <c:pt idx="2">
                    <c:v>1.3973263635553801</c:v>
                  </c:pt>
                  <c:pt idx="3">
                    <c:v>0.90421943947544847</c:v>
                  </c:pt>
                </c:numCache>
              </c:numRef>
            </c:plus>
            <c:minus>
              <c:numRef>
                <c:f>sd!$O$9:$R$9</c:f>
                <c:numCache>
                  <c:formatCode>General</c:formatCode>
                  <c:ptCount val="4"/>
                  <c:pt idx="0">
                    <c:v>1.1898297871660137</c:v>
                  </c:pt>
                  <c:pt idx="1">
                    <c:v>0.90421943947544847</c:v>
                  </c:pt>
                  <c:pt idx="2">
                    <c:v>1.3973263635553801</c:v>
                  </c:pt>
                  <c:pt idx="3">
                    <c:v>0.90421943947544847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sd!$M$5:$N$8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sd!$O$5:$O$8</c:f>
              <c:numCache>
                <c:formatCode>General</c:formatCode>
                <c:ptCount val="4"/>
                <c:pt idx="0">
                  <c:v>17.116666666666664</c:v>
                </c:pt>
                <c:pt idx="1">
                  <c:v>14.783333333333333</c:v>
                </c:pt>
                <c:pt idx="2">
                  <c:v>16.45</c:v>
                </c:pt>
                <c:pt idx="3">
                  <c:v>12.783333333333333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00-40C8-8389-B71C9B319F02}"/>
            </c:ext>
          </c:extLst>
        </c:ser>
        <c:ser>
          <c:idx val="1"/>
          <c:order val="1"/>
          <c:tx>
            <c:strRef>
              <c:f>sd!$P$4</c:f>
              <c:strCache>
                <c:ptCount val="1"/>
                <c:pt idx="0">
                  <c:v>0.5  mM TU</c:v>
                </c:pt>
              </c:strCache>
            </c:strRef>
          </c:tx>
          <c:spPr>
            <a:pattFill prst="dk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sd!$O$10:$R$10</c:f>
                <c:numCache>
                  <c:formatCode>General</c:formatCode>
                  <c:ptCount val="4"/>
                  <c:pt idx="0">
                    <c:v>0.40339753481651069</c:v>
                  </c:pt>
                  <c:pt idx="1">
                    <c:v>1.4778972690653491</c:v>
                  </c:pt>
                  <c:pt idx="2">
                    <c:v>0.40339753481651069</c:v>
                  </c:pt>
                  <c:pt idx="3">
                    <c:v>1.0809454625919432</c:v>
                  </c:pt>
                </c:numCache>
              </c:numRef>
            </c:plus>
            <c:minus>
              <c:numRef>
                <c:f>sd!$O$10:$R$10</c:f>
                <c:numCache>
                  <c:formatCode>General</c:formatCode>
                  <c:ptCount val="4"/>
                  <c:pt idx="0">
                    <c:v>0.40339753481651069</c:v>
                  </c:pt>
                  <c:pt idx="1">
                    <c:v>1.4778972690653491</c:v>
                  </c:pt>
                  <c:pt idx="2">
                    <c:v>0.40339753481651069</c:v>
                  </c:pt>
                  <c:pt idx="3">
                    <c:v>1.0809454625919432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sd!$M$5:$N$8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sd!$P$5:$P$8</c:f>
              <c:numCache>
                <c:formatCode>General</c:formatCode>
                <c:ptCount val="4"/>
                <c:pt idx="0">
                  <c:v>18.783333333333331</c:v>
                </c:pt>
                <c:pt idx="1">
                  <c:v>17.116666666666667</c:v>
                </c:pt>
                <c:pt idx="2">
                  <c:v>18.783333333333331</c:v>
                </c:pt>
                <c:pt idx="3">
                  <c:v>16.116666666666667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100-40C8-8389-B71C9B319F02}"/>
            </c:ext>
          </c:extLst>
        </c:ser>
        <c:ser>
          <c:idx val="2"/>
          <c:order val="2"/>
          <c:tx>
            <c:strRef>
              <c:f>sd!$Q$4</c:f>
              <c:strCache>
                <c:ptCount val="1"/>
                <c:pt idx="0">
                  <c:v>0.75  mM TU</c:v>
                </c:pt>
              </c:strCache>
            </c:strRef>
          </c:tx>
          <c:spPr>
            <a:pattFill prst="pct8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sd!$O$11:$R$11</c:f>
                <c:numCache>
                  <c:formatCode>General</c:formatCode>
                  <c:ptCount val="4"/>
                  <c:pt idx="0">
                    <c:v>0.54436629092205691</c:v>
                  </c:pt>
                  <c:pt idx="1">
                    <c:v>1.2756419162723593</c:v>
                  </c:pt>
                  <c:pt idx="2">
                    <c:v>0.27126603712955738</c:v>
                  </c:pt>
                  <c:pt idx="3">
                    <c:v>0.40057150080723097</c:v>
                  </c:pt>
                </c:numCache>
              </c:numRef>
            </c:plus>
            <c:minus>
              <c:numRef>
                <c:f>sd!$O$11:$R$11</c:f>
                <c:numCache>
                  <c:formatCode>General</c:formatCode>
                  <c:ptCount val="4"/>
                  <c:pt idx="0">
                    <c:v>0.54436629092205691</c:v>
                  </c:pt>
                  <c:pt idx="1">
                    <c:v>1.2756419162723593</c:v>
                  </c:pt>
                  <c:pt idx="2">
                    <c:v>0.27126603712955738</c:v>
                  </c:pt>
                  <c:pt idx="3">
                    <c:v>0.40057150080723097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sd!$M$5:$N$8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sd!$Q$5:$Q$8</c:f>
              <c:numCache>
                <c:formatCode>General</c:formatCode>
                <c:ptCount val="4"/>
                <c:pt idx="0">
                  <c:v>26.22</c:v>
                </c:pt>
                <c:pt idx="1">
                  <c:v>22.886666666666667</c:v>
                </c:pt>
                <c:pt idx="2">
                  <c:v>25.553333333333331</c:v>
                </c:pt>
                <c:pt idx="3">
                  <c:v>21.886666666666667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100-40C8-8389-B71C9B319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779648"/>
        <c:axId val="202789632"/>
      </c:barChart>
      <c:catAx>
        <c:axId val="20277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789632"/>
        <c:crosses val="autoZero"/>
        <c:auto val="1"/>
        <c:lblAlgn val="ctr"/>
        <c:lblOffset val="100"/>
        <c:noMultiLvlLbl val="0"/>
      </c:catAx>
      <c:valAx>
        <c:axId val="2027896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Tubers</a:t>
                </a:r>
                <a:r>
                  <a:rPr lang="en-US" b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dry weight g, / plant </a:t>
                </a:r>
                <a:endParaRPr lang="en-US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0342658517959685E-4"/>
              <c:y val="0.2796506129305268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779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536879257348194"/>
          <c:y val="2.0689731812553652E-2"/>
          <c:w val="0.85863121078609816"/>
          <c:h val="6.60937910333578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15843262954961"/>
          <c:y val="5.403836058954168E-2"/>
          <c:w val="0.85546327257038079"/>
          <c:h val="0.897284474056127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CAT!$O$4</c:f>
              <c:strCache>
                <c:ptCount val="1"/>
                <c:pt idx="0">
                  <c:v>0 mM TU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CAT!$O$9:$R$9</c:f>
                <c:numCache>
                  <c:formatCode>General</c:formatCode>
                  <c:ptCount val="4"/>
                  <c:pt idx="0">
                    <c:v>7.910343349433957E-2</c:v>
                  </c:pt>
                  <c:pt idx="1">
                    <c:v>8.3738131825882522</c:v>
                  </c:pt>
                  <c:pt idx="2">
                    <c:v>3.2330220659957738</c:v>
                  </c:pt>
                  <c:pt idx="3">
                    <c:v>8.3738131825882522</c:v>
                  </c:pt>
                </c:numCache>
              </c:numRef>
            </c:plus>
            <c:minus>
              <c:numRef>
                <c:f>CAT!$O$9:$R$9</c:f>
                <c:numCache>
                  <c:formatCode>General</c:formatCode>
                  <c:ptCount val="4"/>
                  <c:pt idx="0">
                    <c:v>7.910343349433957E-2</c:v>
                  </c:pt>
                  <c:pt idx="1">
                    <c:v>8.3738131825882522</c:v>
                  </c:pt>
                  <c:pt idx="2">
                    <c:v>3.2330220659957738</c:v>
                  </c:pt>
                  <c:pt idx="3">
                    <c:v>8.3738131825882522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CAT!$M$5:$N$8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</c:v>
                  </c:pt>
                </c:lvl>
              </c:multiLvlStrCache>
            </c:multiLvlStrRef>
          </c:cat>
          <c:val>
            <c:numRef>
              <c:f>CAT!$O$5:$O$8</c:f>
              <c:numCache>
                <c:formatCode>General</c:formatCode>
                <c:ptCount val="4"/>
                <c:pt idx="0">
                  <c:v>85.150903233070323</c:v>
                </c:pt>
                <c:pt idx="1">
                  <c:v>111.1382182084</c:v>
                </c:pt>
                <c:pt idx="2">
                  <c:v>88.48382791081103</c:v>
                </c:pt>
                <c:pt idx="3">
                  <c:v>107.1832391299764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B8-4E54-BAB4-642885FC701E}"/>
            </c:ext>
          </c:extLst>
        </c:ser>
        <c:ser>
          <c:idx val="1"/>
          <c:order val="1"/>
          <c:tx>
            <c:strRef>
              <c:f>CAT!$P$4</c:f>
              <c:strCache>
                <c:ptCount val="1"/>
                <c:pt idx="0">
                  <c:v>0.5  mM TU</c:v>
                </c:pt>
              </c:strCache>
            </c:strRef>
          </c:tx>
          <c:spPr>
            <a:pattFill prst="dk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CAT!$O$10:$R$10</c:f>
                <c:numCache>
                  <c:formatCode>General</c:formatCode>
                  <c:ptCount val="4"/>
                  <c:pt idx="0">
                    <c:v>0.50437349659852426</c:v>
                  </c:pt>
                  <c:pt idx="1">
                    <c:v>0.17234529152393743</c:v>
                  </c:pt>
                  <c:pt idx="2">
                    <c:v>0.76921051586135392</c:v>
                  </c:pt>
                  <c:pt idx="3">
                    <c:v>0.7535517778560844</c:v>
                  </c:pt>
                </c:numCache>
              </c:numRef>
            </c:plus>
            <c:minus>
              <c:numRef>
                <c:f>CAT!$O$10:$R$10</c:f>
                <c:numCache>
                  <c:formatCode>General</c:formatCode>
                  <c:ptCount val="4"/>
                  <c:pt idx="0">
                    <c:v>0.50437349659852426</c:v>
                  </c:pt>
                  <c:pt idx="1">
                    <c:v>0.17234529152393743</c:v>
                  </c:pt>
                  <c:pt idx="2">
                    <c:v>0.76921051586135392</c:v>
                  </c:pt>
                  <c:pt idx="3">
                    <c:v>0.7535517778560844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CAT!$M$5:$N$8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</c:v>
                  </c:pt>
                </c:lvl>
              </c:multiLvlStrCache>
            </c:multiLvlStrRef>
          </c:cat>
          <c:val>
            <c:numRef>
              <c:f>CAT!$P$5:$P$8</c:f>
              <c:numCache>
                <c:formatCode>General</c:formatCode>
                <c:ptCount val="4"/>
                <c:pt idx="0">
                  <c:v>124.09464157367533</c:v>
                </c:pt>
                <c:pt idx="1">
                  <c:v>171.61614797285984</c:v>
                </c:pt>
                <c:pt idx="2">
                  <c:v>122.41141365242966</c:v>
                </c:pt>
                <c:pt idx="3">
                  <c:v>158.00029071378398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7B8-4E54-BAB4-642885FC701E}"/>
            </c:ext>
          </c:extLst>
        </c:ser>
        <c:ser>
          <c:idx val="2"/>
          <c:order val="2"/>
          <c:tx>
            <c:strRef>
              <c:f>CAT!$Q$4</c:f>
              <c:strCache>
                <c:ptCount val="1"/>
                <c:pt idx="0">
                  <c:v>0.75  mM TU</c:v>
                </c:pt>
              </c:strCache>
            </c:strRef>
          </c:tx>
          <c:spPr>
            <a:pattFill prst="pct8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CAT!$O$11:$R$11</c:f>
                <c:numCache>
                  <c:formatCode>General</c:formatCode>
                  <c:ptCount val="4"/>
                  <c:pt idx="0">
                    <c:v>2.6595219551738465</c:v>
                  </c:pt>
                  <c:pt idx="1">
                    <c:v>2.2492153057201105</c:v>
                  </c:pt>
                  <c:pt idx="2">
                    <c:v>5.0717048266342823</c:v>
                  </c:pt>
                  <c:pt idx="3">
                    <c:v>1.0572763193127186</c:v>
                  </c:pt>
                </c:numCache>
              </c:numRef>
            </c:plus>
            <c:minus>
              <c:numRef>
                <c:f>CAT!$O$11:$R$11</c:f>
                <c:numCache>
                  <c:formatCode>General</c:formatCode>
                  <c:ptCount val="4"/>
                  <c:pt idx="0">
                    <c:v>2.6595219551738465</c:v>
                  </c:pt>
                  <c:pt idx="1">
                    <c:v>2.2492153057201105</c:v>
                  </c:pt>
                  <c:pt idx="2">
                    <c:v>5.0717048266342823</c:v>
                  </c:pt>
                  <c:pt idx="3">
                    <c:v>1.0572763193127186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CAT!$M$5:$N$8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</c:v>
                  </c:pt>
                </c:lvl>
              </c:multiLvlStrCache>
            </c:multiLvlStrRef>
          </c:cat>
          <c:val>
            <c:numRef>
              <c:f>CAT!$Q$5:$Q$8</c:f>
              <c:numCache>
                <c:formatCode>General</c:formatCode>
                <c:ptCount val="4"/>
                <c:pt idx="0">
                  <c:v>154.81793200663466</c:v>
                </c:pt>
                <c:pt idx="1">
                  <c:v>193.81940456546033</c:v>
                </c:pt>
                <c:pt idx="2">
                  <c:v>149.84895398070401</c:v>
                </c:pt>
                <c:pt idx="3">
                  <c:v>190.43423724446134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7B8-4E54-BAB4-642885FC7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3122176"/>
        <c:axId val="203123712"/>
      </c:barChart>
      <c:catAx>
        <c:axId val="20312217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one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03123712"/>
        <c:crosses val="autoZero"/>
        <c:auto val="1"/>
        <c:lblAlgn val="ctr"/>
        <c:lblOffset val="100"/>
        <c:noMultiLvlLbl val="0"/>
      </c:catAx>
      <c:valAx>
        <c:axId val="2031237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CAT (Units mg</a:t>
                </a:r>
                <a:r>
                  <a:rPr lang="en-US" b="0" baseline="30000"/>
                  <a:t> -1 </a:t>
                </a:r>
                <a:r>
                  <a:rPr lang="en-US" b="0"/>
                  <a:t>protein)</a:t>
                </a:r>
              </a:p>
            </c:rich>
          </c:tx>
          <c:layout>
            <c:manualLayout>
              <c:xMode val="edge"/>
              <c:yMode val="edge"/>
              <c:x val="2.5077002361006246E-3"/>
              <c:y val="0.156916616192206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0312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536879257348194"/>
          <c:y val="2.0689731812553652E-2"/>
          <c:w val="0.85863121078609972"/>
          <c:h val="6.6093791033357913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15843262954961"/>
          <c:y val="5.4038360589541694E-2"/>
          <c:w val="0.84328671244861519"/>
          <c:h val="0.891985059559862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POD!$O$4</c:f>
              <c:strCache>
                <c:ptCount val="1"/>
                <c:pt idx="0">
                  <c:v>0 mM TU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POD!$O$9:$R$9</c:f>
                <c:numCache>
                  <c:formatCode>General</c:formatCode>
                  <c:ptCount val="4"/>
                  <c:pt idx="0">
                    <c:v>0.1461895240825305</c:v>
                  </c:pt>
                  <c:pt idx="1">
                    <c:v>1.2557851515568614</c:v>
                  </c:pt>
                  <c:pt idx="2">
                    <c:v>1.6773165194261168</c:v>
                  </c:pt>
                  <c:pt idx="3">
                    <c:v>1.2557851515568614</c:v>
                  </c:pt>
                </c:numCache>
              </c:numRef>
            </c:plus>
            <c:minus>
              <c:numRef>
                <c:f>POD!$O$9:$R$9</c:f>
                <c:numCache>
                  <c:formatCode>General</c:formatCode>
                  <c:ptCount val="4"/>
                  <c:pt idx="0">
                    <c:v>0.1461895240825305</c:v>
                  </c:pt>
                  <c:pt idx="1">
                    <c:v>1.2557851515568614</c:v>
                  </c:pt>
                  <c:pt idx="2">
                    <c:v>1.6773165194261168</c:v>
                  </c:pt>
                  <c:pt idx="3">
                    <c:v>1.2557851515568614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POD!$M$5:$N$8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POD!$O$5:$O$8</c:f>
              <c:numCache>
                <c:formatCode>General</c:formatCode>
                <c:ptCount val="4"/>
                <c:pt idx="0">
                  <c:v>17.359450235179036</c:v>
                </c:pt>
                <c:pt idx="1">
                  <c:v>22.770628282801265</c:v>
                </c:pt>
                <c:pt idx="2">
                  <c:v>19.062594762946233</c:v>
                </c:pt>
                <c:pt idx="3">
                  <c:v>24.549031836290041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B8-4E54-BAB4-642885FC701E}"/>
            </c:ext>
          </c:extLst>
        </c:ser>
        <c:ser>
          <c:idx val="1"/>
          <c:order val="1"/>
          <c:tx>
            <c:strRef>
              <c:f>POD!$P$4</c:f>
              <c:strCache>
                <c:ptCount val="1"/>
                <c:pt idx="0">
                  <c:v>0.5  mM TU</c:v>
                </c:pt>
              </c:strCache>
            </c:strRef>
          </c:tx>
          <c:spPr>
            <a:pattFill prst="dk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POD!$O$10:$R$10</c:f>
                <c:numCache>
                  <c:formatCode>General</c:formatCode>
                  <c:ptCount val="4"/>
                  <c:pt idx="0">
                    <c:v>0.18750202887866546</c:v>
                  </c:pt>
                  <c:pt idx="1">
                    <c:v>2.8501210183556553</c:v>
                  </c:pt>
                  <c:pt idx="2">
                    <c:v>0.82446276157700182</c:v>
                  </c:pt>
                  <c:pt idx="3">
                    <c:v>1.1786648569153195</c:v>
                  </c:pt>
                </c:numCache>
              </c:numRef>
            </c:plus>
            <c:minus>
              <c:numRef>
                <c:f>POD!$O$10:$R$10</c:f>
                <c:numCache>
                  <c:formatCode>General</c:formatCode>
                  <c:ptCount val="4"/>
                  <c:pt idx="0">
                    <c:v>0.18750202887866546</c:v>
                  </c:pt>
                  <c:pt idx="1">
                    <c:v>2.8501210183556553</c:v>
                  </c:pt>
                  <c:pt idx="2">
                    <c:v>0.82446276157700182</c:v>
                  </c:pt>
                  <c:pt idx="3">
                    <c:v>1.1786648569153195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POD!$M$5:$N$8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POD!$P$5:$P$8</c:f>
              <c:numCache>
                <c:formatCode>General</c:formatCode>
                <c:ptCount val="4"/>
                <c:pt idx="0">
                  <c:v>30.648750512429</c:v>
                </c:pt>
                <c:pt idx="1">
                  <c:v>36.348300925231833</c:v>
                </c:pt>
                <c:pt idx="2">
                  <c:v>34.666237045795498</c:v>
                </c:pt>
                <c:pt idx="3">
                  <c:v>29.426106878980335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7B8-4E54-BAB4-642885FC701E}"/>
            </c:ext>
          </c:extLst>
        </c:ser>
        <c:ser>
          <c:idx val="2"/>
          <c:order val="2"/>
          <c:tx>
            <c:strRef>
              <c:f>POD!$Q$4</c:f>
              <c:strCache>
                <c:ptCount val="1"/>
                <c:pt idx="0">
                  <c:v>0.75  mM TU</c:v>
                </c:pt>
              </c:strCache>
            </c:strRef>
          </c:tx>
          <c:spPr>
            <a:pattFill prst="pct8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POD!$O$11:$R$11</c:f>
                <c:numCache>
                  <c:formatCode>General</c:formatCode>
                  <c:ptCount val="4"/>
                  <c:pt idx="0">
                    <c:v>0.78315197086672317</c:v>
                  </c:pt>
                  <c:pt idx="1">
                    <c:v>2.1249974341223159</c:v>
                  </c:pt>
                  <c:pt idx="2">
                    <c:v>0.23912322901090899</c:v>
                  </c:pt>
                  <c:pt idx="3">
                    <c:v>0.99113910606396161</c:v>
                  </c:pt>
                </c:numCache>
              </c:numRef>
            </c:plus>
            <c:minus>
              <c:numRef>
                <c:f>POD!$O$11:$R$11</c:f>
                <c:numCache>
                  <c:formatCode>General</c:formatCode>
                  <c:ptCount val="4"/>
                  <c:pt idx="0">
                    <c:v>0.78315197086672317</c:v>
                  </c:pt>
                  <c:pt idx="1">
                    <c:v>2.1249974341223159</c:v>
                  </c:pt>
                  <c:pt idx="2">
                    <c:v>0.23912322901090899</c:v>
                  </c:pt>
                  <c:pt idx="3">
                    <c:v>0.99113910606396161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POD!$M$5:$N$8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POD!$Q$5:$Q$8</c:f>
              <c:numCache>
                <c:formatCode>General</c:formatCode>
                <c:ptCount val="4"/>
                <c:pt idx="0">
                  <c:v>40.005272875277065</c:v>
                </c:pt>
                <c:pt idx="1">
                  <c:v>44.183357312438993</c:v>
                </c:pt>
                <c:pt idx="2">
                  <c:v>40.615794460787299</c:v>
                </c:pt>
                <c:pt idx="3">
                  <c:v>37.979187551364433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7B8-4E54-BAB4-642885FC7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3203328"/>
        <c:axId val="203204864"/>
      </c:barChart>
      <c:catAx>
        <c:axId val="2032033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one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03204864"/>
        <c:crosses val="autoZero"/>
        <c:auto val="1"/>
        <c:lblAlgn val="ctr"/>
        <c:lblOffset val="100"/>
        <c:noMultiLvlLbl val="0"/>
      </c:catAx>
      <c:valAx>
        <c:axId val="2032048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POD  (units mg</a:t>
                </a:r>
                <a:r>
                  <a:rPr lang="en-US" b="0" baseline="30000"/>
                  <a:t>-1 </a:t>
                </a:r>
                <a:r>
                  <a:rPr lang="en-US" b="0"/>
                  <a:t>protein)</a:t>
                </a:r>
              </a:p>
            </c:rich>
          </c:tx>
          <c:layout>
            <c:manualLayout>
              <c:xMode val="edge"/>
              <c:yMode val="edge"/>
              <c:x val="2.5077002361006246E-3"/>
              <c:y val="0.213435897435897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03203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15843262954961"/>
          <c:y val="5.1163389852342075E-2"/>
          <c:w val="0.84328671244861519"/>
          <c:h val="0.782093296620131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SOD!$O$4</c:f>
              <c:strCache>
                <c:ptCount val="1"/>
                <c:pt idx="0">
                  <c:v>0 mM TU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SOD!$O$9:$R$9</c:f>
                <c:numCache>
                  <c:formatCode>General</c:formatCode>
                  <c:ptCount val="4"/>
                  <c:pt idx="0">
                    <c:v>1.3470558754817334</c:v>
                  </c:pt>
                  <c:pt idx="1">
                    <c:v>0.98980390897103521</c:v>
                  </c:pt>
                  <c:pt idx="2">
                    <c:v>0.8944728739948884</c:v>
                  </c:pt>
                  <c:pt idx="3">
                    <c:v>0.98980390897103521</c:v>
                  </c:pt>
                </c:numCache>
              </c:numRef>
            </c:plus>
            <c:minus>
              <c:numRef>
                <c:f>SOD!$O$9:$R$9</c:f>
                <c:numCache>
                  <c:formatCode>General</c:formatCode>
                  <c:ptCount val="4"/>
                  <c:pt idx="0">
                    <c:v>1.3470558754817334</c:v>
                  </c:pt>
                  <c:pt idx="1">
                    <c:v>0.98980390897103521</c:v>
                  </c:pt>
                  <c:pt idx="2">
                    <c:v>0.8944728739948884</c:v>
                  </c:pt>
                  <c:pt idx="3">
                    <c:v>0.98980390897103521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SOD!$M$5:$N$8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SOD!$O$5:$O$8</c:f>
              <c:numCache>
                <c:formatCode>General</c:formatCode>
                <c:ptCount val="4"/>
                <c:pt idx="0">
                  <c:v>12.753857096031751</c:v>
                </c:pt>
                <c:pt idx="1">
                  <c:v>14.795309838624334</c:v>
                </c:pt>
                <c:pt idx="2">
                  <c:v>11.134525777513232</c:v>
                </c:pt>
                <c:pt idx="3">
                  <c:v>19.781201553703699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B8-4E54-BAB4-642885FC701E}"/>
            </c:ext>
          </c:extLst>
        </c:ser>
        <c:ser>
          <c:idx val="1"/>
          <c:order val="1"/>
          <c:tx>
            <c:strRef>
              <c:f>SOD!$P$4</c:f>
              <c:strCache>
                <c:ptCount val="1"/>
                <c:pt idx="0">
                  <c:v>0.5  mM TU</c:v>
                </c:pt>
              </c:strCache>
            </c:strRef>
          </c:tx>
          <c:spPr>
            <a:pattFill prst="dk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SOD!$O$10:$R$10</c:f>
                <c:numCache>
                  <c:formatCode>General</c:formatCode>
                  <c:ptCount val="4"/>
                  <c:pt idx="0">
                    <c:v>1.833950625693904</c:v>
                  </c:pt>
                  <c:pt idx="1">
                    <c:v>1.3755123279182537</c:v>
                  </c:pt>
                  <c:pt idx="2">
                    <c:v>2.8143419696806831</c:v>
                  </c:pt>
                  <c:pt idx="3">
                    <c:v>0.88917815824553526</c:v>
                  </c:pt>
                </c:numCache>
              </c:numRef>
            </c:plus>
            <c:minus>
              <c:numRef>
                <c:f>SOD!$O$10:$R$10</c:f>
                <c:numCache>
                  <c:formatCode>General</c:formatCode>
                  <c:ptCount val="4"/>
                  <c:pt idx="0">
                    <c:v>1.833950625693904</c:v>
                  </c:pt>
                  <c:pt idx="1">
                    <c:v>1.3755123279182537</c:v>
                  </c:pt>
                  <c:pt idx="2">
                    <c:v>2.8143419696806831</c:v>
                  </c:pt>
                  <c:pt idx="3">
                    <c:v>0.88917815824553526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SOD!$M$5:$N$8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SOD!$P$5:$P$8</c:f>
              <c:numCache>
                <c:formatCode>General</c:formatCode>
                <c:ptCount val="4"/>
                <c:pt idx="0">
                  <c:v>17.9921910984127</c:v>
                </c:pt>
                <c:pt idx="1">
                  <c:v>24.204461888095235</c:v>
                </c:pt>
                <c:pt idx="2">
                  <c:v>24.417563197354468</c:v>
                </c:pt>
                <c:pt idx="3">
                  <c:v>26.391805623280415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7B8-4E54-BAB4-642885FC701E}"/>
            </c:ext>
          </c:extLst>
        </c:ser>
        <c:ser>
          <c:idx val="2"/>
          <c:order val="2"/>
          <c:tx>
            <c:strRef>
              <c:f>SOD!$Q$4</c:f>
              <c:strCache>
                <c:ptCount val="1"/>
                <c:pt idx="0">
                  <c:v>0.75  mM TU</c:v>
                </c:pt>
              </c:strCache>
            </c:strRef>
          </c:tx>
          <c:spPr>
            <a:pattFill prst="pct8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SOD!$O$11:$R$11</c:f>
                <c:numCache>
                  <c:formatCode>General</c:formatCode>
                  <c:ptCount val="4"/>
                  <c:pt idx="0">
                    <c:v>1.4712182515114887</c:v>
                  </c:pt>
                  <c:pt idx="1">
                    <c:v>0.79829693409854863</c:v>
                  </c:pt>
                  <c:pt idx="2">
                    <c:v>1.0627338760288556</c:v>
                  </c:pt>
                  <c:pt idx="3">
                    <c:v>1.5945019482096998</c:v>
                  </c:pt>
                </c:numCache>
              </c:numRef>
            </c:plus>
            <c:minus>
              <c:numRef>
                <c:f>SOD!$O$11:$R$11</c:f>
                <c:numCache>
                  <c:formatCode>General</c:formatCode>
                  <c:ptCount val="4"/>
                  <c:pt idx="0">
                    <c:v>1.4712182515114887</c:v>
                  </c:pt>
                  <c:pt idx="1">
                    <c:v>0.79829693409854863</c:v>
                  </c:pt>
                  <c:pt idx="2">
                    <c:v>1.0627338760288556</c:v>
                  </c:pt>
                  <c:pt idx="3">
                    <c:v>1.5945019482096998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SOD!$M$5:$N$8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SOD!$Q$5:$Q$8</c:f>
              <c:numCache>
                <c:formatCode>General</c:formatCode>
                <c:ptCount val="4"/>
                <c:pt idx="0">
                  <c:v>28.574416412698412</c:v>
                </c:pt>
                <c:pt idx="1">
                  <c:v>32.832709029894168</c:v>
                </c:pt>
                <c:pt idx="2">
                  <c:v>28.746074956613729</c:v>
                </c:pt>
                <c:pt idx="3">
                  <c:v>33.786579410317465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7B8-4E54-BAB4-642885FC7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955776"/>
        <c:axId val="202961664"/>
      </c:barChart>
      <c:catAx>
        <c:axId val="202955776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02961664"/>
        <c:crosses val="autoZero"/>
        <c:auto val="1"/>
        <c:lblAlgn val="ctr"/>
        <c:lblOffset val="100"/>
        <c:noMultiLvlLbl val="0"/>
      </c:catAx>
      <c:valAx>
        <c:axId val="2029616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SOD (units mg</a:t>
                </a:r>
                <a:r>
                  <a:rPr lang="en-US" b="0" baseline="30000"/>
                  <a:t> -1 </a:t>
                </a:r>
                <a:r>
                  <a:rPr lang="en-US" b="0"/>
                  <a:t>protein)</a:t>
                </a:r>
              </a:p>
            </c:rich>
          </c:tx>
          <c:layout>
            <c:manualLayout>
              <c:xMode val="edge"/>
              <c:yMode val="edge"/>
              <c:x val="2.5077002361006246E-3"/>
              <c:y val="0.221263062976023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02955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15843262954961"/>
          <c:y val="2.2533421371587765E-2"/>
          <c:w val="0.79458040090121407"/>
          <c:h val="0.830446462490276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'number of leaves '!$O$4</c:f>
              <c:strCache>
                <c:ptCount val="1"/>
                <c:pt idx="0">
                  <c:v>0 mM TU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'number of leaves '!$O$9:$R$9</c:f>
                <c:numCache>
                  <c:formatCode>General</c:formatCode>
                  <c:ptCount val="4"/>
                  <c:pt idx="0">
                    <c:v>0.6674569586007234</c:v>
                  </c:pt>
                  <c:pt idx="1">
                    <c:v>1.2032751442000742</c:v>
                  </c:pt>
                  <c:pt idx="2">
                    <c:v>0.5780346820809249</c:v>
                  </c:pt>
                  <c:pt idx="3">
                    <c:v>1.2032751442000742</c:v>
                  </c:pt>
                </c:numCache>
              </c:numRef>
            </c:plus>
            <c:minus>
              <c:numRef>
                <c:f>'number of leaves '!$O$9:$R$9</c:f>
                <c:numCache>
                  <c:formatCode>General</c:formatCode>
                  <c:ptCount val="4"/>
                  <c:pt idx="0">
                    <c:v>0.6674569586007234</c:v>
                  </c:pt>
                  <c:pt idx="1">
                    <c:v>1.2032751442000742</c:v>
                  </c:pt>
                  <c:pt idx="2">
                    <c:v>0.5780346820809249</c:v>
                  </c:pt>
                  <c:pt idx="3">
                    <c:v>1.2032751442000742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'number of leaves '!$M$5:$N$8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'number of leaves '!$O$5:$O$8</c:f>
              <c:numCache>
                <c:formatCode>General</c:formatCode>
                <c:ptCount val="4"/>
                <c:pt idx="0">
                  <c:v>21.333333333333332</c:v>
                </c:pt>
                <c:pt idx="1">
                  <c:v>17</c:v>
                </c:pt>
                <c:pt idx="2">
                  <c:v>22</c:v>
                </c:pt>
                <c:pt idx="3">
                  <c:v>16.666666666666668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CAB-4753-BE4E-A9A354542CF3}"/>
            </c:ext>
          </c:extLst>
        </c:ser>
        <c:ser>
          <c:idx val="1"/>
          <c:order val="1"/>
          <c:tx>
            <c:strRef>
              <c:f>'number of leaves '!$P$4</c:f>
              <c:strCache>
                <c:ptCount val="1"/>
                <c:pt idx="0">
                  <c:v>0.5  mM TU</c:v>
                </c:pt>
              </c:strCache>
            </c:strRef>
          </c:tx>
          <c:spPr>
            <a:pattFill prst="dk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'number of leaves '!$O$10:$R$10</c:f>
                <c:numCache>
                  <c:formatCode>General</c:formatCode>
                  <c:ptCount val="4"/>
                  <c:pt idx="0">
                    <c:v>1.6686423965018122</c:v>
                  </c:pt>
                  <c:pt idx="1">
                    <c:v>1.4546887158517825</c:v>
                  </c:pt>
                  <c:pt idx="2">
                    <c:v>1.4546887158517825</c:v>
                  </c:pt>
                  <c:pt idx="3">
                    <c:v>1.5293360179564108</c:v>
                  </c:pt>
                </c:numCache>
              </c:numRef>
            </c:plus>
            <c:minus>
              <c:numRef>
                <c:f>'number of leaves '!$O$10:$R$10</c:f>
                <c:numCache>
                  <c:formatCode>General</c:formatCode>
                  <c:ptCount val="4"/>
                  <c:pt idx="0">
                    <c:v>1.6686423965018122</c:v>
                  </c:pt>
                  <c:pt idx="1">
                    <c:v>1.4546887158517825</c:v>
                  </c:pt>
                  <c:pt idx="2">
                    <c:v>1.4546887158517825</c:v>
                  </c:pt>
                  <c:pt idx="3">
                    <c:v>1.5293360179564108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'number of leaves '!$M$5:$N$8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'number of leaves '!$P$5:$P$8</c:f>
              <c:numCache>
                <c:formatCode>General</c:formatCode>
                <c:ptCount val="4"/>
                <c:pt idx="0">
                  <c:v>23.333333333333332</c:v>
                </c:pt>
                <c:pt idx="1">
                  <c:v>22.333333333333332</c:v>
                </c:pt>
                <c:pt idx="2">
                  <c:v>24.666666666666668</c:v>
                </c:pt>
                <c:pt idx="3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CAB-4753-BE4E-A9A354542CF3}"/>
            </c:ext>
          </c:extLst>
        </c:ser>
        <c:ser>
          <c:idx val="2"/>
          <c:order val="2"/>
          <c:tx>
            <c:strRef>
              <c:f>'number of leaves '!$Q$4</c:f>
              <c:strCache>
                <c:ptCount val="1"/>
                <c:pt idx="0">
                  <c:v>0.75  mM TU</c:v>
                </c:pt>
              </c:strCache>
            </c:strRef>
          </c:tx>
          <c:spPr>
            <a:pattFill prst="pct8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'number of leaves '!$O$11:$R$11</c:f>
                <c:numCache>
                  <c:formatCode>General</c:formatCode>
                  <c:ptCount val="4"/>
                  <c:pt idx="0">
                    <c:v>0.5780346820809249</c:v>
                  </c:pt>
                  <c:pt idx="1">
                    <c:v>0.88296256164852405</c:v>
                  </c:pt>
                  <c:pt idx="2">
                    <c:v>0.88296256164852416</c:v>
                  </c:pt>
                  <c:pt idx="3">
                    <c:v>1.8581215339100141</c:v>
                  </c:pt>
                </c:numCache>
              </c:numRef>
            </c:plus>
            <c:minus>
              <c:numRef>
                <c:f>'number of leaves '!$O$11:$R$11</c:f>
                <c:numCache>
                  <c:formatCode>General</c:formatCode>
                  <c:ptCount val="4"/>
                  <c:pt idx="0">
                    <c:v>0.5780346820809249</c:v>
                  </c:pt>
                  <c:pt idx="1">
                    <c:v>0.88296256164852405</c:v>
                  </c:pt>
                  <c:pt idx="2">
                    <c:v>0.88296256164852416</c:v>
                  </c:pt>
                  <c:pt idx="3">
                    <c:v>1.8581215339100141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'number of leaves '!$M$5:$N$8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'number of leaves '!$Q$5:$Q$8</c:f>
              <c:numCache>
                <c:formatCode>General</c:formatCode>
                <c:ptCount val="4"/>
                <c:pt idx="0">
                  <c:v>29</c:v>
                </c:pt>
                <c:pt idx="1">
                  <c:v>27.333333333333332</c:v>
                </c:pt>
                <c:pt idx="2">
                  <c:v>26.333333333333332</c:v>
                </c:pt>
                <c:pt idx="3">
                  <c:v>24.666666666666668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CAB-4753-BE4E-A9A354542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3045120"/>
        <c:axId val="203059200"/>
      </c:barChart>
      <c:catAx>
        <c:axId val="20304512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one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03059200"/>
        <c:crosses val="autoZero"/>
        <c:auto val="1"/>
        <c:lblAlgn val="ctr"/>
        <c:lblOffset val="100"/>
        <c:noMultiLvlLbl val="0"/>
      </c:catAx>
      <c:valAx>
        <c:axId val="20305920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(Nunmer of Leaves  plant</a:t>
                </a:r>
                <a:r>
                  <a:rPr lang="en-US" b="0" baseline="30000"/>
                  <a:t>-1</a:t>
                </a:r>
                <a:r>
                  <a:rPr lang="en-US" b="0"/>
                  <a:t>)</a:t>
                </a:r>
              </a:p>
            </c:rich>
          </c:tx>
          <c:layout>
            <c:manualLayout>
              <c:xMode val="edge"/>
              <c:yMode val="edge"/>
              <c:x val="1.0342658517959446E-4"/>
              <c:y val="3.6476866011583259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0304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536879257348194"/>
          <c:y val="2.0689731812553652E-2"/>
          <c:w val="0.85863121078609816"/>
          <c:h val="6.6093791033357843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15832693232737"/>
          <c:y val="2.0399336272186892E-2"/>
          <c:w val="0.79458040090121407"/>
          <c:h val="0.818686273487337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'leaf area'!$O$4</c:f>
              <c:strCache>
                <c:ptCount val="1"/>
                <c:pt idx="0">
                  <c:v>0 mM TU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'leaf area'!$O$9:$R$9</c:f>
                <c:numCache>
                  <c:formatCode>General</c:formatCode>
                  <c:ptCount val="4"/>
                  <c:pt idx="0">
                    <c:v>2.5195947650524151E-3</c:v>
                  </c:pt>
                  <c:pt idx="1">
                    <c:v>1.7659251232970497E-3</c:v>
                  </c:pt>
                  <c:pt idx="2">
                    <c:v>6.6745695860072406E-4</c:v>
                  </c:pt>
                  <c:pt idx="3">
                    <c:v>1.7659251232970497E-3</c:v>
                  </c:pt>
                </c:numCache>
              </c:numRef>
            </c:plus>
            <c:minus>
              <c:numRef>
                <c:f>'leaf area'!$O$9:$R$9</c:f>
                <c:numCache>
                  <c:formatCode>General</c:formatCode>
                  <c:ptCount val="4"/>
                  <c:pt idx="0">
                    <c:v>2.5195947650524151E-3</c:v>
                  </c:pt>
                  <c:pt idx="1">
                    <c:v>1.7659251232970497E-3</c:v>
                  </c:pt>
                  <c:pt idx="2">
                    <c:v>6.6745695860072406E-4</c:v>
                  </c:pt>
                  <c:pt idx="3">
                    <c:v>1.7659251232970497E-3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'leaf area'!$M$5:$N$8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'leaf area'!$O$5:$O$8</c:f>
              <c:numCache>
                <c:formatCode>General</c:formatCode>
                <c:ptCount val="4"/>
                <c:pt idx="0">
                  <c:v>0.316</c:v>
                </c:pt>
                <c:pt idx="1">
                  <c:v>0.26166666666666666</c:v>
                </c:pt>
                <c:pt idx="2">
                  <c:v>0.35033333333333333</c:v>
                </c:pt>
                <c:pt idx="3">
                  <c:v>0.24833333333333332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9F-4F75-8F28-245D26ADCE52}"/>
            </c:ext>
          </c:extLst>
        </c:ser>
        <c:ser>
          <c:idx val="1"/>
          <c:order val="1"/>
          <c:tx>
            <c:strRef>
              <c:f>'leaf area'!$P$4</c:f>
              <c:strCache>
                <c:ptCount val="1"/>
                <c:pt idx="0">
                  <c:v>0.5  mM TU</c:v>
                </c:pt>
              </c:strCache>
            </c:strRef>
          </c:tx>
          <c:spPr>
            <a:pattFill prst="dk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'leaf area'!$O$10:$R$10</c:f>
                <c:numCache>
                  <c:formatCode>General</c:formatCode>
                  <c:ptCount val="4"/>
                  <c:pt idx="0">
                    <c:v>7.4324861356400498E-3</c:v>
                  </c:pt>
                  <c:pt idx="1">
                    <c:v>3.3331105764944607E-2</c:v>
                  </c:pt>
                  <c:pt idx="2">
                    <c:v>1.5187396068546086E-2</c:v>
                  </c:pt>
                  <c:pt idx="3">
                    <c:v>6.8475358936095866E-3</c:v>
                  </c:pt>
                </c:numCache>
              </c:numRef>
            </c:plus>
            <c:minus>
              <c:numRef>
                <c:f>'leaf area'!$O$10:$R$10</c:f>
                <c:numCache>
                  <c:formatCode>General</c:formatCode>
                  <c:ptCount val="4"/>
                  <c:pt idx="0">
                    <c:v>7.4324861356400498E-3</c:v>
                  </c:pt>
                  <c:pt idx="1">
                    <c:v>3.3331105764944607E-2</c:v>
                  </c:pt>
                  <c:pt idx="2">
                    <c:v>1.5187396068546086E-2</c:v>
                  </c:pt>
                  <c:pt idx="3">
                    <c:v>6.8475358936095866E-3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'leaf area'!$M$5:$N$8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'leaf area'!$P$5:$P$8</c:f>
              <c:numCache>
                <c:formatCode>General</c:formatCode>
                <c:ptCount val="4"/>
                <c:pt idx="0">
                  <c:v>0.4403333333333333</c:v>
                </c:pt>
                <c:pt idx="1">
                  <c:v>0.38500000000000001</c:v>
                </c:pt>
                <c:pt idx="2">
                  <c:v>0.47933333333333333</c:v>
                </c:pt>
                <c:pt idx="3">
                  <c:v>0.35866666666666669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19F-4F75-8F28-245D26ADCE52}"/>
            </c:ext>
          </c:extLst>
        </c:ser>
        <c:ser>
          <c:idx val="2"/>
          <c:order val="2"/>
          <c:tx>
            <c:strRef>
              <c:f>'leaf area'!$Q$4</c:f>
              <c:strCache>
                <c:ptCount val="1"/>
                <c:pt idx="0">
                  <c:v>0.75  mM TU</c:v>
                </c:pt>
              </c:strCache>
            </c:strRef>
          </c:tx>
          <c:spPr>
            <a:pattFill prst="pct8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'leaf area'!$O$11:$R$11</c:f>
                <c:numCache>
                  <c:formatCode>General</c:formatCode>
                  <c:ptCount val="4"/>
                  <c:pt idx="0">
                    <c:v>4.0911354902802281E-2</c:v>
                  </c:pt>
                  <c:pt idx="1">
                    <c:v>1.2597973825262074E-2</c:v>
                  </c:pt>
                  <c:pt idx="2">
                    <c:v>3.4045212306652528E-2</c:v>
                  </c:pt>
                  <c:pt idx="3">
                    <c:v>3.387467361354024E-2</c:v>
                  </c:pt>
                </c:numCache>
              </c:numRef>
            </c:plus>
            <c:minus>
              <c:numRef>
                <c:f>'leaf area'!$O$11:$R$11</c:f>
                <c:numCache>
                  <c:formatCode>General</c:formatCode>
                  <c:ptCount val="4"/>
                  <c:pt idx="0">
                    <c:v>4.0911354902802281E-2</c:v>
                  </c:pt>
                  <c:pt idx="1">
                    <c:v>1.2597973825262074E-2</c:v>
                  </c:pt>
                  <c:pt idx="2">
                    <c:v>3.4045212306652528E-2</c:v>
                  </c:pt>
                  <c:pt idx="3">
                    <c:v>3.387467361354024E-2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'leaf area'!$M$5:$N$8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'leaf area'!$Q$5:$Q$8</c:f>
              <c:numCache>
                <c:formatCode>General</c:formatCode>
                <c:ptCount val="4"/>
                <c:pt idx="0">
                  <c:v>0.57166666666666677</c:v>
                </c:pt>
                <c:pt idx="1">
                  <c:v>0.5</c:v>
                </c:pt>
                <c:pt idx="2">
                  <c:v>0.61599999999999999</c:v>
                </c:pt>
                <c:pt idx="3">
                  <c:v>0.41566666666666663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19F-4F75-8F28-245D26ADC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3527296"/>
        <c:axId val="203528832"/>
      </c:barChart>
      <c:catAx>
        <c:axId val="20352729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03528832"/>
        <c:crosses val="autoZero"/>
        <c:auto val="1"/>
        <c:lblAlgn val="ctr"/>
        <c:lblOffset val="100"/>
        <c:noMultiLvlLbl val="0"/>
      </c:catAx>
      <c:valAx>
        <c:axId val="2035288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Leaf a rea (m</a:t>
                </a:r>
                <a:r>
                  <a:rPr lang="en-US" b="0" baseline="30000"/>
                  <a:t>2</a:t>
                </a:r>
                <a:r>
                  <a:rPr lang="en-US" b="0"/>
                  <a:t>)</a:t>
                </a:r>
                <a:br>
                  <a:rPr lang="en-US" b="0"/>
                </a:br>
                <a:endParaRPr lang="en-US" b="0"/>
              </a:p>
            </c:rich>
          </c:tx>
          <c:layout>
            <c:manualLayout>
              <c:xMode val="edge"/>
              <c:yMode val="edge"/>
              <c:x val="1.0342658517959685E-4"/>
              <c:y val="0.2796506129305268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03527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15843262954961"/>
          <c:y val="7.7700495771361913E-2"/>
          <c:w val="0.79458040090121407"/>
          <c:h val="0.856874210168173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'Tubers  fresh weight '!$O$4</c:f>
              <c:strCache>
                <c:ptCount val="1"/>
                <c:pt idx="0">
                  <c:v>0 mM TU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'Tubers  fresh weight '!$O$9:$R$9</c:f>
                <c:numCache>
                  <c:formatCode>General</c:formatCode>
                  <c:ptCount val="4"/>
                  <c:pt idx="0">
                    <c:v>1.4056705349565624</c:v>
                  </c:pt>
                  <c:pt idx="1">
                    <c:v>1.7452467950216128</c:v>
                  </c:pt>
                  <c:pt idx="2">
                    <c:v>0.39783738283398251</c:v>
                  </c:pt>
                  <c:pt idx="3">
                    <c:v>1.7452467950216128</c:v>
                  </c:pt>
                </c:numCache>
              </c:numRef>
            </c:plus>
            <c:minus>
              <c:numRef>
                <c:f>'Tubers  fresh weight '!$O$9:$R$9</c:f>
                <c:numCache>
                  <c:formatCode>General</c:formatCode>
                  <c:ptCount val="4"/>
                  <c:pt idx="0">
                    <c:v>1.4056705349565624</c:v>
                  </c:pt>
                  <c:pt idx="1">
                    <c:v>1.7452467950216128</c:v>
                  </c:pt>
                  <c:pt idx="2">
                    <c:v>0.39783738283398251</c:v>
                  </c:pt>
                  <c:pt idx="3">
                    <c:v>1.7452467950216128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'Tubers  fresh weight '!$M$5:$N$8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'Tubers  fresh weight '!$O$5:$O$8</c:f>
              <c:numCache>
                <c:formatCode>General</c:formatCode>
                <c:ptCount val="4"/>
                <c:pt idx="0">
                  <c:v>26.45</c:v>
                </c:pt>
                <c:pt idx="1">
                  <c:v>21.486666666666668</c:v>
                </c:pt>
                <c:pt idx="2">
                  <c:v>24.45</c:v>
                </c:pt>
                <c:pt idx="3">
                  <c:v>20.486666666666668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A1-4D66-AC74-30B961981B2A}"/>
            </c:ext>
          </c:extLst>
        </c:ser>
        <c:ser>
          <c:idx val="1"/>
          <c:order val="1"/>
          <c:tx>
            <c:strRef>
              <c:f>'Tubers  fresh weight '!$P$4</c:f>
              <c:strCache>
                <c:ptCount val="1"/>
                <c:pt idx="0">
                  <c:v>0.5  mM TU</c:v>
                </c:pt>
              </c:strCache>
            </c:strRef>
          </c:tx>
          <c:spPr>
            <a:pattFill prst="dk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'Tubers  fresh weight '!$O$10:$R$10</c:f>
                <c:numCache>
                  <c:formatCode>General</c:formatCode>
                  <c:ptCount val="4"/>
                  <c:pt idx="0">
                    <c:v>0.94300000021849617</c:v>
                  </c:pt>
                  <c:pt idx="1">
                    <c:v>1.4412704908970235</c:v>
                  </c:pt>
                  <c:pt idx="2">
                    <c:v>0.91543248761438767</c:v>
                  </c:pt>
                  <c:pt idx="3">
                    <c:v>0.92792722069394307</c:v>
                  </c:pt>
                </c:numCache>
              </c:numRef>
            </c:plus>
            <c:minus>
              <c:numRef>
                <c:f>'Tubers  fresh weight '!$O$10:$R$10</c:f>
                <c:numCache>
                  <c:formatCode>General</c:formatCode>
                  <c:ptCount val="4"/>
                  <c:pt idx="0">
                    <c:v>0.94300000021849617</c:v>
                  </c:pt>
                  <c:pt idx="1">
                    <c:v>1.4412704908970235</c:v>
                  </c:pt>
                  <c:pt idx="2">
                    <c:v>0.91543248761438767</c:v>
                  </c:pt>
                  <c:pt idx="3">
                    <c:v>0.92792722069394307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'Tubers  fresh weight '!$M$5:$N$8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'Tubers  fresh weight '!$P$5:$P$8</c:f>
              <c:numCache>
                <c:formatCode>General</c:formatCode>
                <c:ptCount val="4"/>
                <c:pt idx="0">
                  <c:v>31.096666666666664</c:v>
                </c:pt>
                <c:pt idx="1">
                  <c:v>24.183333333333334</c:v>
                </c:pt>
                <c:pt idx="2">
                  <c:v>26.430000000000003</c:v>
                </c:pt>
                <c:pt idx="3">
                  <c:v>24.183333333333334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6A1-4D66-AC74-30B961981B2A}"/>
            </c:ext>
          </c:extLst>
        </c:ser>
        <c:ser>
          <c:idx val="2"/>
          <c:order val="2"/>
          <c:tx>
            <c:strRef>
              <c:f>'Tubers  fresh weight '!$Q$4</c:f>
              <c:strCache>
                <c:ptCount val="1"/>
                <c:pt idx="0">
                  <c:v>0.75  mM TU</c:v>
                </c:pt>
              </c:strCache>
            </c:strRef>
          </c:tx>
          <c:spPr>
            <a:pattFill prst="pct8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'Tubers  fresh weight '!$O$11:$R$11</c:f>
                <c:numCache>
                  <c:formatCode>General</c:formatCode>
                  <c:ptCount val="4"/>
                  <c:pt idx="0">
                    <c:v>0.91033274940306896</c:v>
                  </c:pt>
                  <c:pt idx="1">
                    <c:v>1.4218713254334043</c:v>
                  </c:pt>
                  <c:pt idx="2">
                    <c:v>1.4111901220853864</c:v>
                  </c:pt>
                  <c:pt idx="3">
                    <c:v>1.4218713254334043</c:v>
                  </c:pt>
                </c:numCache>
              </c:numRef>
            </c:plus>
            <c:minus>
              <c:numRef>
                <c:f>'Tubers  fresh weight '!$O$11:$R$11</c:f>
                <c:numCache>
                  <c:formatCode>General</c:formatCode>
                  <c:ptCount val="4"/>
                  <c:pt idx="0">
                    <c:v>0.91033274940306896</c:v>
                  </c:pt>
                  <c:pt idx="1">
                    <c:v>1.4218713254334043</c:v>
                  </c:pt>
                  <c:pt idx="2">
                    <c:v>1.4111901220853864</c:v>
                  </c:pt>
                  <c:pt idx="3">
                    <c:v>1.4218713254334043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'Tubers  fresh weight '!$M$5:$N$8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'Tubers  fresh weight '!$Q$5:$Q$8</c:f>
              <c:numCache>
                <c:formatCode>General</c:formatCode>
                <c:ptCount val="4"/>
                <c:pt idx="0">
                  <c:v>31.886666666666667</c:v>
                </c:pt>
                <c:pt idx="1">
                  <c:v>29.52</c:v>
                </c:pt>
                <c:pt idx="2">
                  <c:v>28.553333333333331</c:v>
                </c:pt>
                <c:pt idx="3">
                  <c:v>29.52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6A1-4D66-AC74-30B961981B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3607424"/>
        <c:axId val="203609216"/>
      </c:barChart>
      <c:catAx>
        <c:axId val="2036074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one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03609216"/>
        <c:crosses val="autoZero"/>
        <c:auto val="1"/>
        <c:lblAlgn val="ctr"/>
        <c:lblOffset val="100"/>
        <c:noMultiLvlLbl val="0"/>
      </c:catAx>
      <c:valAx>
        <c:axId val="2036092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Tubers fresh weight (g) </a:t>
                </a:r>
              </a:p>
            </c:rich>
          </c:tx>
          <c:layout>
            <c:manualLayout>
              <c:xMode val="edge"/>
              <c:yMode val="edge"/>
              <c:x val="1.033901386964739E-4"/>
              <c:y val="6.4237365162010285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0360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15843262954961"/>
          <c:y val="2.2533421371587765E-2"/>
          <c:w val="0.79458040090121407"/>
          <c:h val="0.780077975689931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'Tubers  dry weight  '!$O$4</c:f>
              <c:strCache>
                <c:ptCount val="1"/>
                <c:pt idx="0">
                  <c:v>0 mM TU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'Tubers  dry weight  '!$O$9:$R$9</c:f>
                <c:numCache>
                  <c:formatCode>General</c:formatCode>
                  <c:ptCount val="4"/>
                  <c:pt idx="0">
                    <c:v>1.1898297871660137</c:v>
                  </c:pt>
                  <c:pt idx="1">
                    <c:v>0.90421943947544847</c:v>
                  </c:pt>
                  <c:pt idx="2">
                    <c:v>1.3973263635553801</c:v>
                  </c:pt>
                  <c:pt idx="3">
                    <c:v>0.90421943947544847</c:v>
                  </c:pt>
                </c:numCache>
              </c:numRef>
            </c:plus>
            <c:minus>
              <c:numRef>
                <c:f>'Tubers  dry weight  '!$O$9:$R$9</c:f>
                <c:numCache>
                  <c:formatCode>General</c:formatCode>
                  <c:ptCount val="4"/>
                  <c:pt idx="0">
                    <c:v>1.1898297871660137</c:v>
                  </c:pt>
                  <c:pt idx="1">
                    <c:v>0.90421943947544847</c:v>
                  </c:pt>
                  <c:pt idx="2">
                    <c:v>1.3973263635553801</c:v>
                  </c:pt>
                  <c:pt idx="3">
                    <c:v>0.90421943947544847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'Tubers  dry weight  '!$M$5:$N$8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'Tubers  dry weight  '!$O$5:$O$8</c:f>
              <c:numCache>
                <c:formatCode>General</c:formatCode>
                <c:ptCount val="4"/>
                <c:pt idx="0">
                  <c:v>17.116666666666664</c:v>
                </c:pt>
                <c:pt idx="1">
                  <c:v>14.783333333333333</c:v>
                </c:pt>
                <c:pt idx="2">
                  <c:v>16.45</c:v>
                </c:pt>
                <c:pt idx="3">
                  <c:v>12.783333333333333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18-4D84-86C4-BE933F11CDF3}"/>
            </c:ext>
          </c:extLst>
        </c:ser>
        <c:ser>
          <c:idx val="1"/>
          <c:order val="1"/>
          <c:tx>
            <c:strRef>
              <c:f>'Tubers  dry weight  '!$P$4</c:f>
              <c:strCache>
                <c:ptCount val="1"/>
                <c:pt idx="0">
                  <c:v>0.5  mM TU</c:v>
                </c:pt>
              </c:strCache>
            </c:strRef>
          </c:tx>
          <c:spPr>
            <a:pattFill prst="dk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'Tubers  dry weight  '!$O$10:$R$10</c:f>
                <c:numCache>
                  <c:formatCode>General</c:formatCode>
                  <c:ptCount val="4"/>
                  <c:pt idx="0">
                    <c:v>0.40339753481651069</c:v>
                  </c:pt>
                  <c:pt idx="1">
                    <c:v>1.4778972690653491</c:v>
                  </c:pt>
                  <c:pt idx="2">
                    <c:v>0.40339753481651069</c:v>
                  </c:pt>
                  <c:pt idx="3">
                    <c:v>1.0809454625919432</c:v>
                  </c:pt>
                </c:numCache>
              </c:numRef>
            </c:plus>
            <c:minus>
              <c:numRef>
                <c:f>'Tubers  dry weight  '!$O$10:$R$10</c:f>
                <c:numCache>
                  <c:formatCode>General</c:formatCode>
                  <c:ptCount val="4"/>
                  <c:pt idx="0">
                    <c:v>0.40339753481651069</c:v>
                  </c:pt>
                  <c:pt idx="1">
                    <c:v>1.4778972690653491</c:v>
                  </c:pt>
                  <c:pt idx="2">
                    <c:v>0.40339753481651069</c:v>
                  </c:pt>
                  <c:pt idx="3">
                    <c:v>1.0809454625919432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'Tubers  dry weight  '!$M$5:$N$8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'Tubers  dry weight  '!$P$5:$P$8</c:f>
              <c:numCache>
                <c:formatCode>General</c:formatCode>
                <c:ptCount val="4"/>
                <c:pt idx="0">
                  <c:v>18.783333333333331</c:v>
                </c:pt>
                <c:pt idx="1">
                  <c:v>17.116666666666667</c:v>
                </c:pt>
                <c:pt idx="2">
                  <c:v>18.783333333333331</c:v>
                </c:pt>
                <c:pt idx="3">
                  <c:v>16.116666666666667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18-4D84-86C4-BE933F11CDF3}"/>
            </c:ext>
          </c:extLst>
        </c:ser>
        <c:ser>
          <c:idx val="2"/>
          <c:order val="2"/>
          <c:tx>
            <c:strRef>
              <c:f>'Tubers  dry weight  '!$Q$4</c:f>
              <c:strCache>
                <c:ptCount val="1"/>
                <c:pt idx="0">
                  <c:v>0.75  mM TU</c:v>
                </c:pt>
              </c:strCache>
            </c:strRef>
          </c:tx>
          <c:spPr>
            <a:pattFill prst="pct8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'Tubers  dry weight  '!$O$11:$R$11</c:f>
                <c:numCache>
                  <c:formatCode>General</c:formatCode>
                  <c:ptCount val="4"/>
                  <c:pt idx="0">
                    <c:v>0.54436629092205691</c:v>
                  </c:pt>
                  <c:pt idx="1">
                    <c:v>1.2756419162723593</c:v>
                  </c:pt>
                  <c:pt idx="2">
                    <c:v>0.27126603712955738</c:v>
                  </c:pt>
                  <c:pt idx="3">
                    <c:v>0.40057150080723097</c:v>
                  </c:pt>
                </c:numCache>
              </c:numRef>
            </c:plus>
            <c:minus>
              <c:numRef>
                <c:f>'Tubers  dry weight  '!$O$11:$R$11</c:f>
                <c:numCache>
                  <c:formatCode>General</c:formatCode>
                  <c:ptCount val="4"/>
                  <c:pt idx="0">
                    <c:v>0.54436629092205691</c:v>
                  </c:pt>
                  <c:pt idx="1">
                    <c:v>1.2756419162723593</c:v>
                  </c:pt>
                  <c:pt idx="2">
                    <c:v>0.27126603712955738</c:v>
                  </c:pt>
                  <c:pt idx="3">
                    <c:v>0.40057150080723097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'Tubers  dry weight  '!$M$5:$N$8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'Tubers  dry weight  '!$Q$5:$Q$8</c:f>
              <c:numCache>
                <c:formatCode>General</c:formatCode>
                <c:ptCount val="4"/>
                <c:pt idx="0">
                  <c:v>26.22</c:v>
                </c:pt>
                <c:pt idx="1">
                  <c:v>22.886666666666667</c:v>
                </c:pt>
                <c:pt idx="2">
                  <c:v>25.553333333333331</c:v>
                </c:pt>
                <c:pt idx="3">
                  <c:v>21.886666666666667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F18-4D84-86C4-BE933F11C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3811072"/>
        <c:axId val="203620352"/>
      </c:barChart>
      <c:catAx>
        <c:axId val="20381107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03620352"/>
        <c:crosses val="autoZero"/>
        <c:auto val="1"/>
        <c:lblAlgn val="ctr"/>
        <c:lblOffset val="100"/>
        <c:noMultiLvlLbl val="0"/>
      </c:catAx>
      <c:valAx>
        <c:axId val="20362035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Tubers dry weight (g plant</a:t>
                </a:r>
                <a:r>
                  <a:rPr lang="en-US" b="0" baseline="30000"/>
                  <a:t>-1</a:t>
                </a:r>
                <a:r>
                  <a:rPr lang="en-US" b="0"/>
                  <a:t>) </a:t>
                </a:r>
              </a:p>
            </c:rich>
          </c:tx>
          <c:layout>
            <c:manualLayout>
              <c:xMode val="edge"/>
              <c:yMode val="edge"/>
              <c:x val="3.0019406600343863E-3"/>
              <c:y val="9.156270826648237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03811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15843262954961"/>
          <c:y val="2.2533421371587765E-2"/>
          <c:w val="0.79458040090121407"/>
          <c:h val="0.830446462490276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'Plant height '!$M$4</c:f>
              <c:strCache>
                <c:ptCount val="1"/>
                <c:pt idx="0">
                  <c:v>0 mM TU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'Plant height '!$M$9:$P$9</c:f>
                <c:numCache>
                  <c:formatCode>General</c:formatCode>
                  <c:ptCount val="4"/>
                  <c:pt idx="0">
                    <c:v>0.5780346820809249</c:v>
                  </c:pt>
                  <c:pt idx="1">
                    <c:v>0.72734435792589125</c:v>
                  </c:pt>
                  <c:pt idx="2">
                    <c:v>0.5780346820809249</c:v>
                  </c:pt>
                  <c:pt idx="3">
                    <c:v>0.72734435792589125</c:v>
                  </c:pt>
                </c:numCache>
              </c:numRef>
            </c:plus>
            <c:minus>
              <c:numRef>
                <c:f>'Plant height '!$M$9:$P$9</c:f>
                <c:numCache>
                  <c:formatCode>General</c:formatCode>
                  <c:ptCount val="4"/>
                  <c:pt idx="0">
                    <c:v>0.5780346820809249</c:v>
                  </c:pt>
                  <c:pt idx="1">
                    <c:v>0.72734435792589125</c:v>
                  </c:pt>
                  <c:pt idx="2">
                    <c:v>0.5780346820809249</c:v>
                  </c:pt>
                  <c:pt idx="3">
                    <c:v>0.72734435792589125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'Plant height '!$K$5:$L$8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'Plant height '!$M$5:$M$8</c:f>
              <c:numCache>
                <c:formatCode>General</c:formatCode>
                <c:ptCount val="4"/>
                <c:pt idx="0">
                  <c:v>17</c:v>
                </c:pt>
                <c:pt idx="1">
                  <c:v>11.5</c:v>
                </c:pt>
                <c:pt idx="2">
                  <c:v>14</c:v>
                </c:pt>
                <c:pt idx="3">
                  <c:v>11.833333333333334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AC-40FA-BE48-3307F1D2D3A7}"/>
            </c:ext>
          </c:extLst>
        </c:ser>
        <c:ser>
          <c:idx val="1"/>
          <c:order val="1"/>
          <c:tx>
            <c:strRef>
              <c:f>'Plant height '!$N$4</c:f>
              <c:strCache>
                <c:ptCount val="1"/>
                <c:pt idx="0">
                  <c:v>0.5  mM TU</c:v>
                </c:pt>
              </c:strCache>
            </c:strRef>
          </c:tx>
          <c:spPr>
            <a:pattFill prst="dk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'Plant height '!$M$10:$P$10</c:f>
                <c:numCache>
                  <c:formatCode>General</c:formatCode>
                  <c:ptCount val="4"/>
                  <c:pt idx="0">
                    <c:v>0.521033421309825</c:v>
                  </c:pt>
                  <c:pt idx="1">
                    <c:v>0.16686423965018088</c:v>
                  </c:pt>
                  <c:pt idx="2">
                    <c:v>0.76466800897820542</c:v>
                  </c:pt>
                  <c:pt idx="3">
                    <c:v>0.25029635947527129</c:v>
                  </c:pt>
                </c:numCache>
              </c:numRef>
            </c:plus>
            <c:minus>
              <c:numRef>
                <c:f>'Plant height '!$M$10:$P$10</c:f>
                <c:numCache>
                  <c:formatCode>General</c:formatCode>
                  <c:ptCount val="4"/>
                  <c:pt idx="0">
                    <c:v>0.521033421309825</c:v>
                  </c:pt>
                  <c:pt idx="1">
                    <c:v>0.16686423965018088</c:v>
                  </c:pt>
                  <c:pt idx="2">
                    <c:v>0.76466800897820542</c:v>
                  </c:pt>
                  <c:pt idx="3">
                    <c:v>0.25029635947527129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'Plant height '!$K$5:$L$8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'Plant height '!$N$5:$N$8</c:f>
              <c:numCache>
                <c:formatCode>General</c:formatCode>
                <c:ptCount val="4"/>
                <c:pt idx="0">
                  <c:v>18</c:v>
                </c:pt>
                <c:pt idx="1">
                  <c:v>15.166666666666666</c:v>
                </c:pt>
                <c:pt idx="2">
                  <c:v>15</c:v>
                </c:pt>
                <c:pt idx="3">
                  <c:v>15.25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0AC-40FA-BE48-3307F1D2D3A7}"/>
            </c:ext>
          </c:extLst>
        </c:ser>
        <c:ser>
          <c:idx val="2"/>
          <c:order val="2"/>
          <c:tx>
            <c:strRef>
              <c:f>'Plant height '!$O$4</c:f>
              <c:strCache>
                <c:ptCount val="1"/>
                <c:pt idx="0">
                  <c:v>0.75  mM TU</c:v>
                </c:pt>
              </c:strCache>
            </c:strRef>
          </c:tx>
          <c:spPr>
            <a:pattFill prst="pct8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'Plant height '!$M$11:$P$11</c:f>
                <c:numCache>
                  <c:formatCode>General</c:formatCode>
                  <c:ptCount val="4"/>
                  <c:pt idx="0">
                    <c:v>0.44148128082426202</c:v>
                  </c:pt>
                  <c:pt idx="1">
                    <c:v>0</c:v>
                  </c:pt>
                  <c:pt idx="2">
                    <c:v>0.33372847930036176</c:v>
                  </c:pt>
                  <c:pt idx="3">
                    <c:v>0</c:v>
                  </c:pt>
                </c:numCache>
              </c:numRef>
            </c:plus>
            <c:minus>
              <c:numRef>
                <c:f>'Plant height '!$M$11:$P$11</c:f>
                <c:numCache>
                  <c:formatCode>General</c:formatCode>
                  <c:ptCount val="4"/>
                  <c:pt idx="0">
                    <c:v>0.44148128082426202</c:v>
                  </c:pt>
                  <c:pt idx="1">
                    <c:v>0</c:v>
                  </c:pt>
                  <c:pt idx="2">
                    <c:v>0.33372847930036176</c:v>
                  </c:pt>
                  <c:pt idx="3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'Plant height '!$K$5:$L$8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'Plant height '!$O$5:$O$8</c:f>
              <c:numCache>
                <c:formatCode>General</c:formatCode>
                <c:ptCount val="4"/>
                <c:pt idx="0">
                  <c:v>20.166666666666668</c:v>
                </c:pt>
                <c:pt idx="1">
                  <c:v>20</c:v>
                </c:pt>
                <c:pt idx="2">
                  <c:v>18</c:v>
                </c:pt>
                <c:pt idx="3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0AC-40FA-BE48-3307F1D2D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9496064"/>
        <c:axId val="199497600"/>
      </c:barChart>
      <c:catAx>
        <c:axId val="199496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497600"/>
        <c:crosses val="autoZero"/>
        <c:auto val="1"/>
        <c:lblAlgn val="ctr"/>
        <c:lblOffset val="100"/>
        <c:noMultiLvlLbl val="0"/>
      </c:catAx>
      <c:valAx>
        <c:axId val="1994976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latin typeface="Arial" panose="020B0604020202020204" pitchFamily="34" charset="0"/>
                    <a:cs typeface="Arial" panose="020B0604020202020204" pitchFamily="34" charset="0"/>
                  </a:rPr>
                  <a:t>Plant</a:t>
                </a:r>
                <a:r>
                  <a:rPr lang="en-US" baseline="0">
                    <a:latin typeface="Arial" panose="020B0604020202020204" pitchFamily="34" charset="0"/>
                    <a:cs typeface="Arial" panose="020B0604020202020204" pitchFamily="34" charset="0"/>
                  </a:rPr>
                  <a:t> height   (cm)</a:t>
                </a:r>
                <a:endParaRPr lang="en-US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0342658517959685E-4"/>
              <c:y val="0.2796506129305268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49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536879257348194"/>
          <c:y val="2.0689731812553652E-2"/>
          <c:w val="0.85863121078609816"/>
          <c:h val="6.60937910333578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945465150189559"/>
          <c:y val="2.2533421371587765E-2"/>
          <c:w val="0.79921004666083406"/>
          <c:h val="0.830446462490276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'Total soluble sugars1'!$O$4</c:f>
              <c:strCache>
                <c:ptCount val="1"/>
                <c:pt idx="0">
                  <c:v>0 mM TU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'Total soluble sugars1'!$O$9:$R$9</c:f>
                <c:numCache>
                  <c:formatCode>General</c:formatCode>
                  <c:ptCount val="4"/>
                  <c:pt idx="0">
                    <c:v>0.86393170913376183</c:v>
                  </c:pt>
                  <c:pt idx="1">
                    <c:v>4.6474783038012264</c:v>
                  </c:pt>
                  <c:pt idx="2">
                    <c:v>9.3842814791652547</c:v>
                  </c:pt>
                  <c:pt idx="3">
                    <c:v>4.6474783038012264</c:v>
                  </c:pt>
                </c:numCache>
              </c:numRef>
            </c:plus>
            <c:minus>
              <c:numRef>
                <c:f>'Total soluble sugars1'!$O$9:$R$9</c:f>
                <c:numCache>
                  <c:formatCode>General</c:formatCode>
                  <c:ptCount val="4"/>
                  <c:pt idx="0">
                    <c:v>0.86393170913376183</c:v>
                  </c:pt>
                  <c:pt idx="1">
                    <c:v>4.6474783038012264</c:v>
                  </c:pt>
                  <c:pt idx="2">
                    <c:v>9.3842814791652547</c:v>
                  </c:pt>
                  <c:pt idx="3">
                    <c:v>4.6474783038012264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'Total soluble sugars1'!$M$5:$N$8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</c:v>
                  </c:pt>
                </c:lvl>
              </c:multiLvlStrCache>
            </c:multiLvlStrRef>
          </c:cat>
          <c:val>
            <c:numRef>
              <c:f>'Total soluble sugars1'!$O$5:$O$8</c:f>
              <c:numCache>
                <c:formatCode>General</c:formatCode>
                <c:ptCount val="4"/>
                <c:pt idx="0">
                  <c:v>137.11484593837534</c:v>
                </c:pt>
                <c:pt idx="1">
                  <c:v>188.34733893557402</c:v>
                </c:pt>
                <c:pt idx="2">
                  <c:v>142.35294117647061</c:v>
                </c:pt>
                <c:pt idx="3">
                  <c:v>170.394957983193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B8-4E54-BAB4-642885FC701E}"/>
            </c:ext>
          </c:extLst>
        </c:ser>
        <c:ser>
          <c:idx val="1"/>
          <c:order val="1"/>
          <c:tx>
            <c:strRef>
              <c:f>'Total soluble sugars1'!$P$4</c:f>
              <c:strCache>
                <c:ptCount val="1"/>
                <c:pt idx="0">
                  <c:v>0.5  mM TU</c:v>
                </c:pt>
              </c:strCache>
            </c:strRef>
          </c:tx>
          <c:spPr>
            <a:pattFill prst="dk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'Total soluble sugars1'!$O$10:$R$10</c:f>
                <c:numCache>
                  <c:formatCode>General</c:formatCode>
                  <c:ptCount val="4"/>
                  <c:pt idx="0">
                    <c:v>4.0445251057785336</c:v>
                  </c:pt>
                  <c:pt idx="1">
                    <c:v>22.07739960566914</c:v>
                  </c:pt>
                  <c:pt idx="2">
                    <c:v>2.2137327177549428</c:v>
                  </c:pt>
                  <c:pt idx="3">
                    <c:v>13.477927550622686</c:v>
                  </c:pt>
                </c:numCache>
              </c:numRef>
            </c:plus>
            <c:minus>
              <c:numRef>
                <c:f>'Total soluble sugars1'!$O$10:$R$10</c:f>
                <c:numCache>
                  <c:formatCode>General</c:formatCode>
                  <c:ptCount val="4"/>
                  <c:pt idx="0">
                    <c:v>4.0445251057785336</c:v>
                  </c:pt>
                  <c:pt idx="1">
                    <c:v>22.07739960566914</c:v>
                  </c:pt>
                  <c:pt idx="2">
                    <c:v>2.2137327177549428</c:v>
                  </c:pt>
                  <c:pt idx="3">
                    <c:v>13.477927550622686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'Total soluble sugars1'!$M$5:$N$8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</c:v>
                  </c:pt>
                </c:lvl>
              </c:multiLvlStrCache>
            </c:multiLvlStrRef>
          </c:cat>
          <c:val>
            <c:numRef>
              <c:f>'Total soluble sugars1'!$P$5:$P$8</c:f>
              <c:numCache>
                <c:formatCode>General</c:formatCode>
                <c:ptCount val="4"/>
                <c:pt idx="0">
                  <c:v>230.08403361344531</c:v>
                </c:pt>
                <c:pt idx="1">
                  <c:v>248.65546218487438</c:v>
                </c:pt>
                <c:pt idx="2">
                  <c:v>214.53781512605067</c:v>
                </c:pt>
                <c:pt idx="3">
                  <c:v>257.49019607843138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7B8-4E54-BAB4-642885FC701E}"/>
            </c:ext>
          </c:extLst>
        </c:ser>
        <c:ser>
          <c:idx val="2"/>
          <c:order val="2"/>
          <c:tx>
            <c:strRef>
              <c:f>'Total soluble sugars1'!$Q$4</c:f>
              <c:strCache>
                <c:ptCount val="1"/>
                <c:pt idx="0">
                  <c:v>0.75  mM TU</c:v>
                </c:pt>
              </c:strCache>
            </c:strRef>
          </c:tx>
          <c:spPr>
            <a:pattFill prst="pct8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'Total soluble sugars1'!$O$11:$R$11</c:f>
                <c:numCache>
                  <c:formatCode>General</c:formatCode>
                  <c:ptCount val="4"/>
                  <c:pt idx="0">
                    <c:v>3.1157074490735193</c:v>
                  </c:pt>
                  <c:pt idx="1">
                    <c:v>2.2684790263438765</c:v>
                  </c:pt>
                  <c:pt idx="2">
                    <c:v>17.535898471288753</c:v>
                  </c:pt>
                  <c:pt idx="3">
                    <c:v>2.2643269226814771</c:v>
                  </c:pt>
                </c:numCache>
              </c:numRef>
            </c:plus>
            <c:minus>
              <c:numRef>
                <c:f>'Total soluble sugars1'!$O$11:$R$11</c:f>
                <c:numCache>
                  <c:formatCode>General</c:formatCode>
                  <c:ptCount val="4"/>
                  <c:pt idx="0">
                    <c:v>3.1157074490735193</c:v>
                  </c:pt>
                  <c:pt idx="1">
                    <c:v>2.2684790263438765</c:v>
                  </c:pt>
                  <c:pt idx="2">
                    <c:v>17.535898471288753</c:v>
                  </c:pt>
                  <c:pt idx="3">
                    <c:v>2.2643269226814771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'Total soluble sugars1'!$M$5:$N$8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</c:v>
                  </c:pt>
                </c:lvl>
              </c:multiLvlStrCache>
            </c:multiLvlStrRef>
          </c:cat>
          <c:val>
            <c:numRef>
              <c:f>'Total soluble sugars1'!$Q$5:$Q$8</c:f>
              <c:numCache>
                <c:formatCode>General</c:formatCode>
                <c:ptCount val="4"/>
                <c:pt idx="0">
                  <c:v>259.18767507002832</c:v>
                </c:pt>
                <c:pt idx="1">
                  <c:v>331.6806722689073</c:v>
                </c:pt>
                <c:pt idx="2">
                  <c:v>262.40896358543398</c:v>
                </c:pt>
                <c:pt idx="3">
                  <c:v>316.18207282913164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7B8-4E54-BAB4-642885FC7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341312"/>
        <c:axId val="21342848"/>
      </c:barChart>
      <c:catAx>
        <c:axId val="2134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42848"/>
        <c:crosses val="autoZero"/>
        <c:auto val="1"/>
        <c:lblAlgn val="ctr"/>
        <c:lblOffset val="100"/>
        <c:noMultiLvlLbl val="0"/>
      </c:catAx>
      <c:valAx>
        <c:axId val="2134284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 b="1">
                    <a:latin typeface="Arial" panose="020B0604020202020204" pitchFamily="34" charset="0"/>
                    <a:cs typeface="Arial" panose="020B0604020202020204" pitchFamily="34" charset="0"/>
                  </a:rPr>
                  <a:t>Total</a:t>
                </a:r>
                <a:r>
                  <a:rPr lang="en-US" sz="800" b="1" baseline="0">
                    <a:latin typeface="Arial" panose="020B0604020202020204" pitchFamily="34" charset="0"/>
                    <a:cs typeface="Arial" panose="020B0604020202020204" pitchFamily="34" charset="0"/>
                  </a:rPr>
                  <a:t> Soluble Sugars </a:t>
                </a:r>
                <a:r>
                  <a:rPr lang="en-US" sz="800" b="1" i="0" u="none" strike="noStrike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(mg g</a:t>
                </a:r>
                <a:r>
                  <a:rPr lang="en-US" sz="800" b="1" i="0" u="none" strike="noStrike" baseline="3000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-1 </a:t>
                </a:r>
                <a:r>
                  <a:rPr lang="en-US" sz="800" b="1" i="0" u="none" strike="noStrike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FW )</a:t>
                </a:r>
                <a:endParaRPr lang="en-US" sz="800" b="1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0352872557596967E-4"/>
              <c:y val="0.1185393700787401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4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15843262954961"/>
          <c:y val="2.2533421371587765E-2"/>
          <c:w val="0.79458040090121407"/>
          <c:h val="0.830446462490276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'number of leaves '!$O$4</c:f>
              <c:strCache>
                <c:ptCount val="1"/>
                <c:pt idx="0">
                  <c:v>0 mM TU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'number of leaves '!$O$9:$R$9</c:f>
                <c:numCache>
                  <c:formatCode>General</c:formatCode>
                  <c:ptCount val="4"/>
                  <c:pt idx="0">
                    <c:v>0.6674569586007234</c:v>
                  </c:pt>
                  <c:pt idx="1">
                    <c:v>1.2032751442000742</c:v>
                  </c:pt>
                  <c:pt idx="2">
                    <c:v>0.5780346820809249</c:v>
                  </c:pt>
                  <c:pt idx="3">
                    <c:v>1.2032751442000742</c:v>
                  </c:pt>
                </c:numCache>
              </c:numRef>
            </c:plus>
            <c:minus>
              <c:numRef>
                <c:f>'number of leaves '!$O$9:$R$9</c:f>
                <c:numCache>
                  <c:formatCode>General</c:formatCode>
                  <c:ptCount val="4"/>
                  <c:pt idx="0">
                    <c:v>0.6674569586007234</c:v>
                  </c:pt>
                  <c:pt idx="1">
                    <c:v>1.2032751442000742</c:v>
                  </c:pt>
                  <c:pt idx="2">
                    <c:v>0.5780346820809249</c:v>
                  </c:pt>
                  <c:pt idx="3">
                    <c:v>1.2032751442000742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'number of leaves '!$M$5:$N$8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'number of leaves '!$O$5:$O$8</c:f>
              <c:numCache>
                <c:formatCode>General</c:formatCode>
                <c:ptCount val="4"/>
                <c:pt idx="0">
                  <c:v>21.333333333333332</c:v>
                </c:pt>
                <c:pt idx="1">
                  <c:v>17</c:v>
                </c:pt>
                <c:pt idx="2">
                  <c:v>22</c:v>
                </c:pt>
                <c:pt idx="3">
                  <c:v>16.666666666666668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CAB-4753-BE4E-A9A354542CF3}"/>
            </c:ext>
          </c:extLst>
        </c:ser>
        <c:ser>
          <c:idx val="1"/>
          <c:order val="1"/>
          <c:tx>
            <c:strRef>
              <c:f>'number of leaves '!$P$4</c:f>
              <c:strCache>
                <c:ptCount val="1"/>
                <c:pt idx="0">
                  <c:v>0.5  mM TU</c:v>
                </c:pt>
              </c:strCache>
            </c:strRef>
          </c:tx>
          <c:spPr>
            <a:pattFill prst="dk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'number of leaves '!$O$10:$R$10</c:f>
                <c:numCache>
                  <c:formatCode>General</c:formatCode>
                  <c:ptCount val="4"/>
                  <c:pt idx="0">
                    <c:v>1.6686423965018122</c:v>
                  </c:pt>
                  <c:pt idx="1">
                    <c:v>1.4546887158517825</c:v>
                  </c:pt>
                  <c:pt idx="2">
                    <c:v>1.4546887158517825</c:v>
                  </c:pt>
                  <c:pt idx="3">
                    <c:v>1.5293360179564108</c:v>
                  </c:pt>
                </c:numCache>
              </c:numRef>
            </c:plus>
            <c:minus>
              <c:numRef>
                <c:f>'number of leaves '!$O$10:$R$10</c:f>
                <c:numCache>
                  <c:formatCode>General</c:formatCode>
                  <c:ptCount val="4"/>
                  <c:pt idx="0">
                    <c:v>1.6686423965018122</c:v>
                  </c:pt>
                  <c:pt idx="1">
                    <c:v>1.4546887158517825</c:v>
                  </c:pt>
                  <c:pt idx="2">
                    <c:v>1.4546887158517825</c:v>
                  </c:pt>
                  <c:pt idx="3">
                    <c:v>1.5293360179564108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'number of leaves '!$M$5:$N$8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'number of leaves '!$P$5:$P$8</c:f>
              <c:numCache>
                <c:formatCode>General</c:formatCode>
                <c:ptCount val="4"/>
                <c:pt idx="0">
                  <c:v>23.333333333333332</c:v>
                </c:pt>
                <c:pt idx="1">
                  <c:v>22.333333333333332</c:v>
                </c:pt>
                <c:pt idx="2">
                  <c:v>24.666666666666668</c:v>
                </c:pt>
                <c:pt idx="3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CAB-4753-BE4E-A9A354542CF3}"/>
            </c:ext>
          </c:extLst>
        </c:ser>
        <c:ser>
          <c:idx val="2"/>
          <c:order val="2"/>
          <c:tx>
            <c:strRef>
              <c:f>'number of leaves '!$Q$4</c:f>
              <c:strCache>
                <c:ptCount val="1"/>
                <c:pt idx="0">
                  <c:v>0.75  mM TU</c:v>
                </c:pt>
              </c:strCache>
            </c:strRef>
          </c:tx>
          <c:spPr>
            <a:pattFill prst="pct8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'number of leaves '!$O$11:$R$11</c:f>
                <c:numCache>
                  <c:formatCode>General</c:formatCode>
                  <c:ptCount val="4"/>
                  <c:pt idx="0">
                    <c:v>0.5780346820809249</c:v>
                  </c:pt>
                  <c:pt idx="1">
                    <c:v>0.88296256164852405</c:v>
                  </c:pt>
                  <c:pt idx="2">
                    <c:v>0.88296256164852416</c:v>
                  </c:pt>
                  <c:pt idx="3">
                    <c:v>1.8581215339100141</c:v>
                  </c:pt>
                </c:numCache>
              </c:numRef>
            </c:plus>
            <c:minus>
              <c:numRef>
                <c:f>'number of leaves '!$O$11:$R$11</c:f>
                <c:numCache>
                  <c:formatCode>General</c:formatCode>
                  <c:ptCount val="4"/>
                  <c:pt idx="0">
                    <c:v>0.5780346820809249</c:v>
                  </c:pt>
                  <c:pt idx="1">
                    <c:v>0.88296256164852405</c:v>
                  </c:pt>
                  <c:pt idx="2">
                    <c:v>0.88296256164852416</c:v>
                  </c:pt>
                  <c:pt idx="3">
                    <c:v>1.8581215339100141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'number of leaves '!$M$5:$N$8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'number of leaves '!$Q$5:$Q$8</c:f>
              <c:numCache>
                <c:formatCode>General</c:formatCode>
                <c:ptCount val="4"/>
                <c:pt idx="0">
                  <c:v>29</c:v>
                </c:pt>
                <c:pt idx="1">
                  <c:v>27.333333333333332</c:v>
                </c:pt>
                <c:pt idx="2">
                  <c:v>26.333333333333332</c:v>
                </c:pt>
                <c:pt idx="3">
                  <c:v>24.666666666666668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CAB-4753-BE4E-A9A354542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9129728"/>
        <c:axId val="199139712"/>
      </c:barChart>
      <c:catAx>
        <c:axId val="1991297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one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139712"/>
        <c:crosses val="autoZero"/>
        <c:auto val="1"/>
        <c:lblAlgn val="ctr"/>
        <c:lblOffset val="100"/>
        <c:noMultiLvlLbl val="0"/>
      </c:catAx>
      <c:valAx>
        <c:axId val="1991397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latin typeface="Arial" panose="020B0604020202020204" pitchFamily="34" charset="0"/>
                    <a:cs typeface="Arial" panose="020B0604020202020204" pitchFamily="34" charset="0"/>
                  </a:rPr>
                  <a:t>(Nunmer</a:t>
                </a:r>
                <a:r>
                  <a:rPr lang="en-US" baseline="0">
                    <a:latin typeface="Arial" panose="020B0604020202020204" pitchFamily="34" charset="0"/>
                    <a:cs typeface="Arial" panose="020B0604020202020204" pitchFamily="34" charset="0"/>
                  </a:rPr>
                  <a:t> of Leaves  plant -</a:t>
                </a:r>
                <a:r>
                  <a:rPr lang="en-US" baseline="30000">
                    <a:latin typeface="Arial" panose="020B0604020202020204" pitchFamily="34" charset="0"/>
                    <a:cs typeface="Arial" panose="020B0604020202020204" pitchFamily="34" charset="0"/>
                  </a:rPr>
                  <a:t>1</a:t>
                </a:r>
                <a:r>
                  <a:rPr lang="en-US" baseline="0">
                    <a:latin typeface="Arial" panose="020B0604020202020204" pitchFamily="34" charset="0"/>
                    <a:cs typeface="Arial" panose="020B0604020202020204" pitchFamily="34" charset="0"/>
                  </a:rPr>
                  <a:t>)</a:t>
                </a:r>
                <a:endParaRPr lang="en-US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0352872557596967E-4"/>
              <c:y val="0.1810275590551181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129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536879257348194"/>
          <c:y val="2.0689731812553652E-2"/>
          <c:w val="0.85863121078609816"/>
          <c:h val="6.60937910333578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15832693232737"/>
          <c:y val="2.2533290207792194E-2"/>
          <c:w val="0.79458040090121407"/>
          <c:h val="0.830446462490276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'leaf area'!$O$4</c:f>
              <c:strCache>
                <c:ptCount val="1"/>
                <c:pt idx="0">
                  <c:v>0 mM TU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'leaf area'!$O$9:$R$9</c:f>
                <c:numCache>
                  <c:formatCode>General</c:formatCode>
                  <c:ptCount val="4"/>
                  <c:pt idx="0">
                    <c:v>2.5195947650524151E-3</c:v>
                  </c:pt>
                  <c:pt idx="1">
                    <c:v>1.7659251232970497E-3</c:v>
                  </c:pt>
                  <c:pt idx="2">
                    <c:v>6.6745695860072406E-4</c:v>
                  </c:pt>
                  <c:pt idx="3">
                    <c:v>1.7659251232970497E-3</c:v>
                  </c:pt>
                </c:numCache>
              </c:numRef>
            </c:plus>
            <c:minus>
              <c:numRef>
                <c:f>'leaf area'!$O$9:$R$9</c:f>
                <c:numCache>
                  <c:formatCode>General</c:formatCode>
                  <c:ptCount val="4"/>
                  <c:pt idx="0">
                    <c:v>2.5195947650524151E-3</c:v>
                  </c:pt>
                  <c:pt idx="1">
                    <c:v>1.7659251232970497E-3</c:v>
                  </c:pt>
                  <c:pt idx="2">
                    <c:v>6.6745695860072406E-4</c:v>
                  </c:pt>
                  <c:pt idx="3">
                    <c:v>1.7659251232970497E-3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'leaf area'!$M$5:$N$8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'leaf area'!$O$5:$O$8</c:f>
              <c:numCache>
                <c:formatCode>General</c:formatCode>
                <c:ptCount val="4"/>
                <c:pt idx="0">
                  <c:v>0.316</c:v>
                </c:pt>
                <c:pt idx="1">
                  <c:v>0.26166666666666666</c:v>
                </c:pt>
                <c:pt idx="2">
                  <c:v>0.35033333333333333</c:v>
                </c:pt>
                <c:pt idx="3">
                  <c:v>0.24833333333333332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9F-4F75-8F28-245D26ADCE52}"/>
            </c:ext>
          </c:extLst>
        </c:ser>
        <c:ser>
          <c:idx val="1"/>
          <c:order val="1"/>
          <c:tx>
            <c:strRef>
              <c:f>'leaf area'!$P$4</c:f>
              <c:strCache>
                <c:ptCount val="1"/>
                <c:pt idx="0">
                  <c:v>0.5  mM TU</c:v>
                </c:pt>
              </c:strCache>
            </c:strRef>
          </c:tx>
          <c:spPr>
            <a:pattFill prst="dk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'leaf area'!$O$10:$R$10</c:f>
                <c:numCache>
                  <c:formatCode>General</c:formatCode>
                  <c:ptCount val="4"/>
                  <c:pt idx="0">
                    <c:v>7.4324861356400498E-3</c:v>
                  </c:pt>
                  <c:pt idx="1">
                    <c:v>3.3331105764944607E-2</c:v>
                  </c:pt>
                  <c:pt idx="2">
                    <c:v>1.5187396068546086E-2</c:v>
                  </c:pt>
                  <c:pt idx="3">
                    <c:v>6.8475358936095866E-3</c:v>
                  </c:pt>
                </c:numCache>
              </c:numRef>
            </c:plus>
            <c:minus>
              <c:numRef>
                <c:f>'leaf area'!$O$10:$R$10</c:f>
                <c:numCache>
                  <c:formatCode>General</c:formatCode>
                  <c:ptCount val="4"/>
                  <c:pt idx="0">
                    <c:v>7.4324861356400498E-3</c:v>
                  </c:pt>
                  <c:pt idx="1">
                    <c:v>3.3331105764944607E-2</c:v>
                  </c:pt>
                  <c:pt idx="2">
                    <c:v>1.5187396068546086E-2</c:v>
                  </c:pt>
                  <c:pt idx="3">
                    <c:v>6.8475358936095866E-3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'leaf area'!$M$5:$N$8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'leaf area'!$P$5:$P$8</c:f>
              <c:numCache>
                <c:formatCode>General</c:formatCode>
                <c:ptCount val="4"/>
                <c:pt idx="0">
                  <c:v>0.4403333333333333</c:v>
                </c:pt>
                <c:pt idx="1">
                  <c:v>0.38500000000000001</c:v>
                </c:pt>
                <c:pt idx="2">
                  <c:v>0.47933333333333333</c:v>
                </c:pt>
                <c:pt idx="3">
                  <c:v>0.35866666666666669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19F-4F75-8F28-245D26ADCE52}"/>
            </c:ext>
          </c:extLst>
        </c:ser>
        <c:ser>
          <c:idx val="2"/>
          <c:order val="2"/>
          <c:tx>
            <c:strRef>
              <c:f>'leaf area'!$Q$4</c:f>
              <c:strCache>
                <c:ptCount val="1"/>
                <c:pt idx="0">
                  <c:v>0.75  mM TU</c:v>
                </c:pt>
              </c:strCache>
            </c:strRef>
          </c:tx>
          <c:spPr>
            <a:pattFill prst="pct8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'leaf area'!$O$11:$R$11</c:f>
                <c:numCache>
                  <c:formatCode>General</c:formatCode>
                  <c:ptCount val="4"/>
                  <c:pt idx="0">
                    <c:v>4.0911354902802281E-2</c:v>
                  </c:pt>
                  <c:pt idx="1">
                    <c:v>1.2597973825262074E-2</c:v>
                  </c:pt>
                  <c:pt idx="2">
                    <c:v>3.4045212306652528E-2</c:v>
                  </c:pt>
                  <c:pt idx="3">
                    <c:v>3.387467361354024E-2</c:v>
                  </c:pt>
                </c:numCache>
              </c:numRef>
            </c:plus>
            <c:minus>
              <c:numRef>
                <c:f>'leaf area'!$O$11:$R$11</c:f>
                <c:numCache>
                  <c:formatCode>General</c:formatCode>
                  <c:ptCount val="4"/>
                  <c:pt idx="0">
                    <c:v>4.0911354902802281E-2</c:v>
                  </c:pt>
                  <c:pt idx="1">
                    <c:v>1.2597973825262074E-2</c:v>
                  </c:pt>
                  <c:pt idx="2">
                    <c:v>3.4045212306652528E-2</c:v>
                  </c:pt>
                  <c:pt idx="3">
                    <c:v>3.387467361354024E-2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'leaf area'!$M$5:$N$8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'leaf area'!$Q$5:$Q$8</c:f>
              <c:numCache>
                <c:formatCode>General</c:formatCode>
                <c:ptCount val="4"/>
                <c:pt idx="0">
                  <c:v>0.57166666666666677</c:v>
                </c:pt>
                <c:pt idx="1">
                  <c:v>0.5</c:v>
                </c:pt>
                <c:pt idx="2">
                  <c:v>0.61599999999999999</c:v>
                </c:pt>
                <c:pt idx="3">
                  <c:v>0.41566666666666663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19F-4F75-8F28-245D26ADC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9950336"/>
        <c:axId val="199951872"/>
      </c:barChart>
      <c:catAx>
        <c:axId val="19995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99951872"/>
        <c:crosses val="autoZero"/>
        <c:auto val="1"/>
        <c:lblAlgn val="ctr"/>
        <c:lblOffset val="100"/>
        <c:noMultiLvlLbl val="0"/>
      </c:catAx>
      <c:valAx>
        <c:axId val="1999518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latin typeface="Arial" panose="020B0604020202020204" pitchFamily="34" charset="0"/>
                    <a:cs typeface="Arial" panose="020B0604020202020204" pitchFamily="34" charset="0"/>
                  </a:rPr>
                  <a:t>Leaf</a:t>
                </a:r>
                <a:r>
                  <a:rPr lang="en-US" baseline="0">
                    <a:latin typeface="Arial" panose="020B0604020202020204" pitchFamily="34" charset="0"/>
                    <a:cs typeface="Arial" panose="020B0604020202020204" pitchFamily="34" charset="0"/>
                  </a:rPr>
                  <a:t> a rea (</a:t>
                </a:r>
                <a:r>
                  <a:rPr lang="en-US" sz="1000" b="0" i="0" u="none" strike="noStrike" baseline="0">
                    <a:effectLst/>
                  </a:rPr>
                  <a:t>m</a:t>
                </a:r>
                <a:r>
                  <a:rPr lang="en-US" sz="1000" b="0" i="0" u="none" strike="noStrike" baseline="30000">
                    <a:effectLst/>
                  </a:rPr>
                  <a:t>2)</a:t>
                </a:r>
                <a:br>
                  <a:rPr lang="en-US" sz="1000" b="0" i="0" u="none" strike="noStrike" baseline="30000">
                    <a:effectLst/>
                  </a:rPr>
                </a:br>
                <a:endParaRPr lang="en-US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0342658517959685E-4"/>
              <c:y val="0.2796506129305268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950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536879257348194"/>
          <c:y val="2.0689731812553652E-2"/>
          <c:w val="0.85863121078609816"/>
          <c:h val="6.60937910333578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15843262954961"/>
          <c:y val="2.2533421371587765E-2"/>
          <c:w val="0.79458040090121407"/>
          <c:h val="0.830446462490276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RWC!$O$4</c:f>
              <c:strCache>
                <c:ptCount val="1"/>
                <c:pt idx="0">
                  <c:v>0 mM TU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RWC!$O$9:$R$9</c:f>
                <c:numCache>
                  <c:formatCode>General</c:formatCode>
                  <c:ptCount val="4"/>
                  <c:pt idx="0">
                    <c:v>1.6686423965017138E-2</c:v>
                  </c:pt>
                  <c:pt idx="1">
                    <c:v>0.62321503830795089</c:v>
                  </c:pt>
                  <c:pt idx="2">
                    <c:v>9.7125881781337145E-2</c:v>
                  </c:pt>
                  <c:pt idx="3">
                    <c:v>0.62321503830795089</c:v>
                  </c:pt>
                </c:numCache>
              </c:numRef>
            </c:plus>
            <c:minus>
              <c:numRef>
                <c:f>RWC!$O$9:$R$9</c:f>
                <c:numCache>
                  <c:formatCode>General</c:formatCode>
                  <c:ptCount val="4"/>
                  <c:pt idx="0">
                    <c:v>1.6686423965017138E-2</c:v>
                  </c:pt>
                  <c:pt idx="1">
                    <c:v>0.62321503830795089</c:v>
                  </c:pt>
                  <c:pt idx="2">
                    <c:v>9.7125881781337145E-2</c:v>
                  </c:pt>
                  <c:pt idx="3">
                    <c:v>0.62321503830795089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RWC!$M$5:$N$8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RWC!$O$5:$O$8</c:f>
              <c:numCache>
                <c:formatCode>General</c:formatCode>
                <c:ptCount val="4"/>
                <c:pt idx="0">
                  <c:v>64.066666666666663</c:v>
                </c:pt>
                <c:pt idx="1">
                  <c:v>63.153333333333336</c:v>
                </c:pt>
                <c:pt idx="2">
                  <c:v>64.476666666666674</c:v>
                </c:pt>
                <c:pt idx="3">
                  <c:v>62.293333333333329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1B-4241-B152-66BB50839FBC}"/>
            </c:ext>
          </c:extLst>
        </c:ser>
        <c:ser>
          <c:idx val="1"/>
          <c:order val="1"/>
          <c:tx>
            <c:strRef>
              <c:f>RWC!$P$4</c:f>
              <c:strCache>
                <c:ptCount val="1"/>
                <c:pt idx="0">
                  <c:v>0.5  mM TU</c:v>
                </c:pt>
              </c:strCache>
            </c:strRef>
          </c:tx>
          <c:spPr>
            <a:pattFill prst="dk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RWC!$O$10:$R$10</c:f>
                <c:numCache>
                  <c:formatCode>General</c:formatCode>
                  <c:ptCount val="4"/>
                  <c:pt idx="0">
                    <c:v>1.4546887158516561E-2</c:v>
                  </c:pt>
                  <c:pt idx="1">
                    <c:v>4.0462427745663734E-2</c:v>
                  </c:pt>
                  <c:pt idx="2">
                    <c:v>4.1816058601564524E-2</c:v>
                  </c:pt>
                  <c:pt idx="3">
                    <c:v>0.55450169384939796</c:v>
                  </c:pt>
                </c:numCache>
              </c:numRef>
            </c:plus>
            <c:minus>
              <c:numRef>
                <c:f>RWC!$O$10:$R$10</c:f>
                <c:numCache>
                  <c:formatCode>General</c:formatCode>
                  <c:ptCount val="4"/>
                  <c:pt idx="0">
                    <c:v>1.4546887158516561E-2</c:v>
                  </c:pt>
                  <c:pt idx="1">
                    <c:v>4.0462427745663734E-2</c:v>
                  </c:pt>
                  <c:pt idx="2">
                    <c:v>4.1816058601564524E-2</c:v>
                  </c:pt>
                  <c:pt idx="3">
                    <c:v>0.55450169384939796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RWC!$M$5:$N$8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RWC!$P$5:$P$8</c:f>
              <c:numCache>
                <c:formatCode>General</c:formatCode>
                <c:ptCount val="4"/>
                <c:pt idx="0">
                  <c:v>64.706666666666663</c:v>
                </c:pt>
                <c:pt idx="1">
                  <c:v>64.33</c:v>
                </c:pt>
                <c:pt idx="2">
                  <c:v>65.256666666666675</c:v>
                </c:pt>
                <c:pt idx="3">
                  <c:v>62.663333333333327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A1B-4241-B152-66BB50839FBC}"/>
            </c:ext>
          </c:extLst>
        </c:ser>
        <c:ser>
          <c:idx val="2"/>
          <c:order val="2"/>
          <c:tx>
            <c:strRef>
              <c:f>RWC!$Q$4</c:f>
              <c:strCache>
                <c:ptCount val="1"/>
                <c:pt idx="0">
                  <c:v>0.75  mM TU</c:v>
                </c:pt>
              </c:strCache>
            </c:strRef>
          </c:tx>
          <c:spPr>
            <a:pattFill prst="pct8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RWC!$O$11:$R$11</c:f>
                <c:numCache>
                  <c:formatCode>General</c:formatCode>
                  <c:ptCount val="4"/>
                  <c:pt idx="0">
                    <c:v>4.3384702309048596E-2</c:v>
                  </c:pt>
                  <c:pt idx="1">
                    <c:v>0.33706576409336231</c:v>
                  </c:pt>
                  <c:pt idx="2">
                    <c:v>0.3117102604095438</c:v>
                  </c:pt>
                  <c:pt idx="3">
                    <c:v>0.49130681121910741</c:v>
                  </c:pt>
                </c:numCache>
              </c:numRef>
            </c:plus>
            <c:minus>
              <c:numRef>
                <c:f>RWC!$O$11:$R$11</c:f>
                <c:numCache>
                  <c:formatCode>General</c:formatCode>
                  <c:ptCount val="4"/>
                  <c:pt idx="0">
                    <c:v>4.3384702309048596E-2</c:v>
                  </c:pt>
                  <c:pt idx="1">
                    <c:v>0.33706576409336231</c:v>
                  </c:pt>
                  <c:pt idx="2">
                    <c:v>0.3117102604095438</c:v>
                  </c:pt>
                  <c:pt idx="3">
                    <c:v>0.49130681121910741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RWC!$M$5:$N$8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RWC!$Q$5:$Q$8</c:f>
              <c:numCache>
                <c:formatCode>General</c:formatCode>
                <c:ptCount val="4"/>
                <c:pt idx="0">
                  <c:v>65.486666666666665</c:v>
                </c:pt>
                <c:pt idx="1">
                  <c:v>65.316666666666663</c:v>
                </c:pt>
                <c:pt idx="2">
                  <c:v>65.69</c:v>
                </c:pt>
                <c:pt idx="3">
                  <c:v>63.586666666666666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A1B-4241-B152-66BB50839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0080768"/>
        <c:axId val="200094848"/>
      </c:barChart>
      <c:catAx>
        <c:axId val="200080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094848"/>
        <c:crosses val="autoZero"/>
        <c:auto val="1"/>
        <c:lblAlgn val="ctr"/>
        <c:lblOffset val="100"/>
        <c:noMultiLvlLbl val="0"/>
      </c:catAx>
      <c:valAx>
        <c:axId val="20009484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latin typeface="Arial" panose="020B0604020202020204" pitchFamily="34" charset="0"/>
                    <a:cs typeface="Arial" panose="020B0604020202020204" pitchFamily="34" charset="0"/>
                  </a:rPr>
                  <a:t> Leaf relative</a:t>
                </a:r>
                <a:r>
                  <a:rPr lang="en-US" baseline="0">
                    <a:latin typeface="Arial" panose="020B0604020202020204" pitchFamily="34" charset="0"/>
                    <a:cs typeface="Arial" panose="020B0604020202020204" pitchFamily="34" charset="0"/>
                  </a:rPr>
                  <a:t> water content (%)</a:t>
                </a:r>
                <a:endParaRPr lang="en-US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0342658517959446E-4"/>
              <c:y val="0.3947852798412854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080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536879257348194"/>
          <c:y val="2.0689731812553652E-2"/>
          <c:w val="0.85863121078609816"/>
          <c:h val="6.60937910333578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15843262954961"/>
          <c:y val="2.2533421371587765E-2"/>
          <c:w val="0.79458040090121407"/>
          <c:h val="0.830446462490276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'Chla '!$O$4</c:f>
              <c:strCache>
                <c:ptCount val="1"/>
                <c:pt idx="0">
                  <c:v>0 mM TU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'Chla '!$O$9:$R$9</c:f>
                <c:numCache>
                  <c:formatCode>General</c:formatCode>
                  <c:ptCount val="4"/>
                  <c:pt idx="0">
                    <c:v>7.8609180099381393E-2</c:v>
                  </c:pt>
                  <c:pt idx="1">
                    <c:v>0.58769891334731872</c:v>
                  </c:pt>
                  <c:pt idx="2">
                    <c:v>0.41220101401201342</c:v>
                  </c:pt>
                  <c:pt idx="3">
                    <c:v>0.58769891334731872</c:v>
                  </c:pt>
                </c:numCache>
              </c:numRef>
            </c:plus>
            <c:minus>
              <c:numRef>
                <c:f>'Chla '!$O$9:$R$9</c:f>
                <c:numCache>
                  <c:formatCode>General</c:formatCode>
                  <c:ptCount val="4"/>
                  <c:pt idx="0">
                    <c:v>7.8609180099381393E-2</c:v>
                  </c:pt>
                  <c:pt idx="1">
                    <c:v>0.58769891334731872</c:v>
                  </c:pt>
                  <c:pt idx="2">
                    <c:v>0.41220101401201342</c:v>
                  </c:pt>
                  <c:pt idx="3">
                    <c:v>0.58769891334731872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'Chla '!$M$5:$N$8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Potato-FD-.73-110</c:v>
                  </c:pt>
                </c:lvl>
              </c:multiLvlStrCache>
            </c:multiLvlStrRef>
          </c:cat>
          <c:val>
            <c:numRef>
              <c:f>'Chla '!$O$5:$O$8</c:f>
              <c:numCache>
                <c:formatCode>General</c:formatCode>
                <c:ptCount val="4"/>
                <c:pt idx="0">
                  <c:v>3.3097700000000003</c:v>
                </c:pt>
                <c:pt idx="1">
                  <c:v>2.4497699999999996</c:v>
                </c:pt>
                <c:pt idx="2">
                  <c:v>2.9764366666666668</c:v>
                </c:pt>
                <c:pt idx="3">
                  <c:v>2.1164366666666665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AC-472A-89A4-58EA287CDB8D}"/>
            </c:ext>
          </c:extLst>
        </c:ser>
        <c:ser>
          <c:idx val="1"/>
          <c:order val="1"/>
          <c:tx>
            <c:strRef>
              <c:f>'Chla '!$P$4</c:f>
              <c:strCache>
                <c:ptCount val="1"/>
                <c:pt idx="0">
                  <c:v>0.5  mM TU</c:v>
                </c:pt>
              </c:strCache>
            </c:strRef>
          </c:tx>
          <c:spPr>
            <a:pattFill prst="dk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'Chla '!$O$10:$R$10</c:f>
                <c:numCache>
                  <c:formatCode>General</c:formatCode>
                  <c:ptCount val="4"/>
                  <c:pt idx="0">
                    <c:v>8.7948059441954066E-2</c:v>
                  </c:pt>
                  <c:pt idx="1">
                    <c:v>0.47926767208341459</c:v>
                  </c:pt>
                  <c:pt idx="2">
                    <c:v>0.24642102739194857</c:v>
                  </c:pt>
                  <c:pt idx="3">
                    <c:v>0.6592010135214954</c:v>
                  </c:pt>
                </c:numCache>
              </c:numRef>
            </c:plus>
            <c:minus>
              <c:numRef>
                <c:f>'Chla '!$O$10:$R$10</c:f>
                <c:numCache>
                  <c:formatCode>General</c:formatCode>
                  <c:ptCount val="4"/>
                  <c:pt idx="0">
                    <c:v>8.7948059441954066E-2</c:v>
                  </c:pt>
                  <c:pt idx="1">
                    <c:v>0.47926767208341459</c:v>
                  </c:pt>
                  <c:pt idx="2">
                    <c:v>0.24642102739194857</c:v>
                  </c:pt>
                  <c:pt idx="3">
                    <c:v>0.6592010135214954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'Chla '!$M$5:$N$8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Potato-FD-.73-110</c:v>
                  </c:pt>
                </c:lvl>
              </c:multiLvlStrCache>
            </c:multiLvlStrRef>
          </c:cat>
          <c:val>
            <c:numRef>
              <c:f>'Chla '!$P$5:$P$8</c:f>
              <c:numCache>
                <c:formatCode>General</c:formatCode>
                <c:ptCount val="4"/>
                <c:pt idx="0">
                  <c:v>4.546735833333333</c:v>
                </c:pt>
                <c:pt idx="1">
                  <c:v>3.5457658333333337</c:v>
                </c:pt>
                <c:pt idx="2">
                  <c:v>4.2134024999999999</c:v>
                </c:pt>
                <c:pt idx="3">
                  <c:v>3.3457658333333335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7AC-472A-89A4-58EA287CDB8D}"/>
            </c:ext>
          </c:extLst>
        </c:ser>
        <c:ser>
          <c:idx val="2"/>
          <c:order val="2"/>
          <c:tx>
            <c:strRef>
              <c:f>'Chla '!$Q$4</c:f>
              <c:strCache>
                <c:ptCount val="1"/>
                <c:pt idx="0">
                  <c:v>0.75  mM TU</c:v>
                </c:pt>
              </c:strCache>
            </c:strRef>
          </c:tx>
          <c:spPr>
            <a:pattFill prst="pct8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'Chla '!$O$11:$R$11</c:f>
                <c:numCache>
                  <c:formatCode>General</c:formatCode>
                  <c:ptCount val="4"/>
                  <c:pt idx="0">
                    <c:v>0.12091143632563885</c:v>
                  </c:pt>
                  <c:pt idx="1">
                    <c:v>0.30276613745784081</c:v>
                  </c:pt>
                  <c:pt idx="2">
                    <c:v>0.21495134562583629</c:v>
                  </c:pt>
                  <c:pt idx="3">
                    <c:v>0.43596851973834205</c:v>
                  </c:pt>
                </c:numCache>
              </c:numRef>
            </c:plus>
            <c:minus>
              <c:numRef>
                <c:f>'Chla '!$O$11:$R$11</c:f>
                <c:numCache>
                  <c:formatCode>General</c:formatCode>
                  <c:ptCount val="4"/>
                  <c:pt idx="0">
                    <c:v>0.12091143632563885</c:v>
                  </c:pt>
                  <c:pt idx="1">
                    <c:v>0.30276613745784081</c:v>
                  </c:pt>
                  <c:pt idx="2">
                    <c:v>0.21495134562583629</c:v>
                  </c:pt>
                  <c:pt idx="3">
                    <c:v>0.43596851973834205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'Chla '!$M$5:$N$8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Potato-FD-.73-110</c:v>
                  </c:pt>
                </c:lvl>
              </c:multiLvlStrCache>
            </c:multiLvlStrRef>
          </c:cat>
          <c:val>
            <c:numRef>
              <c:f>'Chla '!$Q$5:$Q$8</c:f>
              <c:numCache>
                <c:formatCode>General</c:formatCode>
                <c:ptCount val="4"/>
                <c:pt idx="0">
                  <c:v>5.837011966666668</c:v>
                </c:pt>
                <c:pt idx="1">
                  <c:v>4.320241666666667</c:v>
                </c:pt>
                <c:pt idx="2">
                  <c:v>5.1703453000000001</c:v>
                </c:pt>
                <c:pt idx="3">
                  <c:v>4.1869083333333332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7AC-472A-89A4-58EA287CD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0260608"/>
        <c:axId val="200262400"/>
      </c:barChart>
      <c:catAx>
        <c:axId val="20026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262400"/>
        <c:crosses val="autoZero"/>
        <c:auto val="1"/>
        <c:lblAlgn val="ctr"/>
        <c:lblOffset val="100"/>
        <c:noMultiLvlLbl val="0"/>
      </c:catAx>
      <c:valAx>
        <c:axId val="2002624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baseline="0">
                    <a:effectLst/>
                  </a:rPr>
                  <a:t>  Chl a (</a:t>
                </a:r>
                <a:r>
                  <a:rPr lang="en-US" sz="1000" b="1" i="0" u="none" strike="noStrike" baseline="0">
                    <a:effectLst/>
                  </a:rPr>
                  <a:t>mg g</a:t>
                </a:r>
                <a:r>
                  <a:rPr lang="en-US" sz="1000" b="1" i="0" u="none" strike="noStrike" baseline="30000">
                    <a:effectLst/>
                  </a:rPr>
                  <a:t>-1</a:t>
                </a:r>
                <a:r>
                  <a:rPr lang="en-US" sz="1000" b="1" i="0" u="none" strike="noStrike" baseline="0">
                    <a:effectLst/>
                  </a:rPr>
                  <a:t> FW)</a:t>
                </a:r>
                <a:r>
                  <a:rPr lang="en-US" baseline="0">
                    <a:latin typeface="Arial" panose="020B0604020202020204" pitchFamily="34" charset="0"/>
                    <a:cs typeface="Arial" panose="020B0604020202020204" pitchFamily="34" charset="0"/>
                  </a:rPr>
                  <a:t> </a:t>
                </a:r>
                <a:endParaRPr lang="en-US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0342658517959446E-4"/>
              <c:y val="0.517347989778544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26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536879257348194"/>
          <c:y val="2.0689731812553652E-2"/>
          <c:w val="0.85863121078609816"/>
          <c:h val="6.60937910333578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15843262954961"/>
          <c:y val="2.2533421371587765E-2"/>
          <c:w val="0.79458040090121407"/>
          <c:h val="0.830446462490276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'Chl b '!$O$4</c:f>
              <c:strCache>
                <c:ptCount val="1"/>
                <c:pt idx="0">
                  <c:v>0 mM TU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'Chl b '!$O$9:$R$9</c:f>
                <c:numCache>
                  <c:formatCode>General</c:formatCode>
                  <c:ptCount val="4"/>
                  <c:pt idx="0">
                    <c:v>0.31884215395930848</c:v>
                  </c:pt>
                  <c:pt idx="1">
                    <c:v>0.34940232361512402</c:v>
                  </c:pt>
                  <c:pt idx="2">
                    <c:v>0.48418119283710148</c:v>
                  </c:pt>
                  <c:pt idx="3">
                    <c:v>0.34940232361512402</c:v>
                  </c:pt>
                </c:numCache>
              </c:numRef>
            </c:plus>
            <c:minus>
              <c:numRef>
                <c:f>'Chl b '!$O$9:$R$9</c:f>
                <c:numCache>
                  <c:formatCode>General</c:formatCode>
                  <c:ptCount val="4"/>
                  <c:pt idx="0">
                    <c:v>0.31884215395930848</c:v>
                  </c:pt>
                  <c:pt idx="1">
                    <c:v>0.34940232361512402</c:v>
                  </c:pt>
                  <c:pt idx="2">
                    <c:v>0.48418119283710148</c:v>
                  </c:pt>
                  <c:pt idx="3">
                    <c:v>0.34940232361512402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'Chl b '!$M$5:$N$8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'Chl b '!$O$5:$O$8</c:f>
              <c:numCache>
                <c:formatCode>General</c:formatCode>
                <c:ptCount val="4"/>
                <c:pt idx="0">
                  <c:v>2.7431033333333339</c:v>
                </c:pt>
                <c:pt idx="1">
                  <c:v>2.40977</c:v>
                </c:pt>
                <c:pt idx="2">
                  <c:v>3.3609325000000005</c:v>
                </c:pt>
                <c:pt idx="3">
                  <c:v>2.0764366666666665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32-40B6-BAEE-28960B6AEC10}"/>
            </c:ext>
          </c:extLst>
        </c:ser>
        <c:ser>
          <c:idx val="1"/>
          <c:order val="1"/>
          <c:tx>
            <c:strRef>
              <c:f>'Chl b '!$P$4</c:f>
              <c:strCache>
                <c:ptCount val="1"/>
                <c:pt idx="0">
                  <c:v>0.5  mM TU</c:v>
                </c:pt>
              </c:strCache>
            </c:strRef>
          </c:tx>
          <c:spPr>
            <a:pattFill prst="dk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'Chl b '!$O$10:$R$10</c:f>
                <c:numCache>
                  <c:formatCode>General</c:formatCode>
                  <c:ptCount val="4"/>
                  <c:pt idx="0">
                    <c:v>8.7948059441954066E-2</c:v>
                  </c:pt>
                  <c:pt idx="1">
                    <c:v>0.2909542989506177</c:v>
                  </c:pt>
                  <c:pt idx="2">
                    <c:v>0.66841229959439996</c:v>
                  </c:pt>
                  <c:pt idx="3">
                    <c:v>8.7948059441954288E-2</c:v>
                  </c:pt>
                </c:numCache>
              </c:numRef>
            </c:plus>
            <c:minus>
              <c:numRef>
                <c:f>'Chl b '!$O$10:$R$10</c:f>
                <c:numCache>
                  <c:formatCode>General</c:formatCode>
                  <c:ptCount val="4"/>
                  <c:pt idx="0">
                    <c:v>8.7948059441954066E-2</c:v>
                  </c:pt>
                  <c:pt idx="1">
                    <c:v>0.2909542989506177</c:v>
                  </c:pt>
                  <c:pt idx="2">
                    <c:v>0.66841229959439996</c:v>
                  </c:pt>
                  <c:pt idx="3">
                    <c:v>8.7948059441954288E-2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'Chl b '!$M$5:$N$8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'Chl b '!$P$5:$P$8</c:f>
              <c:numCache>
                <c:formatCode>General</c:formatCode>
                <c:ptCount val="4"/>
                <c:pt idx="0">
                  <c:v>3.5467358333333334</c:v>
                </c:pt>
                <c:pt idx="1">
                  <c:v>2.8800691666666669</c:v>
                </c:pt>
                <c:pt idx="2">
                  <c:v>4.0450775000000005</c:v>
                </c:pt>
                <c:pt idx="3">
                  <c:v>2.546735833333333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132-40B6-BAEE-28960B6AEC10}"/>
            </c:ext>
          </c:extLst>
        </c:ser>
        <c:ser>
          <c:idx val="2"/>
          <c:order val="2"/>
          <c:tx>
            <c:strRef>
              <c:f>'Chl b '!$Q$4</c:f>
              <c:strCache>
                <c:ptCount val="1"/>
                <c:pt idx="0">
                  <c:v>0.75  mM TU</c:v>
                </c:pt>
              </c:strCache>
            </c:strRef>
          </c:tx>
          <c:spPr>
            <a:pattFill prst="pct8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'Chl b '!$O$11:$R$11</c:f>
                <c:numCache>
                  <c:formatCode>General</c:formatCode>
                  <c:ptCount val="4"/>
                  <c:pt idx="0">
                    <c:v>0.3155443720552899</c:v>
                  </c:pt>
                  <c:pt idx="1">
                    <c:v>0.42573136654805971</c:v>
                  </c:pt>
                  <c:pt idx="2">
                    <c:v>0.43359539773812694</c:v>
                  </c:pt>
                  <c:pt idx="3">
                    <c:v>0.4430835931015944</c:v>
                  </c:pt>
                </c:numCache>
              </c:numRef>
            </c:plus>
            <c:minus>
              <c:numRef>
                <c:f>'Chl b '!$O$11:$R$11</c:f>
                <c:numCache>
                  <c:formatCode>General</c:formatCode>
                  <c:ptCount val="4"/>
                  <c:pt idx="0">
                    <c:v>0.3155443720552899</c:v>
                  </c:pt>
                  <c:pt idx="1">
                    <c:v>0.42573136654805971</c:v>
                  </c:pt>
                  <c:pt idx="2">
                    <c:v>0.43359539773812694</c:v>
                  </c:pt>
                  <c:pt idx="3">
                    <c:v>0.4430835931015944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'Chl b '!$M$5:$N$8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'Chl b '!$Q$5:$Q$8</c:f>
              <c:numCache>
                <c:formatCode>General</c:formatCode>
                <c:ptCount val="4"/>
                <c:pt idx="0">
                  <c:v>4.0036758333333333</c:v>
                </c:pt>
                <c:pt idx="1">
                  <c:v>3.7703424999999999</c:v>
                </c:pt>
                <c:pt idx="2">
                  <c:v>4.6422733333333328</c:v>
                </c:pt>
                <c:pt idx="3">
                  <c:v>3.0036758333333338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132-40B6-BAEE-28960B6AE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0385280"/>
        <c:axId val="200386816"/>
      </c:barChart>
      <c:catAx>
        <c:axId val="200385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386816"/>
        <c:crosses val="autoZero"/>
        <c:auto val="1"/>
        <c:lblAlgn val="ctr"/>
        <c:lblOffset val="100"/>
        <c:noMultiLvlLbl val="0"/>
      </c:catAx>
      <c:valAx>
        <c:axId val="2003868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latin typeface="Arial" panose="020B0604020202020204" pitchFamily="34" charset="0"/>
                    <a:cs typeface="Arial" panose="020B0604020202020204" pitchFamily="34" charset="0"/>
                  </a:rPr>
                  <a:t>Chl</a:t>
                </a:r>
                <a:r>
                  <a:rPr lang="en-US" baseline="0">
                    <a:latin typeface="Arial" panose="020B0604020202020204" pitchFamily="34" charset="0"/>
                    <a:cs typeface="Arial" panose="020B0604020202020204" pitchFamily="34" charset="0"/>
                  </a:rPr>
                  <a:t> b</a:t>
                </a:r>
                <a:r>
                  <a:rPr lang="en-US" sz="1000" b="0" i="0" u="none" strike="noStrike" baseline="0">
                    <a:effectLst/>
                  </a:rPr>
                  <a:t> (</a:t>
                </a:r>
                <a:r>
                  <a:rPr lang="en-AU" sz="1000" b="0" i="0" u="none" strike="noStrike" baseline="0">
                    <a:effectLst/>
                  </a:rPr>
                  <a:t>mg g</a:t>
                </a:r>
                <a:r>
                  <a:rPr lang="en-AU" sz="1000" b="0" i="0" u="none" strike="noStrike" baseline="30000">
                    <a:effectLst/>
                  </a:rPr>
                  <a:t> -1 </a:t>
                </a:r>
                <a:r>
                  <a:rPr lang="en-AU" sz="1000" b="0" i="0" u="none" strike="noStrike" baseline="0">
                    <a:effectLst/>
                  </a:rPr>
                  <a:t>FW</a:t>
                </a:r>
                <a:r>
                  <a:rPr lang="en-US" sz="1000" b="1" i="0" u="none" strike="noStrike" baseline="0">
                    <a:effectLst/>
                  </a:rPr>
                  <a:t>)</a:t>
                </a:r>
                <a:endParaRPr lang="en-US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9919425340494137E-2"/>
              <c:y val="0.4802077746460421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385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536879257348194"/>
          <c:y val="2.0689731812553652E-2"/>
          <c:w val="0.85863121078609816"/>
          <c:h val="6.60937910333578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15843262954961"/>
          <c:y val="2.2533421371587765E-2"/>
          <c:w val="0.79458040090121407"/>
          <c:h val="0.830446462490276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'Total chlorophyll'!$O$4</c:f>
              <c:strCache>
                <c:ptCount val="1"/>
                <c:pt idx="0">
                  <c:v>0 mM TU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'Total chlorophyll'!$O$9:$R$9</c:f>
                <c:numCache>
                  <c:formatCode>General</c:formatCode>
                  <c:ptCount val="4"/>
                  <c:pt idx="0">
                    <c:v>0.11002033004069642</c:v>
                  </c:pt>
                  <c:pt idx="1">
                    <c:v>0.50189561770804902</c:v>
                  </c:pt>
                  <c:pt idx="2">
                    <c:v>0.22742903430232925</c:v>
                  </c:pt>
                  <c:pt idx="3">
                    <c:v>0.50189561770804902</c:v>
                  </c:pt>
                </c:numCache>
              </c:numRef>
            </c:plus>
            <c:minus>
              <c:numRef>
                <c:f>'Total chlorophyll'!$O$9:$R$9</c:f>
                <c:numCache>
                  <c:formatCode>General</c:formatCode>
                  <c:ptCount val="4"/>
                  <c:pt idx="0">
                    <c:v>0.11002033004069642</c:v>
                  </c:pt>
                  <c:pt idx="1">
                    <c:v>0.50189561770804902</c:v>
                  </c:pt>
                  <c:pt idx="2">
                    <c:v>0.22742903430232925</c:v>
                  </c:pt>
                  <c:pt idx="3">
                    <c:v>0.50189561770804902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'Total chlorophyll'!$M$5:$N$8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'Total chlorophyll'!$O$5:$O$8</c:f>
              <c:numCache>
                <c:formatCode>General</c:formatCode>
                <c:ptCount val="4"/>
                <c:pt idx="0">
                  <c:v>3.6253233333333337</c:v>
                </c:pt>
                <c:pt idx="1">
                  <c:v>2.9586566666666667</c:v>
                </c:pt>
                <c:pt idx="2">
                  <c:v>3.33257</c:v>
                </c:pt>
                <c:pt idx="3">
                  <c:v>2.21597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5E-4D83-A658-71522C47F0DA}"/>
            </c:ext>
          </c:extLst>
        </c:ser>
        <c:ser>
          <c:idx val="1"/>
          <c:order val="1"/>
          <c:tx>
            <c:strRef>
              <c:f>'Total chlorophyll'!$P$4</c:f>
              <c:strCache>
                <c:ptCount val="1"/>
                <c:pt idx="0">
                  <c:v>0.5  mM TU</c:v>
                </c:pt>
              </c:strCache>
            </c:strRef>
          </c:tx>
          <c:spPr>
            <a:pattFill prst="dk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'Total chlorophyll'!$O$10:$R$10</c:f>
                <c:numCache>
                  <c:formatCode>General</c:formatCode>
                  <c:ptCount val="4"/>
                  <c:pt idx="0">
                    <c:v>0.20919615719344198</c:v>
                  </c:pt>
                  <c:pt idx="1">
                    <c:v>0.76054114824234165</c:v>
                  </c:pt>
                  <c:pt idx="2">
                    <c:v>0.26101776476388766</c:v>
                  </c:pt>
                  <c:pt idx="3">
                    <c:v>0.45566038978234552</c:v>
                  </c:pt>
                </c:numCache>
              </c:numRef>
            </c:plus>
            <c:minus>
              <c:numRef>
                <c:f>'Total chlorophyll'!$O$10:$R$10</c:f>
                <c:numCache>
                  <c:formatCode>General</c:formatCode>
                  <c:ptCount val="4"/>
                  <c:pt idx="0">
                    <c:v>0.20919615719344198</c:v>
                  </c:pt>
                  <c:pt idx="1">
                    <c:v>0.76054114824234165</c:v>
                  </c:pt>
                  <c:pt idx="2">
                    <c:v>0.26101776476388766</c:v>
                  </c:pt>
                  <c:pt idx="3">
                    <c:v>0.45566038978234552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'Total chlorophyll'!$M$5:$N$8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'Total chlorophyll'!$P$5:$P$8</c:f>
              <c:numCache>
                <c:formatCode>General</c:formatCode>
                <c:ptCount val="4"/>
                <c:pt idx="0">
                  <c:v>4.4691749999999999</c:v>
                </c:pt>
                <c:pt idx="1">
                  <c:v>3.8025083333333334</c:v>
                </c:pt>
                <c:pt idx="2">
                  <c:v>4.4456899999999999</c:v>
                </c:pt>
                <c:pt idx="3">
                  <c:v>3.1416850000000003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15E-4D83-A658-71522C47F0DA}"/>
            </c:ext>
          </c:extLst>
        </c:ser>
        <c:ser>
          <c:idx val="2"/>
          <c:order val="2"/>
          <c:tx>
            <c:strRef>
              <c:f>'Total chlorophyll'!$Q$4</c:f>
              <c:strCache>
                <c:ptCount val="1"/>
                <c:pt idx="0">
                  <c:v>0.75  mM TU</c:v>
                </c:pt>
              </c:strCache>
            </c:strRef>
          </c:tx>
          <c:spPr>
            <a:pattFill prst="pct8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'Total chlorophyll'!$O$11:$R$11</c:f>
                <c:numCache>
                  <c:formatCode>General</c:formatCode>
                  <c:ptCount val="4"/>
                  <c:pt idx="0">
                    <c:v>0.15372016596535257</c:v>
                  </c:pt>
                  <c:pt idx="1">
                    <c:v>0.4590460026606511</c:v>
                  </c:pt>
                  <c:pt idx="2">
                    <c:v>0.64253715115462329</c:v>
                  </c:pt>
                  <c:pt idx="3">
                    <c:v>0.23031002041988574</c:v>
                  </c:pt>
                </c:numCache>
              </c:numRef>
            </c:plus>
            <c:minus>
              <c:numRef>
                <c:f>'Total chlorophyll'!$O$11:$R$11</c:f>
                <c:numCache>
                  <c:formatCode>General</c:formatCode>
                  <c:ptCount val="4"/>
                  <c:pt idx="0">
                    <c:v>0.15372016596535257</c:v>
                  </c:pt>
                  <c:pt idx="1">
                    <c:v>0.4590460026606511</c:v>
                  </c:pt>
                  <c:pt idx="2">
                    <c:v>0.64253715115462329</c:v>
                  </c:pt>
                  <c:pt idx="3">
                    <c:v>0.23031002041988574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'Total chlorophyll'!$M$5:$N$8</c:f>
              <c:multiLvlStrCache>
                <c:ptCount val="4"/>
                <c:lvl>
                  <c:pt idx="0">
                    <c:v>Control</c:v>
                  </c:pt>
                  <c:pt idx="1">
                    <c:v> Drought </c:v>
                  </c:pt>
                  <c:pt idx="2">
                    <c:v>Control</c:v>
                  </c:pt>
                  <c:pt idx="3">
                    <c:v> Drought </c:v>
                  </c:pt>
                </c:lvl>
                <c:lvl>
                  <c:pt idx="0">
                    <c:v>Potato-SH-5</c:v>
                  </c:pt>
                  <c:pt idx="2">
                    <c:v>Potato-FD.73-110 </c:v>
                  </c:pt>
                </c:lvl>
              </c:multiLvlStrCache>
            </c:multiLvlStrRef>
          </c:cat>
          <c:val>
            <c:numRef>
              <c:f>'Total chlorophyll'!$Q$5:$Q$8</c:f>
              <c:numCache>
                <c:formatCode>General</c:formatCode>
                <c:ptCount val="4"/>
                <c:pt idx="0">
                  <c:v>5.5362416666666663</c:v>
                </c:pt>
                <c:pt idx="1">
                  <c:v>4.8695750000000002</c:v>
                </c:pt>
                <c:pt idx="2">
                  <c:v>5.4157833333333327</c:v>
                </c:pt>
                <c:pt idx="3">
                  <c:v>3.5080966666666669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15E-4D83-A658-71522C47F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9901184"/>
        <c:axId val="199902720"/>
      </c:barChart>
      <c:catAx>
        <c:axId val="19990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902720"/>
        <c:crosses val="autoZero"/>
        <c:auto val="1"/>
        <c:lblAlgn val="ctr"/>
        <c:lblOffset val="100"/>
        <c:noMultiLvlLbl val="0"/>
      </c:catAx>
      <c:valAx>
        <c:axId val="1999027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latin typeface="Arial" panose="020B0604020202020204" pitchFamily="34" charset="0"/>
                    <a:cs typeface="Arial" panose="020B0604020202020204" pitchFamily="34" charset="0"/>
                  </a:rPr>
                  <a:t>Total</a:t>
                </a:r>
                <a:r>
                  <a:rPr lang="en-US" baseline="0">
                    <a:latin typeface="Arial" panose="020B0604020202020204" pitchFamily="34" charset="0"/>
                    <a:cs typeface="Arial" panose="020B0604020202020204" pitchFamily="34" charset="0"/>
                  </a:rPr>
                  <a:t> chlorophyll</a:t>
                </a:r>
                <a:r>
                  <a:rPr lang="en-US" sz="1000" b="0" i="0" u="none" strike="noStrike" baseline="0">
                    <a:effectLst/>
                  </a:rPr>
                  <a:t> (</a:t>
                </a:r>
                <a:r>
                  <a:rPr lang="en-AU" sz="1000" b="0" i="0" u="none" strike="noStrike" baseline="0">
                    <a:effectLst/>
                  </a:rPr>
                  <a:t>mg g</a:t>
                </a:r>
                <a:r>
                  <a:rPr lang="en-AU" sz="1000" b="0" i="0" u="none" strike="noStrike" baseline="30000">
                    <a:effectLst/>
                  </a:rPr>
                  <a:t> -1</a:t>
                </a:r>
                <a:r>
                  <a:rPr lang="en-AU" sz="1000" b="0" i="0" u="none" strike="noStrike" baseline="0">
                    <a:effectLst/>
                  </a:rPr>
                  <a:t>FW</a:t>
                </a:r>
                <a:r>
                  <a:rPr lang="en-US" sz="1000" b="1" i="0" u="none" strike="noStrike" baseline="0">
                    <a:effectLst/>
                  </a:rPr>
                  <a:t>)</a:t>
                </a:r>
                <a:endParaRPr lang="en-US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0342658517959446E-4"/>
              <c:y val="0.3947852798412855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90118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12536879257348194"/>
          <c:y val="2.0689731812553652E-2"/>
          <c:w val="0.85863121078609816"/>
          <c:h val="6.60937910333578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7" Type="http://schemas.openxmlformats.org/officeDocument/2006/relationships/chart" Target="../charts/chart29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6" Type="http://schemas.openxmlformats.org/officeDocument/2006/relationships/chart" Target="../charts/chart28.xml"/><Relationship Id="rId5" Type="http://schemas.openxmlformats.org/officeDocument/2006/relationships/chart" Target="../charts/chart27.xml"/><Relationship Id="rId4" Type="http://schemas.openxmlformats.org/officeDocument/2006/relationships/chart" Target="../charts/chart2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</xdr:colOff>
      <xdr:row>11</xdr:row>
      <xdr:rowOff>171450</xdr:rowOff>
    </xdr:from>
    <xdr:to>
      <xdr:col>16</xdr:col>
      <xdr:colOff>495301</xdr:colOff>
      <xdr:row>23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F99E4D66-7B78-4502-94F4-517983D0C5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28576</xdr:colOff>
      <xdr:row>10</xdr:row>
      <xdr:rowOff>114300</xdr:rowOff>
    </xdr:from>
    <xdr:to>
      <xdr:col>19</xdr:col>
      <xdr:colOff>190500</xdr:colOff>
      <xdr:row>28</xdr:row>
      <xdr:rowOff>104774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0.13588</cdr:x>
      <cdr:y>0.25348</cdr:y>
    </cdr:from>
    <cdr:to>
      <cdr:x>0.38217</cdr:x>
      <cdr:y>0.54318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BA7400C2-C705-42D5-A127-FE37CD051049}"/>
            </a:ext>
          </a:extLst>
        </cdr:cNvPr>
        <cdr:cNvSpPr txBox="1"/>
      </cdr:nvSpPr>
      <cdr:spPr>
        <a:xfrm xmlns:a="http://schemas.openxmlformats.org/drawingml/2006/main">
          <a:off x="609599" y="866775"/>
          <a:ext cx="1104900" cy="990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def</a:t>
          </a:r>
        </a:p>
      </cdr:txBody>
    </cdr:sp>
  </cdr:relSizeAnchor>
  <cdr:relSizeAnchor xmlns:cdr="http://schemas.openxmlformats.org/drawingml/2006/chartDrawing">
    <cdr:from>
      <cdr:x>0.17622</cdr:x>
      <cdr:y>0.1727</cdr:y>
    </cdr:from>
    <cdr:to>
      <cdr:x>0.44161</cdr:x>
      <cdr:y>0.51811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xmlns="" id="{CEF1988F-3C5D-43A1-870F-C7EC23BCAD75}"/>
            </a:ext>
          </a:extLst>
        </cdr:cNvPr>
        <cdr:cNvSpPr txBox="1"/>
      </cdr:nvSpPr>
      <cdr:spPr>
        <a:xfrm xmlns:a="http://schemas.openxmlformats.org/drawingml/2006/main">
          <a:off x="790574" y="590550"/>
          <a:ext cx="1190625" cy="1181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bcd</a:t>
          </a:r>
        </a:p>
      </cdr:txBody>
    </cdr:sp>
  </cdr:relSizeAnchor>
  <cdr:relSizeAnchor xmlns:cdr="http://schemas.openxmlformats.org/drawingml/2006/chartDrawing">
    <cdr:from>
      <cdr:x>0.22718</cdr:x>
      <cdr:y>0.10028</cdr:y>
    </cdr:from>
    <cdr:to>
      <cdr:x>0.47983</cdr:x>
      <cdr:y>0.39276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xmlns="" id="{80316A30-C97F-44E2-804C-F4A2469E4B7A}"/>
            </a:ext>
          </a:extLst>
        </cdr:cNvPr>
        <cdr:cNvSpPr txBox="1"/>
      </cdr:nvSpPr>
      <cdr:spPr>
        <a:xfrm xmlns:a="http://schemas.openxmlformats.org/drawingml/2006/main">
          <a:off x="1019174" y="342900"/>
          <a:ext cx="1133475" cy="1000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</a:t>
          </a:r>
        </a:p>
      </cdr:txBody>
    </cdr:sp>
  </cdr:relSizeAnchor>
  <cdr:relSizeAnchor xmlns:cdr="http://schemas.openxmlformats.org/drawingml/2006/chartDrawing">
    <cdr:from>
      <cdr:x>0.34183</cdr:x>
      <cdr:y>0.27577</cdr:y>
    </cdr:from>
    <cdr:to>
      <cdr:x>0.57537</cdr:x>
      <cdr:y>0.61281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xmlns="" id="{DE9ECC85-53E0-405D-BB82-E8F9DCE8D4F0}"/>
            </a:ext>
          </a:extLst>
        </cdr:cNvPr>
        <cdr:cNvSpPr txBox="1"/>
      </cdr:nvSpPr>
      <cdr:spPr>
        <a:xfrm xmlns:a="http://schemas.openxmlformats.org/drawingml/2006/main">
          <a:off x="1533524" y="942975"/>
          <a:ext cx="1047750" cy="11525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fg</a:t>
          </a:r>
        </a:p>
      </cdr:txBody>
    </cdr:sp>
  </cdr:relSizeAnchor>
  <cdr:relSizeAnchor xmlns:cdr="http://schemas.openxmlformats.org/drawingml/2006/chartDrawing">
    <cdr:from>
      <cdr:x>0.3758</cdr:x>
      <cdr:y>0.23677</cdr:y>
    </cdr:from>
    <cdr:to>
      <cdr:x>0.61571</cdr:x>
      <cdr:y>0.62396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xmlns="" id="{13CB1FBC-2439-4282-A4D7-A2E47DF53DED}"/>
            </a:ext>
          </a:extLst>
        </cdr:cNvPr>
        <cdr:cNvSpPr txBox="1"/>
      </cdr:nvSpPr>
      <cdr:spPr>
        <a:xfrm xmlns:a="http://schemas.openxmlformats.org/drawingml/2006/main">
          <a:off x="1685924" y="809625"/>
          <a:ext cx="1076325" cy="1323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cde</a:t>
          </a:r>
        </a:p>
      </cdr:txBody>
    </cdr:sp>
  </cdr:relSizeAnchor>
  <cdr:relSizeAnchor xmlns:cdr="http://schemas.openxmlformats.org/drawingml/2006/chartDrawing">
    <cdr:from>
      <cdr:x>0.41826</cdr:x>
      <cdr:y>0.09749</cdr:y>
    </cdr:from>
    <cdr:to>
      <cdr:x>0.69214</cdr:x>
      <cdr:y>0.45125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xmlns="" id="{6F698C9B-6927-43E4-A9BE-F89FBA94269C}"/>
            </a:ext>
          </a:extLst>
        </cdr:cNvPr>
        <cdr:cNvSpPr txBox="1"/>
      </cdr:nvSpPr>
      <cdr:spPr>
        <a:xfrm xmlns:a="http://schemas.openxmlformats.org/drawingml/2006/main">
          <a:off x="1876424" y="333375"/>
          <a:ext cx="1228725" cy="1209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abc</a:t>
          </a:r>
        </a:p>
      </cdr:txBody>
    </cdr:sp>
  </cdr:relSizeAnchor>
  <cdr:relSizeAnchor xmlns:cdr="http://schemas.openxmlformats.org/drawingml/2006/chartDrawing">
    <cdr:from>
      <cdr:x>0.5414</cdr:x>
      <cdr:y>0.20613</cdr:y>
    </cdr:from>
    <cdr:to>
      <cdr:x>0.79193</cdr:x>
      <cdr:y>0.54318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xmlns="" id="{D974273D-4D6D-4824-A38D-A04F350638E0}"/>
            </a:ext>
          </a:extLst>
        </cdr:cNvPr>
        <cdr:cNvSpPr txBox="1"/>
      </cdr:nvSpPr>
      <cdr:spPr>
        <a:xfrm xmlns:a="http://schemas.openxmlformats.org/drawingml/2006/main">
          <a:off x="2428874" y="704850"/>
          <a:ext cx="1123950" cy="1152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cd</a:t>
          </a:r>
        </a:p>
      </cdr:txBody>
    </cdr:sp>
  </cdr:relSizeAnchor>
  <cdr:relSizeAnchor xmlns:cdr="http://schemas.openxmlformats.org/drawingml/2006/chartDrawing">
    <cdr:from>
      <cdr:x>0.57325</cdr:x>
      <cdr:y>0.13092</cdr:y>
    </cdr:from>
    <cdr:to>
      <cdr:x>0.82166</cdr:x>
      <cdr:y>0.4624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xmlns="" id="{8BB3F12E-1AC1-461E-89A2-359C94BB54C8}"/>
            </a:ext>
          </a:extLst>
        </cdr:cNvPr>
        <cdr:cNvSpPr txBox="1"/>
      </cdr:nvSpPr>
      <cdr:spPr>
        <a:xfrm xmlns:a="http://schemas.openxmlformats.org/drawingml/2006/main">
          <a:off x="2571749" y="447675"/>
          <a:ext cx="1114425" cy="1133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abc</a:t>
          </a:r>
        </a:p>
      </cdr:txBody>
    </cdr:sp>
  </cdr:relSizeAnchor>
  <cdr:relSizeAnchor xmlns:cdr="http://schemas.openxmlformats.org/drawingml/2006/chartDrawing">
    <cdr:from>
      <cdr:x>0.67516</cdr:x>
      <cdr:y>0.27298</cdr:y>
    </cdr:from>
    <cdr:to>
      <cdr:x>0.87898</cdr:x>
      <cdr:y>0.54039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xmlns="" id="{7E6FBCE7-98CE-4317-ABA9-349E0936C654}"/>
            </a:ext>
          </a:extLst>
        </cdr:cNvPr>
        <cdr:cNvSpPr txBox="1"/>
      </cdr:nvSpPr>
      <cdr:spPr>
        <a:xfrm xmlns:a="http://schemas.openxmlformats.org/drawingml/2006/main">
          <a:off x="3028949" y="9334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0.63482</cdr:x>
      <cdr:y>0.06128</cdr:y>
    </cdr:from>
    <cdr:to>
      <cdr:x>0.87686</cdr:x>
      <cdr:y>0.5766</cdr:y>
    </cdr:to>
    <cdr:sp macro="" textlink="">
      <cdr:nvSpPr>
        <cdr:cNvPr id="11" name="TextBox 10">
          <a:extLst xmlns:a="http://schemas.openxmlformats.org/drawingml/2006/main">
            <a:ext uri="{FF2B5EF4-FFF2-40B4-BE49-F238E27FC236}">
              <a16:creationId xmlns:a16="http://schemas.microsoft.com/office/drawing/2014/main" xmlns="" id="{0B1565C8-C146-4B3F-B99E-D8DFB1FF60C1}"/>
            </a:ext>
          </a:extLst>
        </cdr:cNvPr>
        <cdr:cNvSpPr txBox="1"/>
      </cdr:nvSpPr>
      <cdr:spPr>
        <a:xfrm xmlns:a="http://schemas.openxmlformats.org/drawingml/2006/main">
          <a:off x="2847974" y="209550"/>
          <a:ext cx="1085850" cy="1762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</a:t>
          </a:r>
        </a:p>
      </cdr:txBody>
    </cdr:sp>
  </cdr:relSizeAnchor>
  <cdr:relSizeAnchor xmlns:cdr="http://schemas.openxmlformats.org/drawingml/2006/chartDrawing">
    <cdr:from>
      <cdr:x>0.74098</cdr:x>
      <cdr:y>0.37047</cdr:y>
    </cdr:from>
    <cdr:to>
      <cdr:x>0.97028</cdr:x>
      <cdr:y>0.68524</cdr:y>
    </cdr:to>
    <cdr:sp macro="" textlink="">
      <cdr:nvSpPr>
        <cdr:cNvPr id="12" name="TextBox 11">
          <a:extLst xmlns:a="http://schemas.openxmlformats.org/drawingml/2006/main">
            <a:ext uri="{FF2B5EF4-FFF2-40B4-BE49-F238E27FC236}">
              <a16:creationId xmlns:a16="http://schemas.microsoft.com/office/drawing/2014/main" xmlns="" id="{CFBAEF32-66CF-4432-80D2-4C82D6BF7F80}"/>
            </a:ext>
          </a:extLst>
        </cdr:cNvPr>
        <cdr:cNvSpPr txBox="1"/>
      </cdr:nvSpPr>
      <cdr:spPr>
        <a:xfrm xmlns:a="http://schemas.openxmlformats.org/drawingml/2006/main">
          <a:off x="3324225" y="1266825"/>
          <a:ext cx="1028700" cy="1076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g</a:t>
          </a:r>
        </a:p>
      </cdr:txBody>
    </cdr:sp>
  </cdr:relSizeAnchor>
  <cdr:relSizeAnchor xmlns:cdr="http://schemas.openxmlformats.org/drawingml/2006/chartDrawing">
    <cdr:from>
      <cdr:x>0.78769</cdr:x>
      <cdr:y>0.34262</cdr:y>
    </cdr:from>
    <cdr:to>
      <cdr:x>1</cdr:x>
      <cdr:y>0.65181</cdr:y>
    </cdr:to>
    <cdr:sp macro="" textlink="">
      <cdr:nvSpPr>
        <cdr:cNvPr id="13" name="TextBox 12">
          <a:extLst xmlns:a="http://schemas.openxmlformats.org/drawingml/2006/main">
            <a:ext uri="{FF2B5EF4-FFF2-40B4-BE49-F238E27FC236}">
              <a16:creationId xmlns:a16="http://schemas.microsoft.com/office/drawing/2014/main" xmlns="" id="{4F8E2D7A-58DC-4BE2-8BA1-4814D3ED0577}"/>
            </a:ext>
          </a:extLst>
        </cdr:cNvPr>
        <cdr:cNvSpPr txBox="1"/>
      </cdr:nvSpPr>
      <cdr:spPr>
        <a:xfrm xmlns:a="http://schemas.openxmlformats.org/drawingml/2006/main">
          <a:off x="3533774" y="1171575"/>
          <a:ext cx="952500" cy="1057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g</a:t>
          </a:r>
        </a:p>
      </cdr:txBody>
    </cdr:sp>
  </cdr:relSizeAnchor>
  <cdr:relSizeAnchor xmlns:cdr="http://schemas.openxmlformats.org/drawingml/2006/chartDrawing">
    <cdr:from>
      <cdr:x>0.82166</cdr:x>
      <cdr:y>0.25905</cdr:y>
    </cdr:from>
    <cdr:to>
      <cdr:x>1</cdr:x>
      <cdr:y>0.66295</cdr:y>
    </cdr:to>
    <cdr:sp macro="" textlink="">
      <cdr:nvSpPr>
        <cdr:cNvPr id="14" name="TextBox 13">
          <a:extLst xmlns:a="http://schemas.openxmlformats.org/drawingml/2006/main">
            <a:ext uri="{FF2B5EF4-FFF2-40B4-BE49-F238E27FC236}">
              <a16:creationId xmlns:a16="http://schemas.microsoft.com/office/drawing/2014/main" xmlns="" id="{F3BEFF3D-647E-4DB5-A905-87F8A0070A39}"/>
            </a:ext>
          </a:extLst>
        </cdr:cNvPr>
        <cdr:cNvSpPr txBox="1"/>
      </cdr:nvSpPr>
      <cdr:spPr>
        <a:xfrm xmlns:a="http://schemas.openxmlformats.org/drawingml/2006/main">
          <a:off x="3686174" y="885825"/>
          <a:ext cx="800100" cy="1381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ef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</xdr:colOff>
      <xdr:row>11</xdr:row>
      <xdr:rowOff>171450</xdr:rowOff>
    </xdr:from>
    <xdr:to>
      <xdr:col>19</xdr:col>
      <xdr:colOff>161925</xdr:colOff>
      <xdr:row>29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0.15074</cdr:x>
      <cdr:y>0.37883</cdr:y>
    </cdr:from>
    <cdr:to>
      <cdr:x>0.37792</cdr:x>
      <cdr:y>0.66574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28687D43-328D-430E-873B-7D7BEB7BD6AC}"/>
            </a:ext>
          </a:extLst>
        </cdr:cNvPr>
        <cdr:cNvSpPr txBox="1"/>
      </cdr:nvSpPr>
      <cdr:spPr>
        <a:xfrm xmlns:a="http://schemas.openxmlformats.org/drawingml/2006/main">
          <a:off x="676274" y="1295400"/>
          <a:ext cx="1019175" cy="981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e</a:t>
          </a:r>
        </a:p>
      </cdr:txBody>
    </cdr:sp>
  </cdr:relSizeAnchor>
  <cdr:relSizeAnchor xmlns:cdr="http://schemas.openxmlformats.org/drawingml/2006/chartDrawing">
    <cdr:from>
      <cdr:x>0.18047</cdr:x>
      <cdr:y>0.23398</cdr:y>
    </cdr:from>
    <cdr:to>
      <cdr:x>0.41189</cdr:x>
      <cdr:y>0.54318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xmlns="" id="{2316BB8A-0383-483A-93FC-ECBBC0941AA5}"/>
            </a:ext>
          </a:extLst>
        </cdr:cNvPr>
        <cdr:cNvSpPr txBox="1"/>
      </cdr:nvSpPr>
      <cdr:spPr>
        <a:xfrm xmlns:a="http://schemas.openxmlformats.org/drawingml/2006/main">
          <a:off x="809624" y="800100"/>
          <a:ext cx="1038225" cy="1057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bc</a:t>
          </a:r>
        </a:p>
      </cdr:txBody>
    </cdr:sp>
  </cdr:relSizeAnchor>
  <cdr:relSizeAnchor xmlns:cdr="http://schemas.openxmlformats.org/drawingml/2006/chartDrawing">
    <cdr:from>
      <cdr:x>0.23991</cdr:x>
      <cdr:y>0.08635</cdr:y>
    </cdr:from>
    <cdr:to>
      <cdr:x>0.47346</cdr:x>
      <cdr:y>0.39554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xmlns="" id="{C2268CC8-CC77-440A-951B-F2E1D0DCAC94}"/>
            </a:ext>
          </a:extLst>
        </cdr:cNvPr>
        <cdr:cNvSpPr txBox="1"/>
      </cdr:nvSpPr>
      <cdr:spPr>
        <a:xfrm xmlns:a="http://schemas.openxmlformats.org/drawingml/2006/main">
          <a:off x="1076324" y="295275"/>
          <a:ext cx="1047750" cy="1057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</a:t>
          </a:r>
        </a:p>
      </cdr:txBody>
    </cdr:sp>
  </cdr:relSizeAnchor>
  <cdr:relSizeAnchor xmlns:cdr="http://schemas.openxmlformats.org/drawingml/2006/chartDrawing">
    <cdr:from>
      <cdr:x>0.34395</cdr:x>
      <cdr:y>0.41504</cdr:y>
    </cdr:from>
    <cdr:to>
      <cdr:x>0.55626</cdr:x>
      <cdr:y>0.75766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xmlns="" id="{0E7B3115-3EB1-45F1-A981-AF6FE5B92CAE}"/>
            </a:ext>
          </a:extLst>
        </cdr:cNvPr>
        <cdr:cNvSpPr txBox="1"/>
      </cdr:nvSpPr>
      <cdr:spPr>
        <a:xfrm xmlns:a="http://schemas.openxmlformats.org/drawingml/2006/main">
          <a:off x="1543049" y="1419225"/>
          <a:ext cx="952500" cy="1171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fg</a:t>
          </a:r>
        </a:p>
      </cdr:txBody>
    </cdr:sp>
  </cdr:relSizeAnchor>
  <cdr:relSizeAnchor xmlns:cdr="http://schemas.openxmlformats.org/drawingml/2006/chartDrawing">
    <cdr:from>
      <cdr:x>0.38641</cdr:x>
      <cdr:y>0.31476</cdr:y>
    </cdr:from>
    <cdr:to>
      <cdr:x>0.61359</cdr:x>
      <cdr:y>0.62674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xmlns="" id="{C5157BBE-8A8C-418B-B8EB-790555700F0F}"/>
            </a:ext>
          </a:extLst>
        </cdr:cNvPr>
        <cdr:cNvSpPr txBox="1"/>
      </cdr:nvSpPr>
      <cdr:spPr>
        <a:xfrm xmlns:a="http://schemas.openxmlformats.org/drawingml/2006/main">
          <a:off x="1733549" y="1076326"/>
          <a:ext cx="1019175" cy="1066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de</a:t>
          </a:r>
        </a:p>
      </cdr:txBody>
    </cdr:sp>
  </cdr:relSizeAnchor>
  <cdr:relSizeAnchor xmlns:cdr="http://schemas.openxmlformats.org/drawingml/2006/chartDrawing">
    <cdr:from>
      <cdr:x>0.42887</cdr:x>
      <cdr:y>0.24234</cdr:y>
    </cdr:from>
    <cdr:to>
      <cdr:x>0.67728</cdr:x>
      <cdr:y>0.56267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xmlns="" id="{7D63D069-917F-497E-B6D2-D813D63A754D}"/>
            </a:ext>
          </a:extLst>
        </cdr:cNvPr>
        <cdr:cNvSpPr txBox="1"/>
      </cdr:nvSpPr>
      <cdr:spPr>
        <a:xfrm xmlns:a="http://schemas.openxmlformats.org/drawingml/2006/main">
          <a:off x="1924049" y="828675"/>
          <a:ext cx="1114425" cy="1095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cd</a:t>
          </a:r>
        </a:p>
      </cdr:txBody>
    </cdr:sp>
  </cdr:relSizeAnchor>
  <cdr:relSizeAnchor xmlns:cdr="http://schemas.openxmlformats.org/drawingml/2006/chartDrawing">
    <cdr:from>
      <cdr:x>0.5414</cdr:x>
      <cdr:y>0.3844</cdr:y>
    </cdr:from>
    <cdr:to>
      <cdr:x>0.76433</cdr:x>
      <cdr:y>0.71031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xmlns="" id="{B08ECA74-E680-49D0-B9AE-0F7DE9856A95}"/>
            </a:ext>
          </a:extLst>
        </cdr:cNvPr>
        <cdr:cNvSpPr txBox="1"/>
      </cdr:nvSpPr>
      <cdr:spPr>
        <a:xfrm xmlns:a="http://schemas.openxmlformats.org/drawingml/2006/main">
          <a:off x="2428874" y="1314450"/>
          <a:ext cx="1000125" cy="1114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ef</a:t>
          </a:r>
        </a:p>
      </cdr:txBody>
    </cdr:sp>
  </cdr:relSizeAnchor>
  <cdr:relSizeAnchor xmlns:cdr="http://schemas.openxmlformats.org/drawingml/2006/chartDrawing">
    <cdr:from>
      <cdr:x>0.58174</cdr:x>
      <cdr:y>0.25348</cdr:y>
    </cdr:from>
    <cdr:to>
      <cdr:x>0.81529</cdr:x>
      <cdr:y>0.5961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xmlns="" id="{1A39F2CC-4C86-4CDF-B109-F0863ACC0DA9}"/>
            </a:ext>
          </a:extLst>
        </cdr:cNvPr>
        <cdr:cNvSpPr txBox="1"/>
      </cdr:nvSpPr>
      <cdr:spPr>
        <a:xfrm xmlns:a="http://schemas.openxmlformats.org/drawingml/2006/main">
          <a:off x="2609849" y="866775"/>
          <a:ext cx="1047750" cy="1171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cd</a:t>
          </a:r>
        </a:p>
      </cdr:txBody>
    </cdr:sp>
  </cdr:relSizeAnchor>
  <cdr:relSizeAnchor xmlns:cdr="http://schemas.openxmlformats.org/drawingml/2006/chartDrawing">
    <cdr:from>
      <cdr:x>0.6327</cdr:x>
      <cdr:y>0.15042</cdr:y>
    </cdr:from>
    <cdr:to>
      <cdr:x>0.87261</cdr:x>
      <cdr:y>0.44847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xmlns="" id="{72036C3A-5828-4F1F-B848-E891E1DD61D8}"/>
            </a:ext>
          </a:extLst>
        </cdr:cNvPr>
        <cdr:cNvSpPr txBox="1"/>
      </cdr:nvSpPr>
      <cdr:spPr>
        <a:xfrm xmlns:a="http://schemas.openxmlformats.org/drawingml/2006/main">
          <a:off x="2838449" y="514350"/>
          <a:ext cx="1076325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</a:t>
          </a:r>
        </a:p>
      </cdr:txBody>
    </cdr:sp>
  </cdr:relSizeAnchor>
  <cdr:relSizeAnchor xmlns:cdr="http://schemas.openxmlformats.org/drawingml/2006/chartDrawing">
    <cdr:from>
      <cdr:x>0.74522</cdr:x>
      <cdr:y>0.4624</cdr:y>
    </cdr:from>
    <cdr:to>
      <cdr:x>0.97452</cdr:x>
      <cdr:y>0.77159</cdr:y>
    </cdr:to>
    <cdr:sp macro="" textlink="">
      <cdr:nvSpPr>
        <cdr:cNvPr id="11" name="TextBox 10">
          <a:extLst xmlns:a="http://schemas.openxmlformats.org/drawingml/2006/main">
            <a:ext uri="{FF2B5EF4-FFF2-40B4-BE49-F238E27FC236}">
              <a16:creationId xmlns:a16="http://schemas.microsoft.com/office/drawing/2014/main" xmlns="" id="{CC5B8DD4-CAC5-4CFC-8982-0AA2B1715EFD}"/>
            </a:ext>
          </a:extLst>
        </cdr:cNvPr>
        <cdr:cNvSpPr txBox="1"/>
      </cdr:nvSpPr>
      <cdr:spPr>
        <a:xfrm xmlns:a="http://schemas.openxmlformats.org/drawingml/2006/main">
          <a:off x="3343274" y="1581150"/>
          <a:ext cx="1028700" cy="1057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g</a:t>
          </a:r>
        </a:p>
      </cdr:txBody>
    </cdr:sp>
  </cdr:relSizeAnchor>
  <cdr:relSizeAnchor xmlns:cdr="http://schemas.openxmlformats.org/drawingml/2006/chartDrawing">
    <cdr:from>
      <cdr:x>0.78981</cdr:x>
      <cdr:y>0.31198</cdr:y>
    </cdr:from>
    <cdr:to>
      <cdr:x>1</cdr:x>
      <cdr:y>0.64345</cdr:y>
    </cdr:to>
    <cdr:sp macro="" textlink="">
      <cdr:nvSpPr>
        <cdr:cNvPr id="12" name="TextBox 11">
          <a:extLst xmlns:a="http://schemas.openxmlformats.org/drawingml/2006/main">
            <a:ext uri="{FF2B5EF4-FFF2-40B4-BE49-F238E27FC236}">
              <a16:creationId xmlns:a16="http://schemas.microsoft.com/office/drawing/2014/main" xmlns="" id="{A8FB11CD-8308-4D05-919E-A0D67276B9CA}"/>
            </a:ext>
          </a:extLst>
        </cdr:cNvPr>
        <cdr:cNvSpPr txBox="1"/>
      </cdr:nvSpPr>
      <cdr:spPr>
        <a:xfrm xmlns:a="http://schemas.openxmlformats.org/drawingml/2006/main">
          <a:off x="3543299" y="1066800"/>
          <a:ext cx="942975" cy="1133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e</a:t>
          </a:r>
        </a:p>
      </cdr:txBody>
    </cdr:sp>
  </cdr:relSizeAnchor>
  <cdr:relSizeAnchor xmlns:cdr="http://schemas.openxmlformats.org/drawingml/2006/chartDrawing">
    <cdr:from>
      <cdr:x>0.82378</cdr:x>
      <cdr:y>0.23955</cdr:y>
    </cdr:from>
    <cdr:to>
      <cdr:x>1</cdr:x>
      <cdr:y>0.56825</cdr:y>
    </cdr:to>
    <cdr:sp macro="" textlink="">
      <cdr:nvSpPr>
        <cdr:cNvPr id="13" name="TextBox 12">
          <a:extLst xmlns:a="http://schemas.openxmlformats.org/drawingml/2006/main">
            <a:ext uri="{FF2B5EF4-FFF2-40B4-BE49-F238E27FC236}">
              <a16:creationId xmlns:a16="http://schemas.microsoft.com/office/drawing/2014/main" xmlns="" id="{4E981170-F6C5-4A1A-B444-AD22BCAEB976}"/>
            </a:ext>
          </a:extLst>
        </cdr:cNvPr>
        <cdr:cNvSpPr txBox="1"/>
      </cdr:nvSpPr>
      <cdr:spPr>
        <a:xfrm xmlns:a="http://schemas.openxmlformats.org/drawingml/2006/main">
          <a:off x="3695698" y="819150"/>
          <a:ext cx="790575" cy="1123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cd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</xdr:colOff>
      <xdr:row>11</xdr:row>
      <xdr:rowOff>171450</xdr:rowOff>
    </xdr:from>
    <xdr:to>
      <xdr:col>19</xdr:col>
      <xdr:colOff>161925</xdr:colOff>
      <xdr:row>29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0.14437</cdr:x>
      <cdr:y>0.35376</cdr:y>
    </cdr:from>
    <cdr:to>
      <cdr:x>0.3482</cdr:x>
      <cdr:y>0.66017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42C9666A-2E10-4075-81F2-1947D61A8C08}"/>
            </a:ext>
          </a:extLst>
        </cdr:cNvPr>
        <cdr:cNvSpPr txBox="1"/>
      </cdr:nvSpPr>
      <cdr:spPr>
        <a:xfrm xmlns:a="http://schemas.openxmlformats.org/drawingml/2006/main">
          <a:off x="647699" y="1209675"/>
          <a:ext cx="914400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fg</a:t>
          </a:r>
        </a:p>
      </cdr:txBody>
    </cdr:sp>
  </cdr:relSizeAnchor>
  <cdr:relSizeAnchor xmlns:cdr="http://schemas.openxmlformats.org/drawingml/2006/chartDrawing">
    <cdr:from>
      <cdr:x>0.18896</cdr:x>
      <cdr:y>0.27577</cdr:y>
    </cdr:from>
    <cdr:to>
      <cdr:x>0.43312</cdr:x>
      <cdr:y>0.58774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xmlns="" id="{827DCA1D-8E13-4EBB-A048-2CFF6186B781}"/>
            </a:ext>
          </a:extLst>
        </cdr:cNvPr>
        <cdr:cNvSpPr txBox="1"/>
      </cdr:nvSpPr>
      <cdr:spPr>
        <a:xfrm xmlns:a="http://schemas.openxmlformats.org/drawingml/2006/main">
          <a:off x="847724" y="942975"/>
          <a:ext cx="1095375" cy="1066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cd</a:t>
          </a:r>
        </a:p>
      </cdr:txBody>
    </cdr:sp>
  </cdr:relSizeAnchor>
  <cdr:relSizeAnchor xmlns:cdr="http://schemas.openxmlformats.org/drawingml/2006/chartDrawing">
    <cdr:from>
      <cdr:x>0.22718</cdr:x>
      <cdr:y>0.1922</cdr:y>
    </cdr:from>
    <cdr:to>
      <cdr:x>0.46709</cdr:x>
      <cdr:y>0.50139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xmlns="" id="{AF6F2B38-340C-43FA-BE88-94D86DCD90AC}"/>
            </a:ext>
          </a:extLst>
        </cdr:cNvPr>
        <cdr:cNvSpPr txBox="1"/>
      </cdr:nvSpPr>
      <cdr:spPr>
        <a:xfrm xmlns:a="http://schemas.openxmlformats.org/drawingml/2006/main">
          <a:off x="1019174" y="657225"/>
          <a:ext cx="1076325" cy="1057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bc</a:t>
          </a:r>
        </a:p>
      </cdr:txBody>
    </cdr:sp>
  </cdr:relSizeAnchor>
  <cdr:relSizeAnchor xmlns:cdr="http://schemas.openxmlformats.org/drawingml/2006/chartDrawing">
    <cdr:from>
      <cdr:x>0.34183</cdr:x>
      <cdr:y>0.40111</cdr:y>
    </cdr:from>
    <cdr:to>
      <cdr:x>0.56263</cdr:x>
      <cdr:y>0.71309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xmlns="" id="{3E0BC98C-28FB-42AE-8BE9-46FF682A787F}"/>
            </a:ext>
          </a:extLst>
        </cdr:cNvPr>
        <cdr:cNvSpPr txBox="1"/>
      </cdr:nvSpPr>
      <cdr:spPr>
        <a:xfrm xmlns:a="http://schemas.openxmlformats.org/drawingml/2006/main">
          <a:off x="1533524" y="1371600"/>
          <a:ext cx="990600" cy="1066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gh</a:t>
          </a:r>
        </a:p>
      </cdr:txBody>
    </cdr:sp>
  </cdr:relSizeAnchor>
  <cdr:relSizeAnchor xmlns:cdr="http://schemas.openxmlformats.org/drawingml/2006/chartDrawing">
    <cdr:from>
      <cdr:x>0.38854</cdr:x>
      <cdr:y>0.33983</cdr:y>
    </cdr:from>
    <cdr:to>
      <cdr:x>0.62633</cdr:x>
      <cdr:y>0.6741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xmlns="" id="{36768D2D-B2A2-42D2-AA9E-2C45AD00B043}"/>
            </a:ext>
          </a:extLst>
        </cdr:cNvPr>
        <cdr:cNvSpPr txBox="1"/>
      </cdr:nvSpPr>
      <cdr:spPr>
        <a:xfrm xmlns:a="http://schemas.openxmlformats.org/drawingml/2006/main">
          <a:off x="1743075" y="1162051"/>
          <a:ext cx="1066800" cy="1143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fg</a:t>
          </a:r>
        </a:p>
      </cdr:txBody>
    </cdr:sp>
  </cdr:relSizeAnchor>
  <cdr:relSizeAnchor xmlns:cdr="http://schemas.openxmlformats.org/drawingml/2006/chartDrawing">
    <cdr:from>
      <cdr:x>0.42463</cdr:x>
      <cdr:y>0.20334</cdr:y>
    </cdr:from>
    <cdr:to>
      <cdr:x>0.6603</cdr:x>
      <cdr:y>0.48468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xmlns="" id="{AA4D8DAB-0351-4ECE-8A92-2ED974D985F7}"/>
            </a:ext>
          </a:extLst>
        </cdr:cNvPr>
        <cdr:cNvSpPr txBox="1"/>
      </cdr:nvSpPr>
      <cdr:spPr>
        <a:xfrm xmlns:a="http://schemas.openxmlformats.org/drawingml/2006/main">
          <a:off x="1904999" y="695325"/>
          <a:ext cx="1057275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bed</a:t>
          </a:r>
        </a:p>
      </cdr:txBody>
    </cdr:sp>
  </cdr:relSizeAnchor>
  <cdr:relSizeAnchor xmlns:cdr="http://schemas.openxmlformats.org/drawingml/2006/chartDrawing">
    <cdr:from>
      <cdr:x>0.54352</cdr:x>
      <cdr:y>0.2507</cdr:y>
    </cdr:from>
    <cdr:to>
      <cdr:x>0.76433</cdr:x>
      <cdr:y>0.57382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xmlns="" id="{4CF8A78B-D6BE-435D-AD7B-484041D7094A}"/>
            </a:ext>
          </a:extLst>
        </cdr:cNvPr>
        <cdr:cNvSpPr txBox="1"/>
      </cdr:nvSpPr>
      <cdr:spPr>
        <a:xfrm xmlns:a="http://schemas.openxmlformats.org/drawingml/2006/main">
          <a:off x="2438399" y="857250"/>
          <a:ext cx="990600" cy="1104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de</a:t>
          </a:r>
        </a:p>
      </cdr:txBody>
    </cdr:sp>
  </cdr:relSizeAnchor>
  <cdr:relSizeAnchor xmlns:cdr="http://schemas.openxmlformats.org/drawingml/2006/chartDrawing">
    <cdr:from>
      <cdr:x>0.58811</cdr:x>
      <cdr:y>0.13928</cdr:y>
    </cdr:from>
    <cdr:to>
      <cdr:x>0.82166</cdr:x>
      <cdr:y>0.44847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xmlns="" id="{03E184FC-9B0B-4706-ADF2-77F1A4481A0D}"/>
            </a:ext>
          </a:extLst>
        </cdr:cNvPr>
        <cdr:cNvSpPr txBox="1"/>
      </cdr:nvSpPr>
      <cdr:spPr>
        <a:xfrm xmlns:a="http://schemas.openxmlformats.org/drawingml/2006/main">
          <a:off x="2638424" y="476250"/>
          <a:ext cx="1047750" cy="1057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</a:t>
          </a:r>
        </a:p>
      </cdr:txBody>
    </cdr:sp>
  </cdr:relSizeAnchor>
  <cdr:relSizeAnchor xmlns:cdr="http://schemas.openxmlformats.org/drawingml/2006/chartDrawing">
    <cdr:from>
      <cdr:x>0.63907</cdr:x>
      <cdr:y>0.08914</cdr:y>
    </cdr:from>
    <cdr:to>
      <cdr:x>0.88747</cdr:x>
      <cdr:y>0.45682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xmlns="" id="{ADC03EC5-0EE9-4BF9-B1C0-A3B84151F4B7}"/>
            </a:ext>
          </a:extLst>
        </cdr:cNvPr>
        <cdr:cNvSpPr txBox="1"/>
      </cdr:nvSpPr>
      <cdr:spPr>
        <a:xfrm xmlns:a="http://schemas.openxmlformats.org/drawingml/2006/main">
          <a:off x="2867024" y="304801"/>
          <a:ext cx="1114425" cy="1257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</a:t>
          </a:r>
        </a:p>
      </cdr:txBody>
    </cdr:sp>
  </cdr:relSizeAnchor>
  <cdr:relSizeAnchor xmlns:cdr="http://schemas.openxmlformats.org/drawingml/2006/chartDrawing">
    <cdr:from>
      <cdr:x>0.7431</cdr:x>
      <cdr:y>0.45682</cdr:y>
    </cdr:from>
    <cdr:to>
      <cdr:x>0.93418</cdr:x>
      <cdr:y>0.79387</cdr:y>
    </cdr:to>
    <cdr:sp macro="" textlink="">
      <cdr:nvSpPr>
        <cdr:cNvPr id="11" name="TextBox 10">
          <a:extLst xmlns:a="http://schemas.openxmlformats.org/drawingml/2006/main">
            <a:ext uri="{FF2B5EF4-FFF2-40B4-BE49-F238E27FC236}">
              <a16:creationId xmlns:a16="http://schemas.microsoft.com/office/drawing/2014/main" xmlns="" id="{42A943B2-810F-44BB-BC2F-4E3A92A64771}"/>
            </a:ext>
          </a:extLst>
        </cdr:cNvPr>
        <cdr:cNvSpPr txBox="1"/>
      </cdr:nvSpPr>
      <cdr:spPr>
        <a:xfrm xmlns:a="http://schemas.openxmlformats.org/drawingml/2006/main">
          <a:off x="3333749" y="1562100"/>
          <a:ext cx="857250" cy="1152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h</a:t>
          </a:r>
        </a:p>
      </cdr:txBody>
    </cdr:sp>
  </cdr:relSizeAnchor>
  <cdr:relSizeAnchor xmlns:cdr="http://schemas.openxmlformats.org/drawingml/2006/chartDrawing">
    <cdr:from>
      <cdr:x>0.79406</cdr:x>
      <cdr:y>0.41226</cdr:y>
    </cdr:from>
    <cdr:to>
      <cdr:x>0.98514</cdr:x>
      <cdr:y>0.74095</cdr:y>
    </cdr:to>
    <cdr:sp macro="" textlink="">
      <cdr:nvSpPr>
        <cdr:cNvPr id="12" name="TextBox 11">
          <a:extLst xmlns:a="http://schemas.openxmlformats.org/drawingml/2006/main">
            <a:ext uri="{FF2B5EF4-FFF2-40B4-BE49-F238E27FC236}">
              <a16:creationId xmlns:a16="http://schemas.microsoft.com/office/drawing/2014/main" xmlns="" id="{4CF74AAE-49E1-4FF4-A8F8-453B21B2B591}"/>
            </a:ext>
          </a:extLst>
        </cdr:cNvPr>
        <cdr:cNvSpPr txBox="1"/>
      </cdr:nvSpPr>
      <cdr:spPr>
        <a:xfrm xmlns:a="http://schemas.openxmlformats.org/drawingml/2006/main">
          <a:off x="3562349" y="1409700"/>
          <a:ext cx="857250" cy="1123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g</a:t>
          </a:r>
        </a:p>
      </cdr:txBody>
    </cdr:sp>
  </cdr:relSizeAnchor>
  <cdr:relSizeAnchor xmlns:cdr="http://schemas.openxmlformats.org/drawingml/2006/chartDrawing">
    <cdr:from>
      <cdr:x>0.83652</cdr:x>
      <cdr:y>0.31198</cdr:y>
    </cdr:from>
    <cdr:to>
      <cdr:x>1</cdr:x>
      <cdr:y>0.60167</cdr:y>
    </cdr:to>
    <cdr:sp macro="" textlink="">
      <cdr:nvSpPr>
        <cdr:cNvPr id="13" name="TextBox 12">
          <a:extLst xmlns:a="http://schemas.openxmlformats.org/drawingml/2006/main">
            <a:ext uri="{FF2B5EF4-FFF2-40B4-BE49-F238E27FC236}">
              <a16:creationId xmlns:a16="http://schemas.microsoft.com/office/drawing/2014/main" xmlns="" id="{7D3A30C8-856D-43C1-9140-795401F3A64E}"/>
            </a:ext>
          </a:extLst>
        </cdr:cNvPr>
        <cdr:cNvSpPr txBox="1"/>
      </cdr:nvSpPr>
      <cdr:spPr>
        <a:xfrm xmlns:a="http://schemas.openxmlformats.org/drawingml/2006/main">
          <a:off x="3752848" y="1066800"/>
          <a:ext cx="733425" cy="990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ef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</xdr:colOff>
      <xdr:row>11</xdr:row>
      <xdr:rowOff>171450</xdr:rowOff>
    </xdr:from>
    <xdr:to>
      <xdr:col>19</xdr:col>
      <xdr:colOff>161925</xdr:colOff>
      <xdr:row>29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0.14437</cdr:x>
      <cdr:y>0.33983</cdr:y>
    </cdr:from>
    <cdr:to>
      <cdr:x>0.38429</cdr:x>
      <cdr:y>0.6351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CE76B23C-48DD-467A-A7BF-18070BCEA3D8}"/>
            </a:ext>
          </a:extLst>
        </cdr:cNvPr>
        <cdr:cNvSpPr txBox="1"/>
      </cdr:nvSpPr>
      <cdr:spPr>
        <a:xfrm xmlns:a="http://schemas.openxmlformats.org/drawingml/2006/main">
          <a:off x="647699" y="1162050"/>
          <a:ext cx="1076325" cy="1009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de</a:t>
          </a:r>
        </a:p>
      </cdr:txBody>
    </cdr:sp>
  </cdr:relSizeAnchor>
  <cdr:relSizeAnchor xmlns:cdr="http://schemas.openxmlformats.org/drawingml/2006/chartDrawing">
    <cdr:from>
      <cdr:x>0.18684</cdr:x>
      <cdr:y>0.2312</cdr:y>
    </cdr:from>
    <cdr:to>
      <cdr:x>0.42463</cdr:x>
      <cdr:y>0.54875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xmlns="" id="{A1478E68-8D27-45A0-AB38-4FFFD1A358F5}"/>
            </a:ext>
          </a:extLst>
        </cdr:cNvPr>
        <cdr:cNvSpPr txBox="1"/>
      </cdr:nvSpPr>
      <cdr:spPr>
        <a:xfrm xmlns:a="http://schemas.openxmlformats.org/drawingml/2006/main">
          <a:off x="838200" y="790576"/>
          <a:ext cx="1066800" cy="1085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bc</a:t>
          </a:r>
        </a:p>
      </cdr:txBody>
    </cdr:sp>
  </cdr:relSizeAnchor>
  <cdr:relSizeAnchor xmlns:cdr="http://schemas.openxmlformats.org/drawingml/2006/chartDrawing">
    <cdr:from>
      <cdr:x>0.24204</cdr:x>
      <cdr:y>0.10864</cdr:y>
    </cdr:from>
    <cdr:to>
      <cdr:x>0.47134</cdr:x>
      <cdr:y>0.43454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xmlns="" id="{5DAD3BD9-B9E0-40EA-A380-0640F3C0DFF3}"/>
            </a:ext>
          </a:extLst>
        </cdr:cNvPr>
        <cdr:cNvSpPr txBox="1"/>
      </cdr:nvSpPr>
      <cdr:spPr>
        <a:xfrm xmlns:a="http://schemas.openxmlformats.org/drawingml/2006/main">
          <a:off x="1085849" y="371475"/>
          <a:ext cx="1028700" cy="1114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</a:t>
          </a:r>
        </a:p>
      </cdr:txBody>
    </cdr:sp>
  </cdr:relSizeAnchor>
  <cdr:relSizeAnchor xmlns:cdr="http://schemas.openxmlformats.org/drawingml/2006/chartDrawing">
    <cdr:from>
      <cdr:x>0.3482</cdr:x>
      <cdr:y>0.37604</cdr:y>
    </cdr:from>
    <cdr:to>
      <cdr:x>0.57749</cdr:x>
      <cdr:y>0.75487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xmlns="" id="{7EE14D41-EC52-4304-8C51-025E97EECFEF}"/>
            </a:ext>
          </a:extLst>
        </cdr:cNvPr>
        <cdr:cNvSpPr txBox="1"/>
      </cdr:nvSpPr>
      <cdr:spPr>
        <a:xfrm xmlns:a="http://schemas.openxmlformats.org/drawingml/2006/main">
          <a:off x="1562099" y="1285875"/>
          <a:ext cx="1028700" cy="1295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e</a:t>
          </a:r>
        </a:p>
      </cdr:txBody>
    </cdr:sp>
  </cdr:relSizeAnchor>
  <cdr:relSizeAnchor xmlns:cdr="http://schemas.openxmlformats.org/drawingml/2006/chartDrawing">
    <cdr:from>
      <cdr:x>0.38853</cdr:x>
      <cdr:y>0.24513</cdr:y>
    </cdr:from>
    <cdr:to>
      <cdr:x>0.61146</cdr:x>
      <cdr:y>0.5571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xmlns="" id="{62DCD78E-6BCF-4D1F-B7FB-A846F905099D}"/>
            </a:ext>
          </a:extLst>
        </cdr:cNvPr>
        <cdr:cNvSpPr txBox="1"/>
      </cdr:nvSpPr>
      <cdr:spPr>
        <a:xfrm xmlns:a="http://schemas.openxmlformats.org/drawingml/2006/main">
          <a:off x="1743074" y="838200"/>
          <a:ext cx="1000125" cy="1066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cd</a:t>
          </a:r>
        </a:p>
      </cdr:txBody>
    </cdr:sp>
  </cdr:relSizeAnchor>
  <cdr:relSizeAnchor xmlns:cdr="http://schemas.openxmlformats.org/drawingml/2006/chartDrawing">
    <cdr:from>
      <cdr:x>0.431</cdr:x>
      <cdr:y>0.15599</cdr:y>
    </cdr:from>
    <cdr:to>
      <cdr:x>0.6518</cdr:x>
      <cdr:y>0.4429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xmlns="" id="{9F60BBCD-EC06-4F10-8F7F-F994FBC86107}"/>
            </a:ext>
          </a:extLst>
        </cdr:cNvPr>
        <cdr:cNvSpPr txBox="1"/>
      </cdr:nvSpPr>
      <cdr:spPr>
        <a:xfrm xmlns:a="http://schemas.openxmlformats.org/drawingml/2006/main">
          <a:off x="1933574" y="533400"/>
          <a:ext cx="990600" cy="981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</a:t>
          </a:r>
        </a:p>
      </cdr:txBody>
    </cdr:sp>
  </cdr:relSizeAnchor>
  <cdr:relSizeAnchor xmlns:cdr="http://schemas.openxmlformats.org/drawingml/2006/chartDrawing">
    <cdr:from>
      <cdr:x>0.53503</cdr:x>
      <cdr:y>0.36769</cdr:y>
    </cdr:from>
    <cdr:to>
      <cdr:x>0.76008</cdr:x>
      <cdr:y>0.67688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xmlns="" id="{E48DA7EC-DDFF-412A-AEF0-A7B39EE75339}"/>
            </a:ext>
          </a:extLst>
        </cdr:cNvPr>
        <cdr:cNvSpPr txBox="1"/>
      </cdr:nvSpPr>
      <cdr:spPr>
        <a:xfrm xmlns:a="http://schemas.openxmlformats.org/drawingml/2006/main">
          <a:off x="2400299" y="1257300"/>
          <a:ext cx="1009650" cy="1057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de</a:t>
          </a:r>
        </a:p>
      </cdr:txBody>
    </cdr:sp>
  </cdr:relSizeAnchor>
  <cdr:relSizeAnchor xmlns:cdr="http://schemas.openxmlformats.org/drawingml/2006/chartDrawing">
    <cdr:from>
      <cdr:x>0.58386</cdr:x>
      <cdr:y>0.22841</cdr:y>
    </cdr:from>
    <cdr:to>
      <cdr:x>0.77282</cdr:x>
      <cdr:y>0.52368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xmlns="" id="{11CB3AAA-18B2-4C4A-998E-C9BC59EDCE85}"/>
            </a:ext>
          </a:extLst>
        </cdr:cNvPr>
        <cdr:cNvSpPr txBox="1"/>
      </cdr:nvSpPr>
      <cdr:spPr>
        <a:xfrm xmlns:a="http://schemas.openxmlformats.org/drawingml/2006/main">
          <a:off x="2619373" y="781050"/>
          <a:ext cx="847725" cy="1009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bc</a:t>
          </a:r>
        </a:p>
      </cdr:txBody>
    </cdr:sp>
  </cdr:relSizeAnchor>
  <cdr:relSizeAnchor xmlns:cdr="http://schemas.openxmlformats.org/drawingml/2006/chartDrawing">
    <cdr:from>
      <cdr:x>0.63694</cdr:x>
      <cdr:y>0.07521</cdr:y>
    </cdr:from>
    <cdr:to>
      <cdr:x>0.89809</cdr:x>
      <cdr:y>0.41504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xmlns="" id="{C85DEC64-61DE-4B6C-A901-9B789501C14E}"/>
            </a:ext>
          </a:extLst>
        </cdr:cNvPr>
        <cdr:cNvSpPr txBox="1"/>
      </cdr:nvSpPr>
      <cdr:spPr>
        <a:xfrm xmlns:a="http://schemas.openxmlformats.org/drawingml/2006/main">
          <a:off x="2857499" y="257176"/>
          <a:ext cx="1171575" cy="1162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</a:t>
          </a:r>
        </a:p>
      </cdr:txBody>
    </cdr:sp>
  </cdr:relSizeAnchor>
  <cdr:relSizeAnchor xmlns:cdr="http://schemas.openxmlformats.org/drawingml/2006/chartDrawing">
    <cdr:from>
      <cdr:x>0.74947</cdr:x>
      <cdr:y>0.45682</cdr:y>
    </cdr:from>
    <cdr:to>
      <cdr:x>0.97665</cdr:x>
      <cdr:y>0.80223</cdr:y>
    </cdr:to>
    <cdr:sp macro="" textlink="">
      <cdr:nvSpPr>
        <cdr:cNvPr id="11" name="TextBox 10">
          <a:extLst xmlns:a="http://schemas.openxmlformats.org/drawingml/2006/main">
            <a:ext uri="{FF2B5EF4-FFF2-40B4-BE49-F238E27FC236}">
              <a16:creationId xmlns:a16="http://schemas.microsoft.com/office/drawing/2014/main" xmlns="" id="{E722D5EC-9C17-46F3-A417-E03F5EFEED2F}"/>
            </a:ext>
          </a:extLst>
        </cdr:cNvPr>
        <cdr:cNvSpPr txBox="1"/>
      </cdr:nvSpPr>
      <cdr:spPr>
        <a:xfrm xmlns:a="http://schemas.openxmlformats.org/drawingml/2006/main">
          <a:off x="3362324" y="1562100"/>
          <a:ext cx="1019175" cy="1181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f</a:t>
          </a:r>
        </a:p>
      </cdr:txBody>
    </cdr:sp>
  </cdr:relSizeAnchor>
  <cdr:relSizeAnchor xmlns:cdr="http://schemas.openxmlformats.org/drawingml/2006/chartDrawing">
    <cdr:from>
      <cdr:x>0.78344</cdr:x>
      <cdr:y>0.3649</cdr:y>
    </cdr:from>
    <cdr:to>
      <cdr:x>1</cdr:x>
      <cdr:y>0.66295</cdr:y>
    </cdr:to>
    <cdr:sp macro="" textlink="">
      <cdr:nvSpPr>
        <cdr:cNvPr id="12" name="TextBox 11">
          <a:extLst xmlns:a="http://schemas.openxmlformats.org/drawingml/2006/main">
            <a:ext uri="{FF2B5EF4-FFF2-40B4-BE49-F238E27FC236}">
              <a16:creationId xmlns:a16="http://schemas.microsoft.com/office/drawing/2014/main" xmlns="" id="{3E83C00E-F268-4453-87FE-59CC3109A840}"/>
            </a:ext>
          </a:extLst>
        </cdr:cNvPr>
        <cdr:cNvSpPr txBox="1"/>
      </cdr:nvSpPr>
      <cdr:spPr>
        <a:xfrm xmlns:a="http://schemas.openxmlformats.org/drawingml/2006/main">
          <a:off x="3514724" y="1247775"/>
          <a:ext cx="97155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de</a:t>
          </a:r>
        </a:p>
      </cdr:txBody>
    </cdr:sp>
  </cdr:relSizeAnchor>
  <cdr:relSizeAnchor xmlns:cdr="http://schemas.openxmlformats.org/drawingml/2006/chartDrawing">
    <cdr:from>
      <cdr:x>0.83015</cdr:x>
      <cdr:y>0.34819</cdr:y>
    </cdr:from>
    <cdr:to>
      <cdr:x>1</cdr:x>
      <cdr:y>0.64067</cdr:y>
    </cdr:to>
    <cdr:sp macro="" textlink="">
      <cdr:nvSpPr>
        <cdr:cNvPr id="13" name="TextBox 12">
          <a:extLst xmlns:a="http://schemas.openxmlformats.org/drawingml/2006/main">
            <a:ext uri="{FF2B5EF4-FFF2-40B4-BE49-F238E27FC236}">
              <a16:creationId xmlns:a16="http://schemas.microsoft.com/office/drawing/2014/main" xmlns="" id="{B72827B1-2909-45C5-85F6-10606466231D}"/>
            </a:ext>
          </a:extLst>
        </cdr:cNvPr>
        <cdr:cNvSpPr txBox="1"/>
      </cdr:nvSpPr>
      <cdr:spPr>
        <a:xfrm xmlns:a="http://schemas.openxmlformats.org/drawingml/2006/main">
          <a:off x="3724274" y="1190625"/>
          <a:ext cx="762000" cy="1000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de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</xdr:colOff>
      <xdr:row>11</xdr:row>
      <xdr:rowOff>171450</xdr:rowOff>
    </xdr:from>
    <xdr:to>
      <xdr:col>19</xdr:col>
      <xdr:colOff>161925</xdr:colOff>
      <xdr:row>29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0.15499</cdr:x>
      <cdr:y>0.32033</cdr:y>
    </cdr:from>
    <cdr:to>
      <cdr:x>0.38641</cdr:x>
      <cdr:y>0.64903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00420E48-B6A2-4C5E-AF1C-DCBFA4D8C245}"/>
            </a:ext>
          </a:extLst>
        </cdr:cNvPr>
        <cdr:cNvSpPr txBox="1"/>
      </cdr:nvSpPr>
      <cdr:spPr>
        <a:xfrm xmlns:a="http://schemas.openxmlformats.org/drawingml/2006/main">
          <a:off x="695323" y="1095375"/>
          <a:ext cx="1038225" cy="1123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</a:t>
          </a:r>
        </a:p>
      </cdr:txBody>
    </cdr:sp>
  </cdr:relSizeAnchor>
  <cdr:relSizeAnchor xmlns:cdr="http://schemas.openxmlformats.org/drawingml/2006/chartDrawing">
    <cdr:from>
      <cdr:x>0.18471</cdr:x>
      <cdr:y>0.2117</cdr:y>
    </cdr:from>
    <cdr:to>
      <cdr:x>0.30786</cdr:x>
      <cdr:y>0.52089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xmlns="" id="{AEB3E71A-5DFD-4073-8442-280A66F4A38C}"/>
            </a:ext>
          </a:extLst>
        </cdr:cNvPr>
        <cdr:cNvSpPr txBox="1"/>
      </cdr:nvSpPr>
      <cdr:spPr>
        <a:xfrm xmlns:a="http://schemas.openxmlformats.org/drawingml/2006/main">
          <a:off x="828674" y="723900"/>
          <a:ext cx="552451" cy="1057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</a:t>
          </a:r>
        </a:p>
      </cdr:txBody>
    </cdr:sp>
  </cdr:relSizeAnchor>
  <cdr:relSizeAnchor xmlns:cdr="http://schemas.openxmlformats.org/drawingml/2006/chartDrawing">
    <cdr:from>
      <cdr:x>0.23142</cdr:x>
      <cdr:y>0.09471</cdr:y>
    </cdr:from>
    <cdr:to>
      <cdr:x>0.47134</cdr:x>
      <cdr:y>0.4039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xmlns="" id="{3F9D860B-BBA3-4B09-BEF8-D4F71EBBF082}"/>
            </a:ext>
          </a:extLst>
        </cdr:cNvPr>
        <cdr:cNvSpPr txBox="1"/>
      </cdr:nvSpPr>
      <cdr:spPr>
        <a:xfrm xmlns:a="http://schemas.openxmlformats.org/drawingml/2006/main">
          <a:off x="1038224" y="323850"/>
          <a:ext cx="1076325" cy="1057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cd</a:t>
          </a:r>
        </a:p>
      </cdr:txBody>
    </cdr:sp>
  </cdr:relSizeAnchor>
  <cdr:relSizeAnchor xmlns:cdr="http://schemas.openxmlformats.org/drawingml/2006/chartDrawing">
    <cdr:from>
      <cdr:x>0.3397</cdr:x>
      <cdr:y>0.42061</cdr:y>
    </cdr:from>
    <cdr:to>
      <cdr:x>0.57325</cdr:x>
      <cdr:y>0.68802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xmlns="" id="{85F8E105-5826-4016-97E5-85D4E3DBF6FF}"/>
            </a:ext>
          </a:extLst>
        </cdr:cNvPr>
        <cdr:cNvSpPr txBox="1"/>
      </cdr:nvSpPr>
      <cdr:spPr>
        <a:xfrm xmlns:a="http://schemas.openxmlformats.org/drawingml/2006/main">
          <a:off x="1524000" y="1438275"/>
          <a:ext cx="10477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ac</a:t>
          </a:r>
        </a:p>
      </cdr:txBody>
    </cdr:sp>
  </cdr:relSizeAnchor>
  <cdr:relSizeAnchor xmlns:cdr="http://schemas.openxmlformats.org/drawingml/2006/chartDrawing">
    <cdr:from>
      <cdr:x>0.38641</cdr:x>
      <cdr:y>0.22006</cdr:y>
    </cdr:from>
    <cdr:to>
      <cdr:x>0.59873</cdr:x>
      <cdr:y>0.54596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xmlns="" id="{266E3EA2-0CFE-4FD3-9280-0F9A6D0BAFE4}"/>
            </a:ext>
          </a:extLst>
        </cdr:cNvPr>
        <cdr:cNvSpPr txBox="1"/>
      </cdr:nvSpPr>
      <cdr:spPr>
        <a:xfrm xmlns:a="http://schemas.openxmlformats.org/drawingml/2006/main">
          <a:off x="1733549" y="752475"/>
          <a:ext cx="952500" cy="1114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bc</a:t>
          </a:r>
        </a:p>
      </cdr:txBody>
    </cdr:sp>
  </cdr:relSizeAnchor>
  <cdr:relSizeAnchor xmlns:cdr="http://schemas.openxmlformats.org/drawingml/2006/chartDrawing">
    <cdr:from>
      <cdr:x>0.43312</cdr:x>
      <cdr:y>0.12535</cdr:y>
    </cdr:from>
    <cdr:to>
      <cdr:x>0.67941</cdr:x>
      <cdr:y>0.43454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xmlns="" id="{4D12A84B-8681-460D-8E77-AB060BB77998}"/>
            </a:ext>
          </a:extLst>
        </cdr:cNvPr>
        <cdr:cNvSpPr txBox="1"/>
      </cdr:nvSpPr>
      <cdr:spPr>
        <a:xfrm xmlns:a="http://schemas.openxmlformats.org/drawingml/2006/main">
          <a:off x="1943100" y="428625"/>
          <a:ext cx="1104900" cy="1057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</a:t>
          </a:r>
        </a:p>
      </cdr:txBody>
    </cdr:sp>
  </cdr:relSizeAnchor>
  <cdr:relSizeAnchor xmlns:cdr="http://schemas.openxmlformats.org/drawingml/2006/chartDrawing">
    <cdr:from>
      <cdr:x>0.54352</cdr:x>
      <cdr:y>0.4624</cdr:y>
    </cdr:from>
    <cdr:to>
      <cdr:x>0.75584</cdr:x>
      <cdr:y>0.77159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xmlns="" id="{7C155354-52DE-489E-8061-9D5805271417}"/>
            </a:ext>
          </a:extLst>
        </cdr:cNvPr>
        <cdr:cNvSpPr txBox="1"/>
      </cdr:nvSpPr>
      <cdr:spPr>
        <a:xfrm xmlns:a="http://schemas.openxmlformats.org/drawingml/2006/main">
          <a:off x="2438399" y="1581150"/>
          <a:ext cx="952500" cy="1057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</a:t>
          </a:r>
        </a:p>
      </cdr:txBody>
    </cdr:sp>
  </cdr:relSizeAnchor>
  <cdr:relSizeAnchor xmlns:cdr="http://schemas.openxmlformats.org/drawingml/2006/chartDrawing">
    <cdr:from>
      <cdr:x>0.58599</cdr:x>
      <cdr:y>0.30084</cdr:y>
    </cdr:from>
    <cdr:to>
      <cdr:x>0.82166</cdr:x>
      <cdr:y>0.58774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xmlns="" id="{BF9A08AE-93A3-4BDC-A610-2D20DF2C0C7C}"/>
            </a:ext>
          </a:extLst>
        </cdr:cNvPr>
        <cdr:cNvSpPr txBox="1"/>
      </cdr:nvSpPr>
      <cdr:spPr>
        <a:xfrm xmlns:a="http://schemas.openxmlformats.org/drawingml/2006/main">
          <a:off x="2628899" y="1028700"/>
          <a:ext cx="1057275" cy="981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</a:t>
          </a:r>
        </a:p>
      </cdr:txBody>
    </cdr:sp>
  </cdr:relSizeAnchor>
  <cdr:relSizeAnchor xmlns:cdr="http://schemas.openxmlformats.org/drawingml/2006/chartDrawing">
    <cdr:from>
      <cdr:x>0.63482</cdr:x>
      <cdr:y>0.12535</cdr:y>
    </cdr:from>
    <cdr:to>
      <cdr:x>0.95541</cdr:x>
      <cdr:y>0.4624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xmlns="" id="{AF5DD76D-AA6F-448E-BF89-8E0C279B4BF7}"/>
            </a:ext>
          </a:extLst>
        </cdr:cNvPr>
        <cdr:cNvSpPr txBox="1"/>
      </cdr:nvSpPr>
      <cdr:spPr>
        <a:xfrm xmlns:a="http://schemas.openxmlformats.org/drawingml/2006/main">
          <a:off x="2847974" y="428625"/>
          <a:ext cx="1438274" cy="1152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ad</a:t>
          </a:r>
        </a:p>
      </cdr:txBody>
    </cdr:sp>
  </cdr:relSizeAnchor>
  <cdr:relSizeAnchor xmlns:cdr="http://schemas.openxmlformats.org/drawingml/2006/chartDrawing">
    <cdr:from>
      <cdr:x>0.74098</cdr:x>
      <cdr:y>0.51532</cdr:y>
    </cdr:from>
    <cdr:to>
      <cdr:x>0.9448</cdr:x>
      <cdr:y>0.85515</cdr:y>
    </cdr:to>
    <cdr:sp macro="" textlink="">
      <cdr:nvSpPr>
        <cdr:cNvPr id="11" name="TextBox 10">
          <a:extLst xmlns:a="http://schemas.openxmlformats.org/drawingml/2006/main">
            <a:ext uri="{FF2B5EF4-FFF2-40B4-BE49-F238E27FC236}">
              <a16:creationId xmlns:a16="http://schemas.microsoft.com/office/drawing/2014/main" xmlns="" id="{9976509B-2BE8-4FAA-A0AF-EE4BA57E9FD5}"/>
            </a:ext>
          </a:extLst>
        </cdr:cNvPr>
        <cdr:cNvSpPr txBox="1"/>
      </cdr:nvSpPr>
      <cdr:spPr>
        <a:xfrm xmlns:a="http://schemas.openxmlformats.org/drawingml/2006/main">
          <a:off x="3324224" y="1762126"/>
          <a:ext cx="914400" cy="1162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cd</a:t>
          </a:r>
        </a:p>
      </cdr:txBody>
    </cdr:sp>
  </cdr:relSizeAnchor>
  <cdr:relSizeAnchor xmlns:cdr="http://schemas.openxmlformats.org/drawingml/2006/chartDrawing">
    <cdr:from>
      <cdr:x>0.78344</cdr:x>
      <cdr:y>0.30919</cdr:y>
    </cdr:from>
    <cdr:to>
      <cdr:x>0.99363</cdr:x>
      <cdr:y>0.62396</cdr:y>
    </cdr:to>
    <cdr:sp macro="" textlink="">
      <cdr:nvSpPr>
        <cdr:cNvPr id="12" name="TextBox 11">
          <a:extLst xmlns:a="http://schemas.openxmlformats.org/drawingml/2006/main">
            <a:ext uri="{FF2B5EF4-FFF2-40B4-BE49-F238E27FC236}">
              <a16:creationId xmlns:a16="http://schemas.microsoft.com/office/drawing/2014/main" xmlns="" id="{9A240EEA-D9DC-45AC-A382-B88523D2A111}"/>
            </a:ext>
          </a:extLst>
        </cdr:cNvPr>
        <cdr:cNvSpPr txBox="1"/>
      </cdr:nvSpPr>
      <cdr:spPr>
        <a:xfrm xmlns:a="http://schemas.openxmlformats.org/drawingml/2006/main">
          <a:off x="3514724" y="1057275"/>
          <a:ext cx="942975" cy="1076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</a:t>
          </a:r>
        </a:p>
      </cdr:txBody>
    </cdr:sp>
  </cdr:relSizeAnchor>
  <cdr:relSizeAnchor xmlns:cdr="http://schemas.openxmlformats.org/drawingml/2006/chartDrawing">
    <cdr:from>
      <cdr:x>0.8259</cdr:x>
      <cdr:y>0.2312</cdr:y>
    </cdr:from>
    <cdr:to>
      <cdr:x>1</cdr:x>
      <cdr:y>0.55432</cdr:y>
    </cdr:to>
    <cdr:sp macro="" textlink="">
      <cdr:nvSpPr>
        <cdr:cNvPr id="13" name="TextBox 12">
          <a:extLst xmlns:a="http://schemas.openxmlformats.org/drawingml/2006/main">
            <a:ext uri="{FF2B5EF4-FFF2-40B4-BE49-F238E27FC236}">
              <a16:creationId xmlns:a16="http://schemas.microsoft.com/office/drawing/2014/main" xmlns="" id="{6E786D67-8406-4507-8243-3D1B865BEF3C}"/>
            </a:ext>
          </a:extLst>
        </cdr:cNvPr>
        <cdr:cNvSpPr txBox="1"/>
      </cdr:nvSpPr>
      <cdr:spPr>
        <a:xfrm xmlns:a="http://schemas.openxmlformats.org/drawingml/2006/main">
          <a:off x="3705224" y="790575"/>
          <a:ext cx="781050" cy="1104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cd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0.10069</cdr:x>
      <cdr:y>0.22917</cdr:y>
    </cdr:from>
    <cdr:to>
      <cdr:x>0.21528</cdr:x>
      <cdr:y>0.39833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A7D7C723-4A22-40B6-87BF-6A7AB57E096B}"/>
            </a:ext>
          </a:extLst>
        </cdr:cNvPr>
        <cdr:cNvSpPr txBox="1"/>
      </cdr:nvSpPr>
      <cdr:spPr>
        <a:xfrm xmlns:a="http://schemas.openxmlformats.org/drawingml/2006/main">
          <a:off x="276224" y="523875"/>
          <a:ext cx="314325" cy="3867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abc</a:t>
          </a:r>
        </a:p>
      </cdr:txBody>
    </cdr:sp>
  </cdr:relSizeAnchor>
  <cdr:relSizeAnchor xmlns:cdr="http://schemas.openxmlformats.org/drawingml/2006/chartDrawing">
    <cdr:from>
      <cdr:x>0.13542</cdr:x>
      <cdr:y>0.15</cdr:y>
    </cdr:from>
    <cdr:to>
      <cdr:x>0.26042</cdr:x>
      <cdr:y>0.33426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xmlns="" id="{8DBAEA87-8152-441A-B365-DB3D2B48AD8F}"/>
            </a:ext>
          </a:extLst>
        </cdr:cNvPr>
        <cdr:cNvSpPr txBox="1"/>
      </cdr:nvSpPr>
      <cdr:spPr>
        <a:xfrm xmlns:a="http://schemas.openxmlformats.org/drawingml/2006/main">
          <a:off x="371475" y="342900"/>
          <a:ext cx="342900" cy="4212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abc</a:t>
          </a:r>
        </a:p>
      </cdr:txBody>
    </cdr:sp>
  </cdr:relSizeAnchor>
  <cdr:relSizeAnchor xmlns:cdr="http://schemas.openxmlformats.org/drawingml/2006/chartDrawing">
    <cdr:from>
      <cdr:x>0.24841</cdr:x>
      <cdr:y>0.02917</cdr:y>
    </cdr:from>
    <cdr:to>
      <cdr:x>0.31597</cdr:x>
      <cdr:y>0.13092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xmlns="" id="{71F883CD-4300-492C-833B-42D0CE81CF6A}"/>
            </a:ext>
          </a:extLst>
        </cdr:cNvPr>
        <cdr:cNvSpPr txBox="1"/>
      </cdr:nvSpPr>
      <cdr:spPr>
        <a:xfrm xmlns:a="http://schemas.openxmlformats.org/drawingml/2006/main">
          <a:off x="681438" y="66676"/>
          <a:ext cx="185336" cy="2326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</a:t>
          </a:r>
        </a:p>
      </cdr:txBody>
    </cdr:sp>
  </cdr:relSizeAnchor>
  <cdr:relSizeAnchor xmlns:cdr="http://schemas.openxmlformats.org/drawingml/2006/chartDrawing">
    <cdr:from>
      <cdr:x>0.34395</cdr:x>
      <cdr:y>0.25833</cdr:y>
    </cdr:from>
    <cdr:to>
      <cdr:x>0.43056</cdr:x>
      <cdr:y>0.40947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xmlns="" id="{CE93C9B9-0F2A-4638-BC5C-76B375109FDA}"/>
            </a:ext>
          </a:extLst>
        </cdr:cNvPr>
        <cdr:cNvSpPr txBox="1"/>
      </cdr:nvSpPr>
      <cdr:spPr>
        <a:xfrm xmlns:a="http://schemas.openxmlformats.org/drawingml/2006/main">
          <a:off x="943524" y="590550"/>
          <a:ext cx="237575" cy="3454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</a:t>
          </a:r>
        </a:p>
      </cdr:txBody>
    </cdr:sp>
  </cdr:relSizeAnchor>
  <cdr:relSizeAnchor xmlns:cdr="http://schemas.openxmlformats.org/drawingml/2006/chartDrawing">
    <cdr:from>
      <cdr:x>0.35417</cdr:x>
      <cdr:y>0.15833</cdr:y>
    </cdr:from>
    <cdr:to>
      <cdr:x>0.45833</cdr:x>
      <cdr:y>0.39554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xmlns="" id="{DBC48C8A-5E68-4C6E-BBDA-5817B506796A}"/>
            </a:ext>
          </a:extLst>
        </cdr:cNvPr>
        <cdr:cNvSpPr txBox="1"/>
      </cdr:nvSpPr>
      <cdr:spPr>
        <a:xfrm xmlns:a="http://schemas.openxmlformats.org/drawingml/2006/main">
          <a:off x="971549" y="361951"/>
          <a:ext cx="285751" cy="5422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</a:t>
          </a:r>
        </a:p>
      </cdr:txBody>
    </cdr:sp>
  </cdr:relSizeAnchor>
  <cdr:relSizeAnchor xmlns:cdr="http://schemas.openxmlformats.org/drawingml/2006/chartDrawing">
    <cdr:from>
      <cdr:x>0.42251</cdr:x>
      <cdr:y>0.12256</cdr:y>
    </cdr:from>
    <cdr:to>
      <cdr:x>0.4862</cdr:x>
      <cdr:y>0.21448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xmlns="" id="{522E5C5B-D9D6-4397-B6EB-FAE787F03C1F}"/>
            </a:ext>
          </a:extLst>
        </cdr:cNvPr>
        <cdr:cNvSpPr txBox="1"/>
      </cdr:nvSpPr>
      <cdr:spPr>
        <a:xfrm xmlns:a="http://schemas.openxmlformats.org/drawingml/2006/main">
          <a:off x="1895474" y="419100"/>
          <a:ext cx="285751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</a:t>
          </a:r>
        </a:p>
      </cdr:txBody>
    </cdr:sp>
  </cdr:relSizeAnchor>
  <cdr:relSizeAnchor xmlns:cdr="http://schemas.openxmlformats.org/drawingml/2006/chartDrawing">
    <cdr:from>
      <cdr:x>0.50694</cdr:x>
      <cdr:y>0.24167</cdr:y>
    </cdr:from>
    <cdr:to>
      <cdr:x>0.60069</cdr:x>
      <cdr:y>0.40111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xmlns="" id="{FE4A557C-C1E8-445B-A85B-1E6FF235388E}"/>
            </a:ext>
          </a:extLst>
        </cdr:cNvPr>
        <cdr:cNvSpPr txBox="1"/>
      </cdr:nvSpPr>
      <cdr:spPr>
        <a:xfrm xmlns:a="http://schemas.openxmlformats.org/drawingml/2006/main">
          <a:off x="1390649" y="552450"/>
          <a:ext cx="257175" cy="3644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bc</a:t>
          </a:r>
        </a:p>
      </cdr:txBody>
    </cdr:sp>
  </cdr:relSizeAnchor>
  <cdr:relSizeAnchor xmlns:cdr="http://schemas.openxmlformats.org/drawingml/2006/chartDrawing">
    <cdr:from>
      <cdr:x>0.53125</cdr:x>
      <cdr:y>0.15833</cdr:y>
    </cdr:from>
    <cdr:to>
      <cdr:x>0.69097</cdr:x>
      <cdr:y>0.34819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xmlns="" id="{1E832A7B-A646-4B49-98BF-E207CCFBD45F}"/>
            </a:ext>
          </a:extLst>
        </cdr:cNvPr>
        <cdr:cNvSpPr txBox="1"/>
      </cdr:nvSpPr>
      <cdr:spPr>
        <a:xfrm xmlns:a="http://schemas.openxmlformats.org/drawingml/2006/main">
          <a:off x="1457324" y="361951"/>
          <a:ext cx="438149" cy="4340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abc</a:t>
          </a:r>
        </a:p>
      </cdr:txBody>
    </cdr:sp>
  </cdr:relSizeAnchor>
  <cdr:relSizeAnchor xmlns:cdr="http://schemas.openxmlformats.org/drawingml/2006/chartDrawing">
    <cdr:from>
      <cdr:x>0.62633</cdr:x>
      <cdr:y>0.025</cdr:y>
    </cdr:from>
    <cdr:to>
      <cdr:x>0.73264</cdr:x>
      <cdr:y>0.15042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xmlns="" id="{724CBCFF-D508-414F-BF88-37DC74073943}"/>
            </a:ext>
          </a:extLst>
        </cdr:cNvPr>
        <cdr:cNvSpPr txBox="1"/>
      </cdr:nvSpPr>
      <cdr:spPr>
        <a:xfrm xmlns:a="http://schemas.openxmlformats.org/drawingml/2006/main">
          <a:off x="1718148" y="57151"/>
          <a:ext cx="291626" cy="2867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</a:t>
          </a:r>
        </a:p>
      </cdr:txBody>
    </cdr:sp>
  </cdr:relSizeAnchor>
  <cdr:relSizeAnchor xmlns:cdr="http://schemas.openxmlformats.org/drawingml/2006/chartDrawing">
    <cdr:from>
      <cdr:x>0.71528</cdr:x>
      <cdr:y>0.31667</cdr:y>
    </cdr:from>
    <cdr:to>
      <cdr:x>0.81597</cdr:x>
      <cdr:y>0.48747</cdr:y>
    </cdr:to>
    <cdr:sp macro="" textlink="">
      <cdr:nvSpPr>
        <cdr:cNvPr id="11" name="TextBox 10">
          <a:extLst xmlns:a="http://schemas.openxmlformats.org/drawingml/2006/main">
            <a:ext uri="{FF2B5EF4-FFF2-40B4-BE49-F238E27FC236}">
              <a16:creationId xmlns:a16="http://schemas.microsoft.com/office/drawing/2014/main" xmlns="" id="{59A715D3-736C-47F2-BCE8-2A917DC04114}"/>
            </a:ext>
          </a:extLst>
        </cdr:cNvPr>
        <cdr:cNvSpPr txBox="1"/>
      </cdr:nvSpPr>
      <cdr:spPr>
        <a:xfrm xmlns:a="http://schemas.openxmlformats.org/drawingml/2006/main">
          <a:off x="1962149" y="723901"/>
          <a:ext cx="276225" cy="3904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</a:t>
          </a:r>
        </a:p>
      </cdr:txBody>
    </cdr:sp>
  </cdr:relSizeAnchor>
  <cdr:relSizeAnchor xmlns:cdr="http://schemas.openxmlformats.org/drawingml/2006/chartDrawing">
    <cdr:from>
      <cdr:x>0.76645</cdr:x>
      <cdr:y>0.2375</cdr:y>
    </cdr:from>
    <cdr:to>
      <cdr:x>0.98726</cdr:x>
      <cdr:y>0.41226</cdr:y>
    </cdr:to>
    <cdr:sp macro="" textlink="">
      <cdr:nvSpPr>
        <cdr:cNvPr id="12" name="TextBox 11">
          <a:extLst xmlns:a="http://schemas.openxmlformats.org/drawingml/2006/main">
            <a:ext uri="{FF2B5EF4-FFF2-40B4-BE49-F238E27FC236}">
              <a16:creationId xmlns:a16="http://schemas.microsoft.com/office/drawing/2014/main" xmlns="" id="{70A45CD5-661E-4401-BC93-8A1609AE55BD}"/>
            </a:ext>
          </a:extLst>
        </cdr:cNvPr>
        <cdr:cNvSpPr txBox="1"/>
      </cdr:nvSpPr>
      <cdr:spPr>
        <a:xfrm xmlns:a="http://schemas.openxmlformats.org/drawingml/2006/main">
          <a:off x="2102526" y="542925"/>
          <a:ext cx="605726" cy="3995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abc</a:t>
          </a:r>
        </a:p>
      </cdr:txBody>
    </cdr:sp>
  </cdr:relSizeAnchor>
  <cdr:relSizeAnchor xmlns:cdr="http://schemas.openxmlformats.org/drawingml/2006/chartDrawing">
    <cdr:from>
      <cdr:x>0.82378</cdr:x>
      <cdr:y>0.125</cdr:y>
    </cdr:from>
    <cdr:to>
      <cdr:x>1</cdr:x>
      <cdr:y>0.27298</cdr:y>
    </cdr:to>
    <cdr:sp macro="" textlink="">
      <cdr:nvSpPr>
        <cdr:cNvPr id="13" name="TextBox 12">
          <a:extLst xmlns:a="http://schemas.openxmlformats.org/drawingml/2006/main">
            <a:ext uri="{FF2B5EF4-FFF2-40B4-BE49-F238E27FC236}">
              <a16:creationId xmlns:a16="http://schemas.microsoft.com/office/drawing/2014/main" xmlns="" id="{14E01C62-5A12-4AB7-916C-F588083FDD3A}"/>
            </a:ext>
          </a:extLst>
        </cdr:cNvPr>
        <cdr:cNvSpPr txBox="1"/>
      </cdr:nvSpPr>
      <cdr:spPr>
        <a:xfrm xmlns:a="http://schemas.openxmlformats.org/drawingml/2006/main">
          <a:off x="2259793" y="285750"/>
          <a:ext cx="483407" cy="3382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</a:t>
          </a:r>
        </a:p>
      </cdr:txBody>
    </cdr:sp>
  </cdr:relSizeAnchor>
  <cdr:relSizeAnchor xmlns:cdr="http://schemas.openxmlformats.org/drawingml/2006/chartDrawing">
    <cdr:from>
      <cdr:x>0.77083</cdr:x>
      <cdr:y>0.00417</cdr:y>
    </cdr:from>
    <cdr:to>
      <cdr:x>1</cdr:x>
      <cdr:y>0.12917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2114548" y="9525"/>
          <a:ext cx="628651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(D)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</xdr:colOff>
      <xdr:row>11</xdr:row>
      <xdr:rowOff>171450</xdr:rowOff>
    </xdr:from>
    <xdr:to>
      <xdr:col>19</xdr:col>
      <xdr:colOff>161925</xdr:colOff>
      <xdr:row>29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0.15499</cdr:x>
      <cdr:y>0.12813</cdr:y>
    </cdr:from>
    <cdr:to>
      <cdr:x>0.36306</cdr:x>
      <cdr:y>0.43454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22BAC814-01EC-4962-BD66-40A76064D4AF}"/>
            </a:ext>
          </a:extLst>
        </cdr:cNvPr>
        <cdr:cNvSpPr txBox="1"/>
      </cdr:nvSpPr>
      <cdr:spPr>
        <a:xfrm xmlns:a="http://schemas.openxmlformats.org/drawingml/2006/main">
          <a:off x="695324" y="438150"/>
          <a:ext cx="933450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</a:t>
          </a:r>
        </a:p>
      </cdr:txBody>
    </cdr:sp>
  </cdr:relSizeAnchor>
  <cdr:relSizeAnchor xmlns:cdr="http://schemas.openxmlformats.org/drawingml/2006/chartDrawing">
    <cdr:from>
      <cdr:x>0.18896</cdr:x>
      <cdr:y>0.22006</cdr:y>
    </cdr:from>
    <cdr:to>
      <cdr:x>0.41826</cdr:x>
      <cdr:y>0.54875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xmlns="" id="{CBE0783B-E7E4-4163-A1A4-636E7B2DB78A}"/>
            </a:ext>
          </a:extLst>
        </cdr:cNvPr>
        <cdr:cNvSpPr txBox="1"/>
      </cdr:nvSpPr>
      <cdr:spPr>
        <a:xfrm xmlns:a="http://schemas.openxmlformats.org/drawingml/2006/main">
          <a:off x="847724" y="752476"/>
          <a:ext cx="1028700" cy="1123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de</a:t>
          </a:r>
        </a:p>
      </cdr:txBody>
    </cdr:sp>
  </cdr:relSizeAnchor>
  <cdr:relSizeAnchor xmlns:cdr="http://schemas.openxmlformats.org/drawingml/2006/chartDrawing">
    <cdr:from>
      <cdr:x>0.24204</cdr:x>
      <cdr:y>0.32312</cdr:y>
    </cdr:from>
    <cdr:to>
      <cdr:x>0.46497</cdr:x>
      <cdr:y>0.64903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xmlns="" id="{D870412A-326B-401E-930B-D1CA7BC0A18D}"/>
            </a:ext>
          </a:extLst>
        </cdr:cNvPr>
        <cdr:cNvSpPr txBox="1"/>
      </cdr:nvSpPr>
      <cdr:spPr>
        <a:xfrm xmlns:a="http://schemas.openxmlformats.org/drawingml/2006/main">
          <a:off x="1085849" y="1104900"/>
          <a:ext cx="1000125" cy="1114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f</a:t>
          </a:r>
        </a:p>
      </cdr:txBody>
    </cdr:sp>
  </cdr:relSizeAnchor>
  <cdr:relSizeAnchor xmlns:cdr="http://schemas.openxmlformats.org/drawingml/2006/chartDrawing">
    <cdr:from>
      <cdr:x>0.35032</cdr:x>
      <cdr:y>0.03064</cdr:y>
    </cdr:from>
    <cdr:to>
      <cdr:x>0.59873</cdr:x>
      <cdr:y>0.31755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xmlns="" id="{AF2EFC88-D011-446B-B87A-D120F31A25F1}"/>
            </a:ext>
          </a:extLst>
        </cdr:cNvPr>
        <cdr:cNvSpPr txBox="1"/>
      </cdr:nvSpPr>
      <cdr:spPr>
        <a:xfrm xmlns:a="http://schemas.openxmlformats.org/drawingml/2006/main">
          <a:off x="1571624" y="104775"/>
          <a:ext cx="1114425" cy="981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</a:t>
          </a:r>
        </a:p>
      </cdr:txBody>
    </cdr:sp>
  </cdr:relSizeAnchor>
  <cdr:relSizeAnchor xmlns:cdr="http://schemas.openxmlformats.org/drawingml/2006/chartDrawing">
    <cdr:from>
      <cdr:x>0.39066</cdr:x>
      <cdr:y>0.13649</cdr:y>
    </cdr:from>
    <cdr:to>
      <cdr:x>0.63694</cdr:x>
      <cdr:y>0.42897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xmlns="" id="{C7AF4BA0-7B3C-48D2-BC38-03CF9077188F}"/>
            </a:ext>
          </a:extLst>
        </cdr:cNvPr>
        <cdr:cNvSpPr txBox="1"/>
      </cdr:nvSpPr>
      <cdr:spPr>
        <a:xfrm xmlns:a="http://schemas.openxmlformats.org/drawingml/2006/main">
          <a:off x="1752600" y="466725"/>
          <a:ext cx="1104900" cy="1000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bc</a:t>
          </a:r>
        </a:p>
      </cdr:txBody>
    </cdr:sp>
  </cdr:relSizeAnchor>
  <cdr:relSizeAnchor xmlns:cdr="http://schemas.openxmlformats.org/drawingml/2006/chartDrawing">
    <cdr:from>
      <cdr:x>0.43737</cdr:x>
      <cdr:y>0.29805</cdr:y>
    </cdr:from>
    <cdr:to>
      <cdr:x>0.66879</cdr:x>
      <cdr:y>0.60167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xmlns="" id="{FE9D51F2-82FC-4E6B-B2F1-B6C1460E13BF}"/>
            </a:ext>
          </a:extLst>
        </cdr:cNvPr>
        <cdr:cNvSpPr txBox="1"/>
      </cdr:nvSpPr>
      <cdr:spPr>
        <a:xfrm xmlns:a="http://schemas.openxmlformats.org/drawingml/2006/main">
          <a:off x="1962149" y="1019175"/>
          <a:ext cx="1038225" cy="1038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ef</a:t>
          </a:r>
        </a:p>
      </cdr:txBody>
    </cdr:sp>
  </cdr:relSizeAnchor>
  <cdr:relSizeAnchor xmlns:cdr="http://schemas.openxmlformats.org/drawingml/2006/chartDrawing">
    <cdr:from>
      <cdr:x>0.55202</cdr:x>
      <cdr:y>0.16713</cdr:y>
    </cdr:from>
    <cdr:to>
      <cdr:x>0.77282</cdr:x>
      <cdr:y>0.49861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xmlns="" id="{CA802FF9-B06B-419C-94FC-7EF09F89EF9A}"/>
            </a:ext>
          </a:extLst>
        </cdr:cNvPr>
        <cdr:cNvSpPr txBox="1"/>
      </cdr:nvSpPr>
      <cdr:spPr>
        <a:xfrm xmlns:a="http://schemas.openxmlformats.org/drawingml/2006/main">
          <a:off x="2476499" y="571500"/>
          <a:ext cx="990600" cy="1133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0.53928</cdr:x>
      <cdr:y>0.14206</cdr:y>
    </cdr:from>
    <cdr:to>
      <cdr:x>0.76008</cdr:x>
      <cdr:y>0.45125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xmlns="" id="{C3F3091D-F223-4E5B-B7B3-9ACAFD388175}"/>
            </a:ext>
          </a:extLst>
        </cdr:cNvPr>
        <cdr:cNvSpPr txBox="1"/>
      </cdr:nvSpPr>
      <cdr:spPr>
        <a:xfrm xmlns:a="http://schemas.openxmlformats.org/drawingml/2006/main">
          <a:off x="2419349" y="485775"/>
          <a:ext cx="990600" cy="1057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cd</a:t>
          </a:r>
        </a:p>
      </cdr:txBody>
    </cdr:sp>
  </cdr:relSizeAnchor>
  <cdr:relSizeAnchor xmlns:cdr="http://schemas.openxmlformats.org/drawingml/2006/chartDrawing">
    <cdr:from>
      <cdr:x>0.58599</cdr:x>
      <cdr:y>0.18663</cdr:y>
    </cdr:from>
    <cdr:to>
      <cdr:x>0.83227</cdr:x>
      <cdr:y>0.54596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xmlns="" id="{700370A4-6CAB-4008-88A1-AB0DC68F37E9}"/>
            </a:ext>
          </a:extLst>
        </cdr:cNvPr>
        <cdr:cNvSpPr txBox="1"/>
      </cdr:nvSpPr>
      <cdr:spPr>
        <a:xfrm xmlns:a="http://schemas.openxmlformats.org/drawingml/2006/main">
          <a:off x="2628899" y="638175"/>
          <a:ext cx="1104900" cy="1228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de</a:t>
          </a:r>
        </a:p>
      </cdr:txBody>
    </cdr:sp>
  </cdr:relSizeAnchor>
  <cdr:relSizeAnchor xmlns:cdr="http://schemas.openxmlformats.org/drawingml/2006/chartDrawing">
    <cdr:from>
      <cdr:x>0.64119</cdr:x>
      <cdr:y>0.31476</cdr:y>
    </cdr:from>
    <cdr:to>
      <cdr:x>0.87049</cdr:x>
      <cdr:y>0.61003</cdr:y>
    </cdr:to>
    <cdr:sp macro="" textlink="">
      <cdr:nvSpPr>
        <cdr:cNvPr id="11" name="TextBox 10">
          <a:extLst xmlns:a="http://schemas.openxmlformats.org/drawingml/2006/main">
            <a:ext uri="{FF2B5EF4-FFF2-40B4-BE49-F238E27FC236}">
              <a16:creationId xmlns:a16="http://schemas.microsoft.com/office/drawing/2014/main" xmlns="" id="{C3C1574E-BE84-44ED-BBA5-F47DE20B8D40}"/>
            </a:ext>
          </a:extLst>
        </cdr:cNvPr>
        <cdr:cNvSpPr txBox="1"/>
      </cdr:nvSpPr>
      <cdr:spPr>
        <a:xfrm xmlns:a="http://schemas.openxmlformats.org/drawingml/2006/main">
          <a:off x="2876549" y="1076325"/>
          <a:ext cx="1028700" cy="1009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f</a:t>
          </a:r>
        </a:p>
      </cdr:txBody>
    </cdr:sp>
  </cdr:relSizeAnchor>
  <cdr:relSizeAnchor xmlns:cdr="http://schemas.openxmlformats.org/drawingml/2006/chartDrawing">
    <cdr:from>
      <cdr:x>0.7431</cdr:x>
      <cdr:y>0.09192</cdr:y>
    </cdr:from>
    <cdr:to>
      <cdr:x>0.97877</cdr:x>
      <cdr:y>0.40669</cdr:y>
    </cdr:to>
    <cdr:sp macro="" textlink="">
      <cdr:nvSpPr>
        <cdr:cNvPr id="12" name="TextBox 11">
          <a:extLst xmlns:a="http://schemas.openxmlformats.org/drawingml/2006/main">
            <a:ext uri="{FF2B5EF4-FFF2-40B4-BE49-F238E27FC236}">
              <a16:creationId xmlns:a16="http://schemas.microsoft.com/office/drawing/2014/main" xmlns="" id="{68080ABC-6F92-4A18-8A6A-75143D696A37}"/>
            </a:ext>
          </a:extLst>
        </cdr:cNvPr>
        <cdr:cNvSpPr txBox="1"/>
      </cdr:nvSpPr>
      <cdr:spPr>
        <a:xfrm xmlns:a="http://schemas.openxmlformats.org/drawingml/2006/main">
          <a:off x="3333749" y="314325"/>
          <a:ext cx="1057275" cy="1076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</a:t>
          </a:r>
        </a:p>
      </cdr:txBody>
    </cdr:sp>
  </cdr:relSizeAnchor>
  <cdr:relSizeAnchor xmlns:cdr="http://schemas.openxmlformats.org/drawingml/2006/chartDrawing">
    <cdr:from>
      <cdr:x>0.78769</cdr:x>
      <cdr:y>0.22006</cdr:y>
    </cdr:from>
    <cdr:to>
      <cdr:x>1</cdr:x>
      <cdr:y>0.50975</cdr:y>
    </cdr:to>
    <cdr:sp macro="" textlink="">
      <cdr:nvSpPr>
        <cdr:cNvPr id="13" name="TextBox 12">
          <a:extLst xmlns:a="http://schemas.openxmlformats.org/drawingml/2006/main">
            <a:ext uri="{FF2B5EF4-FFF2-40B4-BE49-F238E27FC236}">
              <a16:creationId xmlns:a16="http://schemas.microsoft.com/office/drawing/2014/main" xmlns="" id="{33201F47-B41F-46CE-89D3-6A4EC0BA1CC8}"/>
            </a:ext>
          </a:extLst>
        </cdr:cNvPr>
        <cdr:cNvSpPr txBox="1"/>
      </cdr:nvSpPr>
      <cdr:spPr>
        <a:xfrm xmlns:a="http://schemas.openxmlformats.org/drawingml/2006/main">
          <a:off x="3533774" y="752475"/>
          <a:ext cx="952500" cy="990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de</a:t>
          </a:r>
        </a:p>
      </cdr:txBody>
    </cdr:sp>
  </cdr:relSizeAnchor>
  <cdr:relSizeAnchor xmlns:cdr="http://schemas.openxmlformats.org/drawingml/2006/chartDrawing">
    <cdr:from>
      <cdr:x>0.83652</cdr:x>
      <cdr:y>0.32591</cdr:y>
    </cdr:from>
    <cdr:to>
      <cdr:x>1</cdr:x>
      <cdr:y>0.6156</cdr:y>
    </cdr:to>
    <cdr:sp macro="" textlink="">
      <cdr:nvSpPr>
        <cdr:cNvPr id="14" name="TextBox 13">
          <a:extLst xmlns:a="http://schemas.openxmlformats.org/drawingml/2006/main">
            <a:ext uri="{FF2B5EF4-FFF2-40B4-BE49-F238E27FC236}">
              <a16:creationId xmlns:a16="http://schemas.microsoft.com/office/drawing/2014/main" xmlns="" id="{F08313EE-7B19-4183-B345-BFA32CE37DBC}"/>
            </a:ext>
          </a:extLst>
        </cdr:cNvPr>
        <cdr:cNvSpPr txBox="1"/>
      </cdr:nvSpPr>
      <cdr:spPr>
        <a:xfrm xmlns:a="http://schemas.openxmlformats.org/drawingml/2006/main">
          <a:off x="3752848" y="1114425"/>
          <a:ext cx="733425" cy="990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f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</xdr:colOff>
      <xdr:row>11</xdr:row>
      <xdr:rowOff>171450</xdr:rowOff>
    </xdr:from>
    <xdr:to>
      <xdr:col>19</xdr:col>
      <xdr:colOff>161925</xdr:colOff>
      <xdr:row>29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0.15287</cdr:x>
      <cdr:y>0.30362</cdr:y>
    </cdr:from>
    <cdr:to>
      <cdr:x>0.35032</cdr:x>
      <cdr:y>0.60446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DEA68F86-A855-4340-9F6F-3708B81D4A42}"/>
            </a:ext>
          </a:extLst>
        </cdr:cNvPr>
        <cdr:cNvSpPr txBox="1"/>
      </cdr:nvSpPr>
      <cdr:spPr>
        <a:xfrm xmlns:a="http://schemas.openxmlformats.org/drawingml/2006/main">
          <a:off x="685798" y="1038225"/>
          <a:ext cx="885825" cy="1028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</a:t>
          </a:r>
        </a:p>
      </cdr:txBody>
    </cdr:sp>
  </cdr:relSizeAnchor>
  <cdr:relSizeAnchor xmlns:cdr="http://schemas.openxmlformats.org/drawingml/2006/chartDrawing">
    <cdr:from>
      <cdr:x>0.18896</cdr:x>
      <cdr:y>0.38162</cdr:y>
    </cdr:from>
    <cdr:to>
      <cdr:x>0.44374</cdr:x>
      <cdr:y>0.66852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xmlns="" id="{974B7F91-4CCA-48E2-B27F-A07C6F7633F4}"/>
            </a:ext>
          </a:extLst>
        </cdr:cNvPr>
        <cdr:cNvSpPr txBox="1"/>
      </cdr:nvSpPr>
      <cdr:spPr>
        <a:xfrm xmlns:a="http://schemas.openxmlformats.org/drawingml/2006/main">
          <a:off x="847725" y="1304925"/>
          <a:ext cx="1143000" cy="981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ef</a:t>
          </a:r>
        </a:p>
      </cdr:txBody>
    </cdr:sp>
  </cdr:relSizeAnchor>
  <cdr:relSizeAnchor xmlns:cdr="http://schemas.openxmlformats.org/drawingml/2006/chartDrawing">
    <cdr:from>
      <cdr:x>0.22718</cdr:x>
      <cdr:y>0.47632</cdr:y>
    </cdr:from>
    <cdr:to>
      <cdr:x>0.45435</cdr:x>
      <cdr:y>0.75487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xmlns="" id="{5CB74861-BB8C-4372-B869-46178E2744E9}"/>
            </a:ext>
          </a:extLst>
        </cdr:cNvPr>
        <cdr:cNvSpPr txBox="1"/>
      </cdr:nvSpPr>
      <cdr:spPr>
        <a:xfrm xmlns:a="http://schemas.openxmlformats.org/drawingml/2006/main">
          <a:off x="1019174" y="1628775"/>
          <a:ext cx="1019175" cy="952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gh</a:t>
          </a:r>
        </a:p>
      </cdr:txBody>
    </cdr:sp>
  </cdr:relSizeAnchor>
  <cdr:relSizeAnchor xmlns:cdr="http://schemas.openxmlformats.org/drawingml/2006/chartDrawing">
    <cdr:from>
      <cdr:x>0.3482</cdr:x>
      <cdr:y>0.06407</cdr:y>
    </cdr:from>
    <cdr:to>
      <cdr:x>0.57537</cdr:x>
      <cdr:y>0.38162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xmlns="" id="{ED3D39A3-05B7-4882-91C6-1C1ADEB4105B}"/>
            </a:ext>
          </a:extLst>
        </cdr:cNvPr>
        <cdr:cNvSpPr txBox="1"/>
      </cdr:nvSpPr>
      <cdr:spPr>
        <a:xfrm xmlns:a="http://schemas.openxmlformats.org/drawingml/2006/main">
          <a:off x="1562099" y="219075"/>
          <a:ext cx="1019175" cy="1085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</a:t>
          </a:r>
        </a:p>
      </cdr:txBody>
    </cdr:sp>
  </cdr:relSizeAnchor>
  <cdr:relSizeAnchor xmlns:cdr="http://schemas.openxmlformats.org/drawingml/2006/chartDrawing">
    <cdr:from>
      <cdr:x>0.38641</cdr:x>
      <cdr:y>0.24513</cdr:y>
    </cdr:from>
    <cdr:to>
      <cdr:x>0.63482</cdr:x>
      <cdr:y>0.5571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xmlns="" id="{0EA299F2-D858-4126-9970-8B5180E34B19}"/>
            </a:ext>
          </a:extLst>
        </cdr:cNvPr>
        <cdr:cNvSpPr txBox="1"/>
      </cdr:nvSpPr>
      <cdr:spPr>
        <a:xfrm xmlns:a="http://schemas.openxmlformats.org/drawingml/2006/main">
          <a:off x="1733549" y="838200"/>
          <a:ext cx="1114425" cy="1066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cd</a:t>
          </a:r>
        </a:p>
      </cdr:txBody>
    </cdr:sp>
  </cdr:relSizeAnchor>
  <cdr:relSizeAnchor xmlns:cdr="http://schemas.openxmlformats.org/drawingml/2006/chartDrawing">
    <cdr:from>
      <cdr:x>0.43737</cdr:x>
      <cdr:y>0.34262</cdr:y>
    </cdr:from>
    <cdr:to>
      <cdr:x>0.66454</cdr:x>
      <cdr:y>0.68524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xmlns="" id="{BBC19490-8043-4225-9A23-E139C95FCEFA}"/>
            </a:ext>
          </a:extLst>
        </cdr:cNvPr>
        <cdr:cNvSpPr txBox="1"/>
      </cdr:nvSpPr>
      <cdr:spPr>
        <a:xfrm xmlns:a="http://schemas.openxmlformats.org/drawingml/2006/main">
          <a:off x="1962149" y="1171575"/>
          <a:ext cx="1019175" cy="1171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fg</a:t>
          </a:r>
        </a:p>
      </cdr:txBody>
    </cdr:sp>
  </cdr:relSizeAnchor>
  <cdr:relSizeAnchor xmlns:cdr="http://schemas.openxmlformats.org/drawingml/2006/chartDrawing">
    <cdr:from>
      <cdr:x>0.54565</cdr:x>
      <cdr:y>0.25348</cdr:y>
    </cdr:from>
    <cdr:to>
      <cdr:x>0.76858</cdr:x>
      <cdr:y>0.55432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xmlns="" id="{4D8FE8D9-DC0E-499D-AD36-40E2DF5999AE}"/>
            </a:ext>
          </a:extLst>
        </cdr:cNvPr>
        <cdr:cNvSpPr txBox="1"/>
      </cdr:nvSpPr>
      <cdr:spPr>
        <a:xfrm xmlns:a="http://schemas.openxmlformats.org/drawingml/2006/main">
          <a:off x="2447924" y="866775"/>
          <a:ext cx="1000125" cy="1028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</a:t>
          </a:r>
        </a:p>
      </cdr:txBody>
    </cdr:sp>
  </cdr:relSizeAnchor>
  <cdr:relSizeAnchor xmlns:cdr="http://schemas.openxmlformats.org/drawingml/2006/chartDrawing">
    <cdr:from>
      <cdr:x>0.59023</cdr:x>
      <cdr:y>0.37047</cdr:y>
    </cdr:from>
    <cdr:to>
      <cdr:x>0.8259</cdr:x>
      <cdr:y>0.64345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xmlns="" id="{DFCF48C1-6C3B-4C46-9E1D-851D592B8D5C}"/>
            </a:ext>
          </a:extLst>
        </cdr:cNvPr>
        <cdr:cNvSpPr txBox="1"/>
      </cdr:nvSpPr>
      <cdr:spPr>
        <a:xfrm xmlns:a="http://schemas.openxmlformats.org/drawingml/2006/main">
          <a:off x="2647949" y="1266825"/>
          <a:ext cx="1057275" cy="933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ef</a:t>
          </a:r>
        </a:p>
      </cdr:txBody>
    </cdr:sp>
  </cdr:relSizeAnchor>
  <cdr:relSizeAnchor xmlns:cdr="http://schemas.openxmlformats.org/drawingml/2006/chartDrawing">
    <cdr:from>
      <cdr:x>0.63057</cdr:x>
      <cdr:y>0.51811</cdr:y>
    </cdr:from>
    <cdr:to>
      <cdr:x>0.862</cdr:x>
      <cdr:y>0.8078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xmlns="" id="{F40A94B1-9E27-4FCC-85A1-CD1AADCC09B1}"/>
            </a:ext>
          </a:extLst>
        </cdr:cNvPr>
        <cdr:cNvSpPr txBox="1"/>
      </cdr:nvSpPr>
      <cdr:spPr>
        <a:xfrm xmlns:a="http://schemas.openxmlformats.org/drawingml/2006/main">
          <a:off x="2828924" y="1771650"/>
          <a:ext cx="1038225" cy="990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h</a:t>
          </a:r>
        </a:p>
      </cdr:txBody>
    </cdr:sp>
  </cdr:relSizeAnchor>
  <cdr:relSizeAnchor xmlns:cdr="http://schemas.openxmlformats.org/drawingml/2006/chartDrawing">
    <cdr:from>
      <cdr:x>0.74522</cdr:x>
      <cdr:y>0.1532</cdr:y>
    </cdr:from>
    <cdr:to>
      <cdr:x>0.96391</cdr:x>
      <cdr:y>0.45404</cdr:y>
    </cdr:to>
    <cdr:sp macro="" textlink="">
      <cdr:nvSpPr>
        <cdr:cNvPr id="11" name="TextBox 10">
          <a:extLst xmlns:a="http://schemas.openxmlformats.org/drawingml/2006/main">
            <a:ext uri="{FF2B5EF4-FFF2-40B4-BE49-F238E27FC236}">
              <a16:creationId xmlns:a16="http://schemas.microsoft.com/office/drawing/2014/main" xmlns="" id="{BE9B4F7B-2DE1-4B42-B8D1-FE259C8B5A3B}"/>
            </a:ext>
          </a:extLst>
        </cdr:cNvPr>
        <cdr:cNvSpPr txBox="1"/>
      </cdr:nvSpPr>
      <cdr:spPr>
        <a:xfrm xmlns:a="http://schemas.openxmlformats.org/drawingml/2006/main">
          <a:off x="3343274" y="523876"/>
          <a:ext cx="981075" cy="1028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</a:t>
          </a:r>
        </a:p>
      </cdr:txBody>
    </cdr:sp>
  </cdr:relSizeAnchor>
  <cdr:relSizeAnchor xmlns:cdr="http://schemas.openxmlformats.org/drawingml/2006/chartDrawing">
    <cdr:from>
      <cdr:x>0.78132</cdr:x>
      <cdr:y>0.26462</cdr:y>
    </cdr:from>
    <cdr:to>
      <cdr:x>1</cdr:x>
      <cdr:y>0.61003</cdr:y>
    </cdr:to>
    <cdr:sp macro="" textlink="">
      <cdr:nvSpPr>
        <cdr:cNvPr id="12" name="TextBox 11">
          <a:extLst xmlns:a="http://schemas.openxmlformats.org/drawingml/2006/main">
            <a:ext uri="{FF2B5EF4-FFF2-40B4-BE49-F238E27FC236}">
              <a16:creationId xmlns:a16="http://schemas.microsoft.com/office/drawing/2014/main" xmlns="" id="{72FC5D64-2CBB-443B-9300-9167A70FF45B}"/>
            </a:ext>
          </a:extLst>
        </cdr:cNvPr>
        <cdr:cNvSpPr txBox="1"/>
      </cdr:nvSpPr>
      <cdr:spPr>
        <a:xfrm xmlns:a="http://schemas.openxmlformats.org/drawingml/2006/main">
          <a:off x="3505199" y="904876"/>
          <a:ext cx="981075" cy="1181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cd</a:t>
          </a:r>
        </a:p>
      </cdr:txBody>
    </cdr:sp>
  </cdr:relSizeAnchor>
  <cdr:relSizeAnchor xmlns:cdr="http://schemas.openxmlformats.org/drawingml/2006/chartDrawing">
    <cdr:from>
      <cdr:x>0.84076</cdr:x>
      <cdr:y>0.52089</cdr:y>
    </cdr:from>
    <cdr:to>
      <cdr:x>1</cdr:x>
      <cdr:y>0.7883</cdr:y>
    </cdr:to>
    <cdr:sp macro="" textlink="">
      <cdr:nvSpPr>
        <cdr:cNvPr id="13" name="TextBox 12">
          <a:extLst xmlns:a="http://schemas.openxmlformats.org/drawingml/2006/main">
            <a:ext uri="{FF2B5EF4-FFF2-40B4-BE49-F238E27FC236}">
              <a16:creationId xmlns:a16="http://schemas.microsoft.com/office/drawing/2014/main" xmlns="" id="{1840BE64-303D-43C1-B86F-8A6FD00100BC}"/>
            </a:ext>
          </a:extLst>
        </cdr:cNvPr>
        <cdr:cNvSpPr txBox="1"/>
      </cdr:nvSpPr>
      <cdr:spPr>
        <a:xfrm xmlns:a="http://schemas.openxmlformats.org/drawingml/2006/main">
          <a:off x="3771898" y="1781175"/>
          <a:ext cx="714375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gh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</xdr:colOff>
      <xdr:row>11</xdr:row>
      <xdr:rowOff>171450</xdr:rowOff>
    </xdr:from>
    <xdr:to>
      <xdr:col>19</xdr:col>
      <xdr:colOff>161925</xdr:colOff>
      <xdr:row>29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0.14437</cdr:x>
      <cdr:y>0.38719</cdr:y>
    </cdr:from>
    <cdr:to>
      <cdr:x>0.3482</cdr:x>
      <cdr:y>0.69638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FA8F3871-E51D-4114-A5EA-98EDE669F19C}"/>
            </a:ext>
          </a:extLst>
        </cdr:cNvPr>
        <cdr:cNvSpPr txBox="1"/>
      </cdr:nvSpPr>
      <cdr:spPr>
        <a:xfrm xmlns:a="http://schemas.openxmlformats.org/drawingml/2006/main">
          <a:off x="647699" y="1323975"/>
          <a:ext cx="914400" cy="1057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</a:t>
          </a:r>
        </a:p>
      </cdr:txBody>
    </cdr:sp>
  </cdr:relSizeAnchor>
  <cdr:relSizeAnchor xmlns:cdr="http://schemas.openxmlformats.org/drawingml/2006/chartDrawing">
    <cdr:from>
      <cdr:x>0.18684</cdr:x>
      <cdr:y>0.26462</cdr:y>
    </cdr:from>
    <cdr:to>
      <cdr:x>0.4034</cdr:x>
      <cdr:y>0.5571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xmlns="" id="{94188EC1-1DB1-4B60-870B-9188C3B58FF5}"/>
            </a:ext>
          </a:extLst>
        </cdr:cNvPr>
        <cdr:cNvSpPr txBox="1"/>
      </cdr:nvSpPr>
      <cdr:spPr>
        <a:xfrm xmlns:a="http://schemas.openxmlformats.org/drawingml/2006/main">
          <a:off x="838199" y="904875"/>
          <a:ext cx="971550" cy="1000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bc</a:t>
          </a:r>
        </a:p>
      </cdr:txBody>
    </cdr:sp>
  </cdr:relSizeAnchor>
  <cdr:relSizeAnchor xmlns:cdr="http://schemas.openxmlformats.org/drawingml/2006/chartDrawing">
    <cdr:from>
      <cdr:x>0.23992</cdr:x>
      <cdr:y>0.16713</cdr:y>
    </cdr:from>
    <cdr:to>
      <cdr:x>0.47346</cdr:x>
      <cdr:y>0.45961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xmlns="" id="{41F969B4-E902-4D5F-9D8F-DEE2F7CB9E15}"/>
            </a:ext>
          </a:extLst>
        </cdr:cNvPr>
        <cdr:cNvSpPr txBox="1"/>
      </cdr:nvSpPr>
      <cdr:spPr>
        <a:xfrm xmlns:a="http://schemas.openxmlformats.org/drawingml/2006/main">
          <a:off x="1076325" y="571500"/>
          <a:ext cx="1047750" cy="1000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</a:t>
          </a:r>
        </a:p>
      </cdr:txBody>
    </cdr:sp>
  </cdr:relSizeAnchor>
  <cdr:relSizeAnchor xmlns:cdr="http://schemas.openxmlformats.org/drawingml/2006/chartDrawing">
    <cdr:from>
      <cdr:x>0.34395</cdr:x>
      <cdr:y>0.33705</cdr:y>
    </cdr:from>
    <cdr:to>
      <cdr:x>0.56688</cdr:x>
      <cdr:y>0.62117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xmlns="" id="{C9C0BFB8-FFB3-4AE4-AABA-CECEBDDEFD6A}"/>
            </a:ext>
          </a:extLst>
        </cdr:cNvPr>
        <cdr:cNvSpPr txBox="1"/>
      </cdr:nvSpPr>
      <cdr:spPr>
        <a:xfrm xmlns:a="http://schemas.openxmlformats.org/drawingml/2006/main">
          <a:off x="1543049" y="1152525"/>
          <a:ext cx="1000125" cy="971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ef</a:t>
          </a:r>
        </a:p>
      </cdr:txBody>
    </cdr:sp>
  </cdr:relSizeAnchor>
  <cdr:relSizeAnchor xmlns:cdr="http://schemas.openxmlformats.org/drawingml/2006/chartDrawing">
    <cdr:from>
      <cdr:x>0.39066</cdr:x>
      <cdr:y>0.2312</cdr:y>
    </cdr:from>
    <cdr:to>
      <cdr:x>0.6051</cdr:x>
      <cdr:y>0.56267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xmlns="" id="{680D3BA4-8FBC-434A-972C-1CEA83756EF5}"/>
            </a:ext>
          </a:extLst>
        </cdr:cNvPr>
        <cdr:cNvSpPr txBox="1"/>
      </cdr:nvSpPr>
      <cdr:spPr>
        <a:xfrm xmlns:a="http://schemas.openxmlformats.org/drawingml/2006/main">
          <a:off x="1752599" y="790575"/>
          <a:ext cx="962025" cy="1133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</a:t>
          </a:r>
        </a:p>
      </cdr:txBody>
    </cdr:sp>
  </cdr:relSizeAnchor>
  <cdr:relSizeAnchor xmlns:cdr="http://schemas.openxmlformats.org/drawingml/2006/chartDrawing">
    <cdr:from>
      <cdr:x>0.54777</cdr:x>
      <cdr:y>0.30084</cdr:y>
    </cdr:from>
    <cdr:to>
      <cdr:x>0.75159</cdr:x>
      <cdr:y>0.60167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xmlns="" id="{291D0230-58BA-4AED-809E-BD02835820EE}"/>
            </a:ext>
          </a:extLst>
        </cdr:cNvPr>
        <cdr:cNvSpPr txBox="1"/>
      </cdr:nvSpPr>
      <cdr:spPr>
        <a:xfrm xmlns:a="http://schemas.openxmlformats.org/drawingml/2006/main">
          <a:off x="2457449" y="1028700"/>
          <a:ext cx="914400" cy="1028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ac</a:t>
          </a:r>
        </a:p>
      </cdr:txBody>
    </cdr:sp>
  </cdr:relSizeAnchor>
  <cdr:relSizeAnchor xmlns:cdr="http://schemas.openxmlformats.org/drawingml/2006/chartDrawing">
    <cdr:from>
      <cdr:x>0.58599</cdr:x>
      <cdr:y>0.22563</cdr:y>
    </cdr:from>
    <cdr:to>
      <cdr:x>0.82378</cdr:x>
      <cdr:y>0.53203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xmlns="" id="{CD512BFB-B009-4103-975D-17EB7D9251DE}"/>
            </a:ext>
          </a:extLst>
        </cdr:cNvPr>
        <cdr:cNvSpPr txBox="1"/>
      </cdr:nvSpPr>
      <cdr:spPr>
        <a:xfrm xmlns:a="http://schemas.openxmlformats.org/drawingml/2006/main">
          <a:off x="2628899" y="771525"/>
          <a:ext cx="1066801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cd</a:t>
          </a:r>
        </a:p>
      </cdr:txBody>
    </cdr:sp>
  </cdr:relSizeAnchor>
  <cdr:relSizeAnchor xmlns:cdr="http://schemas.openxmlformats.org/drawingml/2006/chartDrawing">
    <cdr:from>
      <cdr:x>0.63057</cdr:x>
      <cdr:y>0.16992</cdr:y>
    </cdr:from>
    <cdr:to>
      <cdr:x>0.85563</cdr:x>
      <cdr:y>0.51811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xmlns="" id="{11EEBECA-89D0-4BC6-BFBE-D3DAEF8BFBF7}"/>
            </a:ext>
          </a:extLst>
        </cdr:cNvPr>
        <cdr:cNvSpPr txBox="1"/>
      </cdr:nvSpPr>
      <cdr:spPr>
        <a:xfrm xmlns:a="http://schemas.openxmlformats.org/drawingml/2006/main">
          <a:off x="2828924" y="581025"/>
          <a:ext cx="1009650" cy="1190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cd</a:t>
          </a:r>
        </a:p>
      </cdr:txBody>
    </cdr:sp>
  </cdr:relSizeAnchor>
  <cdr:relSizeAnchor xmlns:cdr="http://schemas.openxmlformats.org/drawingml/2006/chartDrawing">
    <cdr:from>
      <cdr:x>0.74098</cdr:x>
      <cdr:y>0.34819</cdr:y>
    </cdr:from>
    <cdr:to>
      <cdr:x>0.95329</cdr:x>
      <cdr:y>0.62396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xmlns="" id="{A8877EBD-8A03-4A42-BC17-ED9964C5FA9C}"/>
            </a:ext>
          </a:extLst>
        </cdr:cNvPr>
        <cdr:cNvSpPr txBox="1"/>
      </cdr:nvSpPr>
      <cdr:spPr>
        <a:xfrm xmlns:a="http://schemas.openxmlformats.org/drawingml/2006/main">
          <a:off x="3324224" y="1190625"/>
          <a:ext cx="952500" cy="942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af</a:t>
          </a:r>
        </a:p>
      </cdr:txBody>
    </cdr:sp>
  </cdr:relSizeAnchor>
  <cdr:relSizeAnchor xmlns:cdr="http://schemas.openxmlformats.org/drawingml/2006/chartDrawing">
    <cdr:from>
      <cdr:x>0.77919</cdr:x>
      <cdr:y>0.26741</cdr:y>
    </cdr:from>
    <cdr:to>
      <cdr:x>1</cdr:x>
      <cdr:y>0.56825</cdr:y>
    </cdr:to>
    <cdr:sp macro="" textlink="">
      <cdr:nvSpPr>
        <cdr:cNvPr id="11" name="TextBox 10">
          <a:extLst xmlns:a="http://schemas.openxmlformats.org/drawingml/2006/main">
            <a:ext uri="{FF2B5EF4-FFF2-40B4-BE49-F238E27FC236}">
              <a16:creationId xmlns:a16="http://schemas.microsoft.com/office/drawing/2014/main" xmlns="" id="{6F4EA1C3-5EC9-41EA-9F01-9CB94C20C8F2}"/>
            </a:ext>
          </a:extLst>
        </cdr:cNvPr>
        <cdr:cNvSpPr txBox="1"/>
      </cdr:nvSpPr>
      <cdr:spPr>
        <a:xfrm xmlns:a="http://schemas.openxmlformats.org/drawingml/2006/main">
          <a:off x="3495675" y="914400"/>
          <a:ext cx="990599" cy="1028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bc</a:t>
          </a:r>
        </a:p>
      </cdr:txBody>
    </cdr:sp>
  </cdr:relSizeAnchor>
  <cdr:relSizeAnchor xmlns:cdr="http://schemas.openxmlformats.org/drawingml/2006/chartDrawing">
    <cdr:from>
      <cdr:x>0.42463</cdr:x>
      <cdr:y>0.14485</cdr:y>
    </cdr:from>
    <cdr:to>
      <cdr:x>0.49682</cdr:x>
      <cdr:y>0.22563</cdr:y>
    </cdr:to>
    <cdr:sp macro="" textlink="">
      <cdr:nvSpPr>
        <cdr:cNvPr id="12" name="TextBox 11">
          <a:extLst xmlns:a="http://schemas.openxmlformats.org/drawingml/2006/main">
            <a:ext uri="{FF2B5EF4-FFF2-40B4-BE49-F238E27FC236}">
              <a16:creationId xmlns:a16="http://schemas.microsoft.com/office/drawing/2014/main" xmlns="" id="{69E8E5FA-240D-4BA5-8021-BAEB939C1712}"/>
            </a:ext>
          </a:extLst>
        </cdr:cNvPr>
        <cdr:cNvSpPr txBox="1"/>
      </cdr:nvSpPr>
      <cdr:spPr>
        <a:xfrm xmlns:a="http://schemas.openxmlformats.org/drawingml/2006/main">
          <a:off x="1904999" y="495300"/>
          <a:ext cx="3238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</a:t>
          </a:r>
        </a:p>
      </cdr:txBody>
    </cdr:sp>
  </cdr:relSizeAnchor>
  <cdr:relSizeAnchor xmlns:cdr="http://schemas.openxmlformats.org/drawingml/2006/chartDrawing">
    <cdr:from>
      <cdr:x>0.84289</cdr:x>
      <cdr:y>0.24234</cdr:y>
    </cdr:from>
    <cdr:to>
      <cdr:x>1</cdr:x>
      <cdr:y>0.50975</cdr:y>
    </cdr:to>
    <cdr:sp macro="" textlink="">
      <cdr:nvSpPr>
        <cdr:cNvPr id="13" name="TextBox 12">
          <a:extLst xmlns:a="http://schemas.openxmlformats.org/drawingml/2006/main">
            <a:ext uri="{FF2B5EF4-FFF2-40B4-BE49-F238E27FC236}">
              <a16:creationId xmlns:a16="http://schemas.microsoft.com/office/drawing/2014/main" xmlns="" id="{4A3DD3A4-B0C5-4230-9623-7A74037B9F34}"/>
            </a:ext>
          </a:extLst>
        </cdr:cNvPr>
        <cdr:cNvSpPr txBox="1"/>
      </cdr:nvSpPr>
      <cdr:spPr>
        <a:xfrm xmlns:a="http://schemas.openxmlformats.org/drawingml/2006/main">
          <a:off x="3781424" y="828675"/>
          <a:ext cx="7048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0.83652</cdr:x>
      <cdr:y>0.16992</cdr:y>
    </cdr:from>
    <cdr:to>
      <cdr:x>0.9087</cdr:x>
      <cdr:y>0.23677</cdr:y>
    </cdr:to>
    <cdr:sp macro="" textlink="">
      <cdr:nvSpPr>
        <cdr:cNvPr id="14" name="TextBox 13">
          <a:extLst xmlns:a="http://schemas.openxmlformats.org/drawingml/2006/main">
            <a:ext uri="{FF2B5EF4-FFF2-40B4-BE49-F238E27FC236}">
              <a16:creationId xmlns:a16="http://schemas.microsoft.com/office/drawing/2014/main" xmlns="" id="{438B65B6-3645-41B3-A425-892565EA3721}"/>
            </a:ext>
          </a:extLst>
        </cdr:cNvPr>
        <cdr:cNvSpPr txBox="1"/>
      </cdr:nvSpPr>
      <cdr:spPr>
        <a:xfrm xmlns:a="http://schemas.openxmlformats.org/drawingml/2006/main">
          <a:off x="3752848" y="581025"/>
          <a:ext cx="323851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cd</a:t>
          </a: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1000126</xdr:colOff>
      <xdr:row>12</xdr:row>
      <xdr:rowOff>19050</xdr:rowOff>
    </xdr:from>
    <xdr:to>
      <xdr:col>19</xdr:col>
      <xdr:colOff>95250</xdr:colOff>
      <xdr:row>30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20</xdr:col>
      <xdr:colOff>323850</xdr:colOff>
      <xdr:row>23</xdr:row>
      <xdr:rowOff>57150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C8CC5F7-1870-4F94-8DFB-9C4A915E97BC}"/>
            </a:ext>
          </a:extLst>
        </xdr:cNvPr>
        <xdr:cNvSpPr txBox="1"/>
      </xdr:nvSpPr>
      <xdr:spPr>
        <a:xfrm>
          <a:off x="14992350" y="444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0.138</cdr:x>
      <cdr:y>0.48468</cdr:y>
    </cdr:from>
    <cdr:to>
      <cdr:x>0.34183</cdr:x>
      <cdr:y>0.76602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F82567E7-0A6D-470D-83B3-530375EF525A}"/>
            </a:ext>
          </a:extLst>
        </cdr:cNvPr>
        <cdr:cNvSpPr txBox="1"/>
      </cdr:nvSpPr>
      <cdr:spPr>
        <a:xfrm xmlns:a="http://schemas.openxmlformats.org/drawingml/2006/main">
          <a:off x="619124" y="1657350"/>
          <a:ext cx="91440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</a:t>
          </a:r>
        </a:p>
      </cdr:txBody>
    </cdr:sp>
  </cdr:relSizeAnchor>
  <cdr:relSizeAnchor xmlns:cdr="http://schemas.openxmlformats.org/drawingml/2006/chartDrawing">
    <cdr:from>
      <cdr:x>0.19533</cdr:x>
      <cdr:y>0.37604</cdr:y>
    </cdr:from>
    <cdr:to>
      <cdr:x>0.42887</cdr:x>
      <cdr:y>0.71031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xmlns="" id="{84FB11FD-A71F-4813-A1AD-F5A4BEA6AB40}"/>
            </a:ext>
          </a:extLst>
        </cdr:cNvPr>
        <cdr:cNvSpPr txBox="1"/>
      </cdr:nvSpPr>
      <cdr:spPr>
        <a:xfrm xmlns:a="http://schemas.openxmlformats.org/drawingml/2006/main">
          <a:off x="876299" y="1285875"/>
          <a:ext cx="1047750" cy="1143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</a:t>
          </a:r>
        </a:p>
      </cdr:txBody>
    </cdr:sp>
  </cdr:relSizeAnchor>
  <cdr:relSizeAnchor xmlns:cdr="http://schemas.openxmlformats.org/drawingml/2006/chartDrawing">
    <cdr:from>
      <cdr:x>0.23991</cdr:x>
      <cdr:y>0.2117</cdr:y>
    </cdr:from>
    <cdr:to>
      <cdr:x>0.46497</cdr:x>
      <cdr:y>0.51532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xmlns="" id="{1BBE6831-CF3B-43EB-8CCB-67605593C2CC}"/>
            </a:ext>
          </a:extLst>
        </cdr:cNvPr>
        <cdr:cNvSpPr txBox="1"/>
      </cdr:nvSpPr>
      <cdr:spPr>
        <a:xfrm xmlns:a="http://schemas.openxmlformats.org/drawingml/2006/main">
          <a:off x="1076324" y="723900"/>
          <a:ext cx="1009650" cy="1038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bc</a:t>
          </a:r>
        </a:p>
      </cdr:txBody>
    </cdr:sp>
  </cdr:relSizeAnchor>
  <cdr:relSizeAnchor xmlns:cdr="http://schemas.openxmlformats.org/drawingml/2006/chartDrawing">
    <cdr:from>
      <cdr:x>0.33758</cdr:x>
      <cdr:y>0.31198</cdr:y>
    </cdr:from>
    <cdr:to>
      <cdr:x>0.56051</cdr:x>
      <cdr:y>0.59889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xmlns="" id="{131882A8-3F95-4426-AA13-77759105004C}"/>
            </a:ext>
          </a:extLst>
        </cdr:cNvPr>
        <cdr:cNvSpPr txBox="1"/>
      </cdr:nvSpPr>
      <cdr:spPr>
        <a:xfrm xmlns:a="http://schemas.openxmlformats.org/drawingml/2006/main">
          <a:off x="1514474" y="1066800"/>
          <a:ext cx="1000125" cy="981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bd</a:t>
          </a:r>
        </a:p>
      </cdr:txBody>
    </cdr:sp>
  </cdr:relSizeAnchor>
  <cdr:relSizeAnchor xmlns:cdr="http://schemas.openxmlformats.org/drawingml/2006/chartDrawing">
    <cdr:from>
      <cdr:x>0.54777</cdr:x>
      <cdr:y>0.45961</cdr:y>
    </cdr:from>
    <cdr:to>
      <cdr:x>0.76008</cdr:x>
      <cdr:y>0.72702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xmlns="" id="{BB425018-0059-4CEE-B220-277FF83F80CD}"/>
            </a:ext>
          </a:extLst>
        </cdr:cNvPr>
        <cdr:cNvSpPr txBox="1"/>
      </cdr:nvSpPr>
      <cdr:spPr>
        <a:xfrm xmlns:a="http://schemas.openxmlformats.org/drawingml/2006/main">
          <a:off x="2457449" y="1571625"/>
          <a:ext cx="9525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</a:t>
          </a:r>
        </a:p>
      </cdr:txBody>
    </cdr:sp>
  </cdr:relSizeAnchor>
  <cdr:relSizeAnchor xmlns:cdr="http://schemas.openxmlformats.org/drawingml/2006/chartDrawing">
    <cdr:from>
      <cdr:x>0.59023</cdr:x>
      <cdr:y>0.32869</cdr:y>
    </cdr:from>
    <cdr:to>
      <cdr:x>0.83652</cdr:x>
      <cdr:y>0.61003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xmlns="" id="{99A51FD0-E190-4D76-9376-531C59653B7E}"/>
            </a:ext>
          </a:extLst>
        </cdr:cNvPr>
        <cdr:cNvSpPr txBox="1"/>
      </cdr:nvSpPr>
      <cdr:spPr>
        <a:xfrm xmlns:a="http://schemas.openxmlformats.org/drawingml/2006/main">
          <a:off x="2647950" y="1123950"/>
          <a:ext cx="110490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</a:t>
          </a:r>
        </a:p>
      </cdr:txBody>
    </cdr:sp>
  </cdr:relSizeAnchor>
  <cdr:relSizeAnchor xmlns:cdr="http://schemas.openxmlformats.org/drawingml/2006/chartDrawing">
    <cdr:from>
      <cdr:x>0.62208</cdr:x>
      <cdr:y>0.16435</cdr:y>
    </cdr:from>
    <cdr:to>
      <cdr:x>0.8259</cdr:x>
      <cdr:y>0.4624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xmlns="" id="{31F3ECA0-BEB6-4B30-A125-9FD173F96D3C}"/>
            </a:ext>
          </a:extLst>
        </cdr:cNvPr>
        <cdr:cNvSpPr txBox="1"/>
      </cdr:nvSpPr>
      <cdr:spPr>
        <a:xfrm xmlns:a="http://schemas.openxmlformats.org/drawingml/2006/main">
          <a:off x="2790824" y="56197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bc</a:t>
          </a:r>
        </a:p>
      </cdr:txBody>
    </cdr:sp>
  </cdr:relSizeAnchor>
  <cdr:relSizeAnchor xmlns:cdr="http://schemas.openxmlformats.org/drawingml/2006/chartDrawing">
    <cdr:from>
      <cdr:x>0.74735</cdr:x>
      <cdr:y>0.34819</cdr:y>
    </cdr:from>
    <cdr:to>
      <cdr:x>0.97877</cdr:x>
      <cdr:y>0.6156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xmlns="" id="{9DE1403D-169E-4864-B67B-A2E6A3C0E417}"/>
            </a:ext>
          </a:extLst>
        </cdr:cNvPr>
        <cdr:cNvSpPr txBox="1"/>
      </cdr:nvSpPr>
      <cdr:spPr>
        <a:xfrm xmlns:a="http://schemas.openxmlformats.org/drawingml/2006/main">
          <a:off x="3352799" y="1190625"/>
          <a:ext cx="1038225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</a:t>
          </a:r>
        </a:p>
      </cdr:txBody>
    </cdr:sp>
  </cdr:relSizeAnchor>
  <cdr:relSizeAnchor xmlns:cdr="http://schemas.openxmlformats.org/drawingml/2006/chartDrawing">
    <cdr:from>
      <cdr:x>0.38641</cdr:x>
      <cdr:y>0.20334</cdr:y>
    </cdr:from>
    <cdr:to>
      <cdr:x>0.61996</cdr:x>
      <cdr:y>0.61838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xmlns="" id="{FA5B7453-F1CE-4DD6-9E5B-25FCA3BEAF1B}"/>
            </a:ext>
          </a:extLst>
        </cdr:cNvPr>
        <cdr:cNvSpPr txBox="1"/>
      </cdr:nvSpPr>
      <cdr:spPr>
        <a:xfrm xmlns:a="http://schemas.openxmlformats.org/drawingml/2006/main">
          <a:off x="1733549" y="695325"/>
          <a:ext cx="1047750" cy="1419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</a:t>
          </a:r>
        </a:p>
      </cdr:txBody>
    </cdr:sp>
  </cdr:relSizeAnchor>
  <cdr:relSizeAnchor xmlns:cdr="http://schemas.openxmlformats.org/drawingml/2006/chartDrawing">
    <cdr:from>
      <cdr:x>0.42675</cdr:x>
      <cdr:y>0.09471</cdr:y>
    </cdr:from>
    <cdr:to>
      <cdr:x>0.52442</cdr:x>
      <cdr:y>0.17827</cdr:y>
    </cdr:to>
    <cdr:sp macro="" textlink="">
      <cdr:nvSpPr>
        <cdr:cNvPr id="11" name="TextBox 10">
          <a:extLst xmlns:a="http://schemas.openxmlformats.org/drawingml/2006/main">
            <a:ext uri="{FF2B5EF4-FFF2-40B4-BE49-F238E27FC236}">
              <a16:creationId xmlns:a16="http://schemas.microsoft.com/office/drawing/2014/main" xmlns="" id="{F99E76BF-74C7-4B40-B5E4-AC5AECE8EC18}"/>
            </a:ext>
          </a:extLst>
        </cdr:cNvPr>
        <cdr:cNvSpPr txBox="1"/>
      </cdr:nvSpPr>
      <cdr:spPr>
        <a:xfrm xmlns:a="http://schemas.openxmlformats.org/drawingml/2006/main">
          <a:off x="1914525" y="323851"/>
          <a:ext cx="4381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bc</a:t>
          </a:r>
        </a:p>
      </cdr:txBody>
    </cdr:sp>
  </cdr:relSizeAnchor>
  <cdr:relSizeAnchor xmlns:cdr="http://schemas.openxmlformats.org/drawingml/2006/chartDrawing">
    <cdr:from>
      <cdr:x>0.39809</cdr:x>
      <cdr:y>0.3663</cdr:y>
    </cdr:from>
    <cdr:to>
      <cdr:x>0.60191</cdr:x>
      <cdr:y>0.6337</cdr:y>
    </cdr:to>
    <cdr:sp macro="" textlink="">
      <cdr:nvSpPr>
        <cdr:cNvPr id="12" name="TextBox 11">
          <a:extLst xmlns:a="http://schemas.openxmlformats.org/drawingml/2006/main">
            <a:ext uri="{FF2B5EF4-FFF2-40B4-BE49-F238E27FC236}">
              <a16:creationId xmlns:a16="http://schemas.microsoft.com/office/drawing/2014/main" xmlns="" id="{E05C169B-FE07-4845-BEC0-4993798FDAAD}"/>
            </a:ext>
          </a:extLst>
        </cdr:cNvPr>
        <cdr:cNvSpPr txBox="1"/>
      </cdr:nvSpPr>
      <cdr:spPr>
        <a:xfrm xmlns:a="http://schemas.openxmlformats.org/drawingml/2006/main">
          <a:off x="1785937" y="1252537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0.77707</cdr:x>
      <cdr:y>0.1727</cdr:y>
    </cdr:from>
    <cdr:to>
      <cdr:x>1</cdr:x>
      <cdr:y>0.27298</cdr:y>
    </cdr:to>
    <cdr:sp macro="" textlink="">
      <cdr:nvSpPr>
        <cdr:cNvPr id="13" name="TextBox 12">
          <a:extLst xmlns:a="http://schemas.openxmlformats.org/drawingml/2006/main">
            <a:ext uri="{FF2B5EF4-FFF2-40B4-BE49-F238E27FC236}">
              <a16:creationId xmlns:a16="http://schemas.microsoft.com/office/drawing/2014/main" xmlns="" id="{C01B460D-E8CE-4F9C-A3B6-710DB4D8C8A7}"/>
            </a:ext>
          </a:extLst>
        </cdr:cNvPr>
        <cdr:cNvSpPr txBox="1"/>
      </cdr:nvSpPr>
      <cdr:spPr>
        <a:xfrm xmlns:a="http://schemas.openxmlformats.org/drawingml/2006/main">
          <a:off x="3486149" y="590551"/>
          <a:ext cx="10001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cd</a:t>
          </a:r>
        </a:p>
      </cdr:txBody>
    </cdr:sp>
  </cdr:relSizeAnchor>
  <cdr:relSizeAnchor xmlns:cdr="http://schemas.openxmlformats.org/drawingml/2006/chartDrawing">
    <cdr:from>
      <cdr:x>0.83439</cdr:x>
      <cdr:y>0.12535</cdr:y>
    </cdr:from>
    <cdr:to>
      <cdr:x>1</cdr:x>
      <cdr:y>0.2312</cdr:y>
    </cdr:to>
    <cdr:sp macro="" textlink="">
      <cdr:nvSpPr>
        <cdr:cNvPr id="14" name="TextBox 13">
          <a:extLst xmlns:a="http://schemas.openxmlformats.org/drawingml/2006/main">
            <a:ext uri="{FF2B5EF4-FFF2-40B4-BE49-F238E27FC236}">
              <a16:creationId xmlns:a16="http://schemas.microsoft.com/office/drawing/2014/main" xmlns="" id="{CA7FCBA2-4D05-41DB-80A4-1F6FFCB70CEC}"/>
            </a:ext>
          </a:extLst>
        </cdr:cNvPr>
        <cdr:cNvSpPr txBox="1"/>
      </cdr:nvSpPr>
      <cdr:spPr>
        <a:xfrm xmlns:a="http://schemas.openxmlformats.org/drawingml/2006/main">
          <a:off x="3743324" y="428625"/>
          <a:ext cx="742950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bd</a:t>
          </a: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</xdr:colOff>
      <xdr:row>11</xdr:row>
      <xdr:rowOff>171450</xdr:rowOff>
    </xdr:from>
    <xdr:to>
      <xdr:col>19</xdr:col>
      <xdr:colOff>161925</xdr:colOff>
      <xdr:row>29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0.15074</cdr:x>
      <cdr:y>0.41783</cdr:y>
    </cdr:from>
    <cdr:to>
      <cdr:x>0.3673</cdr:x>
      <cdr:y>0.64345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ADF4F5A2-CD29-4391-94BE-C806035B28D8}"/>
            </a:ext>
          </a:extLst>
        </cdr:cNvPr>
        <cdr:cNvSpPr txBox="1"/>
      </cdr:nvSpPr>
      <cdr:spPr>
        <a:xfrm xmlns:a="http://schemas.openxmlformats.org/drawingml/2006/main">
          <a:off x="676274" y="1428749"/>
          <a:ext cx="971550" cy="77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</a:t>
          </a:r>
        </a:p>
      </cdr:txBody>
    </cdr:sp>
  </cdr:relSizeAnchor>
  <cdr:relSizeAnchor xmlns:cdr="http://schemas.openxmlformats.org/drawingml/2006/chartDrawing">
    <cdr:from>
      <cdr:x>0.18684</cdr:x>
      <cdr:y>0.35655</cdr:y>
    </cdr:from>
    <cdr:to>
      <cdr:x>0.40552</cdr:x>
      <cdr:y>0.66017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xmlns="" id="{70B61996-E44C-4CB8-8627-0C97E5C861EC}"/>
            </a:ext>
          </a:extLst>
        </cdr:cNvPr>
        <cdr:cNvSpPr txBox="1"/>
      </cdr:nvSpPr>
      <cdr:spPr>
        <a:xfrm xmlns:a="http://schemas.openxmlformats.org/drawingml/2006/main">
          <a:off x="838199" y="1219200"/>
          <a:ext cx="981075" cy="1038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bc</a:t>
          </a:r>
        </a:p>
      </cdr:txBody>
    </cdr:sp>
  </cdr:relSizeAnchor>
  <cdr:relSizeAnchor xmlns:cdr="http://schemas.openxmlformats.org/drawingml/2006/chartDrawing">
    <cdr:from>
      <cdr:x>0.22293</cdr:x>
      <cdr:y>0.22563</cdr:y>
    </cdr:from>
    <cdr:to>
      <cdr:x>0.47346</cdr:x>
      <cdr:y>0.53203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xmlns="" id="{169B3A1E-85CD-467E-87CA-314C57D3556C}"/>
            </a:ext>
          </a:extLst>
        </cdr:cNvPr>
        <cdr:cNvSpPr txBox="1"/>
      </cdr:nvSpPr>
      <cdr:spPr>
        <a:xfrm xmlns:a="http://schemas.openxmlformats.org/drawingml/2006/main">
          <a:off x="1000124" y="771525"/>
          <a:ext cx="1123950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bcd</a:t>
          </a:r>
        </a:p>
      </cdr:txBody>
    </cdr:sp>
  </cdr:relSizeAnchor>
  <cdr:relSizeAnchor xmlns:cdr="http://schemas.openxmlformats.org/drawingml/2006/chartDrawing">
    <cdr:from>
      <cdr:x>0.3397</cdr:x>
      <cdr:y>0.33148</cdr:y>
    </cdr:from>
    <cdr:to>
      <cdr:x>0.57113</cdr:x>
      <cdr:y>0.67131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xmlns="" id="{060BEA1D-B1D2-4A2F-87B3-85B8481B13E6}"/>
            </a:ext>
          </a:extLst>
        </cdr:cNvPr>
        <cdr:cNvSpPr txBox="1"/>
      </cdr:nvSpPr>
      <cdr:spPr>
        <a:xfrm xmlns:a="http://schemas.openxmlformats.org/drawingml/2006/main">
          <a:off x="1523999" y="1133475"/>
          <a:ext cx="1038225" cy="1162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cd</a:t>
          </a:r>
        </a:p>
      </cdr:txBody>
    </cdr:sp>
  </cdr:relSizeAnchor>
  <cdr:relSizeAnchor xmlns:cdr="http://schemas.openxmlformats.org/drawingml/2006/chartDrawing">
    <cdr:from>
      <cdr:x>0.3949</cdr:x>
      <cdr:y>0.1727</cdr:y>
    </cdr:from>
    <cdr:to>
      <cdr:x>0.59873</cdr:x>
      <cdr:y>0.45125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xmlns="" id="{C186FFEC-3E18-47F3-BE63-1CBAF87C49E0}"/>
            </a:ext>
          </a:extLst>
        </cdr:cNvPr>
        <cdr:cNvSpPr txBox="1"/>
      </cdr:nvSpPr>
      <cdr:spPr>
        <a:xfrm xmlns:a="http://schemas.openxmlformats.org/drawingml/2006/main">
          <a:off x="1771649" y="590550"/>
          <a:ext cx="914400" cy="952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f</a:t>
          </a:r>
        </a:p>
      </cdr:txBody>
    </cdr:sp>
  </cdr:relSizeAnchor>
  <cdr:relSizeAnchor xmlns:cdr="http://schemas.openxmlformats.org/drawingml/2006/chartDrawing">
    <cdr:from>
      <cdr:x>0.56688</cdr:x>
      <cdr:y>0.53482</cdr:y>
    </cdr:from>
    <cdr:to>
      <cdr:x>0.7707</cdr:x>
      <cdr:y>0.80223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xmlns="" id="{9A331CF6-0CB1-4E32-B5FB-5F674F5BAEF7}"/>
            </a:ext>
          </a:extLst>
        </cdr:cNvPr>
        <cdr:cNvSpPr txBox="1"/>
      </cdr:nvSpPr>
      <cdr:spPr>
        <a:xfrm xmlns:a="http://schemas.openxmlformats.org/drawingml/2006/main">
          <a:off x="2543174" y="1828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0.54989</cdr:x>
      <cdr:y>0.48189</cdr:y>
    </cdr:from>
    <cdr:to>
      <cdr:x>0.75372</cdr:x>
      <cdr:y>0.80501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xmlns="" id="{4304A32B-5C97-4552-9174-0C1863D5B4DC}"/>
            </a:ext>
          </a:extLst>
        </cdr:cNvPr>
        <cdr:cNvSpPr txBox="1"/>
      </cdr:nvSpPr>
      <cdr:spPr>
        <a:xfrm xmlns:a="http://schemas.openxmlformats.org/drawingml/2006/main">
          <a:off x="2466974" y="1647825"/>
          <a:ext cx="914400" cy="1104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</a:t>
          </a:r>
        </a:p>
      </cdr:txBody>
    </cdr:sp>
  </cdr:relSizeAnchor>
  <cdr:relSizeAnchor xmlns:cdr="http://schemas.openxmlformats.org/drawingml/2006/chartDrawing">
    <cdr:from>
      <cdr:x>0.58811</cdr:x>
      <cdr:y>0.26184</cdr:y>
    </cdr:from>
    <cdr:to>
      <cdr:x>0.83015</cdr:x>
      <cdr:y>0.58496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xmlns="" id="{28FF9522-96B4-4B97-8082-EED7352F7BF1}"/>
            </a:ext>
          </a:extLst>
        </cdr:cNvPr>
        <cdr:cNvSpPr txBox="1"/>
      </cdr:nvSpPr>
      <cdr:spPr>
        <a:xfrm xmlns:a="http://schemas.openxmlformats.org/drawingml/2006/main">
          <a:off x="2638424" y="895350"/>
          <a:ext cx="1085850" cy="1104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d</a:t>
          </a:r>
        </a:p>
      </cdr:txBody>
    </cdr:sp>
  </cdr:relSizeAnchor>
  <cdr:relSizeAnchor xmlns:cdr="http://schemas.openxmlformats.org/drawingml/2006/chartDrawing">
    <cdr:from>
      <cdr:x>0.62845</cdr:x>
      <cdr:y>0.16992</cdr:y>
    </cdr:from>
    <cdr:to>
      <cdr:x>0.85987</cdr:x>
      <cdr:y>0.47911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xmlns="" id="{62BCDEEF-C372-4F11-AF1E-9C5EB8096323}"/>
            </a:ext>
          </a:extLst>
        </cdr:cNvPr>
        <cdr:cNvSpPr txBox="1"/>
      </cdr:nvSpPr>
      <cdr:spPr>
        <a:xfrm xmlns:a="http://schemas.openxmlformats.org/drawingml/2006/main">
          <a:off x="2819399" y="581025"/>
          <a:ext cx="1038225" cy="1057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ef</a:t>
          </a:r>
        </a:p>
      </cdr:txBody>
    </cdr:sp>
  </cdr:relSizeAnchor>
  <cdr:relSizeAnchor xmlns:cdr="http://schemas.openxmlformats.org/drawingml/2006/chartDrawing">
    <cdr:from>
      <cdr:x>0.7431</cdr:x>
      <cdr:y>0.40669</cdr:y>
    </cdr:from>
    <cdr:to>
      <cdr:x>0.98089</cdr:x>
      <cdr:y>0.70752</cdr:y>
    </cdr:to>
    <cdr:sp macro="" textlink="">
      <cdr:nvSpPr>
        <cdr:cNvPr id="11" name="TextBox 10">
          <a:extLst xmlns:a="http://schemas.openxmlformats.org/drawingml/2006/main">
            <a:ext uri="{FF2B5EF4-FFF2-40B4-BE49-F238E27FC236}">
              <a16:creationId xmlns:a16="http://schemas.microsoft.com/office/drawing/2014/main" xmlns="" id="{76A97FFC-78AD-4FE2-B8D4-D9528D8DA696}"/>
            </a:ext>
          </a:extLst>
        </cdr:cNvPr>
        <cdr:cNvSpPr txBox="1"/>
      </cdr:nvSpPr>
      <cdr:spPr>
        <a:xfrm xmlns:a="http://schemas.openxmlformats.org/drawingml/2006/main">
          <a:off x="3333749" y="1390650"/>
          <a:ext cx="1066800" cy="1028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cd</a:t>
          </a:r>
        </a:p>
      </cdr:txBody>
    </cdr:sp>
  </cdr:relSizeAnchor>
  <cdr:relSizeAnchor xmlns:cdr="http://schemas.openxmlformats.org/drawingml/2006/chartDrawing">
    <cdr:from>
      <cdr:x>0.79193</cdr:x>
      <cdr:y>0.25627</cdr:y>
    </cdr:from>
    <cdr:to>
      <cdr:x>1</cdr:x>
      <cdr:y>0.57103</cdr:y>
    </cdr:to>
    <cdr:sp macro="" textlink="">
      <cdr:nvSpPr>
        <cdr:cNvPr id="12" name="TextBox 11">
          <a:extLst xmlns:a="http://schemas.openxmlformats.org/drawingml/2006/main">
            <a:ext uri="{FF2B5EF4-FFF2-40B4-BE49-F238E27FC236}">
              <a16:creationId xmlns:a16="http://schemas.microsoft.com/office/drawing/2014/main" xmlns="" id="{81EDD3B8-1133-4BBD-BD6B-9359C5C342EC}"/>
            </a:ext>
          </a:extLst>
        </cdr:cNvPr>
        <cdr:cNvSpPr txBox="1"/>
      </cdr:nvSpPr>
      <cdr:spPr>
        <a:xfrm xmlns:a="http://schemas.openxmlformats.org/drawingml/2006/main">
          <a:off x="3552824" y="876300"/>
          <a:ext cx="933450" cy="1076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g</a:t>
          </a:r>
        </a:p>
      </cdr:txBody>
    </cdr:sp>
  </cdr:relSizeAnchor>
  <cdr:relSizeAnchor xmlns:cdr="http://schemas.openxmlformats.org/drawingml/2006/chartDrawing">
    <cdr:from>
      <cdr:x>0.42887</cdr:x>
      <cdr:y>0.08914</cdr:y>
    </cdr:from>
    <cdr:to>
      <cdr:x>0.48408</cdr:x>
      <cdr:y>0.16713</cdr:y>
    </cdr:to>
    <cdr:sp macro="" textlink="">
      <cdr:nvSpPr>
        <cdr:cNvPr id="13" name="TextBox 12">
          <a:extLst xmlns:a="http://schemas.openxmlformats.org/drawingml/2006/main">
            <a:ext uri="{FF2B5EF4-FFF2-40B4-BE49-F238E27FC236}">
              <a16:creationId xmlns:a16="http://schemas.microsoft.com/office/drawing/2014/main" xmlns="" id="{D2097198-AFC6-436E-A11E-D9456A03B2DF}"/>
            </a:ext>
          </a:extLst>
        </cdr:cNvPr>
        <cdr:cNvSpPr txBox="1"/>
      </cdr:nvSpPr>
      <cdr:spPr>
        <a:xfrm xmlns:a="http://schemas.openxmlformats.org/drawingml/2006/main">
          <a:off x="1924050" y="304801"/>
          <a:ext cx="2476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bc</a:t>
          </a:r>
        </a:p>
      </cdr:txBody>
    </cdr:sp>
  </cdr:relSizeAnchor>
  <cdr:relSizeAnchor xmlns:cdr="http://schemas.openxmlformats.org/drawingml/2006/chartDrawing">
    <cdr:from>
      <cdr:x>0.82803</cdr:x>
      <cdr:y>0.1337</cdr:y>
    </cdr:from>
    <cdr:to>
      <cdr:x>1</cdr:x>
      <cdr:y>0.24513</cdr:y>
    </cdr:to>
    <cdr:sp macro="" textlink="">
      <cdr:nvSpPr>
        <cdr:cNvPr id="14" name="TextBox 13">
          <a:extLst xmlns:a="http://schemas.openxmlformats.org/drawingml/2006/main">
            <a:ext uri="{FF2B5EF4-FFF2-40B4-BE49-F238E27FC236}">
              <a16:creationId xmlns:a16="http://schemas.microsoft.com/office/drawing/2014/main" xmlns="" id="{E8CC8E7F-C86A-447D-A677-C11C31D8B588}"/>
            </a:ext>
          </a:extLst>
        </cdr:cNvPr>
        <cdr:cNvSpPr txBox="1"/>
      </cdr:nvSpPr>
      <cdr:spPr>
        <a:xfrm xmlns:a="http://schemas.openxmlformats.org/drawingml/2006/main">
          <a:off x="3714748" y="457200"/>
          <a:ext cx="771525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fg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</xdr:colOff>
      <xdr:row>11</xdr:row>
      <xdr:rowOff>133350</xdr:rowOff>
    </xdr:from>
    <xdr:to>
      <xdr:col>16</xdr:col>
      <xdr:colOff>457201</xdr:colOff>
      <xdr:row>23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B5C44FEB-05D9-43A7-87EB-1251DCEA96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1019176</xdr:colOff>
      <xdr:row>12</xdr:row>
      <xdr:rowOff>123825</xdr:rowOff>
    </xdr:from>
    <xdr:to>
      <xdr:col>19</xdr:col>
      <xdr:colOff>114300</xdr:colOff>
      <xdr:row>30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0.1465</cdr:x>
      <cdr:y>0.5376</cdr:y>
    </cdr:from>
    <cdr:to>
      <cdr:x>0.35456</cdr:x>
      <cdr:y>0.81337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52D973BE-B954-4670-9FF7-CB6C9A24A19A}"/>
            </a:ext>
          </a:extLst>
        </cdr:cNvPr>
        <cdr:cNvSpPr txBox="1"/>
      </cdr:nvSpPr>
      <cdr:spPr>
        <a:xfrm xmlns:a="http://schemas.openxmlformats.org/drawingml/2006/main">
          <a:off x="657224" y="1838325"/>
          <a:ext cx="933450" cy="942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</a:t>
          </a:r>
        </a:p>
      </cdr:txBody>
    </cdr:sp>
  </cdr:relSizeAnchor>
  <cdr:relSizeAnchor xmlns:cdr="http://schemas.openxmlformats.org/drawingml/2006/chartDrawing">
    <cdr:from>
      <cdr:x>0.19108</cdr:x>
      <cdr:y>0.3454</cdr:y>
    </cdr:from>
    <cdr:to>
      <cdr:x>0.37792</cdr:x>
      <cdr:y>0.63788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xmlns="" id="{845FC17B-9116-4FD2-A8A5-18894F470C10}"/>
            </a:ext>
          </a:extLst>
        </cdr:cNvPr>
        <cdr:cNvSpPr txBox="1"/>
      </cdr:nvSpPr>
      <cdr:spPr>
        <a:xfrm xmlns:a="http://schemas.openxmlformats.org/drawingml/2006/main">
          <a:off x="857249" y="1181100"/>
          <a:ext cx="838200" cy="1000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</a:t>
          </a:r>
        </a:p>
      </cdr:txBody>
    </cdr:sp>
  </cdr:relSizeAnchor>
  <cdr:relSizeAnchor xmlns:cdr="http://schemas.openxmlformats.org/drawingml/2006/chartDrawing">
    <cdr:from>
      <cdr:x>0.23142</cdr:x>
      <cdr:y>0.22284</cdr:y>
    </cdr:from>
    <cdr:to>
      <cdr:x>0.45011</cdr:x>
      <cdr:y>0.55153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xmlns="" id="{36F8FC1D-B368-4A8A-B7AD-0D16F8C3340E}"/>
            </a:ext>
          </a:extLst>
        </cdr:cNvPr>
        <cdr:cNvSpPr txBox="1"/>
      </cdr:nvSpPr>
      <cdr:spPr>
        <a:xfrm xmlns:a="http://schemas.openxmlformats.org/drawingml/2006/main">
          <a:off x="1038224" y="762000"/>
          <a:ext cx="981075" cy="1123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bc</a:t>
          </a:r>
        </a:p>
      </cdr:txBody>
    </cdr:sp>
  </cdr:relSizeAnchor>
  <cdr:relSizeAnchor xmlns:cdr="http://schemas.openxmlformats.org/drawingml/2006/chartDrawing">
    <cdr:from>
      <cdr:x>0.34183</cdr:x>
      <cdr:y>0.32591</cdr:y>
    </cdr:from>
    <cdr:to>
      <cdr:x>0.54565</cdr:x>
      <cdr:y>0.63788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xmlns="" id="{82B006EF-6FCA-4700-BBF2-299696E0715D}"/>
            </a:ext>
          </a:extLst>
        </cdr:cNvPr>
        <cdr:cNvSpPr txBox="1"/>
      </cdr:nvSpPr>
      <cdr:spPr>
        <a:xfrm xmlns:a="http://schemas.openxmlformats.org/drawingml/2006/main">
          <a:off x="1533524" y="1114425"/>
          <a:ext cx="914400" cy="1066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cd</a:t>
          </a:r>
        </a:p>
      </cdr:txBody>
    </cdr:sp>
  </cdr:relSizeAnchor>
  <cdr:relSizeAnchor xmlns:cdr="http://schemas.openxmlformats.org/drawingml/2006/chartDrawing">
    <cdr:from>
      <cdr:x>0.38217</cdr:x>
      <cdr:y>0.16713</cdr:y>
    </cdr:from>
    <cdr:to>
      <cdr:x>0.61571</cdr:x>
      <cdr:y>0.47632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xmlns="" id="{E01EC048-F2C7-46A8-B11E-9B130FCB8183}"/>
            </a:ext>
          </a:extLst>
        </cdr:cNvPr>
        <cdr:cNvSpPr txBox="1"/>
      </cdr:nvSpPr>
      <cdr:spPr>
        <a:xfrm xmlns:a="http://schemas.openxmlformats.org/drawingml/2006/main">
          <a:off x="1714499" y="571500"/>
          <a:ext cx="1047750" cy="1057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ed</a:t>
          </a:r>
        </a:p>
      </cdr:txBody>
    </cdr:sp>
  </cdr:relSizeAnchor>
  <cdr:relSizeAnchor xmlns:cdr="http://schemas.openxmlformats.org/drawingml/2006/chartDrawing">
    <cdr:from>
      <cdr:x>0.54989</cdr:x>
      <cdr:y>0.47911</cdr:y>
    </cdr:from>
    <cdr:to>
      <cdr:x>0.7431</cdr:x>
      <cdr:y>0.60167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xmlns="" id="{473AE583-6526-4009-B696-48CC9F5DFA3A}"/>
            </a:ext>
          </a:extLst>
        </cdr:cNvPr>
        <cdr:cNvSpPr txBox="1"/>
      </cdr:nvSpPr>
      <cdr:spPr>
        <a:xfrm xmlns:a="http://schemas.openxmlformats.org/drawingml/2006/main">
          <a:off x="2466974" y="1638300"/>
          <a:ext cx="866774" cy="4190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</a:t>
          </a:r>
        </a:p>
      </cdr:txBody>
    </cdr:sp>
  </cdr:relSizeAnchor>
  <cdr:relSizeAnchor xmlns:cdr="http://schemas.openxmlformats.org/drawingml/2006/chartDrawing">
    <cdr:from>
      <cdr:x>0.39809</cdr:x>
      <cdr:y>0.3663</cdr:y>
    </cdr:from>
    <cdr:to>
      <cdr:x>0.60191</cdr:x>
      <cdr:y>0.6337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xmlns="" id="{2DAD9641-8AF5-4BA5-B890-82D31F09333B}"/>
            </a:ext>
          </a:extLst>
        </cdr:cNvPr>
        <cdr:cNvSpPr txBox="1"/>
      </cdr:nvSpPr>
      <cdr:spPr>
        <a:xfrm xmlns:a="http://schemas.openxmlformats.org/drawingml/2006/main">
          <a:off x="1785937" y="1252537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0.58599</cdr:x>
      <cdr:y>0.35933</cdr:y>
    </cdr:from>
    <cdr:to>
      <cdr:x>0.84076</cdr:x>
      <cdr:y>0.66852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xmlns="" id="{227E16CB-6641-48CA-A917-DFD5CC90BDC1}"/>
            </a:ext>
          </a:extLst>
        </cdr:cNvPr>
        <cdr:cNvSpPr txBox="1"/>
      </cdr:nvSpPr>
      <cdr:spPr>
        <a:xfrm xmlns:a="http://schemas.openxmlformats.org/drawingml/2006/main">
          <a:off x="2628899" y="1228725"/>
          <a:ext cx="1143000" cy="1057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</a:t>
          </a:r>
        </a:p>
      </cdr:txBody>
    </cdr:sp>
  </cdr:relSizeAnchor>
  <cdr:relSizeAnchor xmlns:cdr="http://schemas.openxmlformats.org/drawingml/2006/chartDrawing">
    <cdr:from>
      <cdr:x>0.6242</cdr:x>
      <cdr:y>0.18384</cdr:y>
    </cdr:from>
    <cdr:to>
      <cdr:x>0.8535</cdr:x>
      <cdr:y>0.51253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xmlns="" id="{5CE05D95-525E-4B20-884C-DFDA6449F6E4}"/>
            </a:ext>
          </a:extLst>
        </cdr:cNvPr>
        <cdr:cNvSpPr txBox="1"/>
      </cdr:nvSpPr>
      <cdr:spPr>
        <a:xfrm xmlns:a="http://schemas.openxmlformats.org/drawingml/2006/main">
          <a:off x="2800350" y="628650"/>
          <a:ext cx="1028700" cy="1123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bc</a:t>
          </a:r>
        </a:p>
      </cdr:txBody>
    </cdr:sp>
  </cdr:relSizeAnchor>
  <cdr:relSizeAnchor xmlns:cdr="http://schemas.openxmlformats.org/drawingml/2006/chartDrawing">
    <cdr:from>
      <cdr:x>0.74098</cdr:x>
      <cdr:y>0.32312</cdr:y>
    </cdr:from>
    <cdr:to>
      <cdr:x>0.96391</cdr:x>
      <cdr:y>0.61281</cdr:y>
    </cdr:to>
    <cdr:sp macro="" textlink="">
      <cdr:nvSpPr>
        <cdr:cNvPr id="11" name="TextBox 10">
          <a:extLst xmlns:a="http://schemas.openxmlformats.org/drawingml/2006/main">
            <a:ext uri="{FF2B5EF4-FFF2-40B4-BE49-F238E27FC236}">
              <a16:creationId xmlns:a16="http://schemas.microsoft.com/office/drawing/2014/main" xmlns="" id="{FE8069BA-DA5D-4626-A43C-DD9E347AC523}"/>
            </a:ext>
          </a:extLst>
        </cdr:cNvPr>
        <cdr:cNvSpPr txBox="1"/>
      </cdr:nvSpPr>
      <cdr:spPr>
        <a:xfrm xmlns:a="http://schemas.openxmlformats.org/drawingml/2006/main">
          <a:off x="3324224" y="1104900"/>
          <a:ext cx="1000125" cy="990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</a:t>
          </a:r>
        </a:p>
      </cdr:txBody>
    </cdr:sp>
  </cdr:relSizeAnchor>
  <cdr:relSizeAnchor xmlns:cdr="http://schemas.openxmlformats.org/drawingml/2006/chartDrawing">
    <cdr:from>
      <cdr:x>0.77919</cdr:x>
      <cdr:y>0.22563</cdr:y>
    </cdr:from>
    <cdr:to>
      <cdr:x>1</cdr:x>
      <cdr:y>0.51253</cdr:y>
    </cdr:to>
    <cdr:sp macro="" textlink="">
      <cdr:nvSpPr>
        <cdr:cNvPr id="12" name="TextBox 11">
          <a:extLst xmlns:a="http://schemas.openxmlformats.org/drawingml/2006/main">
            <a:ext uri="{FF2B5EF4-FFF2-40B4-BE49-F238E27FC236}">
              <a16:creationId xmlns:a16="http://schemas.microsoft.com/office/drawing/2014/main" xmlns="" id="{745AC3ED-6840-4D4D-88E8-83499956A6F3}"/>
            </a:ext>
          </a:extLst>
        </cdr:cNvPr>
        <cdr:cNvSpPr txBox="1"/>
      </cdr:nvSpPr>
      <cdr:spPr>
        <a:xfrm xmlns:a="http://schemas.openxmlformats.org/drawingml/2006/main">
          <a:off x="3495674" y="771525"/>
          <a:ext cx="990600" cy="981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</a:t>
          </a:r>
        </a:p>
      </cdr:txBody>
    </cdr:sp>
  </cdr:relSizeAnchor>
  <cdr:relSizeAnchor xmlns:cdr="http://schemas.openxmlformats.org/drawingml/2006/chartDrawing">
    <cdr:from>
      <cdr:x>0.43524</cdr:x>
      <cdr:y>0.07242</cdr:y>
    </cdr:from>
    <cdr:to>
      <cdr:x>0.60191</cdr:x>
      <cdr:y>0.16713</cdr:y>
    </cdr:to>
    <cdr:sp macro="" textlink="">
      <cdr:nvSpPr>
        <cdr:cNvPr id="13" name="TextBox 12">
          <a:extLst xmlns:a="http://schemas.openxmlformats.org/drawingml/2006/main">
            <a:ext uri="{FF2B5EF4-FFF2-40B4-BE49-F238E27FC236}">
              <a16:creationId xmlns:a16="http://schemas.microsoft.com/office/drawing/2014/main" xmlns="" id="{D6BAEA25-0346-41F8-810E-15FA8E38AD32}"/>
            </a:ext>
          </a:extLst>
        </cdr:cNvPr>
        <cdr:cNvSpPr txBox="1"/>
      </cdr:nvSpPr>
      <cdr:spPr>
        <a:xfrm xmlns:a="http://schemas.openxmlformats.org/drawingml/2006/main">
          <a:off x="1952623" y="247650"/>
          <a:ext cx="747713" cy="3238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bc</a:t>
          </a:r>
        </a:p>
      </cdr:txBody>
    </cdr:sp>
  </cdr:relSizeAnchor>
  <cdr:relSizeAnchor xmlns:cdr="http://schemas.openxmlformats.org/drawingml/2006/chartDrawing">
    <cdr:from>
      <cdr:x>0.79618</cdr:x>
      <cdr:y>0.09471</cdr:y>
    </cdr:from>
    <cdr:to>
      <cdr:x>1</cdr:x>
      <cdr:y>0.47632</cdr:y>
    </cdr:to>
    <cdr:sp macro="" textlink="">
      <cdr:nvSpPr>
        <cdr:cNvPr id="14" name="TextBox 13">
          <a:extLst xmlns:a="http://schemas.openxmlformats.org/drawingml/2006/main">
            <a:ext uri="{FF2B5EF4-FFF2-40B4-BE49-F238E27FC236}">
              <a16:creationId xmlns:a16="http://schemas.microsoft.com/office/drawing/2014/main" xmlns="" id="{A185BCB0-0D46-417F-B147-B707B9E8F2E9}"/>
            </a:ext>
          </a:extLst>
        </cdr:cNvPr>
        <cdr:cNvSpPr txBox="1"/>
      </cdr:nvSpPr>
      <cdr:spPr>
        <a:xfrm xmlns:a="http://schemas.openxmlformats.org/drawingml/2006/main">
          <a:off x="3571874" y="323850"/>
          <a:ext cx="914400" cy="1304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0.82378</cdr:x>
      <cdr:y>0.05014</cdr:y>
    </cdr:from>
    <cdr:to>
      <cdr:x>1</cdr:x>
      <cdr:y>0.16992</cdr:y>
    </cdr:to>
    <cdr:sp macro="" textlink="">
      <cdr:nvSpPr>
        <cdr:cNvPr id="15" name="TextBox 14">
          <a:extLst xmlns:a="http://schemas.openxmlformats.org/drawingml/2006/main">
            <a:ext uri="{FF2B5EF4-FFF2-40B4-BE49-F238E27FC236}">
              <a16:creationId xmlns:a16="http://schemas.microsoft.com/office/drawing/2014/main" xmlns="" id="{7547AF55-7CE7-4FA6-B33F-14C08D60FA6D}"/>
            </a:ext>
          </a:extLst>
        </cdr:cNvPr>
        <cdr:cNvSpPr txBox="1"/>
      </cdr:nvSpPr>
      <cdr:spPr>
        <a:xfrm xmlns:a="http://schemas.openxmlformats.org/drawingml/2006/main">
          <a:off x="3695698" y="171450"/>
          <a:ext cx="790575" cy="409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</xdr:colOff>
      <xdr:row>11</xdr:row>
      <xdr:rowOff>171450</xdr:rowOff>
    </xdr:from>
    <xdr:to>
      <xdr:col>19</xdr:col>
      <xdr:colOff>161925</xdr:colOff>
      <xdr:row>29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0.23779</cdr:x>
      <cdr:y>0.40947</cdr:y>
    </cdr:from>
    <cdr:to>
      <cdr:x>0.45648</cdr:x>
      <cdr:y>0.70474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76306945-29A2-46EB-9043-46022B2B352B}"/>
            </a:ext>
          </a:extLst>
        </cdr:cNvPr>
        <cdr:cNvSpPr txBox="1"/>
      </cdr:nvSpPr>
      <cdr:spPr>
        <a:xfrm xmlns:a="http://schemas.openxmlformats.org/drawingml/2006/main">
          <a:off x="1066799" y="1400175"/>
          <a:ext cx="981075" cy="1009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</a:t>
          </a:r>
        </a:p>
      </cdr:txBody>
    </cdr:sp>
  </cdr:relSizeAnchor>
  <cdr:relSizeAnchor xmlns:cdr="http://schemas.openxmlformats.org/drawingml/2006/chartDrawing">
    <cdr:from>
      <cdr:x>0.28025</cdr:x>
      <cdr:y>0.23677</cdr:y>
    </cdr:from>
    <cdr:to>
      <cdr:x>0.50743</cdr:x>
      <cdr:y>0.55989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xmlns="" id="{CCB620E7-DD72-4215-A436-251BB2A4F7F8}"/>
            </a:ext>
          </a:extLst>
        </cdr:cNvPr>
        <cdr:cNvSpPr txBox="1"/>
      </cdr:nvSpPr>
      <cdr:spPr>
        <a:xfrm xmlns:a="http://schemas.openxmlformats.org/drawingml/2006/main">
          <a:off x="1257299" y="809625"/>
          <a:ext cx="1019175" cy="1104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bc</a:t>
          </a:r>
        </a:p>
      </cdr:txBody>
    </cdr:sp>
  </cdr:relSizeAnchor>
  <cdr:relSizeAnchor xmlns:cdr="http://schemas.openxmlformats.org/drawingml/2006/chartDrawing">
    <cdr:from>
      <cdr:x>0.31847</cdr:x>
      <cdr:y>0.20056</cdr:y>
    </cdr:from>
    <cdr:to>
      <cdr:x>0.56688</cdr:x>
      <cdr:y>0.50418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xmlns="" id="{7437F3B1-7DFD-40CB-8D2C-CAA332D5C04F}"/>
            </a:ext>
          </a:extLst>
        </cdr:cNvPr>
        <cdr:cNvSpPr txBox="1"/>
      </cdr:nvSpPr>
      <cdr:spPr>
        <a:xfrm xmlns:a="http://schemas.openxmlformats.org/drawingml/2006/main">
          <a:off x="1428749" y="685799"/>
          <a:ext cx="1114425" cy="1038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bc</a:t>
          </a:r>
        </a:p>
      </cdr:txBody>
    </cdr:sp>
  </cdr:relSizeAnchor>
  <cdr:relSizeAnchor xmlns:cdr="http://schemas.openxmlformats.org/drawingml/2006/chartDrawing">
    <cdr:from>
      <cdr:x>0.42038</cdr:x>
      <cdr:y>0.30084</cdr:y>
    </cdr:from>
    <cdr:to>
      <cdr:x>0.6603</cdr:x>
      <cdr:y>0.62396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xmlns="" id="{A4DABA5D-573D-475C-B53E-369342AB24F0}"/>
            </a:ext>
          </a:extLst>
        </cdr:cNvPr>
        <cdr:cNvSpPr txBox="1"/>
      </cdr:nvSpPr>
      <cdr:spPr>
        <a:xfrm xmlns:a="http://schemas.openxmlformats.org/drawingml/2006/main">
          <a:off x="1885949" y="1028700"/>
          <a:ext cx="1076325" cy="1104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cd</a:t>
          </a:r>
        </a:p>
      </cdr:txBody>
    </cdr:sp>
  </cdr:relSizeAnchor>
  <cdr:relSizeAnchor xmlns:cdr="http://schemas.openxmlformats.org/drawingml/2006/chartDrawing">
    <cdr:from>
      <cdr:x>0.60722</cdr:x>
      <cdr:y>0.38997</cdr:y>
    </cdr:from>
    <cdr:to>
      <cdr:x>0.85563</cdr:x>
      <cdr:y>0.71309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xmlns="" id="{3146DB71-AE82-40AB-A67D-E77923CFEA7A}"/>
            </a:ext>
          </a:extLst>
        </cdr:cNvPr>
        <cdr:cNvSpPr txBox="1"/>
      </cdr:nvSpPr>
      <cdr:spPr>
        <a:xfrm xmlns:a="http://schemas.openxmlformats.org/drawingml/2006/main">
          <a:off x="2724149" y="1333500"/>
          <a:ext cx="1114425" cy="1104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</a:t>
          </a:r>
        </a:p>
      </cdr:txBody>
    </cdr:sp>
  </cdr:relSizeAnchor>
  <cdr:relSizeAnchor xmlns:cdr="http://schemas.openxmlformats.org/drawingml/2006/chartDrawing">
    <cdr:from>
      <cdr:x>0.63907</cdr:x>
      <cdr:y>0.27298</cdr:y>
    </cdr:from>
    <cdr:to>
      <cdr:x>0.81953</cdr:x>
      <cdr:y>0.62953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xmlns="" id="{136C96AC-DB2F-44C7-8202-EE1DDD08C581}"/>
            </a:ext>
          </a:extLst>
        </cdr:cNvPr>
        <cdr:cNvSpPr txBox="1"/>
      </cdr:nvSpPr>
      <cdr:spPr>
        <a:xfrm xmlns:a="http://schemas.openxmlformats.org/drawingml/2006/main">
          <a:off x="2867023" y="933450"/>
          <a:ext cx="809625" cy="1219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</a:t>
          </a:r>
        </a:p>
      </cdr:txBody>
    </cdr:sp>
  </cdr:relSizeAnchor>
  <cdr:relSizeAnchor xmlns:cdr="http://schemas.openxmlformats.org/drawingml/2006/chartDrawing">
    <cdr:from>
      <cdr:x>0.68153</cdr:x>
      <cdr:y>0.15599</cdr:y>
    </cdr:from>
    <cdr:to>
      <cdr:x>0.91507</cdr:x>
      <cdr:y>0.48189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xmlns="" id="{F892CBD9-C81D-4575-9A61-614B718ECF5E}"/>
            </a:ext>
          </a:extLst>
        </cdr:cNvPr>
        <cdr:cNvSpPr txBox="1"/>
      </cdr:nvSpPr>
      <cdr:spPr>
        <a:xfrm xmlns:a="http://schemas.openxmlformats.org/drawingml/2006/main">
          <a:off x="3057525" y="533400"/>
          <a:ext cx="1047750" cy="1114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cd</a:t>
          </a:r>
        </a:p>
      </cdr:txBody>
    </cdr:sp>
  </cdr:relSizeAnchor>
  <cdr:relSizeAnchor xmlns:cdr="http://schemas.openxmlformats.org/drawingml/2006/chartDrawing">
    <cdr:from>
      <cdr:x>0.79193</cdr:x>
      <cdr:y>0.33426</cdr:y>
    </cdr:from>
    <cdr:to>
      <cdr:x>0.99788</cdr:x>
      <cdr:y>0.60167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xmlns="" id="{A54690DA-4D66-4791-A608-DAEF76ECFE95}"/>
            </a:ext>
          </a:extLst>
        </cdr:cNvPr>
        <cdr:cNvSpPr txBox="1"/>
      </cdr:nvSpPr>
      <cdr:spPr>
        <a:xfrm xmlns:a="http://schemas.openxmlformats.org/drawingml/2006/main">
          <a:off x="3552824" y="1143000"/>
          <a:ext cx="923925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</a:t>
          </a:r>
        </a:p>
      </cdr:txBody>
    </cdr:sp>
  </cdr:relSizeAnchor>
  <cdr:relSizeAnchor xmlns:cdr="http://schemas.openxmlformats.org/drawingml/2006/chartDrawing">
    <cdr:from>
      <cdr:x>0.50318</cdr:x>
      <cdr:y>0.06685</cdr:y>
    </cdr:from>
    <cdr:to>
      <cdr:x>0.70701</cdr:x>
      <cdr:y>0.13092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xmlns="" id="{CA1BE41D-429D-4609-A57D-7969037C2348}"/>
            </a:ext>
          </a:extLst>
        </cdr:cNvPr>
        <cdr:cNvSpPr txBox="1"/>
      </cdr:nvSpPr>
      <cdr:spPr>
        <a:xfrm xmlns:a="http://schemas.openxmlformats.org/drawingml/2006/main">
          <a:off x="2257424" y="228600"/>
          <a:ext cx="91440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bc</a:t>
          </a:r>
        </a:p>
      </cdr:txBody>
    </cdr:sp>
  </cdr:relSizeAnchor>
  <cdr:relSizeAnchor xmlns:cdr="http://schemas.openxmlformats.org/drawingml/2006/chartDrawing">
    <cdr:from>
      <cdr:x>0.4586</cdr:x>
      <cdr:y>0.16713</cdr:y>
    </cdr:from>
    <cdr:to>
      <cdr:x>0.50955</cdr:x>
      <cdr:y>0.28969</cdr:y>
    </cdr:to>
    <cdr:sp macro="" textlink="">
      <cdr:nvSpPr>
        <cdr:cNvPr id="11" name="TextBox 10">
          <a:extLst xmlns:a="http://schemas.openxmlformats.org/drawingml/2006/main">
            <a:ext uri="{FF2B5EF4-FFF2-40B4-BE49-F238E27FC236}">
              <a16:creationId xmlns:a16="http://schemas.microsoft.com/office/drawing/2014/main" xmlns="" id="{EC72A3D2-6A05-4408-9116-05EAB226848E}"/>
            </a:ext>
          </a:extLst>
        </cdr:cNvPr>
        <cdr:cNvSpPr txBox="1"/>
      </cdr:nvSpPr>
      <cdr:spPr>
        <a:xfrm xmlns:a="http://schemas.openxmlformats.org/drawingml/2006/main">
          <a:off x="2057400" y="571500"/>
          <a:ext cx="228600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cd</a:t>
          </a:r>
        </a:p>
      </cdr:txBody>
    </cdr:sp>
  </cdr:relSizeAnchor>
  <cdr:relSizeAnchor xmlns:cdr="http://schemas.openxmlformats.org/drawingml/2006/chartDrawing">
    <cdr:from>
      <cdr:x>0.79618</cdr:x>
      <cdr:y>0.1727</cdr:y>
    </cdr:from>
    <cdr:to>
      <cdr:x>1</cdr:x>
      <cdr:y>0.26741</cdr:y>
    </cdr:to>
    <cdr:sp macro="" textlink="">
      <cdr:nvSpPr>
        <cdr:cNvPr id="12" name="TextBox 11">
          <a:extLst xmlns:a="http://schemas.openxmlformats.org/drawingml/2006/main">
            <a:ext uri="{FF2B5EF4-FFF2-40B4-BE49-F238E27FC236}">
              <a16:creationId xmlns:a16="http://schemas.microsoft.com/office/drawing/2014/main" xmlns="" id="{9F116000-C531-4121-BC06-0366882F204E}"/>
            </a:ext>
          </a:extLst>
        </cdr:cNvPr>
        <cdr:cNvSpPr txBox="1"/>
      </cdr:nvSpPr>
      <cdr:spPr>
        <a:xfrm xmlns:a="http://schemas.openxmlformats.org/drawingml/2006/main">
          <a:off x="3571874" y="590551"/>
          <a:ext cx="914400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bcd</a:t>
          </a:r>
        </a:p>
      </cdr:txBody>
    </cdr:sp>
  </cdr:relSizeAnchor>
  <cdr:relSizeAnchor xmlns:cdr="http://schemas.openxmlformats.org/drawingml/2006/chartDrawing">
    <cdr:from>
      <cdr:x>0.86624</cdr:x>
      <cdr:y>0.08914</cdr:y>
    </cdr:from>
    <cdr:to>
      <cdr:x>1</cdr:x>
      <cdr:y>0.46518</cdr:y>
    </cdr:to>
    <cdr:sp macro="" textlink="">
      <cdr:nvSpPr>
        <cdr:cNvPr id="13" name="TextBox 12">
          <a:extLst xmlns:a="http://schemas.openxmlformats.org/drawingml/2006/main">
            <a:ext uri="{FF2B5EF4-FFF2-40B4-BE49-F238E27FC236}">
              <a16:creationId xmlns:a16="http://schemas.microsoft.com/office/drawing/2014/main" xmlns="" id="{26AF8B42-F4F6-4000-9C71-947C9F3594C2}"/>
            </a:ext>
          </a:extLst>
        </cdr:cNvPr>
        <cdr:cNvSpPr txBox="1"/>
      </cdr:nvSpPr>
      <cdr:spPr>
        <a:xfrm xmlns:a="http://schemas.openxmlformats.org/drawingml/2006/main">
          <a:off x="3886198" y="304800"/>
          <a:ext cx="600075" cy="1285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cd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</xdr:colOff>
      <xdr:row>11</xdr:row>
      <xdr:rowOff>171450</xdr:rowOff>
    </xdr:from>
    <xdr:to>
      <xdr:col>19</xdr:col>
      <xdr:colOff>161925</xdr:colOff>
      <xdr:row>29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0.1465</cdr:x>
      <cdr:y>0.36769</cdr:y>
    </cdr:from>
    <cdr:to>
      <cdr:x>0.37367</cdr:x>
      <cdr:y>0.66574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4BFC64F2-0AC1-4EBB-9DC7-5A37B151CDA0}"/>
            </a:ext>
          </a:extLst>
        </cdr:cNvPr>
        <cdr:cNvSpPr txBox="1"/>
      </cdr:nvSpPr>
      <cdr:spPr>
        <a:xfrm xmlns:a="http://schemas.openxmlformats.org/drawingml/2006/main">
          <a:off x="657224" y="1257300"/>
          <a:ext cx="1019175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cd</a:t>
          </a:r>
        </a:p>
      </cdr:txBody>
    </cdr:sp>
  </cdr:relSizeAnchor>
  <cdr:relSizeAnchor xmlns:cdr="http://schemas.openxmlformats.org/drawingml/2006/chartDrawing">
    <cdr:from>
      <cdr:x>0.18471</cdr:x>
      <cdr:y>0.25905</cdr:y>
    </cdr:from>
    <cdr:to>
      <cdr:x>0.41826</cdr:x>
      <cdr:y>0.5571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xmlns="" id="{3717AAD4-89EE-4FDF-9BD3-B38707437015}"/>
            </a:ext>
          </a:extLst>
        </cdr:cNvPr>
        <cdr:cNvSpPr txBox="1"/>
      </cdr:nvSpPr>
      <cdr:spPr>
        <a:xfrm xmlns:a="http://schemas.openxmlformats.org/drawingml/2006/main">
          <a:off x="828675" y="885825"/>
          <a:ext cx="104775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bc</a:t>
          </a:r>
        </a:p>
      </cdr:txBody>
    </cdr:sp>
  </cdr:relSizeAnchor>
  <cdr:relSizeAnchor xmlns:cdr="http://schemas.openxmlformats.org/drawingml/2006/chartDrawing">
    <cdr:from>
      <cdr:x>0.23779</cdr:x>
      <cdr:y>0.08635</cdr:y>
    </cdr:from>
    <cdr:to>
      <cdr:x>0.47558</cdr:x>
      <cdr:y>0.39833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xmlns="" id="{8696FC74-EC7A-4E76-BEE1-60B7DFA99280}"/>
            </a:ext>
          </a:extLst>
        </cdr:cNvPr>
        <cdr:cNvSpPr txBox="1"/>
      </cdr:nvSpPr>
      <cdr:spPr>
        <a:xfrm xmlns:a="http://schemas.openxmlformats.org/drawingml/2006/main">
          <a:off x="1066799" y="295276"/>
          <a:ext cx="1066800" cy="1066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ac</a:t>
          </a:r>
        </a:p>
      </cdr:txBody>
    </cdr:sp>
  </cdr:relSizeAnchor>
  <cdr:relSizeAnchor xmlns:cdr="http://schemas.openxmlformats.org/drawingml/2006/chartDrawing">
    <cdr:from>
      <cdr:x>0.3397</cdr:x>
      <cdr:y>0.40947</cdr:y>
    </cdr:from>
    <cdr:to>
      <cdr:x>0.56688</cdr:x>
      <cdr:y>0.69638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xmlns="" id="{BC5331E5-9FCB-4C69-9D26-D81672BF7AC8}"/>
            </a:ext>
          </a:extLst>
        </cdr:cNvPr>
        <cdr:cNvSpPr txBox="1"/>
      </cdr:nvSpPr>
      <cdr:spPr>
        <a:xfrm xmlns:a="http://schemas.openxmlformats.org/drawingml/2006/main">
          <a:off x="1523999" y="1400175"/>
          <a:ext cx="1019175" cy="981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ef</a:t>
          </a:r>
        </a:p>
      </cdr:txBody>
    </cdr:sp>
  </cdr:relSizeAnchor>
  <cdr:relSizeAnchor xmlns:cdr="http://schemas.openxmlformats.org/drawingml/2006/chartDrawing">
    <cdr:from>
      <cdr:x>0.3758</cdr:x>
      <cdr:y>0.34819</cdr:y>
    </cdr:from>
    <cdr:to>
      <cdr:x>0.62208</cdr:x>
      <cdr:y>0.65181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xmlns="" id="{BE7ACA1F-B999-41CD-B625-8D28038017FE}"/>
            </a:ext>
          </a:extLst>
        </cdr:cNvPr>
        <cdr:cNvSpPr txBox="1"/>
      </cdr:nvSpPr>
      <cdr:spPr>
        <a:xfrm xmlns:a="http://schemas.openxmlformats.org/drawingml/2006/main">
          <a:off x="1685925" y="1190625"/>
          <a:ext cx="1104900" cy="1038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cde</a:t>
          </a:r>
        </a:p>
      </cdr:txBody>
    </cdr:sp>
  </cdr:relSizeAnchor>
  <cdr:relSizeAnchor xmlns:cdr="http://schemas.openxmlformats.org/drawingml/2006/chartDrawing">
    <cdr:from>
      <cdr:x>0.42675</cdr:x>
      <cdr:y>0.30362</cdr:y>
    </cdr:from>
    <cdr:to>
      <cdr:x>0.67516</cdr:x>
      <cdr:y>0.58774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xmlns="" id="{94A8CB89-4200-4FAC-8C5E-BB9E923D54A3}"/>
            </a:ext>
          </a:extLst>
        </cdr:cNvPr>
        <cdr:cNvSpPr txBox="1"/>
      </cdr:nvSpPr>
      <cdr:spPr>
        <a:xfrm xmlns:a="http://schemas.openxmlformats.org/drawingml/2006/main">
          <a:off x="1914524" y="1038225"/>
          <a:ext cx="1114425" cy="971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cd</a:t>
          </a:r>
        </a:p>
      </cdr:txBody>
    </cdr:sp>
  </cdr:relSizeAnchor>
  <cdr:relSizeAnchor xmlns:cdr="http://schemas.openxmlformats.org/drawingml/2006/chartDrawing">
    <cdr:from>
      <cdr:x>0.54352</cdr:x>
      <cdr:y>0.31755</cdr:y>
    </cdr:from>
    <cdr:to>
      <cdr:x>0.75796</cdr:x>
      <cdr:y>0.62117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xmlns="" id="{35E252B9-1F7E-4A8B-97AA-F18731287FCF}"/>
            </a:ext>
          </a:extLst>
        </cdr:cNvPr>
        <cdr:cNvSpPr txBox="1"/>
      </cdr:nvSpPr>
      <cdr:spPr>
        <a:xfrm xmlns:a="http://schemas.openxmlformats.org/drawingml/2006/main">
          <a:off x="2438399" y="1085850"/>
          <a:ext cx="962025" cy="1038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de</a:t>
          </a:r>
        </a:p>
      </cdr:txBody>
    </cdr:sp>
  </cdr:relSizeAnchor>
  <cdr:relSizeAnchor xmlns:cdr="http://schemas.openxmlformats.org/drawingml/2006/chartDrawing">
    <cdr:from>
      <cdr:x>0.59023</cdr:x>
      <cdr:y>0.18384</cdr:y>
    </cdr:from>
    <cdr:to>
      <cdr:x>0.82378</cdr:x>
      <cdr:y>0.48468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xmlns="" id="{44DD4C55-C338-4B59-8DB9-BB8B8471AC41}"/>
            </a:ext>
          </a:extLst>
        </cdr:cNvPr>
        <cdr:cNvSpPr txBox="1"/>
      </cdr:nvSpPr>
      <cdr:spPr>
        <a:xfrm xmlns:a="http://schemas.openxmlformats.org/drawingml/2006/main">
          <a:off x="2647949" y="628650"/>
          <a:ext cx="1047750" cy="1028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bc</a:t>
          </a:r>
        </a:p>
      </cdr:txBody>
    </cdr:sp>
  </cdr:relSizeAnchor>
  <cdr:relSizeAnchor xmlns:cdr="http://schemas.openxmlformats.org/drawingml/2006/chartDrawing">
    <cdr:from>
      <cdr:x>0.6327</cdr:x>
      <cdr:y>0.03064</cdr:y>
    </cdr:from>
    <cdr:to>
      <cdr:x>0.87686</cdr:x>
      <cdr:y>0.32869</cdr:y>
    </cdr:to>
    <cdr:sp macro="" textlink="">
      <cdr:nvSpPr>
        <cdr:cNvPr id="11" name="TextBox 10">
          <a:extLst xmlns:a="http://schemas.openxmlformats.org/drawingml/2006/main">
            <a:ext uri="{FF2B5EF4-FFF2-40B4-BE49-F238E27FC236}">
              <a16:creationId xmlns:a16="http://schemas.microsoft.com/office/drawing/2014/main" xmlns="" id="{C7027AFB-0A40-4438-9423-D11936906F27}"/>
            </a:ext>
          </a:extLst>
        </cdr:cNvPr>
        <cdr:cNvSpPr txBox="1"/>
      </cdr:nvSpPr>
      <cdr:spPr>
        <a:xfrm xmlns:a="http://schemas.openxmlformats.org/drawingml/2006/main">
          <a:off x="2838449" y="104775"/>
          <a:ext cx="1095375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</a:t>
          </a:r>
        </a:p>
      </cdr:txBody>
    </cdr:sp>
  </cdr:relSizeAnchor>
  <cdr:relSizeAnchor xmlns:cdr="http://schemas.openxmlformats.org/drawingml/2006/chartDrawing">
    <cdr:from>
      <cdr:x>0.74522</cdr:x>
      <cdr:y>0.46518</cdr:y>
    </cdr:from>
    <cdr:to>
      <cdr:x>0.94904</cdr:x>
      <cdr:y>0.76045</cdr:y>
    </cdr:to>
    <cdr:sp macro="" textlink="">
      <cdr:nvSpPr>
        <cdr:cNvPr id="12" name="TextBox 11">
          <a:extLst xmlns:a="http://schemas.openxmlformats.org/drawingml/2006/main">
            <a:ext uri="{FF2B5EF4-FFF2-40B4-BE49-F238E27FC236}">
              <a16:creationId xmlns:a16="http://schemas.microsoft.com/office/drawing/2014/main" xmlns="" id="{E0190595-F1E3-4013-9A6F-E198085E3E24}"/>
            </a:ext>
          </a:extLst>
        </cdr:cNvPr>
        <cdr:cNvSpPr txBox="1"/>
      </cdr:nvSpPr>
      <cdr:spPr>
        <a:xfrm xmlns:a="http://schemas.openxmlformats.org/drawingml/2006/main">
          <a:off x="3343274" y="1590675"/>
          <a:ext cx="914400" cy="1009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fg</a:t>
          </a:r>
        </a:p>
      </cdr:txBody>
    </cdr:sp>
  </cdr:relSizeAnchor>
  <cdr:relSizeAnchor xmlns:cdr="http://schemas.openxmlformats.org/drawingml/2006/chartDrawing">
    <cdr:from>
      <cdr:x>0.78556</cdr:x>
      <cdr:y>0.39833</cdr:y>
    </cdr:from>
    <cdr:to>
      <cdr:x>1</cdr:x>
      <cdr:y>0.69916</cdr:y>
    </cdr:to>
    <cdr:sp macro="" textlink="">
      <cdr:nvSpPr>
        <cdr:cNvPr id="13" name="TextBox 12">
          <a:extLst xmlns:a="http://schemas.openxmlformats.org/drawingml/2006/main">
            <a:ext uri="{FF2B5EF4-FFF2-40B4-BE49-F238E27FC236}">
              <a16:creationId xmlns:a16="http://schemas.microsoft.com/office/drawing/2014/main" xmlns="" id="{402283DC-7D1B-4476-B88F-2478A133E128}"/>
            </a:ext>
          </a:extLst>
        </cdr:cNvPr>
        <cdr:cNvSpPr txBox="1"/>
      </cdr:nvSpPr>
      <cdr:spPr>
        <a:xfrm xmlns:a="http://schemas.openxmlformats.org/drawingml/2006/main">
          <a:off x="3524249" y="1362075"/>
          <a:ext cx="962025" cy="1028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ef</a:t>
          </a:r>
        </a:p>
      </cdr:txBody>
    </cdr:sp>
  </cdr:relSizeAnchor>
  <cdr:relSizeAnchor xmlns:cdr="http://schemas.openxmlformats.org/drawingml/2006/chartDrawing">
    <cdr:from>
      <cdr:x>0.82803</cdr:x>
      <cdr:y>0.3454</cdr:y>
    </cdr:from>
    <cdr:to>
      <cdr:x>1</cdr:x>
      <cdr:y>0.66574</cdr:y>
    </cdr:to>
    <cdr:sp macro="" textlink="">
      <cdr:nvSpPr>
        <cdr:cNvPr id="14" name="TextBox 13">
          <a:extLst xmlns:a="http://schemas.openxmlformats.org/drawingml/2006/main">
            <a:ext uri="{FF2B5EF4-FFF2-40B4-BE49-F238E27FC236}">
              <a16:creationId xmlns:a16="http://schemas.microsoft.com/office/drawing/2014/main" xmlns="" id="{BE41AD68-AD4E-46BC-A982-BAA76523CB31}"/>
            </a:ext>
          </a:extLst>
        </cdr:cNvPr>
        <cdr:cNvSpPr txBox="1"/>
      </cdr:nvSpPr>
      <cdr:spPr>
        <a:xfrm xmlns:a="http://schemas.openxmlformats.org/drawingml/2006/main">
          <a:off x="3714748" y="1181100"/>
          <a:ext cx="771525" cy="1095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cd</a:t>
          </a: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</xdr:colOff>
      <xdr:row>11</xdr:row>
      <xdr:rowOff>171450</xdr:rowOff>
    </xdr:from>
    <xdr:to>
      <xdr:col>19</xdr:col>
      <xdr:colOff>161925</xdr:colOff>
      <xdr:row>29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0.14862</cdr:x>
      <cdr:y>0.50696</cdr:y>
    </cdr:from>
    <cdr:to>
      <cdr:x>0.37367</cdr:x>
      <cdr:y>0.79109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DE583E7B-8858-47B2-8621-39B09BFC91D2}"/>
            </a:ext>
          </a:extLst>
        </cdr:cNvPr>
        <cdr:cNvSpPr txBox="1"/>
      </cdr:nvSpPr>
      <cdr:spPr>
        <a:xfrm xmlns:a="http://schemas.openxmlformats.org/drawingml/2006/main">
          <a:off x="666749" y="1733550"/>
          <a:ext cx="1009650" cy="971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</a:t>
          </a:r>
        </a:p>
      </cdr:txBody>
    </cdr:sp>
  </cdr:relSizeAnchor>
  <cdr:relSizeAnchor xmlns:cdr="http://schemas.openxmlformats.org/drawingml/2006/chartDrawing">
    <cdr:from>
      <cdr:x>0.18896</cdr:x>
      <cdr:y>0.37883</cdr:y>
    </cdr:from>
    <cdr:to>
      <cdr:x>0.41189</cdr:x>
      <cdr:y>0.67967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xmlns="" id="{4821DBA8-7C34-462E-B450-B35A64EC596E}"/>
            </a:ext>
          </a:extLst>
        </cdr:cNvPr>
        <cdr:cNvSpPr txBox="1"/>
      </cdr:nvSpPr>
      <cdr:spPr>
        <a:xfrm xmlns:a="http://schemas.openxmlformats.org/drawingml/2006/main">
          <a:off x="847724" y="1295400"/>
          <a:ext cx="1000125" cy="1028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</a:t>
          </a:r>
        </a:p>
      </cdr:txBody>
    </cdr:sp>
  </cdr:relSizeAnchor>
  <cdr:relSizeAnchor xmlns:cdr="http://schemas.openxmlformats.org/drawingml/2006/chartDrawing">
    <cdr:from>
      <cdr:x>0.23567</cdr:x>
      <cdr:y>0.26184</cdr:y>
    </cdr:from>
    <cdr:to>
      <cdr:x>0.46921</cdr:x>
      <cdr:y>0.58217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xmlns="" id="{6667AF82-32F8-4A68-B194-86B0C61C8FEF}"/>
            </a:ext>
          </a:extLst>
        </cdr:cNvPr>
        <cdr:cNvSpPr txBox="1"/>
      </cdr:nvSpPr>
      <cdr:spPr>
        <a:xfrm xmlns:a="http://schemas.openxmlformats.org/drawingml/2006/main">
          <a:off x="1057274" y="895350"/>
          <a:ext cx="1047750" cy="1095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ac</a:t>
          </a:r>
        </a:p>
      </cdr:txBody>
    </cdr:sp>
  </cdr:relSizeAnchor>
  <cdr:relSizeAnchor xmlns:cdr="http://schemas.openxmlformats.org/drawingml/2006/chartDrawing">
    <cdr:from>
      <cdr:x>0.34395</cdr:x>
      <cdr:y>0.39554</cdr:y>
    </cdr:from>
    <cdr:to>
      <cdr:x>0.569</cdr:x>
      <cdr:y>0.69359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xmlns="" id="{DD3C52F6-9176-4565-8B8C-9937AE33FC27}"/>
            </a:ext>
          </a:extLst>
        </cdr:cNvPr>
        <cdr:cNvSpPr txBox="1"/>
      </cdr:nvSpPr>
      <cdr:spPr>
        <a:xfrm xmlns:a="http://schemas.openxmlformats.org/drawingml/2006/main">
          <a:off x="1543049" y="1352550"/>
          <a:ext cx="100965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</a:t>
          </a:r>
        </a:p>
      </cdr:txBody>
    </cdr:sp>
  </cdr:relSizeAnchor>
  <cdr:relSizeAnchor xmlns:cdr="http://schemas.openxmlformats.org/drawingml/2006/chartDrawing">
    <cdr:from>
      <cdr:x>0.39278</cdr:x>
      <cdr:y>0.21448</cdr:y>
    </cdr:from>
    <cdr:to>
      <cdr:x>0.60934</cdr:x>
      <cdr:y>0.50418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xmlns="" id="{7205D8E1-0C5E-4D77-8291-482577F5E884}"/>
            </a:ext>
          </a:extLst>
        </cdr:cNvPr>
        <cdr:cNvSpPr txBox="1"/>
      </cdr:nvSpPr>
      <cdr:spPr>
        <a:xfrm xmlns:a="http://schemas.openxmlformats.org/drawingml/2006/main">
          <a:off x="1762124" y="733425"/>
          <a:ext cx="971550" cy="990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bc</a:t>
          </a:r>
        </a:p>
      </cdr:txBody>
    </cdr:sp>
  </cdr:relSizeAnchor>
  <cdr:relSizeAnchor xmlns:cdr="http://schemas.openxmlformats.org/drawingml/2006/chartDrawing">
    <cdr:from>
      <cdr:x>0.43524</cdr:x>
      <cdr:y>0.13649</cdr:y>
    </cdr:from>
    <cdr:to>
      <cdr:x>0.65393</cdr:x>
      <cdr:y>0.44847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xmlns="" id="{0279BD77-CB43-4FBC-9757-5E2148FFE7EF}"/>
            </a:ext>
          </a:extLst>
        </cdr:cNvPr>
        <cdr:cNvSpPr txBox="1"/>
      </cdr:nvSpPr>
      <cdr:spPr>
        <a:xfrm xmlns:a="http://schemas.openxmlformats.org/drawingml/2006/main">
          <a:off x="1952624" y="466725"/>
          <a:ext cx="981075" cy="1066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</a:t>
          </a:r>
        </a:p>
      </cdr:txBody>
    </cdr:sp>
  </cdr:relSizeAnchor>
  <cdr:relSizeAnchor xmlns:cdr="http://schemas.openxmlformats.org/drawingml/2006/chartDrawing">
    <cdr:from>
      <cdr:x>0.54352</cdr:x>
      <cdr:y>0.48468</cdr:y>
    </cdr:from>
    <cdr:to>
      <cdr:x>0.77707</cdr:x>
      <cdr:y>0.76602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xmlns="" id="{19268F96-57A2-401F-B422-A1A6BC47A31E}"/>
            </a:ext>
          </a:extLst>
        </cdr:cNvPr>
        <cdr:cNvSpPr txBox="1"/>
      </cdr:nvSpPr>
      <cdr:spPr>
        <a:xfrm xmlns:a="http://schemas.openxmlformats.org/drawingml/2006/main">
          <a:off x="2438399" y="1657350"/>
          <a:ext cx="10477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</a:t>
          </a:r>
        </a:p>
      </cdr:txBody>
    </cdr:sp>
  </cdr:relSizeAnchor>
  <cdr:relSizeAnchor xmlns:cdr="http://schemas.openxmlformats.org/drawingml/2006/chartDrawing">
    <cdr:from>
      <cdr:x>0.59236</cdr:x>
      <cdr:y>0.3844</cdr:y>
    </cdr:from>
    <cdr:to>
      <cdr:x>0.81741</cdr:x>
      <cdr:y>0.65181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xmlns="" id="{A7C68700-8514-4646-8F80-8BFF237C3E18}"/>
            </a:ext>
          </a:extLst>
        </cdr:cNvPr>
        <cdr:cNvSpPr txBox="1"/>
      </cdr:nvSpPr>
      <cdr:spPr>
        <a:xfrm xmlns:a="http://schemas.openxmlformats.org/drawingml/2006/main">
          <a:off x="2657474" y="1314450"/>
          <a:ext cx="10096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</a:t>
          </a:r>
        </a:p>
      </cdr:txBody>
    </cdr:sp>
  </cdr:relSizeAnchor>
  <cdr:relSizeAnchor xmlns:cdr="http://schemas.openxmlformats.org/drawingml/2006/chartDrawing">
    <cdr:from>
      <cdr:x>0.63694</cdr:x>
      <cdr:y>0.27577</cdr:y>
    </cdr:from>
    <cdr:to>
      <cdr:x>0.85563</cdr:x>
      <cdr:y>0.58774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xmlns="" id="{5B81F26C-D5B6-49BD-AD74-2C1492A830A9}"/>
            </a:ext>
          </a:extLst>
        </cdr:cNvPr>
        <cdr:cNvSpPr txBox="1"/>
      </cdr:nvSpPr>
      <cdr:spPr>
        <a:xfrm xmlns:a="http://schemas.openxmlformats.org/drawingml/2006/main">
          <a:off x="2857499" y="942975"/>
          <a:ext cx="981075" cy="1066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bc</a:t>
          </a:r>
        </a:p>
      </cdr:txBody>
    </cdr:sp>
  </cdr:relSizeAnchor>
  <cdr:relSizeAnchor xmlns:cdr="http://schemas.openxmlformats.org/drawingml/2006/chartDrawing">
    <cdr:from>
      <cdr:x>0.73885</cdr:x>
      <cdr:y>0.38719</cdr:y>
    </cdr:from>
    <cdr:to>
      <cdr:x>0.96603</cdr:x>
      <cdr:y>0.6546</cdr:y>
    </cdr:to>
    <cdr:sp macro="" textlink="">
      <cdr:nvSpPr>
        <cdr:cNvPr id="11" name="TextBox 10">
          <a:extLst xmlns:a="http://schemas.openxmlformats.org/drawingml/2006/main">
            <a:ext uri="{FF2B5EF4-FFF2-40B4-BE49-F238E27FC236}">
              <a16:creationId xmlns:a16="http://schemas.microsoft.com/office/drawing/2014/main" xmlns="" id="{A00A02C9-083B-4BFE-8B64-2C6695050302}"/>
            </a:ext>
          </a:extLst>
        </cdr:cNvPr>
        <cdr:cNvSpPr txBox="1"/>
      </cdr:nvSpPr>
      <cdr:spPr>
        <a:xfrm xmlns:a="http://schemas.openxmlformats.org/drawingml/2006/main">
          <a:off x="3314699" y="1323975"/>
          <a:ext cx="1019175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bc</a:t>
          </a:r>
        </a:p>
      </cdr:txBody>
    </cdr:sp>
  </cdr:relSizeAnchor>
  <cdr:relSizeAnchor xmlns:cdr="http://schemas.openxmlformats.org/drawingml/2006/chartDrawing">
    <cdr:from>
      <cdr:x>0.78344</cdr:x>
      <cdr:y>0.2507</cdr:y>
    </cdr:from>
    <cdr:to>
      <cdr:x>1</cdr:x>
      <cdr:y>0.52925</cdr:y>
    </cdr:to>
    <cdr:sp macro="" textlink="">
      <cdr:nvSpPr>
        <cdr:cNvPr id="12" name="TextBox 11">
          <a:extLst xmlns:a="http://schemas.openxmlformats.org/drawingml/2006/main">
            <a:ext uri="{FF2B5EF4-FFF2-40B4-BE49-F238E27FC236}">
              <a16:creationId xmlns:a16="http://schemas.microsoft.com/office/drawing/2014/main" xmlns="" id="{E4FC511E-101C-4F28-B00D-D1C578ECA918}"/>
            </a:ext>
          </a:extLst>
        </cdr:cNvPr>
        <cdr:cNvSpPr txBox="1"/>
      </cdr:nvSpPr>
      <cdr:spPr>
        <a:xfrm xmlns:a="http://schemas.openxmlformats.org/drawingml/2006/main">
          <a:off x="3514724" y="857250"/>
          <a:ext cx="971550" cy="952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bc</a:t>
          </a:r>
        </a:p>
      </cdr:txBody>
    </cdr:sp>
  </cdr:relSizeAnchor>
  <cdr:relSizeAnchor xmlns:cdr="http://schemas.openxmlformats.org/drawingml/2006/chartDrawing">
    <cdr:from>
      <cdr:x>0.79618</cdr:x>
      <cdr:y>0.15877</cdr:y>
    </cdr:from>
    <cdr:to>
      <cdr:x>1</cdr:x>
      <cdr:y>0.42618</cdr:y>
    </cdr:to>
    <cdr:sp macro="" textlink="">
      <cdr:nvSpPr>
        <cdr:cNvPr id="13" name="TextBox 12">
          <a:extLst xmlns:a="http://schemas.openxmlformats.org/drawingml/2006/main">
            <a:ext uri="{FF2B5EF4-FFF2-40B4-BE49-F238E27FC236}">
              <a16:creationId xmlns:a16="http://schemas.microsoft.com/office/drawing/2014/main" xmlns="" id="{CFC69475-20D1-47B0-8F2E-7CEC30D35461}"/>
            </a:ext>
          </a:extLst>
        </cdr:cNvPr>
        <cdr:cNvSpPr txBox="1"/>
      </cdr:nvSpPr>
      <cdr:spPr>
        <a:xfrm xmlns:a="http://schemas.openxmlformats.org/drawingml/2006/main">
          <a:off x="3752849" y="542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0.83439</cdr:x>
      <cdr:y>0.14485</cdr:y>
    </cdr:from>
    <cdr:to>
      <cdr:x>1</cdr:x>
      <cdr:y>0.41226</cdr:y>
    </cdr:to>
    <cdr:sp macro="" textlink="">
      <cdr:nvSpPr>
        <cdr:cNvPr id="14" name="TextBox 13">
          <a:extLst xmlns:a="http://schemas.openxmlformats.org/drawingml/2006/main">
            <a:ext uri="{FF2B5EF4-FFF2-40B4-BE49-F238E27FC236}">
              <a16:creationId xmlns:a16="http://schemas.microsoft.com/office/drawing/2014/main" xmlns="" id="{7A17EB44-F3B8-4349-88B6-35B32E928B16}"/>
            </a:ext>
          </a:extLst>
        </cdr:cNvPr>
        <cdr:cNvSpPr txBox="1"/>
      </cdr:nvSpPr>
      <cdr:spPr>
        <a:xfrm xmlns:a="http://schemas.openxmlformats.org/drawingml/2006/main">
          <a:off x="3743324" y="495300"/>
          <a:ext cx="7429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ac</a:t>
          </a: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11</xdr:row>
      <xdr:rowOff>171450</xdr:rowOff>
    </xdr:from>
    <xdr:to>
      <xdr:col>19</xdr:col>
      <xdr:colOff>161925</xdr:colOff>
      <xdr:row>29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0.15287</cdr:x>
      <cdr:y>0.50139</cdr:y>
    </cdr:from>
    <cdr:to>
      <cdr:x>0.38217</cdr:x>
      <cdr:y>0.81894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51F488A4-C33F-4BAC-9237-91DA1BE7F1B3}"/>
            </a:ext>
          </a:extLst>
        </cdr:cNvPr>
        <cdr:cNvSpPr txBox="1"/>
      </cdr:nvSpPr>
      <cdr:spPr>
        <a:xfrm xmlns:a="http://schemas.openxmlformats.org/drawingml/2006/main">
          <a:off x="685799" y="1714501"/>
          <a:ext cx="1028700" cy="1085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</a:t>
          </a:r>
        </a:p>
      </cdr:txBody>
    </cdr:sp>
  </cdr:relSizeAnchor>
  <cdr:relSizeAnchor xmlns:cdr="http://schemas.openxmlformats.org/drawingml/2006/chartDrawing">
    <cdr:from>
      <cdr:x>0.18259</cdr:x>
      <cdr:y>0.28134</cdr:y>
    </cdr:from>
    <cdr:to>
      <cdr:x>0.41614</cdr:x>
      <cdr:y>0.58496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xmlns="" id="{CA827FEA-5645-4EB7-B9F7-0CED13AE5590}"/>
            </a:ext>
          </a:extLst>
        </cdr:cNvPr>
        <cdr:cNvSpPr txBox="1"/>
      </cdr:nvSpPr>
      <cdr:spPr>
        <a:xfrm xmlns:a="http://schemas.openxmlformats.org/drawingml/2006/main">
          <a:off x="819149" y="962025"/>
          <a:ext cx="1047750" cy="1038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bcd</a:t>
          </a:r>
        </a:p>
      </cdr:txBody>
    </cdr:sp>
  </cdr:relSizeAnchor>
  <cdr:relSizeAnchor xmlns:cdr="http://schemas.openxmlformats.org/drawingml/2006/chartDrawing">
    <cdr:from>
      <cdr:x>0.23142</cdr:x>
      <cdr:y>0.11421</cdr:y>
    </cdr:from>
    <cdr:to>
      <cdr:x>0.44586</cdr:x>
      <cdr:y>0.40669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xmlns="" id="{798AB03F-31DC-4DFB-8E86-EDF4C90D41A8}"/>
            </a:ext>
          </a:extLst>
        </cdr:cNvPr>
        <cdr:cNvSpPr txBox="1"/>
      </cdr:nvSpPr>
      <cdr:spPr>
        <a:xfrm xmlns:a="http://schemas.openxmlformats.org/drawingml/2006/main">
          <a:off x="1038224" y="390525"/>
          <a:ext cx="962025" cy="1000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bc</a:t>
          </a:r>
        </a:p>
      </cdr:txBody>
    </cdr:sp>
  </cdr:relSizeAnchor>
  <cdr:relSizeAnchor xmlns:cdr="http://schemas.openxmlformats.org/drawingml/2006/chartDrawing">
    <cdr:from>
      <cdr:x>0.34183</cdr:x>
      <cdr:y>0.39554</cdr:y>
    </cdr:from>
    <cdr:to>
      <cdr:x>0.57325</cdr:x>
      <cdr:y>0.69638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xmlns="" id="{50FB8294-5540-4397-96A5-29959DC1BFBB}"/>
            </a:ext>
          </a:extLst>
        </cdr:cNvPr>
        <cdr:cNvSpPr txBox="1"/>
      </cdr:nvSpPr>
      <cdr:spPr>
        <a:xfrm xmlns:a="http://schemas.openxmlformats.org/drawingml/2006/main">
          <a:off x="1533524" y="1352550"/>
          <a:ext cx="1038225" cy="1028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bc</a:t>
          </a:r>
        </a:p>
      </cdr:txBody>
    </cdr:sp>
  </cdr:relSizeAnchor>
  <cdr:relSizeAnchor xmlns:cdr="http://schemas.openxmlformats.org/drawingml/2006/chartDrawing">
    <cdr:from>
      <cdr:x>0.3949</cdr:x>
      <cdr:y>0.13649</cdr:y>
    </cdr:from>
    <cdr:to>
      <cdr:x>0.61146</cdr:x>
      <cdr:y>0.47911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xmlns="" id="{435558F5-A91B-4367-9FEC-544667D46EC9}"/>
            </a:ext>
          </a:extLst>
        </cdr:cNvPr>
        <cdr:cNvSpPr txBox="1"/>
      </cdr:nvSpPr>
      <cdr:spPr>
        <a:xfrm xmlns:a="http://schemas.openxmlformats.org/drawingml/2006/main">
          <a:off x="1771649" y="466725"/>
          <a:ext cx="971550" cy="1171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</a:t>
          </a:r>
        </a:p>
      </cdr:txBody>
    </cdr:sp>
  </cdr:relSizeAnchor>
  <cdr:relSizeAnchor xmlns:cdr="http://schemas.openxmlformats.org/drawingml/2006/chartDrawing">
    <cdr:from>
      <cdr:x>0.43524</cdr:x>
      <cdr:y>0.05571</cdr:y>
    </cdr:from>
    <cdr:to>
      <cdr:x>0.68365</cdr:x>
      <cdr:y>0.34819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xmlns="" id="{F98CD56D-016D-4784-A2B0-D8ECFF1B657B}"/>
            </a:ext>
          </a:extLst>
        </cdr:cNvPr>
        <cdr:cNvSpPr txBox="1"/>
      </cdr:nvSpPr>
      <cdr:spPr>
        <a:xfrm xmlns:a="http://schemas.openxmlformats.org/drawingml/2006/main">
          <a:off x="1952606" y="190500"/>
          <a:ext cx="1114435" cy="10001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de</a:t>
          </a:r>
        </a:p>
      </cdr:txBody>
    </cdr:sp>
  </cdr:relSizeAnchor>
  <cdr:relSizeAnchor xmlns:cdr="http://schemas.openxmlformats.org/drawingml/2006/chartDrawing">
    <cdr:from>
      <cdr:x>0.54989</cdr:x>
      <cdr:y>0.4429</cdr:y>
    </cdr:from>
    <cdr:to>
      <cdr:x>0.77707</cdr:x>
      <cdr:y>0.75487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xmlns="" id="{81746076-2805-480F-B44E-DFDE0969C6CD}"/>
            </a:ext>
          </a:extLst>
        </cdr:cNvPr>
        <cdr:cNvSpPr txBox="1"/>
      </cdr:nvSpPr>
      <cdr:spPr>
        <a:xfrm xmlns:a="http://schemas.openxmlformats.org/drawingml/2006/main">
          <a:off x="2466974" y="1514475"/>
          <a:ext cx="1019175" cy="1066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d</a:t>
          </a:r>
        </a:p>
      </cdr:txBody>
    </cdr:sp>
  </cdr:relSizeAnchor>
  <cdr:relSizeAnchor xmlns:cdr="http://schemas.openxmlformats.org/drawingml/2006/chartDrawing">
    <cdr:from>
      <cdr:x>0.57962</cdr:x>
      <cdr:y>0.20056</cdr:y>
    </cdr:from>
    <cdr:to>
      <cdr:x>0.81741</cdr:x>
      <cdr:y>0.50418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xmlns="" id="{B8043EDE-CBE6-4BD2-A7E0-1C00C29B3BEF}"/>
            </a:ext>
          </a:extLst>
        </cdr:cNvPr>
        <cdr:cNvSpPr txBox="1"/>
      </cdr:nvSpPr>
      <cdr:spPr>
        <a:xfrm xmlns:a="http://schemas.openxmlformats.org/drawingml/2006/main">
          <a:off x="2600324" y="685800"/>
          <a:ext cx="1066800" cy="1038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cd</a:t>
          </a:r>
        </a:p>
      </cdr:txBody>
    </cdr:sp>
  </cdr:relSizeAnchor>
  <cdr:relSizeAnchor xmlns:cdr="http://schemas.openxmlformats.org/drawingml/2006/chartDrawing">
    <cdr:from>
      <cdr:x>0.63907</cdr:x>
      <cdr:y>0.10585</cdr:y>
    </cdr:from>
    <cdr:to>
      <cdr:x>0.87473</cdr:x>
      <cdr:y>0.37326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xmlns="" id="{72DAD705-C2D6-48DD-A85C-6ED4573F4804}"/>
            </a:ext>
          </a:extLst>
        </cdr:cNvPr>
        <cdr:cNvSpPr txBox="1"/>
      </cdr:nvSpPr>
      <cdr:spPr>
        <a:xfrm xmlns:a="http://schemas.openxmlformats.org/drawingml/2006/main">
          <a:off x="2867024" y="361950"/>
          <a:ext cx="1057275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</a:t>
          </a:r>
        </a:p>
      </cdr:txBody>
    </cdr:sp>
  </cdr:relSizeAnchor>
  <cdr:relSizeAnchor xmlns:cdr="http://schemas.openxmlformats.org/drawingml/2006/chartDrawing">
    <cdr:from>
      <cdr:x>0.74947</cdr:x>
      <cdr:y>0.35655</cdr:y>
    </cdr:from>
    <cdr:to>
      <cdr:x>0.9724</cdr:x>
      <cdr:y>0.67967</cdr:y>
    </cdr:to>
    <cdr:sp macro="" textlink="">
      <cdr:nvSpPr>
        <cdr:cNvPr id="11" name="TextBox 10">
          <a:extLst xmlns:a="http://schemas.openxmlformats.org/drawingml/2006/main">
            <a:ext uri="{FF2B5EF4-FFF2-40B4-BE49-F238E27FC236}">
              <a16:creationId xmlns:a16="http://schemas.microsoft.com/office/drawing/2014/main" xmlns="" id="{07F0B532-6784-4C04-AA89-2E07F2B8254D}"/>
            </a:ext>
          </a:extLst>
        </cdr:cNvPr>
        <cdr:cNvSpPr txBox="1"/>
      </cdr:nvSpPr>
      <cdr:spPr>
        <a:xfrm xmlns:a="http://schemas.openxmlformats.org/drawingml/2006/main">
          <a:off x="3362324" y="1219200"/>
          <a:ext cx="1000125" cy="1104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ac</a:t>
          </a:r>
        </a:p>
      </cdr:txBody>
    </cdr:sp>
  </cdr:relSizeAnchor>
  <cdr:relSizeAnchor xmlns:cdr="http://schemas.openxmlformats.org/drawingml/2006/chartDrawing">
    <cdr:from>
      <cdr:x>0.78769</cdr:x>
      <cdr:y>0.27577</cdr:y>
    </cdr:from>
    <cdr:to>
      <cdr:x>1</cdr:x>
      <cdr:y>0.5766</cdr:y>
    </cdr:to>
    <cdr:sp macro="" textlink="">
      <cdr:nvSpPr>
        <cdr:cNvPr id="12" name="TextBox 11">
          <a:extLst xmlns:a="http://schemas.openxmlformats.org/drawingml/2006/main">
            <a:ext uri="{FF2B5EF4-FFF2-40B4-BE49-F238E27FC236}">
              <a16:creationId xmlns:a16="http://schemas.microsoft.com/office/drawing/2014/main" xmlns="" id="{88C9F1FD-EF9E-44F8-9873-8CBD5BB9BE81}"/>
            </a:ext>
          </a:extLst>
        </cdr:cNvPr>
        <cdr:cNvSpPr txBox="1"/>
      </cdr:nvSpPr>
      <cdr:spPr>
        <a:xfrm xmlns:a="http://schemas.openxmlformats.org/drawingml/2006/main">
          <a:off x="3533774" y="942975"/>
          <a:ext cx="952500" cy="1028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ef</a:t>
          </a:r>
        </a:p>
      </cdr:txBody>
    </cdr:sp>
  </cdr:relSizeAnchor>
  <cdr:relSizeAnchor xmlns:cdr="http://schemas.openxmlformats.org/drawingml/2006/chartDrawing">
    <cdr:from>
      <cdr:x>0.8259</cdr:x>
      <cdr:y>0.14206</cdr:y>
    </cdr:from>
    <cdr:to>
      <cdr:x>1</cdr:x>
      <cdr:y>0.40947</cdr:y>
    </cdr:to>
    <cdr:sp macro="" textlink="">
      <cdr:nvSpPr>
        <cdr:cNvPr id="13" name="TextBox 12">
          <a:extLst xmlns:a="http://schemas.openxmlformats.org/drawingml/2006/main">
            <a:ext uri="{FF2B5EF4-FFF2-40B4-BE49-F238E27FC236}">
              <a16:creationId xmlns:a16="http://schemas.microsoft.com/office/drawing/2014/main" xmlns="" id="{1AC4BB0A-2FDE-4130-BD58-AEEA5DB7BDC6}"/>
            </a:ext>
          </a:extLst>
        </cdr:cNvPr>
        <cdr:cNvSpPr txBox="1"/>
      </cdr:nvSpPr>
      <cdr:spPr>
        <a:xfrm xmlns:a="http://schemas.openxmlformats.org/drawingml/2006/main">
          <a:off x="3705224" y="485775"/>
          <a:ext cx="7810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cd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0.12153</cdr:x>
      <cdr:y>0.0625</cdr:y>
    </cdr:from>
    <cdr:to>
      <cdr:x>0.37072</cdr:x>
      <cdr:y>0.20334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63288C4E-1681-4528-A371-5CC3F88CB6BB}"/>
            </a:ext>
          </a:extLst>
        </cdr:cNvPr>
        <cdr:cNvSpPr txBox="1"/>
      </cdr:nvSpPr>
      <cdr:spPr>
        <a:xfrm xmlns:a="http://schemas.openxmlformats.org/drawingml/2006/main">
          <a:off x="333374" y="142875"/>
          <a:ext cx="683585" cy="321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e</a:t>
          </a:r>
        </a:p>
      </cdr:txBody>
    </cdr:sp>
  </cdr:relSizeAnchor>
  <cdr:relSizeAnchor xmlns:cdr="http://schemas.openxmlformats.org/drawingml/2006/chartDrawing">
    <cdr:from>
      <cdr:x>0.13194</cdr:x>
      <cdr:y>0</cdr:y>
    </cdr:from>
    <cdr:to>
      <cdr:x>0.41065</cdr:x>
      <cdr:y>0.11421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xmlns="" id="{E9B32B1F-A692-46C6-A5A9-D6A817812B85}"/>
            </a:ext>
          </a:extLst>
        </cdr:cNvPr>
        <cdr:cNvSpPr txBox="1"/>
      </cdr:nvSpPr>
      <cdr:spPr>
        <a:xfrm xmlns:a="http://schemas.openxmlformats.org/drawingml/2006/main">
          <a:off x="361950" y="0"/>
          <a:ext cx="764546" cy="2610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</a:t>
          </a:r>
        </a:p>
      </cdr:txBody>
    </cdr:sp>
  </cdr:relSizeAnchor>
  <cdr:relSizeAnchor xmlns:cdr="http://schemas.openxmlformats.org/drawingml/2006/chartDrawing">
    <cdr:from>
      <cdr:x>0.24144</cdr:x>
      <cdr:y>0</cdr:y>
    </cdr:from>
    <cdr:to>
      <cdr:x>0.31944</cdr:x>
      <cdr:y>0.09583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xmlns="" id="{CF6CB1D6-A213-4B8D-A5F4-E87AC3673309}"/>
            </a:ext>
          </a:extLst>
        </cdr:cNvPr>
        <cdr:cNvSpPr txBox="1"/>
      </cdr:nvSpPr>
      <cdr:spPr>
        <a:xfrm xmlns:a="http://schemas.openxmlformats.org/drawingml/2006/main">
          <a:off x="662318" y="0"/>
          <a:ext cx="213981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ac</a:t>
          </a:r>
        </a:p>
      </cdr:txBody>
    </cdr:sp>
  </cdr:relSizeAnchor>
  <cdr:relSizeAnchor xmlns:cdr="http://schemas.openxmlformats.org/drawingml/2006/chartDrawing">
    <cdr:from>
      <cdr:x>0.40875</cdr:x>
      <cdr:y>0.3663</cdr:y>
    </cdr:from>
    <cdr:to>
      <cdr:x>0.59125</cdr:x>
      <cdr:y>0.6337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xmlns="" id="{317CF9B8-F869-40C8-9694-5C36E884BAA4}"/>
            </a:ext>
          </a:extLst>
        </cdr:cNvPr>
        <cdr:cNvSpPr txBox="1"/>
      </cdr:nvSpPr>
      <cdr:spPr>
        <a:xfrm xmlns:a="http://schemas.openxmlformats.org/drawingml/2006/main">
          <a:off x="2047874" y="1252537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0.31944</cdr:x>
      <cdr:y>0.1727</cdr:y>
    </cdr:from>
    <cdr:to>
      <cdr:x>0.44106</cdr:x>
      <cdr:y>0.4039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xmlns="" id="{B7BAD2B6-AD0D-46BD-8E44-8FC09148C091}"/>
            </a:ext>
          </a:extLst>
        </cdr:cNvPr>
        <cdr:cNvSpPr txBox="1"/>
      </cdr:nvSpPr>
      <cdr:spPr>
        <a:xfrm xmlns:a="http://schemas.openxmlformats.org/drawingml/2006/main">
          <a:off x="876299" y="394792"/>
          <a:ext cx="333617" cy="5285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g</a:t>
          </a:r>
        </a:p>
      </cdr:txBody>
    </cdr:sp>
  </cdr:relSizeAnchor>
  <cdr:relSizeAnchor xmlns:cdr="http://schemas.openxmlformats.org/drawingml/2006/chartDrawing">
    <cdr:from>
      <cdr:x>0.44106</cdr:x>
      <cdr:y>0.05571</cdr:y>
    </cdr:from>
    <cdr:to>
      <cdr:x>0.6654</cdr:x>
      <cdr:y>0.40111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xmlns="" id="{4AE193BF-0E39-4017-A6F1-70DC2FA52A1F}"/>
            </a:ext>
          </a:extLst>
        </cdr:cNvPr>
        <cdr:cNvSpPr txBox="1"/>
      </cdr:nvSpPr>
      <cdr:spPr>
        <a:xfrm xmlns:a="http://schemas.openxmlformats.org/drawingml/2006/main">
          <a:off x="2209799" y="190501"/>
          <a:ext cx="1123950" cy="1181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</a:t>
          </a:r>
        </a:p>
      </cdr:txBody>
    </cdr:sp>
  </cdr:relSizeAnchor>
  <cdr:relSizeAnchor xmlns:cdr="http://schemas.openxmlformats.org/drawingml/2006/chartDrawing">
    <cdr:from>
      <cdr:x>0.49653</cdr:x>
      <cdr:y>0.1922</cdr:y>
    </cdr:from>
    <cdr:to>
      <cdr:x>0.75095</cdr:x>
      <cdr:y>0.5766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xmlns="" id="{2FA8A3F8-8937-4A26-96D2-83E823DECB7C}"/>
            </a:ext>
          </a:extLst>
        </cdr:cNvPr>
        <cdr:cNvSpPr txBox="1"/>
      </cdr:nvSpPr>
      <cdr:spPr>
        <a:xfrm xmlns:a="http://schemas.openxmlformats.org/drawingml/2006/main">
          <a:off x="1362075" y="439369"/>
          <a:ext cx="697932" cy="8787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f</a:t>
          </a:r>
        </a:p>
      </cdr:txBody>
    </cdr:sp>
  </cdr:relSizeAnchor>
  <cdr:relSizeAnchor xmlns:cdr="http://schemas.openxmlformats.org/drawingml/2006/chartDrawing">
    <cdr:from>
      <cdr:x>0.53819</cdr:x>
      <cdr:y>0.05833</cdr:y>
    </cdr:from>
    <cdr:to>
      <cdr:x>0.79087</cdr:x>
      <cdr:y>0.58496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xmlns="" id="{D70358DC-CD22-4371-AFA9-9E9076D3E6F4}"/>
            </a:ext>
          </a:extLst>
        </cdr:cNvPr>
        <cdr:cNvSpPr txBox="1"/>
      </cdr:nvSpPr>
      <cdr:spPr>
        <a:xfrm xmlns:a="http://schemas.openxmlformats.org/drawingml/2006/main">
          <a:off x="1476374" y="133350"/>
          <a:ext cx="693141" cy="1203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ef</a:t>
          </a:r>
        </a:p>
      </cdr:txBody>
    </cdr:sp>
  </cdr:relSizeAnchor>
  <cdr:relSizeAnchor xmlns:cdr="http://schemas.openxmlformats.org/drawingml/2006/chartDrawing">
    <cdr:from>
      <cdr:x>0.64259</cdr:x>
      <cdr:y>0.02917</cdr:y>
    </cdr:from>
    <cdr:to>
      <cdr:x>0.85932</cdr:x>
      <cdr:y>0.55153</cdr:y>
    </cdr:to>
    <cdr:sp macro="" textlink="">
      <cdr:nvSpPr>
        <cdr:cNvPr id="11" name="TextBox 10">
          <a:extLst xmlns:a="http://schemas.openxmlformats.org/drawingml/2006/main">
            <a:ext uri="{FF2B5EF4-FFF2-40B4-BE49-F238E27FC236}">
              <a16:creationId xmlns:a16="http://schemas.microsoft.com/office/drawing/2014/main" xmlns="" id="{97943E4E-AC96-43DB-9DC9-9DC833E4662F}"/>
            </a:ext>
          </a:extLst>
        </cdr:cNvPr>
        <cdr:cNvSpPr txBox="1"/>
      </cdr:nvSpPr>
      <cdr:spPr>
        <a:xfrm xmlns:a="http://schemas.openxmlformats.org/drawingml/2006/main">
          <a:off x="1762753" y="66675"/>
          <a:ext cx="594534" cy="1194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d</a:t>
          </a:r>
        </a:p>
      </cdr:txBody>
    </cdr:sp>
  </cdr:relSizeAnchor>
  <cdr:relSizeAnchor xmlns:cdr="http://schemas.openxmlformats.org/drawingml/2006/chartDrawing">
    <cdr:from>
      <cdr:x>0.71181</cdr:x>
      <cdr:y>0.26741</cdr:y>
    </cdr:from>
    <cdr:to>
      <cdr:x>0.96008</cdr:x>
      <cdr:y>0.63788</cdr:y>
    </cdr:to>
    <cdr:sp macro="" textlink="">
      <cdr:nvSpPr>
        <cdr:cNvPr id="12" name="TextBox 11">
          <a:extLst xmlns:a="http://schemas.openxmlformats.org/drawingml/2006/main">
            <a:ext uri="{FF2B5EF4-FFF2-40B4-BE49-F238E27FC236}">
              <a16:creationId xmlns:a16="http://schemas.microsoft.com/office/drawing/2014/main" xmlns="" id="{20218BE5-FED3-470A-970E-1C92CA5D2DA4}"/>
            </a:ext>
          </a:extLst>
        </cdr:cNvPr>
        <cdr:cNvSpPr txBox="1"/>
      </cdr:nvSpPr>
      <cdr:spPr>
        <a:xfrm xmlns:a="http://schemas.openxmlformats.org/drawingml/2006/main">
          <a:off x="1952624" y="611299"/>
          <a:ext cx="681067" cy="846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</a:t>
          </a:r>
        </a:p>
      </cdr:txBody>
    </cdr:sp>
  </cdr:relSizeAnchor>
  <cdr:relSizeAnchor xmlns:cdr="http://schemas.openxmlformats.org/drawingml/2006/chartDrawing">
    <cdr:from>
      <cdr:x>0.74306</cdr:x>
      <cdr:y>0.18106</cdr:y>
    </cdr:from>
    <cdr:to>
      <cdr:x>1</cdr:x>
      <cdr:y>0.55432</cdr:y>
    </cdr:to>
    <cdr:sp macro="" textlink="">
      <cdr:nvSpPr>
        <cdr:cNvPr id="13" name="TextBox 12">
          <a:extLst xmlns:a="http://schemas.openxmlformats.org/drawingml/2006/main">
            <a:ext uri="{FF2B5EF4-FFF2-40B4-BE49-F238E27FC236}">
              <a16:creationId xmlns:a16="http://schemas.microsoft.com/office/drawing/2014/main" xmlns="" id="{A3750189-84E5-47D0-9AC0-468190D9414B}"/>
            </a:ext>
          </a:extLst>
        </cdr:cNvPr>
        <cdr:cNvSpPr txBox="1"/>
      </cdr:nvSpPr>
      <cdr:spPr>
        <a:xfrm xmlns:a="http://schemas.openxmlformats.org/drawingml/2006/main">
          <a:off x="2038349" y="413903"/>
          <a:ext cx="704851" cy="8532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gh</a:t>
          </a:r>
        </a:p>
      </cdr:txBody>
    </cdr:sp>
  </cdr:relSizeAnchor>
  <cdr:relSizeAnchor xmlns:cdr="http://schemas.openxmlformats.org/drawingml/2006/chartDrawing">
    <cdr:from>
      <cdr:x>0.8365</cdr:x>
      <cdr:y>0</cdr:y>
    </cdr:from>
    <cdr:to>
      <cdr:x>1</cdr:x>
      <cdr:y>0.39554</cdr:y>
    </cdr:to>
    <cdr:sp macro="" textlink="">
      <cdr:nvSpPr>
        <cdr:cNvPr id="14" name="TextBox 13">
          <a:extLst xmlns:a="http://schemas.openxmlformats.org/drawingml/2006/main">
            <a:ext uri="{FF2B5EF4-FFF2-40B4-BE49-F238E27FC236}">
              <a16:creationId xmlns:a16="http://schemas.microsoft.com/office/drawing/2014/main" xmlns="" id="{CF04C7BD-9189-4BBB-8DA1-DF5553A0EE1F}"/>
            </a:ext>
          </a:extLst>
        </cdr:cNvPr>
        <cdr:cNvSpPr txBox="1"/>
      </cdr:nvSpPr>
      <cdr:spPr>
        <a:xfrm xmlns:a="http://schemas.openxmlformats.org/drawingml/2006/main">
          <a:off x="2294687" y="0"/>
          <a:ext cx="448513" cy="9042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</a:t>
          </a:r>
        </a:p>
      </cdr:txBody>
    </cdr:sp>
  </cdr:relSizeAnchor>
  <cdr:relSizeAnchor xmlns:cdr="http://schemas.openxmlformats.org/drawingml/2006/chartDrawing">
    <cdr:from>
      <cdr:x>0.37153</cdr:x>
      <cdr:y>0.1125</cdr:y>
    </cdr:from>
    <cdr:to>
      <cdr:x>0.48264</cdr:x>
      <cdr:y>0.2625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1019174" y="257175"/>
          <a:ext cx="3048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gh</a:t>
          </a:r>
        </a:p>
      </cdr:txBody>
    </cdr:sp>
  </cdr:relSizeAnchor>
  <cdr:relSizeAnchor xmlns:cdr="http://schemas.openxmlformats.org/drawingml/2006/chartDrawing">
    <cdr:from>
      <cdr:x>0.66667</cdr:x>
      <cdr:y>0</cdr:y>
    </cdr:from>
    <cdr:to>
      <cdr:x>1</cdr:x>
      <cdr:y>0.07917</cdr:y>
    </cdr:to>
    <cdr:sp macro="" textlink="">
      <cdr:nvSpPr>
        <cdr:cNvPr id="16" name="TextBox 15"/>
        <cdr:cNvSpPr txBox="1"/>
      </cdr:nvSpPr>
      <cdr:spPr>
        <a:xfrm xmlns:a="http://schemas.openxmlformats.org/drawingml/2006/main">
          <a:off x="1828800" y="0"/>
          <a:ext cx="91440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(C)</a:t>
          </a:r>
        </a:p>
      </cdr:txBody>
    </cdr:sp>
  </cdr:relSizeAnchor>
</c:userShapes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</xdr:colOff>
      <xdr:row>11</xdr:row>
      <xdr:rowOff>171450</xdr:rowOff>
    </xdr:from>
    <xdr:to>
      <xdr:col>19</xdr:col>
      <xdr:colOff>161925</xdr:colOff>
      <xdr:row>29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0.15074</cdr:x>
      <cdr:y>0.50139</cdr:y>
    </cdr:from>
    <cdr:to>
      <cdr:x>0.36518</cdr:x>
      <cdr:y>0.78273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B12233B4-F59A-463A-AC23-6DEF3BA1DEC1}"/>
            </a:ext>
          </a:extLst>
        </cdr:cNvPr>
        <cdr:cNvSpPr txBox="1"/>
      </cdr:nvSpPr>
      <cdr:spPr>
        <a:xfrm xmlns:a="http://schemas.openxmlformats.org/drawingml/2006/main">
          <a:off x="676274" y="1714500"/>
          <a:ext cx="962025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</a:t>
          </a:r>
        </a:p>
      </cdr:txBody>
    </cdr:sp>
  </cdr:relSizeAnchor>
  <cdr:relSizeAnchor xmlns:cdr="http://schemas.openxmlformats.org/drawingml/2006/chartDrawing">
    <cdr:from>
      <cdr:x>0.19108</cdr:x>
      <cdr:y>0.36769</cdr:y>
    </cdr:from>
    <cdr:to>
      <cdr:x>0.41614</cdr:x>
      <cdr:y>0.66574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xmlns="" id="{9238D46A-721E-424E-8B48-282A63BA689C}"/>
            </a:ext>
          </a:extLst>
        </cdr:cNvPr>
        <cdr:cNvSpPr txBox="1"/>
      </cdr:nvSpPr>
      <cdr:spPr>
        <a:xfrm xmlns:a="http://schemas.openxmlformats.org/drawingml/2006/main">
          <a:off x="857249" y="1257300"/>
          <a:ext cx="100965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cd</a:t>
          </a:r>
        </a:p>
      </cdr:txBody>
    </cdr:sp>
  </cdr:relSizeAnchor>
  <cdr:relSizeAnchor xmlns:cdr="http://schemas.openxmlformats.org/drawingml/2006/chartDrawing">
    <cdr:from>
      <cdr:x>0.23142</cdr:x>
      <cdr:y>0.16992</cdr:y>
    </cdr:from>
    <cdr:to>
      <cdr:x>0.47771</cdr:x>
      <cdr:y>0.45682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xmlns="" id="{F06A951E-5FD9-4A04-A71B-C500FD636180}"/>
            </a:ext>
          </a:extLst>
        </cdr:cNvPr>
        <cdr:cNvSpPr txBox="1"/>
      </cdr:nvSpPr>
      <cdr:spPr>
        <a:xfrm xmlns:a="http://schemas.openxmlformats.org/drawingml/2006/main">
          <a:off x="1038224" y="581025"/>
          <a:ext cx="1104900" cy="981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</a:t>
          </a:r>
        </a:p>
      </cdr:txBody>
    </cdr:sp>
  </cdr:relSizeAnchor>
  <cdr:relSizeAnchor xmlns:cdr="http://schemas.openxmlformats.org/drawingml/2006/chartDrawing">
    <cdr:from>
      <cdr:x>0.42038</cdr:x>
      <cdr:y>0.2702</cdr:y>
    </cdr:from>
    <cdr:to>
      <cdr:x>0.6242</cdr:x>
      <cdr:y>0.5376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xmlns="" id="{029953EC-110E-4ADF-BE2B-7162750B06FD}"/>
            </a:ext>
          </a:extLst>
        </cdr:cNvPr>
        <cdr:cNvSpPr txBox="1"/>
      </cdr:nvSpPr>
      <cdr:spPr>
        <a:xfrm xmlns:a="http://schemas.openxmlformats.org/drawingml/2006/main">
          <a:off x="1885949" y="923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0.35032</cdr:x>
      <cdr:y>0.45961</cdr:y>
    </cdr:from>
    <cdr:to>
      <cdr:x>0.55414</cdr:x>
      <cdr:y>0.72702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xmlns="" id="{9C770C8A-50CE-4ED0-9754-4A776251028F}"/>
            </a:ext>
          </a:extLst>
        </cdr:cNvPr>
        <cdr:cNvSpPr txBox="1"/>
      </cdr:nvSpPr>
      <cdr:spPr>
        <a:xfrm xmlns:a="http://schemas.openxmlformats.org/drawingml/2006/main">
          <a:off x="1571624" y="15716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</a:t>
          </a:r>
        </a:p>
      </cdr:txBody>
    </cdr:sp>
  </cdr:relSizeAnchor>
  <cdr:relSizeAnchor xmlns:cdr="http://schemas.openxmlformats.org/drawingml/2006/chartDrawing">
    <cdr:from>
      <cdr:x>0.39915</cdr:x>
      <cdr:y>0.25627</cdr:y>
    </cdr:from>
    <cdr:to>
      <cdr:x>0.62208</cdr:x>
      <cdr:y>0.52368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xmlns="" id="{34D01B09-C78E-493F-8826-2FD596F52163}"/>
            </a:ext>
          </a:extLst>
        </cdr:cNvPr>
        <cdr:cNvSpPr txBox="1"/>
      </cdr:nvSpPr>
      <cdr:spPr>
        <a:xfrm xmlns:a="http://schemas.openxmlformats.org/drawingml/2006/main">
          <a:off x="1790699" y="876300"/>
          <a:ext cx="1000125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0.54777</cdr:x>
      <cdr:y>0.52646</cdr:y>
    </cdr:from>
    <cdr:to>
      <cdr:x>0.76433</cdr:x>
      <cdr:y>0.78552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xmlns="" id="{9A0B9881-5F90-4156-B69A-ED9A38272D03}"/>
            </a:ext>
          </a:extLst>
        </cdr:cNvPr>
        <cdr:cNvSpPr txBox="1"/>
      </cdr:nvSpPr>
      <cdr:spPr>
        <a:xfrm xmlns:a="http://schemas.openxmlformats.org/drawingml/2006/main">
          <a:off x="2457449" y="1800224"/>
          <a:ext cx="971550" cy="885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d</a:t>
          </a:r>
        </a:p>
      </cdr:txBody>
    </cdr:sp>
  </cdr:relSizeAnchor>
  <cdr:relSizeAnchor xmlns:cdr="http://schemas.openxmlformats.org/drawingml/2006/chartDrawing">
    <cdr:from>
      <cdr:x>0.59023</cdr:x>
      <cdr:y>0.22006</cdr:y>
    </cdr:from>
    <cdr:to>
      <cdr:x>0.80679</cdr:x>
      <cdr:y>0.54596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xmlns="" id="{4081FF05-A3A0-4DE0-9A5A-28A4A987A0C6}"/>
            </a:ext>
          </a:extLst>
        </cdr:cNvPr>
        <cdr:cNvSpPr txBox="1"/>
      </cdr:nvSpPr>
      <cdr:spPr>
        <a:xfrm xmlns:a="http://schemas.openxmlformats.org/drawingml/2006/main">
          <a:off x="2647949" y="752475"/>
          <a:ext cx="971550" cy="1114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</a:t>
          </a:r>
        </a:p>
      </cdr:txBody>
    </cdr:sp>
  </cdr:relSizeAnchor>
  <cdr:relSizeAnchor xmlns:cdr="http://schemas.openxmlformats.org/drawingml/2006/chartDrawing">
    <cdr:from>
      <cdr:x>0.63482</cdr:x>
      <cdr:y>0.17827</cdr:y>
    </cdr:from>
    <cdr:to>
      <cdr:x>0.87049</cdr:x>
      <cdr:y>0.46797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xmlns="" id="{2F7BA632-0628-4F38-93C0-1A339BDF7167}"/>
            </a:ext>
          </a:extLst>
        </cdr:cNvPr>
        <cdr:cNvSpPr txBox="1"/>
      </cdr:nvSpPr>
      <cdr:spPr>
        <a:xfrm xmlns:a="http://schemas.openxmlformats.org/drawingml/2006/main">
          <a:off x="2847974" y="609600"/>
          <a:ext cx="1057275" cy="990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</a:t>
          </a:r>
        </a:p>
      </cdr:txBody>
    </cdr:sp>
  </cdr:relSizeAnchor>
  <cdr:relSizeAnchor xmlns:cdr="http://schemas.openxmlformats.org/drawingml/2006/chartDrawing">
    <cdr:from>
      <cdr:x>0.7431</cdr:x>
      <cdr:y>0.36212</cdr:y>
    </cdr:from>
    <cdr:to>
      <cdr:x>0.9724</cdr:x>
      <cdr:y>0.66574</cdr:y>
    </cdr:to>
    <cdr:sp macro="" textlink="">
      <cdr:nvSpPr>
        <cdr:cNvPr id="11" name="TextBox 10">
          <a:extLst xmlns:a="http://schemas.openxmlformats.org/drawingml/2006/main">
            <a:ext uri="{FF2B5EF4-FFF2-40B4-BE49-F238E27FC236}">
              <a16:creationId xmlns:a16="http://schemas.microsoft.com/office/drawing/2014/main" xmlns="" id="{4D5B09FE-B2C2-4C71-A013-52ED5F07125C}"/>
            </a:ext>
          </a:extLst>
        </cdr:cNvPr>
        <cdr:cNvSpPr txBox="1"/>
      </cdr:nvSpPr>
      <cdr:spPr>
        <a:xfrm xmlns:a="http://schemas.openxmlformats.org/drawingml/2006/main">
          <a:off x="3333749" y="1238250"/>
          <a:ext cx="1028700" cy="1038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</a:t>
          </a:r>
        </a:p>
      </cdr:txBody>
    </cdr:sp>
  </cdr:relSizeAnchor>
  <cdr:relSizeAnchor xmlns:cdr="http://schemas.openxmlformats.org/drawingml/2006/chartDrawing">
    <cdr:from>
      <cdr:x>0.79193</cdr:x>
      <cdr:y>0.22841</cdr:y>
    </cdr:from>
    <cdr:to>
      <cdr:x>0.97877</cdr:x>
      <cdr:y>0.61003</cdr:y>
    </cdr:to>
    <cdr:sp macro="" textlink="">
      <cdr:nvSpPr>
        <cdr:cNvPr id="12" name="TextBox 11">
          <a:extLst xmlns:a="http://schemas.openxmlformats.org/drawingml/2006/main">
            <a:ext uri="{FF2B5EF4-FFF2-40B4-BE49-F238E27FC236}">
              <a16:creationId xmlns:a16="http://schemas.microsoft.com/office/drawing/2014/main" xmlns="" id="{32B3E5CB-115B-43E8-94FB-37F67661ADB8}"/>
            </a:ext>
          </a:extLst>
        </cdr:cNvPr>
        <cdr:cNvSpPr txBox="1"/>
      </cdr:nvSpPr>
      <cdr:spPr>
        <a:xfrm xmlns:a="http://schemas.openxmlformats.org/drawingml/2006/main">
          <a:off x="3552824" y="781050"/>
          <a:ext cx="838200" cy="1304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cd</a:t>
          </a:r>
        </a:p>
      </cdr:txBody>
    </cdr:sp>
  </cdr:relSizeAnchor>
  <cdr:relSizeAnchor xmlns:cdr="http://schemas.openxmlformats.org/drawingml/2006/chartDrawing">
    <cdr:from>
      <cdr:x>0.83652</cdr:x>
      <cdr:y>0.06128</cdr:y>
    </cdr:from>
    <cdr:to>
      <cdr:x>1</cdr:x>
      <cdr:y>0.39276</cdr:y>
    </cdr:to>
    <cdr:sp macro="" textlink="">
      <cdr:nvSpPr>
        <cdr:cNvPr id="13" name="TextBox 12">
          <a:extLst xmlns:a="http://schemas.openxmlformats.org/drawingml/2006/main">
            <a:ext uri="{FF2B5EF4-FFF2-40B4-BE49-F238E27FC236}">
              <a16:creationId xmlns:a16="http://schemas.microsoft.com/office/drawing/2014/main" xmlns="" id="{DCFF16B4-0C27-40D2-96F8-9BD0BDA513E1}"/>
            </a:ext>
          </a:extLst>
        </cdr:cNvPr>
        <cdr:cNvSpPr txBox="1"/>
      </cdr:nvSpPr>
      <cdr:spPr>
        <a:xfrm xmlns:a="http://schemas.openxmlformats.org/drawingml/2006/main">
          <a:off x="3752848" y="209550"/>
          <a:ext cx="733425" cy="1133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ac</a:t>
          </a:r>
        </a:p>
      </cdr:txBody>
    </cdr:sp>
  </cdr:relSizeAnchor>
  <cdr:relSizeAnchor xmlns:cdr="http://schemas.openxmlformats.org/drawingml/2006/chartDrawing">
    <cdr:from>
      <cdr:x>0.37792</cdr:x>
      <cdr:y>0.26184</cdr:y>
    </cdr:from>
    <cdr:to>
      <cdr:x>0.62633</cdr:x>
      <cdr:y>0.67131</cdr:y>
    </cdr:to>
    <cdr:sp macro="" textlink="">
      <cdr:nvSpPr>
        <cdr:cNvPr id="14" name="TextBox 13">
          <a:extLst xmlns:a="http://schemas.openxmlformats.org/drawingml/2006/main">
            <a:ext uri="{FF2B5EF4-FFF2-40B4-BE49-F238E27FC236}">
              <a16:creationId xmlns:a16="http://schemas.microsoft.com/office/drawing/2014/main" xmlns="" id="{6C201906-FD05-4957-B603-A623CDBE5981}"/>
            </a:ext>
          </a:extLst>
        </cdr:cNvPr>
        <cdr:cNvSpPr txBox="1"/>
      </cdr:nvSpPr>
      <cdr:spPr>
        <a:xfrm xmlns:a="http://schemas.openxmlformats.org/drawingml/2006/main">
          <a:off x="1695449" y="895350"/>
          <a:ext cx="1114425" cy="1400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bc</a:t>
          </a:r>
        </a:p>
      </cdr:txBody>
    </cdr:sp>
  </cdr:relSizeAnchor>
  <cdr:relSizeAnchor xmlns:cdr="http://schemas.openxmlformats.org/drawingml/2006/chartDrawing">
    <cdr:from>
      <cdr:x>0.44161</cdr:x>
      <cdr:y>0.08357</cdr:y>
    </cdr:from>
    <cdr:to>
      <cdr:x>0.67091</cdr:x>
      <cdr:y>0.50139</cdr:y>
    </cdr:to>
    <cdr:sp macro="" textlink="">
      <cdr:nvSpPr>
        <cdr:cNvPr id="15" name="TextBox 14">
          <a:extLst xmlns:a="http://schemas.openxmlformats.org/drawingml/2006/main">
            <a:ext uri="{FF2B5EF4-FFF2-40B4-BE49-F238E27FC236}">
              <a16:creationId xmlns:a16="http://schemas.microsoft.com/office/drawing/2014/main" xmlns="" id="{8D202315-5275-403A-BF06-A0BFC4BC9594}"/>
            </a:ext>
          </a:extLst>
        </cdr:cNvPr>
        <cdr:cNvSpPr txBox="1"/>
      </cdr:nvSpPr>
      <cdr:spPr>
        <a:xfrm xmlns:a="http://schemas.openxmlformats.org/drawingml/2006/main">
          <a:off x="1981199" y="285750"/>
          <a:ext cx="1028700" cy="1428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ac</a:t>
          </a:r>
        </a:p>
      </cdr:txBody>
    </cdr: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</xdr:colOff>
      <xdr:row>11</xdr:row>
      <xdr:rowOff>171450</xdr:rowOff>
    </xdr:from>
    <xdr:to>
      <xdr:col>19</xdr:col>
      <xdr:colOff>161925</xdr:colOff>
      <xdr:row>29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F8C68F8A-EDA7-4D02-BCCD-3A21F298D7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523875</xdr:colOff>
      <xdr:row>42</xdr:row>
      <xdr:rowOff>0</xdr:rowOff>
    </xdr:to>
    <xdr:grpSp>
      <xdr:nvGrpSpPr>
        <xdr:cNvPr id="10" name="Group 9"/>
        <xdr:cNvGrpSpPr/>
      </xdr:nvGrpSpPr>
      <xdr:grpSpPr>
        <a:xfrm>
          <a:off x="0" y="0"/>
          <a:ext cx="4181475" cy="7934325"/>
          <a:chOff x="0" y="0"/>
          <a:chExt cx="4181475" cy="8001000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xmlns="" id="{00000000-0008-0000-1100-000002000000}"/>
              </a:ext>
            </a:extLst>
          </xdr:cNvPr>
          <xdr:cNvGraphicFramePr>
            <a:graphicFrameLocks/>
          </xdr:cNvGraphicFramePr>
        </xdr:nvGraphicFramePr>
        <xdr:xfrm>
          <a:off x="0" y="0"/>
          <a:ext cx="4171950" cy="24765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6" name="Chart 5">
            <a:extLst>
              <a:ext uri="{FF2B5EF4-FFF2-40B4-BE49-F238E27FC236}">
                <a16:creationId xmlns:a16="http://schemas.microsoft.com/office/drawing/2014/main" xmlns="" id="{00000000-0008-0000-1200-000002000000}"/>
              </a:ext>
            </a:extLst>
          </xdr:cNvPr>
          <xdr:cNvGraphicFramePr>
            <a:graphicFrameLocks/>
          </xdr:cNvGraphicFramePr>
        </xdr:nvGraphicFramePr>
        <xdr:xfrm>
          <a:off x="0" y="2476500"/>
          <a:ext cx="4171950" cy="24765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8" name="Chart 7">
            <a:extLst>
              <a:ext uri="{FF2B5EF4-FFF2-40B4-BE49-F238E27FC236}">
                <a16:creationId xmlns:a16="http://schemas.microsoft.com/office/drawing/2014/main" xmlns="" id="{00000000-0008-0000-1300-000002000000}"/>
              </a:ext>
            </a:extLst>
          </xdr:cNvPr>
          <xdr:cNvGraphicFramePr>
            <a:graphicFrameLocks/>
          </xdr:cNvGraphicFramePr>
        </xdr:nvGraphicFramePr>
        <xdr:xfrm>
          <a:off x="9525" y="4895850"/>
          <a:ext cx="4171950" cy="31051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  <xdr:twoCellAnchor>
    <xdr:from>
      <xdr:col>8</xdr:col>
      <xdr:colOff>457696</xdr:colOff>
      <xdr:row>0</xdr:row>
      <xdr:rowOff>0</xdr:rowOff>
    </xdr:from>
    <xdr:to>
      <xdr:col>22</xdr:col>
      <xdr:colOff>552450</xdr:colOff>
      <xdr:row>26</xdr:row>
      <xdr:rowOff>170655</xdr:rowOff>
    </xdr:to>
    <xdr:grpSp>
      <xdr:nvGrpSpPr>
        <xdr:cNvPr id="16" name="Group 15"/>
        <xdr:cNvGrpSpPr/>
      </xdr:nvGrpSpPr>
      <xdr:grpSpPr>
        <a:xfrm>
          <a:off x="5334496" y="0"/>
          <a:ext cx="8629154" cy="5056980"/>
          <a:chOff x="4810621" y="0"/>
          <a:chExt cx="8629154" cy="5056980"/>
        </a:xfrm>
      </xdr:grpSpPr>
      <xdr:graphicFrame macro="">
        <xdr:nvGraphicFramePr>
          <xdr:cNvPr id="11" name="Chart 10">
            <a:extLst>
              <a:ext uri="{FF2B5EF4-FFF2-40B4-BE49-F238E27FC236}">
                <a16:creationId xmlns:a16="http://schemas.microsoft.com/office/drawing/2014/main" xmlns="" id="{00000000-0008-0000-0200-000002000000}"/>
              </a:ext>
            </a:extLst>
          </xdr:cNvPr>
          <xdr:cNvGraphicFramePr>
            <a:graphicFrameLocks/>
          </xdr:cNvGraphicFramePr>
        </xdr:nvGraphicFramePr>
        <xdr:xfrm>
          <a:off x="4810622" y="0"/>
          <a:ext cx="4333379" cy="227458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13" name="Chart 12">
            <a:extLst>
              <a:ext uri="{FF2B5EF4-FFF2-40B4-BE49-F238E27FC236}">
                <a16:creationId xmlns:a16="http://schemas.microsoft.com/office/drawing/2014/main" xmlns="" id="{00000000-0008-0000-0300-000002000000}"/>
              </a:ext>
            </a:extLst>
          </xdr:cNvPr>
          <xdr:cNvGraphicFramePr>
            <a:graphicFrameLocks/>
          </xdr:cNvGraphicFramePr>
        </xdr:nvGraphicFramePr>
        <xdr:xfrm>
          <a:off x="4810621" y="2086409"/>
          <a:ext cx="4333379" cy="278183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graphicFrame macro="">
        <xdr:nvGraphicFramePr>
          <xdr:cNvPr id="14" name="Chart 13">
            <a:extLst>
              <a:ext uri="{FF2B5EF4-FFF2-40B4-BE49-F238E27FC236}">
                <a16:creationId xmlns:a16="http://schemas.microsoft.com/office/drawing/2014/main" xmlns="" id="{B5C44FEB-05D9-43A7-87EB-1251DCEA9634}"/>
              </a:ext>
            </a:extLst>
          </xdr:cNvPr>
          <xdr:cNvGraphicFramePr>
            <a:graphicFrameLocks/>
          </xdr:cNvGraphicFramePr>
        </xdr:nvGraphicFramePr>
        <xdr:xfrm>
          <a:off x="9029700" y="2528"/>
          <a:ext cx="4410075" cy="214059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  <xdr:graphicFrame macro="">
        <xdr:nvGraphicFramePr>
          <xdr:cNvPr id="15" name="Chart 14">
            <a:extLst>
              <a:ext uri="{FF2B5EF4-FFF2-40B4-BE49-F238E27FC236}">
                <a16:creationId xmlns:a16="http://schemas.microsoft.com/office/drawing/2014/main" xmlns="" id="{F99E4D66-7B78-4502-94F4-517983D0C5B8}"/>
              </a:ext>
            </a:extLst>
          </xdr:cNvPr>
          <xdr:cNvGraphicFramePr>
            <a:graphicFrameLocks/>
          </xdr:cNvGraphicFramePr>
        </xdr:nvGraphicFramePr>
        <xdr:xfrm>
          <a:off x="9029700" y="2143126"/>
          <a:ext cx="4410075" cy="291385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7"/>
          </a:graphicData>
        </a:graphic>
      </xdr:graphicFrame>
    </xdr:grpSp>
    <xdr:clientData/>
  </xdr:twoCell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0.15982</cdr:x>
      <cdr:y>0.53846</cdr:y>
    </cdr:from>
    <cdr:to>
      <cdr:x>0.37155</cdr:x>
      <cdr:y>0.75766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DE583E7B-8858-47B2-8621-39B09BFC91D2}"/>
            </a:ext>
          </a:extLst>
        </cdr:cNvPr>
        <cdr:cNvSpPr txBox="1"/>
      </cdr:nvSpPr>
      <cdr:spPr>
        <a:xfrm xmlns:a="http://schemas.openxmlformats.org/drawingml/2006/main">
          <a:off x="666750" y="1333499"/>
          <a:ext cx="883325" cy="542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</a:t>
          </a:r>
        </a:p>
      </cdr:txBody>
    </cdr:sp>
  </cdr:relSizeAnchor>
  <cdr:relSizeAnchor xmlns:cdr="http://schemas.openxmlformats.org/drawingml/2006/chartDrawing">
    <cdr:from>
      <cdr:x>0.18896</cdr:x>
      <cdr:y>0.38846</cdr:y>
    </cdr:from>
    <cdr:to>
      <cdr:x>0.41189</cdr:x>
      <cdr:y>0.62675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xmlns="" id="{4821DBA8-7C34-462E-B450-B35A64EC596E}"/>
            </a:ext>
          </a:extLst>
        </cdr:cNvPr>
        <cdr:cNvSpPr txBox="1"/>
      </cdr:nvSpPr>
      <cdr:spPr>
        <a:xfrm xmlns:a="http://schemas.openxmlformats.org/drawingml/2006/main">
          <a:off x="788331" y="962025"/>
          <a:ext cx="930053" cy="5901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</a:t>
          </a:r>
        </a:p>
      </cdr:txBody>
    </cdr:sp>
  </cdr:relSizeAnchor>
  <cdr:relSizeAnchor xmlns:cdr="http://schemas.openxmlformats.org/drawingml/2006/chartDrawing">
    <cdr:from>
      <cdr:x>0.23567</cdr:x>
      <cdr:y>0.28461</cdr:y>
    </cdr:from>
    <cdr:to>
      <cdr:x>0.46921</cdr:x>
      <cdr:y>0.55431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xmlns="" id="{6667AF82-32F8-4A68-B194-86B0C61C8FEF}"/>
            </a:ext>
          </a:extLst>
        </cdr:cNvPr>
        <cdr:cNvSpPr txBox="1"/>
      </cdr:nvSpPr>
      <cdr:spPr>
        <a:xfrm xmlns:a="http://schemas.openxmlformats.org/drawingml/2006/main">
          <a:off x="983203" y="704849"/>
          <a:ext cx="974318" cy="6679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ac</a:t>
          </a:r>
        </a:p>
      </cdr:txBody>
    </cdr:sp>
  </cdr:relSizeAnchor>
  <cdr:relSizeAnchor xmlns:cdr="http://schemas.openxmlformats.org/drawingml/2006/chartDrawing">
    <cdr:from>
      <cdr:x>0.35388</cdr:x>
      <cdr:y>0.42692</cdr:y>
    </cdr:from>
    <cdr:to>
      <cdr:x>0.57112</cdr:x>
      <cdr:y>0.66295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xmlns="" id="{DD3C52F6-9176-4565-8B8C-9937AE33FC27}"/>
            </a:ext>
          </a:extLst>
        </cdr:cNvPr>
        <cdr:cNvSpPr txBox="1"/>
      </cdr:nvSpPr>
      <cdr:spPr>
        <a:xfrm xmlns:a="http://schemas.openxmlformats.org/drawingml/2006/main">
          <a:off x="1476375" y="1057275"/>
          <a:ext cx="906322" cy="5845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</a:t>
          </a:r>
        </a:p>
      </cdr:txBody>
    </cdr:sp>
  </cdr:relSizeAnchor>
  <cdr:relSizeAnchor xmlns:cdr="http://schemas.openxmlformats.org/drawingml/2006/chartDrawing">
    <cdr:from>
      <cdr:x>0.39278</cdr:x>
      <cdr:y>0.21448</cdr:y>
    </cdr:from>
    <cdr:to>
      <cdr:x>0.60934</cdr:x>
      <cdr:y>0.50418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xmlns="" id="{7205D8E1-0C5E-4D77-8291-482577F5E884}"/>
            </a:ext>
          </a:extLst>
        </cdr:cNvPr>
        <cdr:cNvSpPr txBox="1"/>
      </cdr:nvSpPr>
      <cdr:spPr>
        <a:xfrm xmlns:a="http://schemas.openxmlformats.org/drawingml/2006/main">
          <a:off x="1762124" y="733425"/>
          <a:ext cx="971550" cy="990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bc</a:t>
          </a:r>
        </a:p>
      </cdr:txBody>
    </cdr:sp>
  </cdr:relSizeAnchor>
  <cdr:relSizeAnchor xmlns:cdr="http://schemas.openxmlformats.org/drawingml/2006/chartDrawing">
    <cdr:from>
      <cdr:x>0.43524</cdr:x>
      <cdr:y>0.13649</cdr:y>
    </cdr:from>
    <cdr:to>
      <cdr:x>0.65393</cdr:x>
      <cdr:y>0.44847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xmlns="" id="{0279BD77-CB43-4FBC-9757-5E2148FFE7EF}"/>
            </a:ext>
          </a:extLst>
        </cdr:cNvPr>
        <cdr:cNvSpPr txBox="1"/>
      </cdr:nvSpPr>
      <cdr:spPr>
        <a:xfrm xmlns:a="http://schemas.openxmlformats.org/drawingml/2006/main">
          <a:off x="1952624" y="466725"/>
          <a:ext cx="981075" cy="1066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</a:t>
          </a:r>
        </a:p>
      </cdr:txBody>
    </cdr:sp>
  </cdr:relSizeAnchor>
  <cdr:relSizeAnchor xmlns:cdr="http://schemas.openxmlformats.org/drawingml/2006/chartDrawing">
    <cdr:from>
      <cdr:x>0.57078</cdr:x>
      <cdr:y>0.51923</cdr:y>
    </cdr:from>
    <cdr:to>
      <cdr:x>0.77707</cdr:x>
      <cdr:y>0.76602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xmlns="" id="{19268F96-57A2-401F-B422-A1A6BC47A31E}"/>
            </a:ext>
          </a:extLst>
        </cdr:cNvPr>
        <cdr:cNvSpPr txBox="1"/>
      </cdr:nvSpPr>
      <cdr:spPr>
        <a:xfrm xmlns:a="http://schemas.openxmlformats.org/drawingml/2006/main">
          <a:off x="2381250" y="1285875"/>
          <a:ext cx="860647" cy="6111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</a:t>
          </a:r>
        </a:p>
      </cdr:txBody>
    </cdr:sp>
  </cdr:relSizeAnchor>
  <cdr:relSizeAnchor xmlns:cdr="http://schemas.openxmlformats.org/drawingml/2006/chartDrawing">
    <cdr:from>
      <cdr:x>0.59236</cdr:x>
      <cdr:y>0.34819</cdr:y>
    </cdr:from>
    <cdr:to>
      <cdr:x>0.81741</cdr:x>
      <cdr:y>0.6156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xmlns="" id="{A7C68700-8514-4646-8F80-8BFF237C3E18}"/>
            </a:ext>
          </a:extLst>
        </cdr:cNvPr>
        <cdr:cNvSpPr txBox="1"/>
      </cdr:nvSpPr>
      <cdr:spPr>
        <a:xfrm xmlns:a="http://schemas.openxmlformats.org/drawingml/2006/main">
          <a:off x="2657489" y="1190621"/>
          <a:ext cx="1009636" cy="914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</a:t>
          </a:r>
        </a:p>
      </cdr:txBody>
    </cdr:sp>
  </cdr:relSizeAnchor>
  <cdr:relSizeAnchor xmlns:cdr="http://schemas.openxmlformats.org/drawingml/2006/chartDrawing">
    <cdr:from>
      <cdr:x>0.66646</cdr:x>
      <cdr:y>0.29579</cdr:y>
    </cdr:from>
    <cdr:to>
      <cdr:x>0.88515</cdr:x>
      <cdr:y>0.60776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xmlns="" id="{5B81F26C-D5B6-49BD-AD74-2C1492A830A9}"/>
            </a:ext>
          </a:extLst>
        </cdr:cNvPr>
        <cdr:cNvSpPr txBox="1"/>
      </cdr:nvSpPr>
      <cdr:spPr>
        <a:xfrm xmlns:a="http://schemas.openxmlformats.org/drawingml/2006/main">
          <a:off x="2780439" y="732533"/>
          <a:ext cx="912365" cy="7725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bc</a:t>
          </a:r>
        </a:p>
      </cdr:txBody>
    </cdr:sp>
  </cdr:relSizeAnchor>
  <cdr:relSizeAnchor xmlns:cdr="http://schemas.openxmlformats.org/drawingml/2006/chartDrawing">
    <cdr:from>
      <cdr:x>0.79224</cdr:x>
      <cdr:y>0.43462</cdr:y>
    </cdr:from>
    <cdr:to>
      <cdr:x>0.96603</cdr:x>
      <cdr:y>0.6546</cdr:y>
    </cdr:to>
    <cdr:sp macro="" textlink="">
      <cdr:nvSpPr>
        <cdr:cNvPr id="11" name="TextBox 10">
          <a:extLst xmlns:a="http://schemas.openxmlformats.org/drawingml/2006/main">
            <a:ext uri="{FF2B5EF4-FFF2-40B4-BE49-F238E27FC236}">
              <a16:creationId xmlns:a16="http://schemas.microsoft.com/office/drawing/2014/main" xmlns="" id="{A00A02C9-083B-4BFE-8B64-2C6695050302}"/>
            </a:ext>
          </a:extLst>
        </cdr:cNvPr>
        <cdr:cNvSpPr txBox="1"/>
      </cdr:nvSpPr>
      <cdr:spPr>
        <a:xfrm xmlns:a="http://schemas.openxmlformats.org/drawingml/2006/main">
          <a:off x="3305175" y="1076325"/>
          <a:ext cx="725054" cy="5447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bc</a:t>
          </a:r>
        </a:p>
      </cdr:txBody>
    </cdr:sp>
  </cdr:relSizeAnchor>
  <cdr:relSizeAnchor xmlns:cdr="http://schemas.openxmlformats.org/drawingml/2006/chartDrawing">
    <cdr:from>
      <cdr:x>0.84018</cdr:x>
      <cdr:y>0.28462</cdr:y>
    </cdr:from>
    <cdr:to>
      <cdr:x>1</cdr:x>
      <cdr:y>0.52925</cdr:y>
    </cdr:to>
    <cdr:sp macro="" textlink="">
      <cdr:nvSpPr>
        <cdr:cNvPr id="12" name="TextBox 11">
          <a:extLst xmlns:a="http://schemas.openxmlformats.org/drawingml/2006/main">
            <a:ext uri="{FF2B5EF4-FFF2-40B4-BE49-F238E27FC236}">
              <a16:creationId xmlns:a16="http://schemas.microsoft.com/office/drawing/2014/main" xmlns="" id="{E4FC511E-101C-4F28-B00D-D1C578ECA918}"/>
            </a:ext>
          </a:extLst>
        </cdr:cNvPr>
        <cdr:cNvSpPr txBox="1"/>
      </cdr:nvSpPr>
      <cdr:spPr>
        <a:xfrm xmlns:a="http://schemas.openxmlformats.org/drawingml/2006/main">
          <a:off x="3505200" y="704850"/>
          <a:ext cx="666750" cy="6058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bc</a:t>
          </a:r>
        </a:p>
      </cdr:txBody>
    </cdr:sp>
  </cdr:relSizeAnchor>
  <cdr:relSizeAnchor xmlns:cdr="http://schemas.openxmlformats.org/drawingml/2006/chartDrawing">
    <cdr:from>
      <cdr:x>0.79618</cdr:x>
      <cdr:y>0.15877</cdr:y>
    </cdr:from>
    <cdr:to>
      <cdr:x>1</cdr:x>
      <cdr:y>0.42618</cdr:y>
    </cdr:to>
    <cdr:sp macro="" textlink="">
      <cdr:nvSpPr>
        <cdr:cNvPr id="13" name="TextBox 12">
          <a:extLst xmlns:a="http://schemas.openxmlformats.org/drawingml/2006/main">
            <a:ext uri="{FF2B5EF4-FFF2-40B4-BE49-F238E27FC236}">
              <a16:creationId xmlns:a16="http://schemas.microsoft.com/office/drawing/2014/main" xmlns="" id="{CFC69475-20D1-47B0-8F2E-7CEC30D35461}"/>
            </a:ext>
          </a:extLst>
        </cdr:cNvPr>
        <cdr:cNvSpPr txBox="1"/>
      </cdr:nvSpPr>
      <cdr:spPr>
        <a:xfrm xmlns:a="http://schemas.openxmlformats.org/drawingml/2006/main">
          <a:off x="3752849" y="542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0.88584</cdr:x>
      <cdr:y>0.17308</cdr:y>
    </cdr:from>
    <cdr:to>
      <cdr:x>1</cdr:x>
      <cdr:y>0.41226</cdr:y>
    </cdr:to>
    <cdr:sp macro="" textlink="">
      <cdr:nvSpPr>
        <cdr:cNvPr id="14" name="TextBox 13">
          <a:extLst xmlns:a="http://schemas.openxmlformats.org/drawingml/2006/main">
            <a:ext uri="{FF2B5EF4-FFF2-40B4-BE49-F238E27FC236}">
              <a16:creationId xmlns:a16="http://schemas.microsoft.com/office/drawing/2014/main" xmlns="" id="{7A17EB44-F3B8-4349-88B6-35B32E928B16}"/>
            </a:ext>
          </a:extLst>
        </cdr:cNvPr>
        <cdr:cNvSpPr txBox="1"/>
      </cdr:nvSpPr>
      <cdr:spPr>
        <a:xfrm xmlns:a="http://schemas.openxmlformats.org/drawingml/2006/main">
          <a:off x="3695700" y="428625"/>
          <a:ext cx="476250" cy="5923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ac</a:t>
          </a:r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0.15287</cdr:x>
      <cdr:y>0.50139</cdr:y>
    </cdr:from>
    <cdr:to>
      <cdr:x>0.38217</cdr:x>
      <cdr:y>0.81894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51F488A4-C33F-4BAC-9237-91DA1BE7F1B3}"/>
            </a:ext>
          </a:extLst>
        </cdr:cNvPr>
        <cdr:cNvSpPr txBox="1"/>
      </cdr:nvSpPr>
      <cdr:spPr>
        <a:xfrm xmlns:a="http://schemas.openxmlformats.org/drawingml/2006/main">
          <a:off x="685799" y="1714501"/>
          <a:ext cx="1028700" cy="1085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</a:t>
          </a:r>
        </a:p>
      </cdr:txBody>
    </cdr:sp>
  </cdr:relSizeAnchor>
  <cdr:relSizeAnchor xmlns:cdr="http://schemas.openxmlformats.org/drawingml/2006/chartDrawing">
    <cdr:from>
      <cdr:x>0.18259</cdr:x>
      <cdr:y>0.28134</cdr:y>
    </cdr:from>
    <cdr:to>
      <cdr:x>0.41614</cdr:x>
      <cdr:y>0.58496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xmlns="" id="{CA827FEA-5645-4EB7-B9F7-0CED13AE5590}"/>
            </a:ext>
          </a:extLst>
        </cdr:cNvPr>
        <cdr:cNvSpPr txBox="1"/>
      </cdr:nvSpPr>
      <cdr:spPr>
        <a:xfrm xmlns:a="http://schemas.openxmlformats.org/drawingml/2006/main">
          <a:off x="819149" y="962025"/>
          <a:ext cx="1047750" cy="1038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bcd</a:t>
          </a:r>
        </a:p>
      </cdr:txBody>
    </cdr:sp>
  </cdr:relSizeAnchor>
  <cdr:relSizeAnchor xmlns:cdr="http://schemas.openxmlformats.org/drawingml/2006/chartDrawing">
    <cdr:from>
      <cdr:x>0.23142</cdr:x>
      <cdr:y>0.11421</cdr:y>
    </cdr:from>
    <cdr:to>
      <cdr:x>0.44586</cdr:x>
      <cdr:y>0.40669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xmlns="" id="{798AB03F-31DC-4DFB-8E86-EDF4C90D41A8}"/>
            </a:ext>
          </a:extLst>
        </cdr:cNvPr>
        <cdr:cNvSpPr txBox="1"/>
      </cdr:nvSpPr>
      <cdr:spPr>
        <a:xfrm xmlns:a="http://schemas.openxmlformats.org/drawingml/2006/main">
          <a:off x="1038224" y="390525"/>
          <a:ext cx="962025" cy="1000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bc</a:t>
          </a:r>
        </a:p>
      </cdr:txBody>
    </cdr:sp>
  </cdr:relSizeAnchor>
  <cdr:relSizeAnchor xmlns:cdr="http://schemas.openxmlformats.org/drawingml/2006/chartDrawing">
    <cdr:from>
      <cdr:x>0.34183</cdr:x>
      <cdr:y>0.39554</cdr:y>
    </cdr:from>
    <cdr:to>
      <cdr:x>0.57325</cdr:x>
      <cdr:y>0.69638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xmlns="" id="{50FB8294-5540-4397-96A5-29959DC1BFBB}"/>
            </a:ext>
          </a:extLst>
        </cdr:cNvPr>
        <cdr:cNvSpPr txBox="1"/>
      </cdr:nvSpPr>
      <cdr:spPr>
        <a:xfrm xmlns:a="http://schemas.openxmlformats.org/drawingml/2006/main">
          <a:off x="1533524" y="1352550"/>
          <a:ext cx="1038225" cy="1028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bc</a:t>
          </a:r>
        </a:p>
      </cdr:txBody>
    </cdr:sp>
  </cdr:relSizeAnchor>
  <cdr:relSizeAnchor xmlns:cdr="http://schemas.openxmlformats.org/drawingml/2006/chartDrawing">
    <cdr:from>
      <cdr:x>0.41552</cdr:x>
      <cdr:y>0.16538</cdr:y>
    </cdr:from>
    <cdr:to>
      <cdr:x>0.61146</cdr:x>
      <cdr:y>0.47911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xmlns="" id="{435558F5-A91B-4367-9FEC-544667D46EC9}"/>
            </a:ext>
          </a:extLst>
        </cdr:cNvPr>
        <cdr:cNvSpPr txBox="1"/>
      </cdr:nvSpPr>
      <cdr:spPr>
        <a:xfrm xmlns:a="http://schemas.openxmlformats.org/drawingml/2006/main">
          <a:off x="1733549" y="409575"/>
          <a:ext cx="817431" cy="7769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</a:t>
          </a:r>
        </a:p>
      </cdr:txBody>
    </cdr:sp>
  </cdr:relSizeAnchor>
  <cdr:relSizeAnchor xmlns:cdr="http://schemas.openxmlformats.org/drawingml/2006/chartDrawing">
    <cdr:from>
      <cdr:x>0.44977</cdr:x>
      <cdr:y>0.03462</cdr:y>
    </cdr:from>
    <cdr:to>
      <cdr:x>0.68365</cdr:x>
      <cdr:y>0.12308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xmlns="" id="{F98CD56D-016D-4784-A2B0-D8ECFF1B657B}"/>
            </a:ext>
          </a:extLst>
        </cdr:cNvPr>
        <cdr:cNvSpPr txBox="1"/>
      </cdr:nvSpPr>
      <cdr:spPr>
        <a:xfrm xmlns:a="http://schemas.openxmlformats.org/drawingml/2006/main">
          <a:off x="1876424" y="85725"/>
          <a:ext cx="975729" cy="2190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de</a:t>
          </a:r>
        </a:p>
      </cdr:txBody>
    </cdr:sp>
  </cdr:relSizeAnchor>
  <cdr:relSizeAnchor xmlns:cdr="http://schemas.openxmlformats.org/drawingml/2006/chartDrawing">
    <cdr:from>
      <cdr:x>0.57306</cdr:x>
      <cdr:y>0.48846</cdr:y>
    </cdr:from>
    <cdr:to>
      <cdr:x>0.77707</cdr:x>
      <cdr:y>0.75487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xmlns="" id="{81746076-2805-480F-B44E-DFDE0969C6CD}"/>
            </a:ext>
          </a:extLst>
        </cdr:cNvPr>
        <cdr:cNvSpPr txBox="1"/>
      </cdr:nvSpPr>
      <cdr:spPr>
        <a:xfrm xmlns:a="http://schemas.openxmlformats.org/drawingml/2006/main">
          <a:off x="2390775" y="1209674"/>
          <a:ext cx="851122" cy="6597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d</a:t>
          </a:r>
        </a:p>
      </cdr:txBody>
    </cdr:sp>
  </cdr:relSizeAnchor>
  <cdr:relSizeAnchor xmlns:cdr="http://schemas.openxmlformats.org/drawingml/2006/chartDrawing">
    <cdr:from>
      <cdr:x>0.61187</cdr:x>
      <cdr:y>0.23846</cdr:y>
    </cdr:from>
    <cdr:to>
      <cdr:x>0.81741</cdr:x>
      <cdr:y>0.50418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xmlns="" id="{B8043EDE-CBE6-4BD2-A7E0-1C00C29B3BEF}"/>
            </a:ext>
          </a:extLst>
        </cdr:cNvPr>
        <cdr:cNvSpPr txBox="1"/>
      </cdr:nvSpPr>
      <cdr:spPr>
        <a:xfrm xmlns:a="http://schemas.openxmlformats.org/drawingml/2006/main">
          <a:off x="2552700" y="590550"/>
          <a:ext cx="857494" cy="6580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cd</a:t>
          </a:r>
        </a:p>
      </cdr:txBody>
    </cdr:sp>
  </cdr:relSizeAnchor>
  <cdr:relSizeAnchor xmlns:cdr="http://schemas.openxmlformats.org/drawingml/2006/chartDrawing">
    <cdr:from>
      <cdr:x>0.65753</cdr:x>
      <cdr:y>0.12308</cdr:y>
    </cdr:from>
    <cdr:to>
      <cdr:x>0.87473</cdr:x>
      <cdr:y>0.35018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xmlns="" id="{72DAD705-C2D6-48DD-A85C-6ED4573F4804}"/>
            </a:ext>
          </a:extLst>
        </cdr:cNvPr>
        <cdr:cNvSpPr txBox="1"/>
      </cdr:nvSpPr>
      <cdr:spPr>
        <a:xfrm xmlns:a="http://schemas.openxmlformats.org/drawingml/2006/main">
          <a:off x="2743200" y="304800"/>
          <a:ext cx="906130" cy="5624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</a:t>
          </a:r>
        </a:p>
      </cdr:txBody>
    </cdr:sp>
  </cdr:relSizeAnchor>
  <cdr:relSizeAnchor xmlns:cdr="http://schemas.openxmlformats.org/drawingml/2006/chartDrawing">
    <cdr:from>
      <cdr:x>0.77169</cdr:x>
      <cdr:y>0.41154</cdr:y>
    </cdr:from>
    <cdr:to>
      <cdr:x>0.9724</cdr:x>
      <cdr:y>0.67967</cdr:y>
    </cdr:to>
    <cdr:sp macro="" textlink="">
      <cdr:nvSpPr>
        <cdr:cNvPr id="11" name="TextBox 10">
          <a:extLst xmlns:a="http://schemas.openxmlformats.org/drawingml/2006/main">
            <a:ext uri="{FF2B5EF4-FFF2-40B4-BE49-F238E27FC236}">
              <a16:creationId xmlns:a16="http://schemas.microsoft.com/office/drawing/2014/main" xmlns="" id="{07F0B532-6784-4C04-AA89-2E07F2B8254D}"/>
            </a:ext>
          </a:extLst>
        </cdr:cNvPr>
        <cdr:cNvSpPr txBox="1"/>
      </cdr:nvSpPr>
      <cdr:spPr>
        <a:xfrm xmlns:a="http://schemas.openxmlformats.org/drawingml/2006/main">
          <a:off x="3219450" y="1019175"/>
          <a:ext cx="837354" cy="6640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ac</a:t>
          </a:r>
        </a:p>
      </cdr:txBody>
    </cdr:sp>
  </cdr:relSizeAnchor>
  <cdr:relSizeAnchor xmlns:cdr="http://schemas.openxmlformats.org/drawingml/2006/chartDrawing">
    <cdr:from>
      <cdr:x>0.81735</cdr:x>
      <cdr:y>0.31538</cdr:y>
    </cdr:from>
    <cdr:to>
      <cdr:x>1</cdr:x>
      <cdr:y>0.5766</cdr:y>
    </cdr:to>
    <cdr:sp macro="" textlink="">
      <cdr:nvSpPr>
        <cdr:cNvPr id="12" name="TextBox 11">
          <a:extLst xmlns:a="http://schemas.openxmlformats.org/drawingml/2006/main">
            <a:ext uri="{FF2B5EF4-FFF2-40B4-BE49-F238E27FC236}">
              <a16:creationId xmlns:a16="http://schemas.microsoft.com/office/drawing/2014/main" xmlns="" id="{88C9F1FD-EF9E-44F8-9873-8CBD5BB9BE81}"/>
            </a:ext>
          </a:extLst>
        </cdr:cNvPr>
        <cdr:cNvSpPr txBox="1"/>
      </cdr:nvSpPr>
      <cdr:spPr>
        <a:xfrm xmlns:a="http://schemas.openxmlformats.org/drawingml/2006/main">
          <a:off x="3409950" y="781050"/>
          <a:ext cx="762000" cy="646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ef</a:t>
          </a:r>
        </a:p>
      </cdr:txBody>
    </cdr:sp>
  </cdr:relSizeAnchor>
  <cdr:relSizeAnchor xmlns:cdr="http://schemas.openxmlformats.org/drawingml/2006/chartDrawing">
    <cdr:from>
      <cdr:x>0.85845</cdr:x>
      <cdr:y>0.17308</cdr:y>
    </cdr:from>
    <cdr:to>
      <cdr:x>1</cdr:x>
      <cdr:y>0.40947</cdr:y>
    </cdr:to>
    <cdr:sp macro="" textlink="">
      <cdr:nvSpPr>
        <cdr:cNvPr id="13" name="TextBox 12">
          <a:extLst xmlns:a="http://schemas.openxmlformats.org/drawingml/2006/main">
            <a:ext uri="{FF2B5EF4-FFF2-40B4-BE49-F238E27FC236}">
              <a16:creationId xmlns:a16="http://schemas.microsoft.com/office/drawing/2014/main" xmlns="" id="{1AC4BB0A-2FDE-4130-BD58-AEEA5DB7BDC6}"/>
            </a:ext>
          </a:extLst>
        </cdr:cNvPr>
        <cdr:cNvSpPr txBox="1"/>
      </cdr:nvSpPr>
      <cdr:spPr>
        <a:xfrm xmlns:a="http://schemas.openxmlformats.org/drawingml/2006/main">
          <a:off x="3581400" y="428624"/>
          <a:ext cx="590550" cy="5854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cd</a:t>
          </a:r>
        </a:p>
      </cdr:txBody>
    </cdr:sp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0.14841</cdr:x>
      <cdr:y>0.47378</cdr:y>
    </cdr:from>
    <cdr:to>
      <cdr:x>0.36285</cdr:x>
      <cdr:y>0.75512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B12233B4-F59A-463A-AC23-6DEF3BA1DEC1}"/>
            </a:ext>
          </a:extLst>
        </cdr:cNvPr>
        <cdr:cNvSpPr txBox="1"/>
      </cdr:nvSpPr>
      <cdr:spPr>
        <a:xfrm xmlns:a="http://schemas.openxmlformats.org/drawingml/2006/main">
          <a:off x="606433" y="1471166"/>
          <a:ext cx="876250" cy="8736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</a:t>
          </a:r>
        </a:p>
      </cdr:txBody>
    </cdr:sp>
  </cdr:relSizeAnchor>
  <cdr:relSizeAnchor xmlns:cdr="http://schemas.openxmlformats.org/drawingml/2006/chartDrawing">
    <cdr:from>
      <cdr:x>0.18875</cdr:x>
      <cdr:y>0.3589</cdr:y>
    </cdr:from>
    <cdr:to>
      <cdr:x>0.41381</cdr:x>
      <cdr:y>0.6412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xmlns="" id="{9238D46A-721E-424E-8B48-282A63BA689C}"/>
            </a:ext>
          </a:extLst>
        </cdr:cNvPr>
        <cdr:cNvSpPr txBox="1"/>
      </cdr:nvSpPr>
      <cdr:spPr>
        <a:xfrm xmlns:a="http://schemas.openxmlformats.org/drawingml/2006/main">
          <a:off x="787452" y="1114425"/>
          <a:ext cx="938939" cy="8765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cd</a:t>
          </a:r>
        </a:p>
      </cdr:txBody>
    </cdr:sp>
  </cdr:relSizeAnchor>
  <cdr:relSizeAnchor xmlns:cdr="http://schemas.openxmlformats.org/drawingml/2006/chartDrawing">
    <cdr:from>
      <cdr:x>0.22909</cdr:x>
      <cdr:y>0.17485</cdr:y>
    </cdr:from>
    <cdr:to>
      <cdr:x>0.47538</cdr:x>
      <cdr:y>0.42921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xmlns="" id="{F06A951E-5FD9-4A04-A71B-C500FD636180}"/>
            </a:ext>
          </a:extLst>
        </cdr:cNvPr>
        <cdr:cNvSpPr txBox="1"/>
      </cdr:nvSpPr>
      <cdr:spPr>
        <a:xfrm xmlns:a="http://schemas.openxmlformats.org/drawingml/2006/main">
          <a:off x="955748" y="542925"/>
          <a:ext cx="1027510" cy="789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</a:t>
          </a:r>
        </a:p>
      </cdr:txBody>
    </cdr:sp>
  </cdr:relSizeAnchor>
  <cdr:relSizeAnchor xmlns:cdr="http://schemas.openxmlformats.org/drawingml/2006/chartDrawing">
    <cdr:from>
      <cdr:x>0.42038</cdr:x>
      <cdr:y>0.2702</cdr:y>
    </cdr:from>
    <cdr:to>
      <cdr:x>0.6242</cdr:x>
      <cdr:y>0.5376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xmlns="" id="{029953EC-110E-4ADF-BE2B-7162750B06FD}"/>
            </a:ext>
          </a:extLst>
        </cdr:cNvPr>
        <cdr:cNvSpPr txBox="1"/>
      </cdr:nvSpPr>
      <cdr:spPr>
        <a:xfrm xmlns:a="http://schemas.openxmlformats.org/drawingml/2006/main">
          <a:off x="1885949" y="923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0.34566</cdr:x>
      <cdr:y>0.44121</cdr:y>
    </cdr:from>
    <cdr:to>
      <cdr:x>0.54948</cdr:x>
      <cdr:y>0.70862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xmlns="" id="{9C770C8A-50CE-4ED0-9754-4A776251028F}"/>
            </a:ext>
          </a:extLst>
        </cdr:cNvPr>
        <cdr:cNvSpPr txBox="1"/>
      </cdr:nvSpPr>
      <cdr:spPr>
        <a:xfrm xmlns:a="http://schemas.openxmlformats.org/drawingml/2006/main">
          <a:off x="1412436" y="1370008"/>
          <a:ext cx="832855" cy="8303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</a:t>
          </a:r>
        </a:p>
      </cdr:txBody>
    </cdr:sp>
  </cdr:relSizeAnchor>
  <cdr:relSizeAnchor xmlns:cdr="http://schemas.openxmlformats.org/drawingml/2006/chartDrawing">
    <cdr:from>
      <cdr:x>0.39915</cdr:x>
      <cdr:y>0.25627</cdr:y>
    </cdr:from>
    <cdr:to>
      <cdr:x>0.62208</cdr:x>
      <cdr:y>0.52368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xmlns="" id="{34D01B09-C78E-493F-8826-2FD596F52163}"/>
            </a:ext>
          </a:extLst>
        </cdr:cNvPr>
        <cdr:cNvSpPr txBox="1"/>
      </cdr:nvSpPr>
      <cdr:spPr>
        <a:xfrm xmlns:a="http://schemas.openxmlformats.org/drawingml/2006/main">
          <a:off x="1790699" y="876300"/>
          <a:ext cx="1000125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0.54777</cdr:x>
      <cdr:y>0.52646</cdr:y>
    </cdr:from>
    <cdr:to>
      <cdr:x>0.76433</cdr:x>
      <cdr:y>0.78552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xmlns="" id="{9A0B9881-5F90-4156-B69A-ED9A38272D03}"/>
            </a:ext>
          </a:extLst>
        </cdr:cNvPr>
        <cdr:cNvSpPr txBox="1"/>
      </cdr:nvSpPr>
      <cdr:spPr>
        <a:xfrm xmlns:a="http://schemas.openxmlformats.org/drawingml/2006/main">
          <a:off x="2457449" y="1800224"/>
          <a:ext cx="971550" cy="885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d</a:t>
          </a:r>
        </a:p>
      </cdr:txBody>
    </cdr:sp>
  </cdr:relSizeAnchor>
  <cdr:relSizeAnchor xmlns:cdr="http://schemas.openxmlformats.org/drawingml/2006/chartDrawing">
    <cdr:from>
      <cdr:x>0.60374</cdr:x>
      <cdr:y>0.22393</cdr:y>
    </cdr:from>
    <cdr:to>
      <cdr:x>0.8203</cdr:x>
      <cdr:y>0.51835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xmlns="" id="{4081FF05-A3A0-4DE0-9A5A-28A4A987A0C6}"/>
            </a:ext>
          </a:extLst>
        </cdr:cNvPr>
        <cdr:cNvSpPr txBox="1"/>
      </cdr:nvSpPr>
      <cdr:spPr>
        <a:xfrm xmlns:a="http://schemas.openxmlformats.org/drawingml/2006/main">
          <a:off x="2518761" y="695325"/>
          <a:ext cx="903477" cy="9142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</a:t>
          </a:r>
        </a:p>
      </cdr:txBody>
    </cdr:sp>
  </cdr:relSizeAnchor>
  <cdr:relSizeAnchor xmlns:cdr="http://schemas.openxmlformats.org/drawingml/2006/chartDrawing">
    <cdr:from>
      <cdr:x>0.63482</cdr:x>
      <cdr:y>0.15987</cdr:y>
    </cdr:from>
    <cdr:to>
      <cdr:x>0.87049</cdr:x>
      <cdr:y>0.44957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xmlns="" id="{2F7BA632-0628-4F38-93C0-1A339BDF7167}"/>
            </a:ext>
          </a:extLst>
        </cdr:cNvPr>
        <cdr:cNvSpPr txBox="1"/>
      </cdr:nvSpPr>
      <cdr:spPr>
        <a:xfrm xmlns:a="http://schemas.openxmlformats.org/drawingml/2006/main">
          <a:off x="2594017" y="496405"/>
          <a:ext cx="963001" cy="8995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</a:t>
          </a:r>
        </a:p>
      </cdr:txBody>
    </cdr:sp>
  </cdr:relSizeAnchor>
  <cdr:relSizeAnchor xmlns:cdr="http://schemas.openxmlformats.org/drawingml/2006/chartDrawing">
    <cdr:from>
      <cdr:x>0.76365</cdr:x>
      <cdr:y>0.33758</cdr:y>
    </cdr:from>
    <cdr:to>
      <cdr:x>0.99295</cdr:x>
      <cdr:y>0.6412</cdr:y>
    </cdr:to>
    <cdr:sp macro="" textlink="">
      <cdr:nvSpPr>
        <cdr:cNvPr id="11" name="TextBox 10">
          <a:extLst xmlns:a="http://schemas.openxmlformats.org/drawingml/2006/main">
            <a:ext uri="{FF2B5EF4-FFF2-40B4-BE49-F238E27FC236}">
              <a16:creationId xmlns:a16="http://schemas.microsoft.com/office/drawing/2014/main" xmlns="" id="{4D5B09FE-B2C2-4C71-A013-52ED5F07125C}"/>
            </a:ext>
          </a:extLst>
        </cdr:cNvPr>
        <cdr:cNvSpPr txBox="1"/>
      </cdr:nvSpPr>
      <cdr:spPr>
        <a:xfrm xmlns:a="http://schemas.openxmlformats.org/drawingml/2006/main">
          <a:off x="3185901" y="1048237"/>
          <a:ext cx="956628" cy="942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</a:t>
          </a:r>
        </a:p>
      </cdr:txBody>
    </cdr:sp>
  </cdr:relSizeAnchor>
  <cdr:relSizeAnchor xmlns:cdr="http://schemas.openxmlformats.org/drawingml/2006/chartDrawing">
    <cdr:from>
      <cdr:x>0.81507</cdr:x>
      <cdr:y>0.22393</cdr:y>
    </cdr:from>
    <cdr:to>
      <cdr:x>0.95313</cdr:x>
      <cdr:y>0.58856</cdr:y>
    </cdr:to>
    <cdr:sp macro="" textlink="">
      <cdr:nvSpPr>
        <cdr:cNvPr id="12" name="TextBox 11">
          <a:extLst xmlns:a="http://schemas.openxmlformats.org/drawingml/2006/main">
            <a:ext uri="{FF2B5EF4-FFF2-40B4-BE49-F238E27FC236}">
              <a16:creationId xmlns:a16="http://schemas.microsoft.com/office/drawing/2014/main" xmlns="" id="{32B3E5CB-115B-43E8-94FB-37F67661ADB8}"/>
            </a:ext>
          </a:extLst>
        </cdr:cNvPr>
        <cdr:cNvSpPr txBox="1"/>
      </cdr:nvSpPr>
      <cdr:spPr>
        <a:xfrm xmlns:a="http://schemas.openxmlformats.org/drawingml/2006/main">
          <a:off x="3400425" y="695326"/>
          <a:ext cx="575981" cy="11322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cd</a:t>
          </a:r>
        </a:p>
      </cdr:txBody>
    </cdr:sp>
  </cdr:relSizeAnchor>
  <cdr:relSizeAnchor xmlns:cdr="http://schemas.openxmlformats.org/drawingml/2006/chartDrawing">
    <cdr:from>
      <cdr:x>0.87671</cdr:x>
      <cdr:y>0.06442</cdr:y>
    </cdr:from>
    <cdr:to>
      <cdr:x>0.99534</cdr:x>
      <cdr:y>0.37129</cdr:y>
    </cdr:to>
    <cdr:sp macro="" textlink="">
      <cdr:nvSpPr>
        <cdr:cNvPr id="13" name="TextBox 12">
          <a:extLst xmlns:a="http://schemas.openxmlformats.org/drawingml/2006/main">
            <a:ext uri="{FF2B5EF4-FFF2-40B4-BE49-F238E27FC236}">
              <a16:creationId xmlns:a16="http://schemas.microsoft.com/office/drawing/2014/main" xmlns="" id="{DCFF16B4-0C27-40D2-96F8-9BD0BDA513E1}"/>
            </a:ext>
          </a:extLst>
        </cdr:cNvPr>
        <cdr:cNvSpPr txBox="1"/>
      </cdr:nvSpPr>
      <cdr:spPr>
        <a:xfrm xmlns:a="http://schemas.openxmlformats.org/drawingml/2006/main">
          <a:off x="3657600" y="200025"/>
          <a:ext cx="494900" cy="9528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ac</a:t>
          </a:r>
        </a:p>
      </cdr:txBody>
    </cdr:sp>
  </cdr:relSizeAnchor>
  <cdr:relSizeAnchor xmlns:cdr="http://schemas.openxmlformats.org/drawingml/2006/chartDrawing">
    <cdr:from>
      <cdr:x>0.39726</cdr:x>
      <cdr:y>0.26184</cdr:y>
    </cdr:from>
    <cdr:to>
      <cdr:x>0.62633</cdr:x>
      <cdr:y>0.67131</cdr:y>
    </cdr:to>
    <cdr:sp macro="" textlink="">
      <cdr:nvSpPr>
        <cdr:cNvPr id="14" name="TextBox 13">
          <a:extLst xmlns:a="http://schemas.openxmlformats.org/drawingml/2006/main">
            <a:ext uri="{FF2B5EF4-FFF2-40B4-BE49-F238E27FC236}">
              <a16:creationId xmlns:a16="http://schemas.microsoft.com/office/drawing/2014/main" xmlns="" id="{6C201906-FD05-4957-B603-A623CDBE5981}"/>
            </a:ext>
          </a:extLst>
        </cdr:cNvPr>
        <cdr:cNvSpPr txBox="1"/>
      </cdr:nvSpPr>
      <cdr:spPr>
        <a:xfrm xmlns:a="http://schemas.openxmlformats.org/drawingml/2006/main">
          <a:off x="1657349" y="813052"/>
          <a:ext cx="955667" cy="12714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bc</a:t>
          </a:r>
        </a:p>
      </cdr:txBody>
    </cdr:sp>
  </cdr:relSizeAnchor>
  <cdr:relSizeAnchor xmlns:cdr="http://schemas.openxmlformats.org/drawingml/2006/chartDrawing">
    <cdr:from>
      <cdr:x>0.45205</cdr:x>
      <cdr:y>0.09816</cdr:y>
    </cdr:from>
    <cdr:to>
      <cdr:x>0.65493</cdr:x>
      <cdr:y>0.49832</cdr:y>
    </cdr:to>
    <cdr:sp macro="" textlink="">
      <cdr:nvSpPr>
        <cdr:cNvPr id="15" name="TextBox 14">
          <a:extLst xmlns:a="http://schemas.openxmlformats.org/drawingml/2006/main">
            <a:ext uri="{FF2B5EF4-FFF2-40B4-BE49-F238E27FC236}">
              <a16:creationId xmlns:a16="http://schemas.microsoft.com/office/drawing/2014/main" xmlns="" id="{8D202315-5275-403A-BF06-A0BFC4BC9594}"/>
            </a:ext>
          </a:extLst>
        </cdr:cNvPr>
        <cdr:cNvSpPr txBox="1"/>
      </cdr:nvSpPr>
      <cdr:spPr>
        <a:xfrm xmlns:a="http://schemas.openxmlformats.org/drawingml/2006/main">
          <a:off x="1885950" y="304800"/>
          <a:ext cx="846378" cy="1242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ac</a:t>
          </a:r>
        </a:p>
      </cdr:txBody>
    </cdr:sp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0.12739</cdr:x>
      <cdr:y>0.21488</cdr:y>
    </cdr:from>
    <cdr:to>
      <cdr:x>0.38641</cdr:x>
      <cdr:y>0.68245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26A03AA7-D988-4C8F-9769-1DBBE1627C50}"/>
            </a:ext>
          </a:extLst>
        </cdr:cNvPr>
        <cdr:cNvSpPr txBox="1"/>
      </cdr:nvSpPr>
      <cdr:spPr>
        <a:xfrm xmlns:a="http://schemas.openxmlformats.org/drawingml/2006/main">
          <a:off x="571506" y="495300"/>
          <a:ext cx="1162035" cy="10777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bcd</a:t>
          </a:r>
        </a:p>
      </cdr:txBody>
    </cdr:sp>
  </cdr:relSizeAnchor>
  <cdr:relSizeAnchor xmlns:cdr="http://schemas.openxmlformats.org/drawingml/2006/chartDrawing">
    <cdr:from>
      <cdr:x>0.18471</cdr:x>
      <cdr:y>0.16049</cdr:y>
    </cdr:from>
    <cdr:to>
      <cdr:x>0.42251</cdr:x>
      <cdr:y>0.49196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xmlns="" id="{99344EA5-A319-48E9-A7F6-EBA31DAE82A2}"/>
            </a:ext>
          </a:extLst>
        </cdr:cNvPr>
        <cdr:cNvSpPr txBox="1"/>
      </cdr:nvSpPr>
      <cdr:spPr>
        <a:xfrm xmlns:a="http://schemas.openxmlformats.org/drawingml/2006/main">
          <a:off x="795232" y="369948"/>
          <a:ext cx="1023800" cy="7640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</a:t>
          </a:r>
        </a:p>
      </cdr:txBody>
    </cdr:sp>
  </cdr:relSizeAnchor>
  <cdr:relSizeAnchor xmlns:cdr="http://schemas.openxmlformats.org/drawingml/2006/chartDrawing">
    <cdr:from>
      <cdr:x>0.23567</cdr:x>
      <cdr:y>0.07539</cdr:y>
    </cdr:from>
    <cdr:to>
      <cdr:x>0.46284</cdr:x>
      <cdr:y>0.21147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xmlns="" id="{47DF5F26-574F-41D4-80B7-32A860E925E5}"/>
            </a:ext>
          </a:extLst>
        </cdr:cNvPr>
        <cdr:cNvSpPr txBox="1"/>
      </cdr:nvSpPr>
      <cdr:spPr>
        <a:xfrm xmlns:a="http://schemas.openxmlformats.org/drawingml/2006/main">
          <a:off x="1014630" y="173781"/>
          <a:ext cx="978035" cy="3136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</a:t>
          </a:r>
        </a:p>
      </cdr:txBody>
    </cdr:sp>
  </cdr:relSizeAnchor>
  <cdr:relSizeAnchor xmlns:cdr="http://schemas.openxmlformats.org/drawingml/2006/chartDrawing">
    <cdr:from>
      <cdr:x>0.33333</cdr:x>
      <cdr:y>0.30992</cdr:y>
    </cdr:from>
    <cdr:to>
      <cdr:x>0.66879</cdr:x>
      <cdr:y>0.71031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xmlns="" id="{304A317E-D0CF-4BCF-8C9F-43D8AD0ED244}"/>
            </a:ext>
          </a:extLst>
        </cdr:cNvPr>
        <cdr:cNvSpPr txBox="1"/>
      </cdr:nvSpPr>
      <cdr:spPr>
        <a:xfrm xmlns:a="http://schemas.openxmlformats.org/drawingml/2006/main">
          <a:off x="1495410" y="714375"/>
          <a:ext cx="1504965" cy="922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cd</a:t>
          </a:r>
        </a:p>
      </cdr:txBody>
    </cdr:sp>
  </cdr:relSizeAnchor>
  <cdr:relSizeAnchor xmlns:cdr="http://schemas.openxmlformats.org/drawingml/2006/chartDrawing">
    <cdr:from>
      <cdr:x>0.38641</cdr:x>
      <cdr:y>0.22563</cdr:y>
    </cdr:from>
    <cdr:to>
      <cdr:x>0.61571</cdr:x>
      <cdr:y>0.64624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xmlns="" id="{D6B6B7B0-C391-46B8-901F-B859624EBF4D}"/>
            </a:ext>
          </a:extLst>
        </cdr:cNvPr>
        <cdr:cNvSpPr txBox="1"/>
      </cdr:nvSpPr>
      <cdr:spPr>
        <a:xfrm xmlns:a="http://schemas.openxmlformats.org/drawingml/2006/main">
          <a:off x="1733550" y="771525"/>
          <a:ext cx="1028700" cy="1438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bc</a:t>
          </a:r>
        </a:p>
      </cdr:txBody>
    </cdr:sp>
  </cdr:relSizeAnchor>
  <cdr:relSizeAnchor xmlns:cdr="http://schemas.openxmlformats.org/drawingml/2006/chartDrawing">
    <cdr:from>
      <cdr:x>0.42675</cdr:x>
      <cdr:y>0.10603</cdr:y>
    </cdr:from>
    <cdr:to>
      <cdr:x>0.66242</cdr:x>
      <cdr:y>0.45144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xmlns="" id="{3131CEE9-F81B-48B5-B50D-31228FFDBD81}"/>
            </a:ext>
          </a:extLst>
        </cdr:cNvPr>
        <cdr:cNvSpPr txBox="1"/>
      </cdr:nvSpPr>
      <cdr:spPr>
        <a:xfrm xmlns:a="http://schemas.openxmlformats.org/drawingml/2006/main">
          <a:off x="1837287" y="244407"/>
          <a:ext cx="1014630" cy="7961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ab</a:t>
          </a:r>
        </a:p>
      </cdr:txBody>
    </cdr:sp>
  </cdr:relSizeAnchor>
  <cdr:relSizeAnchor xmlns:cdr="http://schemas.openxmlformats.org/drawingml/2006/chartDrawing">
    <cdr:from>
      <cdr:x>0.53503</cdr:x>
      <cdr:y>0.22591</cdr:y>
    </cdr:from>
    <cdr:to>
      <cdr:x>0.80255</cdr:x>
      <cdr:y>0.51839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xmlns="" id="{2EBFE9F1-9FF2-46CB-BD87-81B96AA6B805}"/>
            </a:ext>
          </a:extLst>
        </cdr:cNvPr>
        <cdr:cNvSpPr txBox="1"/>
      </cdr:nvSpPr>
      <cdr:spPr>
        <a:xfrm xmlns:a="http://schemas.openxmlformats.org/drawingml/2006/main">
          <a:off x="2303465" y="520726"/>
          <a:ext cx="1151754" cy="6741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bc</a:t>
          </a:r>
        </a:p>
      </cdr:txBody>
    </cdr:sp>
  </cdr:relSizeAnchor>
  <cdr:relSizeAnchor xmlns:cdr="http://schemas.openxmlformats.org/drawingml/2006/chartDrawing">
    <cdr:from>
      <cdr:x>0.57749</cdr:x>
      <cdr:y>0.16435</cdr:y>
    </cdr:from>
    <cdr:to>
      <cdr:x>0.81741</cdr:x>
      <cdr:y>0.5376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xmlns="" id="{5FA85010-6408-4FF5-A4AB-888E3EA58797}"/>
            </a:ext>
          </a:extLst>
        </cdr:cNvPr>
        <cdr:cNvSpPr txBox="1"/>
      </cdr:nvSpPr>
      <cdr:spPr>
        <a:xfrm xmlns:a="http://schemas.openxmlformats.org/drawingml/2006/main">
          <a:off x="2590799" y="561975"/>
          <a:ext cx="1076325" cy="1276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</a:t>
          </a:r>
        </a:p>
      </cdr:txBody>
    </cdr:sp>
  </cdr:relSizeAnchor>
  <cdr:relSizeAnchor xmlns:cdr="http://schemas.openxmlformats.org/drawingml/2006/chartDrawing">
    <cdr:from>
      <cdr:x>0.62845</cdr:x>
      <cdr:y>0.1187</cdr:y>
    </cdr:from>
    <cdr:to>
      <cdr:x>0.86837</cdr:x>
      <cdr:y>0.43625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xmlns="" id="{0EE2D3DA-9328-4887-970A-DB480435864C}"/>
            </a:ext>
          </a:extLst>
        </cdr:cNvPr>
        <cdr:cNvSpPr txBox="1"/>
      </cdr:nvSpPr>
      <cdr:spPr>
        <a:xfrm xmlns:a="http://schemas.openxmlformats.org/drawingml/2006/main">
          <a:off x="2705666" y="273620"/>
          <a:ext cx="1032927" cy="7319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</a:t>
          </a:r>
        </a:p>
      </cdr:txBody>
    </cdr:sp>
  </cdr:relSizeAnchor>
  <cdr:relSizeAnchor xmlns:cdr="http://schemas.openxmlformats.org/drawingml/2006/chartDrawing">
    <cdr:from>
      <cdr:x>0.74735</cdr:x>
      <cdr:y>0.3429</cdr:y>
    </cdr:from>
    <cdr:to>
      <cdr:x>0.98301</cdr:x>
      <cdr:y>0.76073</cdr:y>
    </cdr:to>
    <cdr:sp macro="" textlink="">
      <cdr:nvSpPr>
        <cdr:cNvPr id="12" name="TextBox 11">
          <a:extLst xmlns:a="http://schemas.openxmlformats.org/drawingml/2006/main">
            <a:ext uri="{FF2B5EF4-FFF2-40B4-BE49-F238E27FC236}">
              <a16:creationId xmlns:a16="http://schemas.microsoft.com/office/drawing/2014/main" xmlns="" id="{D45E1958-6FA0-488F-982C-B44AF95D7C35}"/>
            </a:ext>
          </a:extLst>
        </cdr:cNvPr>
        <cdr:cNvSpPr txBox="1"/>
      </cdr:nvSpPr>
      <cdr:spPr>
        <a:xfrm xmlns:a="http://schemas.openxmlformats.org/drawingml/2006/main">
          <a:off x="3217566" y="790394"/>
          <a:ext cx="1014587" cy="9631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d</a:t>
          </a:r>
        </a:p>
      </cdr:txBody>
    </cdr:sp>
  </cdr:relSizeAnchor>
  <cdr:relSizeAnchor xmlns:cdr="http://schemas.openxmlformats.org/drawingml/2006/chartDrawing">
    <cdr:from>
      <cdr:x>0.77459</cdr:x>
      <cdr:y>0.21323</cdr:y>
    </cdr:from>
    <cdr:to>
      <cdr:x>0.99115</cdr:x>
      <cdr:y>0.63105</cdr:y>
    </cdr:to>
    <cdr:sp macro="" textlink="">
      <cdr:nvSpPr>
        <cdr:cNvPr id="13" name="TextBox 12">
          <a:extLst xmlns:a="http://schemas.openxmlformats.org/drawingml/2006/main">
            <a:ext uri="{FF2B5EF4-FFF2-40B4-BE49-F238E27FC236}">
              <a16:creationId xmlns:a16="http://schemas.microsoft.com/office/drawing/2014/main" xmlns="" id="{29A532EC-7152-4AB3-A580-383D70575745}"/>
            </a:ext>
          </a:extLst>
        </cdr:cNvPr>
        <cdr:cNvSpPr txBox="1"/>
      </cdr:nvSpPr>
      <cdr:spPr>
        <a:xfrm xmlns:a="http://schemas.openxmlformats.org/drawingml/2006/main">
          <a:off x="3334845" y="491513"/>
          <a:ext cx="932355" cy="9630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bc</a:t>
          </a:r>
        </a:p>
      </cdr:txBody>
    </cdr:sp>
  </cdr:relSizeAnchor>
  <cdr:relSizeAnchor xmlns:cdr="http://schemas.openxmlformats.org/drawingml/2006/chartDrawing">
    <cdr:from>
      <cdr:x>0.82166</cdr:x>
      <cdr:y>0.13946</cdr:y>
    </cdr:from>
    <cdr:to>
      <cdr:x>1</cdr:x>
      <cdr:y>0.66035</cdr:y>
    </cdr:to>
    <cdr:sp macro="" textlink="">
      <cdr:nvSpPr>
        <cdr:cNvPr id="14" name="TextBox 13">
          <a:extLst xmlns:a="http://schemas.openxmlformats.org/drawingml/2006/main">
            <a:ext uri="{FF2B5EF4-FFF2-40B4-BE49-F238E27FC236}">
              <a16:creationId xmlns:a16="http://schemas.microsoft.com/office/drawing/2014/main" xmlns="" id="{31E83737-FA6C-459D-A936-24916C920809}"/>
            </a:ext>
          </a:extLst>
        </cdr:cNvPr>
        <cdr:cNvSpPr txBox="1"/>
      </cdr:nvSpPr>
      <cdr:spPr>
        <a:xfrm xmlns:a="http://schemas.openxmlformats.org/drawingml/2006/main">
          <a:off x="3537493" y="321465"/>
          <a:ext cx="767807" cy="12006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</a:t>
          </a:r>
        </a:p>
      </cdr:txBody>
    </cdr:sp>
  </cdr:relSizeAnchor>
</c:userShapes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0.1465</cdr:x>
      <cdr:y>0.388</cdr:y>
    </cdr:from>
    <cdr:to>
      <cdr:x>0.36943</cdr:x>
      <cdr:y>0.80026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DB60287D-8145-4E64-B38A-D5ADDDE28280}"/>
            </a:ext>
          </a:extLst>
        </cdr:cNvPr>
        <cdr:cNvSpPr txBox="1"/>
      </cdr:nvSpPr>
      <cdr:spPr>
        <a:xfrm xmlns:a="http://schemas.openxmlformats.org/drawingml/2006/main">
          <a:off x="630726" y="1090228"/>
          <a:ext cx="959781" cy="11583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gh</a:t>
          </a:r>
        </a:p>
      </cdr:txBody>
    </cdr:sp>
  </cdr:relSizeAnchor>
  <cdr:relSizeAnchor xmlns:cdr="http://schemas.openxmlformats.org/drawingml/2006/chartDrawing">
    <cdr:from>
      <cdr:x>0.17195</cdr:x>
      <cdr:y>0.23734</cdr:y>
    </cdr:from>
    <cdr:to>
      <cdr:x>0.45321</cdr:x>
      <cdr:y>0.64961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xmlns="" id="{9BF8A21A-E3CF-4BFF-9DB6-C66F5664F8D5}"/>
            </a:ext>
          </a:extLst>
        </cdr:cNvPr>
        <cdr:cNvSpPr txBox="1"/>
      </cdr:nvSpPr>
      <cdr:spPr>
        <a:xfrm xmlns:a="http://schemas.openxmlformats.org/drawingml/2006/main">
          <a:off x="740277" y="666909"/>
          <a:ext cx="1210912" cy="1158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cde</a:t>
          </a:r>
        </a:p>
      </cdr:txBody>
    </cdr:sp>
  </cdr:relSizeAnchor>
  <cdr:relSizeAnchor xmlns:cdr="http://schemas.openxmlformats.org/drawingml/2006/chartDrawing">
    <cdr:from>
      <cdr:x>0.22882</cdr:x>
      <cdr:y>0.03634</cdr:y>
    </cdr:from>
    <cdr:to>
      <cdr:x>0.46718</cdr:x>
      <cdr:y>0.34553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xmlns="" id="{909A8133-1BCE-4BDA-AC09-D03562439E5D}"/>
            </a:ext>
          </a:extLst>
        </cdr:cNvPr>
        <cdr:cNvSpPr txBox="1"/>
      </cdr:nvSpPr>
      <cdr:spPr>
        <a:xfrm xmlns:a="http://schemas.openxmlformats.org/drawingml/2006/main">
          <a:off x="985155" y="102122"/>
          <a:ext cx="1026205" cy="8687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</a:t>
          </a:r>
        </a:p>
      </cdr:txBody>
    </cdr:sp>
  </cdr:relSizeAnchor>
  <cdr:relSizeAnchor xmlns:cdr="http://schemas.openxmlformats.org/drawingml/2006/chartDrawing">
    <cdr:from>
      <cdr:x>0.33935</cdr:x>
      <cdr:y>0.44952</cdr:y>
    </cdr:from>
    <cdr:to>
      <cdr:x>0.56228</cdr:x>
      <cdr:y>0.94533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xmlns="" id="{D0293123-B3F4-4FBE-8ABB-D0CA78EE24D1}"/>
            </a:ext>
          </a:extLst>
        </cdr:cNvPr>
        <cdr:cNvSpPr txBox="1"/>
      </cdr:nvSpPr>
      <cdr:spPr>
        <a:xfrm xmlns:a="http://schemas.openxmlformats.org/drawingml/2006/main">
          <a:off x="1461006" y="1263084"/>
          <a:ext cx="959780" cy="13931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h</a:t>
          </a:r>
        </a:p>
      </cdr:txBody>
    </cdr:sp>
  </cdr:relSizeAnchor>
  <cdr:relSizeAnchor xmlns:cdr="http://schemas.openxmlformats.org/drawingml/2006/chartDrawing">
    <cdr:from>
      <cdr:x>0.37401</cdr:x>
      <cdr:y>0.24305</cdr:y>
    </cdr:from>
    <cdr:to>
      <cdr:x>0.68702</cdr:x>
      <cdr:y>0.57453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xmlns="" id="{F040FF33-C3D9-48BD-ACE6-E842F6282AB6}"/>
            </a:ext>
          </a:extLst>
        </cdr:cNvPr>
        <cdr:cNvSpPr txBox="1"/>
      </cdr:nvSpPr>
      <cdr:spPr>
        <a:xfrm xmlns:a="http://schemas.openxmlformats.org/drawingml/2006/main">
          <a:off x="1610220" y="682935"/>
          <a:ext cx="1347622" cy="931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efg</a:t>
          </a:r>
        </a:p>
      </cdr:txBody>
    </cdr:sp>
  </cdr:relSizeAnchor>
  <cdr:relSizeAnchor xmlns:cdr="http://schemas.openxmlformats.org/drawingml/2006/chartDrawing">
    <cdr:from>
      <cdr:x>0.42454</cdr:x>
      <cdr:y>0.16965</cdr:y>
    </cdr:from>
    <cdr:to>
      <cdr:x>0.71117</cdr:x>
      <cdr:y>0.63205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xmlns="" id="{604D09CD-28E8-467F-B51C-11D5D4DA5697}"/>
            </a:ext>
          </a:extLst>
        </cdr:cNvPr>
        <cdr:cNvSpPr txBox="1"/>
      </cdr:nvSpPr>
      <cdr:spPr>
        <a:xfrm xmlns:a="http://schemas.openxmlformats.org/drawingml/2006/main">
          <a:off x="1827761" y="476701"/>
          <a:ext cx="1234029" cy="12992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be</a:t>
          </a:r>
        </a:p>
      </cdr:txBody>
    </cdr:sp>
  </cdr:relSizeAnchor>
  <cdr:relSizeAnchor xmlns:cdr="http://schemas.openxmlformats.org/drawingml/2006/chartDrawing">
    <cdr:from>
      <cdr:x>0.54249</cdr:x>
      <cdr:y>0.33883</cdr:y>
    </cdr:from>
    <cdr:to>
      <cdr:x>0.76637</cdr:x>
      <cdr:y>0.54217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xmlns="" id="{AECDED93-4894-4CB4-B7FD-3EF4174C5921}"/>
            </a:ext>
          </a:extLst>
        </cdr:cNvPr>
        <cdr:cNvSpPr txBox="1"/>
      </cdr:nvSpPr>
      <cdr:spPr>
        <a:xfrm xmlns:a="http://schemas.openxmlformats.org/drawingml/2006/main">
          <a:off x="2335566" y="952076"/>
          <a:ext cx="963877" cy="5713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g</a:t>
          </a:r>
        </a:p>
      </cdr:txBody>
    </cdr:sp>
  </cdr:relSizeAnchor>
  <cdr:relSizeAnchor xmlns:cdr="http://schemas.openxmlformats.org/drawingml/2006/chartDrawing">
    <cdr:from>
      <cdr:x>0.57535</cdr:x>
      <cdr:y>0.17244</cdr:y>
    </cdr:from>
    <cdr:to>
      <cdr:x>0.82767</cdr:x>
      <cdr:y>0.40921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xmlns="" id="{00A6D3A1-25A5-483E-84B8-BC2F38E34F93}"/>
            </a:ext>
          </a:extLst>
        </cdr:cNvPr>
        <cdr:cNvSpPr txBox="1"/>
      </cdr:nvSpPr>
      <cdr:spPr>
        <a:xfrm xmlns:a="http://schemas.openxmlformats.org/drawingml/2006/main">
          <a:off x="2477055" y="484528"/>
          <a:ext cx="1086314" cy="6652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ed</a:t>
          </a:r>
        </a:p>
      </cdr:txBody>
    </cdr:sp>
  </cdr:relSizeAnchor>
  <cdr:relSizeAnchor xmlns:cdr="http://schemas.openxmlformats.org/drawingml/2006/chartDrawing">
    <cdr:from>
      <cdr:x>0.6327</cdr:x>
      <cdr:y>0.01114</cdr:y>
    </cdr:from>
    <cdr:to>
      <cdr:x>0.88747</cdr:x>
      <cdr:y>0.39276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xmlns="" id="{113518F5-5607-4BCE-9DD4-A5E332C68493}"/>
            </a:ext>
          </a:extLst>
        </cdr:cNvPr>
        <cdr:cNvSpPr txBox="1"/>
      </cdr:nvSpPr>
      <cdr:spPr>
        <a:xfrm xmlns:a="http://schemas.openxmlformats.org/drawingml/2006/main">
          <a:off x="2838450" y="38099"/>
          <a:ext cx="1143000" cy="1304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</a:t>
          </a:r>
        </a:p>
      </cdr:txBody>
    </cdr:sp>
  </cdr:relSizeAnchor>
  <cdr:relSizeAnchor xmlns:cdr="http://schemas.openxmlformats.org/drawingml/2006/chartDrawing">
    <cdr:from>
      <cdr:x>0.74817</cdr:x>
      <cdr:y>0.46526</cdr:y>
    </cdr:from>
    <cdr:to>
      <cdr:x>0.96586</cdr:x>
      <cdr:y>0.77723</cdr:y>
    </cdr:to>
    <cdr:sp macro="" textlink="">
      <cdr:nvSpPr>
        <cdr:cNvPr id="11" name="TextBox 10">
          <a:extLst xmlns:a="http://schemas.openxmlformats.org/drawingml/2006/main">
            <a:ext uri="{FF2B5EF4-FFF2-40B4-BE49-F238E27FC236}">
              <a16:creationId xmlns:a16="http://schemas.microsoft.com/office/drawing/2014/main" xmlns="" id="{CFCE6555-4FF2-4295-8BDB-E5A5F4436D72}"/>
            </a:ext>
          </a:extLst>
        </cdr:cNvPr>
        <cdr:cNvSpPr txBox="1"/>
      </cdr:nvSpPr>
      <cdr:spPr>
        <a:xfrm xmlns:a="http://schemas.openxmlformats.org/drawingml/2006/main">
          <a:off x="3221114" y="1307313"/>
          <a:ext cx="937182" cy="8766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h</a:t>
          </a:r>
        </a:p>
      </cdr:txBody>
    </cdr:sp>
  </cdr:relSizeAnchor>
  <cdr:relSizeAnchor xmlns:cdr="http://schemas.openxmlformats.org/drawingml/2006/chartDrawing">
    <cdr:from>
      <cdr:x>0.78319</cdr:x>
      <cdr:y>0.32527</cdr:y>
    </cdr:from>
    <cdr:to>
      <cdr:x>1</cdr:x>
      <cdr:y>0.77096</cdr:y>
    </cdr:to>
    <cdr:sp macro="" textlink="">
      <cdr:nvSpPr>
        <cdr:cNvPr id="12" name="TextBox 11">
          <a:extLst xmlns:a="http://schemas.openxmlformats.org/drawingml/2006/main">
            <a:ext uri="{FF2B5EF4-FFF2-40B4-BE49-F238E27FC236}">
              <a16:creationId xmlns:a16="http://schemas.microsoft.com/office/drawing/2014/main" xmlns="" id="{29DDC6E8-E02F-4CA9-A5C0-416BBC65B4CB}"/>
            </a:ext>
          </a:extLst>
        </cdr:cNvPr>
        <cdr:cNvSpPr txBox="1"/>
      </cdr:nvSpPr>
      <cdr:spPr>
        <a:xfrm xmlns:a="http://schemas.openxmlformats.org/drawingml/2006/main">
          <a:off x="3371850" y="913976"/>
          <a:ext cx="933450" cy="1252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fg</a:t>
          </a:r>
        </a:p>
      </cdr:txBody>
    </cdr:sp>
  </cdr:relSizeAnchor>
  <cdr:relSizeAnchor xmlns:cdr="http://schemas.openxmlformats.org/drawingml/2006/chartDrawing">
    <cdr:from>
      <cdr:x>0.81678</cdr:x>
      <cdr:y>0.22791</cdr:y>
    </cdr:from>
    <cdr:to>
      <cdr:x>0.99558</cdr:x>
      <cdr:y>0.35883</cdr:y>
    </cdr:to>
    <cdr:sp macro="" textlink="">
      <cdr:nvSpPr>
        <cdr:cNvPr id="13" name="TextBox 12">
          <a:extLst xmlns:a="http://schemas.openxmlformats.org/drawingml/2006/main">
            <a:ext uri="{FF2B5EF4-FFF2-40B4-BE49-F238E27FC236}">
              <a16:creationId xmlns:a16="http://schemas.microsoft.com/office/drawing/2014/main" xmlns="" id="{CD30B5C9-72CE-4F45-8416-25691510C224}"/>
            </a:ext>
          </a:extLst>
        </cdr:cNvPr>
        <cdr:cNvSpPr txBox="1"/>
      </cdr:nvSpPr>
      <cdr:spPr>
        <a:xfrm xmlns:a="http://schemas.openxmlformats.org/drawingml/2006/main">
          <a:off x="3516488" y="640404"/>
          <a:ext cx="769762" cy="3678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def</a:t>
          </a:r>
        </a:p>
      </cdr:txBody>
    </cdr:sp>
  </cdr:relSizeAnchor>
</c:userShapes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0.14449</cdr:x>
      <cdr:y>0.07521</cdr:y>
    </cdr:from>
    <cdr:to>
      <cdr:x>0.37072</cdr:x>
      <cdr:y>0.20334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63288C4E-1681-4528-A371-5CC3F88CB6BB}"/>
            </a:ext>
          </a:extLst>
        </cdr:cNvPr>
        <cdr:cNvSpPr txBox="1"/>
      </cdr:nvSpPr>
      <cdr:spPr>
        <a:xfrm xmlns:a="http://schemas.openxmlformats.org/drawingml/2006/main">
          <a:off x="723900" y="257175"/>
          <a:ext cx="1133463" cy="4381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e</a:t>
          </a:r>
        </a:p>
      </cdr:txBody>
    </cdr:sp>
  </cdr:relSizeAnchor>
  <cdr:relSizeAnchor xmlns:cdr="http://schemas.openxmlformats.org/drawingml/2006/chartDrawing">
    <cdr:from>
      <cdr:x>0.19011</cdr:x>
      <cdr:y>0</cdr:y>
    </cdr:from>
    <cdr:to>
      <cdr:x>0.41065</cdr:x>
      <cdr:y>0.11421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xmlns="" id="{E9B32B1F-A692-46C6-A5A9-D6A817812B85}"/>
            </a:ext>
          </a:extLst>
        </cdr:cNvPr>
        <cdr:cNvSpPr txBox="1"/>
      </cdr:nvSpPr>
      <cdr:spPr>
        <a:xfrm xmlns:a="http://schemas.openxmlformats.org/drawingml/2006/main">
          <a:off x="952479" y="0"/>
          <a:ext cx="1104939" cy="3905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</a:t>
          </a:r>
        </a:p>
      </cdr:txBody>
    </cdr:sp>
  </cdr:relSizeAnchor>
  <cdr:relSizeAnchor xmlns:cdr="http://schemas.openxmlformats.org/drawingml/2006/chartDrawing">
    <cdr:from>
      <cdr:x>0.23923</cdr:x>
      <cdr:y>0.01577</cdr:y>
    </cdr:from>
    <cdr:to>
      <cdr:x>0.32669</cdr:x>
      <cdr:y>0.16204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xmlns="" id="{CF6CB1D6-A213-4B8D-A5F4-E87AC3673309}"/>
            </a:ext>
          </a:extLst>
        </cdr:cNvPr>
        <cdr:cNvSpPr txBox="1"/>
      </cdr:nvSpPr>
      <cdr:spPr>
        <a:xfrm xmlns:a="http://schemas.openxmlformats.org/drawingml/2006/main">
          <a:off x="1029947" y="32443"/>
          <a:ext cx="376541" cy="3009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ac</a:t>
          </a:r>
        </a:p>
      </cdr:txBody>
    </cdr:sp>
  </cdr:relSizeAnchor>
  <cdr:relSizeAnchor xmlns:cdr="http://schemas.openxmlformats.org/drawingml/2006/chartDrawing">
    <cdr:from>
      <cdr:x>0.33759</cdr:x>
      <cdr:y>0.26981</cdr:y>
    </cdr:from>
    <cdr:to>
      <cdr:x>0.54671</cdr:x>
      <cdr:y>0.59014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xmlns="" id="{90205865-3565-4A55-9EBC-0D9465E34532}"/>
            </a:ext>
          </a:extLst>
        </cdr:cNvPr>
        <cdr:cNvSpPr txBox="1"/>
      </cdr:nvSpPr>
      <cdr:spPr>
        <a:xfrm xmlns:a="http://schemas.openxmlformats.org/drawingml/2006/main">
          <a:off x="1479142" y="555103"/>
          <a:ext cx="916260" cy="6590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gh</a:t>
          </a:r>
        </a:p>
      </cdr:txBody>
    </cdr:sp>
  </cdr:relSizeAnchor>
  <cdr:relSizeAnchor xmlns:cdr="http://schemas.openxmlformats.org/drawingml/2006/chartDrawing">
    <cdr:from>
      <cdr:x>0.40875</cdr:x>
      <cdr:y>0.3663</cdr:y>
    </cdr:from>
    <cdr:to>
      <cdr:x>0.59125</cdr:x>
      <cdr:y>0.6337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xmlns="" id="{317CF9B8-F869-40C8-9694-5C36E884BAA4}"/>
            </a:ext>
          </a:extLst>
        </cdr:cNvPr>
        <cdr:cNvSpPr txBox="1"/>
      </cdr:nvSpPr>
      <cdr:spPr>
        <a:xfrm xmlns:a="http://schemas.openxmlformats.org/drawingml/2006/main">
          <a:off x="2047874" y="1252537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0.39299</cdr:x>
      <cdr:y>0.17059</cdr:y>
    </cdr:from>
    <cdr:to>
      <cdr:x>0.45002</cdr:x>
      <cdr:y>0.49649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xmlns="" id="{B7BAD2B6-AD0D-46BD-8E44-8FC09148C091}"/>
            </a:ext>
          </a:extLst>
        </cdr:cNvPr>
        <cdr:cNvSpPr txBox="1"/>
      </cdr:nvSpPr>
      <cdr:spPr>
        <a:xfrm xmlns:a="http://schemas.openxmlformats.org/drawingml/2006/main">
          <a:off x="1721895" y="350966"/>
          <a:ext cx="249889" cy="6705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g</a:t>
          </a:r>
        </a:p>
      </cdr:txBody>
    </cdr:sp>
  </cdr:relSizeAnchor>
  <cdr:relSizeAnchor xmlns:cdr="http://schemas.openxmlformats.org/drawingml/2006/chartDrawing">
    <cdr:from>
      <cdr:x>0.44106</cdr:x>
      <cdr:y>0.03064</cdr:y>
    </cdr:from>
    <cdr:to>
      <cdr:x>0.6654</cdr:x>
      <cdr:y>0.40111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xmlns="" id="{4AE193BF-0E39-4017-A6F1-70DC2FA52A1F}"/>
            </a:ext>
          </a:extLst>
        </cdr:cNvPr>
        <cdr:cNvSpPr txBox="1"/>
      </cdr:nvSpPr>
      <cdr:spPr>
        <a:xfrm xmlns:a="http://schemas.openxmlformats.org/drawingml/2006/main">
          <a:off x="2209776" y="104775"/>
          <a:ext cx="1123977" cy="12668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c</a:t>
          </a:r>
        </a:p>
      </cdr:txBody>
    </cdr:sp>
  </cdr:relSizeAnchor>
  <cdr:relSizeAnchor xmlns:cdr="http://schemas.openxmlformats.org/drawingml/2006/chartDrawing">
    <cdr:from>
      <cdr:x>0.5508</cdr:x>
      <cdr:y>0.21296</cdr:y>
    </cdr:from>
    <cdr:to>
      <cdr:x>0.77704</cdr:x>
      <cdr:y>0.40186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xmlns="" id="{2FA8A3F8-8937-4A26-96D2-83E823DECB7C}"/>
            </a:ext>
          </a:extLst>
        </cdr:cNvPr>
        <cdr:cNvSpPr txBox="1"/>
      </cdr:nvSpPr>
      <cdr:spPr>
        <a:xfrm xmlns:a="http://schemas.openxmlformats.org/drawingml/2006/main">
          <a:off x="2413338" y="438149"/>
          <a:ext cx="991248" cy="3886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f</a:t>
          </a:r>
        </a:p>
      </cdr:txBody>
    </cdr:sp>
  </cdr:relSizeAnchor>
  <cdr:relSizeAnchor xmlns:cdr="http://schemas.openxmlformats.org/drawingml/2006/chartDrawing">
    <cdr:from>
      <cdr:x>0.59125</cdr:x>
      <cdr:y>0.13649</cdr:y>
    </cdr:from>
    <cdr:to>
      <cdr:x>0.79087</cdr:x>
      <cdr:y>0.58496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xmlns="" id="{D70358DC-CD22-4371-AFA9-9E9076D3E6F4}"/>
            </a:ext>
          </a:extLst>
        </cdr:cNvPr>
        <cdr:cNvSpPr txBox="1"/>
      </cdr:nvSpPr>
      <cdr:spPr>
        <a:xfrm xmlns:a="http://schemas.openxmlformats.org/drawingml/2006/main">
          <a:off x="2962274" y="466725"/>
          <a:ext cx="1000125" cy="1533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ef</a:t>
          </a:r>
        </a:p>
      </cdr:txBody>
    </cdr:sp>
  </cdr:relSizeAnchor>
  <cdr:relSizeAnchor xmlns:cdr="http://schemas.openxmlformats.org/drawingml/2006/chartDrawing">
    <cdr:from>
      <cdr:x>0.64259</cdr:x>
      <cdr:y>0.07799</cdr:y>
    </cdr:from>
    <cdr:to>
      <cdr:x>0.85932</cdr:x>
      <cdr:y>0.55153</cdr:y>
    </cdr:to>
    <cdr:sp macro="" textlink="">
      <cdr:nvSpPr>
        <cdr:cNvPr id="11" name="TextBox 10">
          <a:extLst xmlns:a="http://schemas.openxmlformats.org/drawingml/2006/main">
            <a:ext uri="{FF2B5EF4-FFF2-40B4-BE49-F238E27FC236}">
              <a16:creationId xmlns:a16="http://schemas.microsoft.com/office/drawing/2014/main" xmlns="" id="{97943E4E-AC96-43DB-9DC9-9DC833E4662F}"/>
            </a:ext>
          </a:extLst>
        </cdr:cNvPr>
        <cdr:cNvSpPr txBox="1"/>
      </cdr:nvSpPr>
      <cdr:spPr>
        <a:xfrm xmlns:a="http://schemas.openxmlformats.org/drawingml/2006/main">
          <a:off x="3219449" y="266701"/>
          <a:ext cx="1085850" cy="1619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d</a:t>
          </a:r>
        </a:p>
      </cdr:txBody>
    </cdr:sp>
  </cdr:relSizeAnchor>
  <cdr:relSizeAnchor xmlns:cdr="http://schemas.openxmlformats.org/drawingml/2006/chartDrawing">
    <cdr:from>
      <cdr:x>0.74715</cdr:x>
      <cdr:y>0.26741</cdr:y>
    </cdr:from>
    <cdr:to>
      <cdr:x>0.96008</cdr:x>
      <cdr:y>0.63788</cdr:y>
    </cdr:to>
    <cdr:sp macro="" textlink="">
      <cdr:nvSpPr>
        <cdr:cNvPr id="12" name="TextBox 11">
          <a:extLst xmlns:a="http://schemas.openxmlformats.org/drawingml/2006/main">
            <a:ext uri="{FF2B5EF4-FFF2-40B4-BE49-F238E27FC236}">
              <a16:creationId xmlns:a16="http://schemas.microsoft.com/office/drawing/2014/main" xmlns="" id="{20218BE5-FED3-470A-970E-1C92CA5D2DA4}"/>
            </a:ext>
          </a:extLst>
        </cdr:cNvPr>
        <cdr:cNvSpPr txBox="1"/>
      </cdr:nvSpPr>
      <cdr:spPr>
        <a:xfrm xmlns:a="http://schemas.openxmlformats.org/drawingml/2006/main">
          <a:off x="3743324" y="914400"/>
          <a:ext cx="1066800" cy="1266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</a:t>
          </a:r>
        </a:p>
      </cdr:txBody>
    </cdr:sp>
  </cdr:relSizeAnchor>
  <cdr:relSizeAnchor xmlns:cdr="http://schemas.openxmlformats.org/drawingml/2006/chartDrawing">
    <cdr:from>
      <cdr:x>0.78897</cdr:x>
      <cdr:y>0.18106</cdr:y>
    </cdr:from>
    <cdr:to>
      <cdr:x>1</cdr:x>
      <cdr:y>0.55432</cdr:y>
    </cdr:to>
    <cdr:sp macro="" textlink="">
      <cdr:nvSpPr>
        <cdr:cNvPr id="13" name="TextBox 12">
          <a:extLst xmlns:a="http://schemas.openxmlformats.org/drawingml/2006/main">
            <a:ext uri="{FF2B5EF4-FFF2-40B4-BE49-F238E27FC236}">
              <a16:creationId xmlns:a16="http://schemas.microsoft.com/office/drawing/2014/main" xmlns="" id="{A3750189-84E5-47D0-9AC0-468190D9414B}"/>
            </a:ext>
          </a:extLst>
        </cdr:cNvPr>
        <cdr:cNvSpPr txBox="1"/>
      </cdr:nvSpPr>
      <cdr:spPr>
        <a:xfrm xmlns:a="http://schemas.openxmlformats.org/drawingml/2006/main">
          <a:off x="3952874" y="619125"/>
          <a:ext cx="1057275" cy="1276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gh</a:t>
          </a:r>
        </a:p>
      </cdr:txBody>
    </cdr:sp>
  </cdr:relSizeAnchor>
  <cdr:relSizeAnchor xmlns:cdr="http://schemas.openxmlformats.org/drawingml/2006/chartDrawing">
    <cdr:from>
      <cdr:x>0.8365</cdr:x>
      <cdr:y>0.05292</cdr:y>
    </cdr:from>
    <cdr:to>
      <cdr:x>1</cdr:x>
      <cdr:y>0.39554</cdr:y>
    </cdr:to>
    <cdr:sp macro="" textlink="">
      <cdr:nvSpPr>
        <cdr:cNvPr id="14" name="TextBox 13">
          <a:extLst xmlns:a="http://schemas.openxmlformats.org/drawingml/2006/main">
            <a:ext uri="{FF2B5EF4-FFF2-40B4-BE49-F238E27FC236}">
              <a16:creationId xmlns:a16="http://schemas.microsoft.com/office/drawing/2014/main" xmlns="" id="{CF04C7BD-9189-4BBB-8DA1-DF5553A0EE1F}"/>
            </a:ext>
          </a:extLst>
        </cdr:cNvPr>
        <cdr:cNvSpPr txBox="1"/>
      </cdr:nvSpPr>
      <cdr:spPr>
        <a:xfrm xmlns:a="http://schemas.openxmlformats.org/drawingml/2006/main">
          <a:off x="4190999" y="180975"/>
          <a:ext cx="819150" cy="1171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c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</xdr:colOff>
      <xdr:row>11</xdr:row>
      <xdr:rowOff>171450</xdr:rowOff>
    </xdr:from>
    <xdr:to>
      <xdr:col>17</xdr:col>
      <xdr:colOff>161925</xdr:colOff>
      <xdr:row>29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0.12102</cdr:x>
      <cdr:y>0.24791</cdr:y>
    </cdr:from>
    <cdr:to>
      <cdr:x>0.19958</cdr:x>
      <cdr:y>0.39833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A7D7C723-4A22-40B6-87BF-6A7AB57E096B}"/>
            </a:ext>
          </a:extLst>
        </cdr:cNvPr>
        <cdr:cNvSpPr txBox="1"/>
      </cdr:nvSpPr>
      <cdr:spPr>
        <a:xfrm xmlns:a="http://schemas.openxmlformats.org/drawingml/2006/main">
          <a:off x="542928" y="847725"/>
          <a:ext cx="352421" cy="5143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abc</a:t>
          </a:r>
        </a:p>
      </cdr:txBody>
    </cdr:sp>
  </cdr:relSizeAnchor>
  <cdr:relSizeAnchor xmlns:cdr="http://schemas.openxmlformats.org/drawingml/2006/chartDrawing">
    <cdr:from>
      <cdr:x>0.1696</cdr:x>
      <cdr:y>0.20508</cdr:y>
    </cdr:from>
    <cdr:to>
      <cdr:x>0.23117</cdr:x>
      <cdr:y>0.32486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xmlns="" id="{8DBAEA87-8152-441A-B365-DB3D2B48AD8F}"/>
            </a:ext>
          </a:extLst>
        </cdr:cNvPr>
        <cdr:cNvSpPr txBox="1"/>
      </cdr:nvSpPr>
      <cdr:spPr>
        <a:xfrm xmlns:a="http://schemas.openxmlformats.org/drawingml/2006/main">
          <a:off x="743104" y="623132"/>
          <a:ext cx="269761" cy="363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abc</a:t>
          </a:r>
        </a:p>
      </cdr:txBody>
    </cdr:sp>
  </cdr:relSizeAnchor>
  <cdr:relSizeAnchor xmlns:cdr="http://schemas.openxmlformats.org/drawingml/2006/chartDrawing">
    <cdr:from>
      <cdr:x>0.24189</cdr:x>
      <cdr:y>0.02959</cdr:y>
    </cdr:from>
    <cdr:to>
      <cdr:x>0.28435</cdr:x>
      <cdr:y>0.12152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xmlns="" id="{71F883CD-4300-492C-833B-42D0CE81CF6A}"/>
            </a:ext>
          </a:extLst>
        </cdr:cNvPr>
        <cdr:cNvSpPr txBox="1"/>
      </cdr:nvSpPr>
      <cdr:spPr>
        <a:xfrm xmlns:a="http://schemas.openxmlformats.org/drawingml/2006/main">
          <a:off x="1059833" y="89918"/>
          <a:ext cx="186041" cy="2793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</a:t>
          </a:r>
        </a:p>
      </cdr:txBody>
    </cdr:sp>
  </cdr:relSizeAnchor>
  <cdr:relSizeAnchor xmlns:cdr="http://schemas.openxmlformats.org/drawingml/2006/chartDrawing">
    <cdr:from>
      <cdr:x>0.34395</cdr:x>
      <cdr:y>0.28691</cdr:y>
    </cdr:from>
    <cdr:to>
      <cdr:x>0.41614</cdr:x>
      <cdr:y>0.40947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xmlns="" id="{CE93C9B9-0F2A-4638-BC5C-76B375109FDA}"/>
            </a:ext>
          </a:extLst>
        </cdr:cNvPr>
        <cdr:cNvSpPr txBox="1"/>
      </cdr:nvSpPr>
      <cdr:spPr>
        <a:xfrm xmlns:a="http://schemas.openxmlformats.org/drawingml/2006/main">
          <a:off x="1543054" y="981075"/>
          <a:ext cx="323864" cy="419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</a:t>
          </a:r>
        </a:p>
      </cdr:txBody>
    </cdr:sp>
  </cdr:relSizeAnchor>
  <cdr:relSizeAnchor xmlns:cdr="http://schemas.openxmlformats.org/drawingml/2006/chartDrawing">
    <cdr:from>
      <cdr:x>0.37367</cdr:x>
      <cdr:y>0.22563</cdr:y>
    </cdr:from>
    <cdr:to>
      <cdr:x>0.43949</cdr:x>
      <cdr:y>0.39554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xmlns="" id="{DBC48C8A-5E68-4C6E-BBDA-5817B506796A}"/>
            </a:ext>
          </a:extLst>
        </cdr:cNvPr>
        <cdr:cNvSpPr txBox="1"/>
      </cdr:nvSpPr>
      <cdr:spPr>
        <a:xfrm xmlns:a="http://schemas.openxmlformats.org/drawingml/2006/main">
          <a:off x="1676386" y="771525"/>
          <a:ext cx="295287" cy="5810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abc</a:t>
          </a:r>
        </a:p>
      </cdr:txBody>
    </cdr:sp>
  </cdr:relSizeAnchor>
  <cdr:relSizeAnchor xmlns:cdr="http://schemas.openxmlformats.org/drawingml/2006/chartDrawing">
    <cdr:from>
      <cdr:x>0.42034</cdr:x>
      <cdr:y>0.10062</cdr:y>
    </cdr:from>
    <cdr:to>
      <cdr:x>0.48403</cdr:x>
      <cdr:y>0.19254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xmlns="" id="{522E5C5B-D9D6-4397-B6EB-FAE787F03C1F}"/>
            </a:ext>
          </a:extLst>
        </cdr:cNvPr>
        <cdr:cNvSpPr txBox="1"/>
      </cdr:nvSpPr>
      <cdr:spPr>
        <a:xfrm xmlns:a="http://schemas.openxmlformats.org/drawingml/2006/main">
          <a:off x="1841702" y="305720"/>
          <a:ext cx="279058" cy="2792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</a:t>
          </a:r>
        </a:p>
      </cdr:txBody>
    </cdr:sp>
  </cdr:relSizeAnchor>
  <cdr:relSizeAnchor xmlns:cdr="http://schemas.openxmlformats.org/drawingml/2006/chartDrawing">
    <cdr:from>
      <cdr:x>0.53079</cdr:x>
      <cdr:y>0.27183</cdr:y>
    </cdr:from>
    <cdr:to>
      <cdr:x>0.59023</cdr:x>
      <cdr:y>0.43873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xmlns="" id="{FE4A557C-C1E8-445B-A85B-1E6FF235388E}"/>
            </a:ext>
          </a:extLst>
        </cdr:cNvPr>
        <cdr:cNvSpPr txBox="1"/>
      </cdr:nvSpPr>
      <cdr:spPr>
        <a:xfrm xmlns:a="http://schemas.openxmlformats.org/drawingml/2006/main">
          <a:off x="2325656" y="825943"/>
          <a:ext cx="260436" cy="5071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bc</a:t>
          </a:r>
        </a:p>
      </cdr:txBody>
    </cdr:sp>
  </cdr:relSizeAnchor>
  <cdr:relSizeAnchor xmlns:cdr="http://schemas.openxmlformats.org/drawingml/2006/chartDrawing">
    <cdr:from>
      <cdr:x>0.57316</cdr:x>
      <cdr:y>0.2192</cdr:y>
    </cdr:from>
    <cdr:to>
      <cdr:x>0.63491</cdr:x>
      <cdr:y>0.38581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xmlns="" id="{1E832A7B-A646-4B49-98BF-E207CCFBD45F}"/>
            </a:ext>
          </a:extLst>
        </cdr:cNvPr>
        <cdr:cNvSpPr txBox="1"/>
      </cdr:nvSpPr>
      <cdr:spPr>
        <a:xfrm xmlns:a="http://schemas.openxmlformats.org/drawingml/2006/main">
          <a:off x="2511297" y="666024"/>
          <a:ext cx="270571" cy="5062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abc</a:t>
          </a:r>
        </a:p>
      </cdr:txBody>
    </cdr:sp>
  </cdr:relSizeAnchor>
  <cdr:relSizeAnchor xmlns:cdr="http://schemas.openxmlformats.org/drawingml/2006/chartDrawing">
    <cdr:from>
      <cdr:x>0.62633</cdr:x>
      <cdr:y>0.06685</cdr:y>
    </cdr:from>
    <cdr:to>
      <cdr:x>0.70701</cdr:x>
      <cdr:y>0.15042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xmlns="" id="{724CBCFF-D508-414F-BF88-37DC74073943}"/>
            </a:ext>
          </a:extLst>
        </cdr:cNvPr>
        <cdr:cNvSpPr txBox="1"/>
      </cdr:nvSpPr>
      <cdr:spPr>
        <a:xfrm xmlns:a="http://schemas.openxmlformats.org/drawingml/2006/main">
          <a:off x="2809874" y="228600"/>
          <a:ext cx="3619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</a:t>
          </a:r>
        </a:p>
      </cdr:txBody>
    </cdr:sp>
  </cdr:relSizeAnchor>
  <cdr:relSizeAnchor xmlns:cdr="http://schemas.openxmlformats.org/drawingml/2006/chartDrawing">
    <cdr:from>
      <cdr:x>0.7431</cdr:x>
      <cdr:y>0.37071</cdr:y>
    </cdr:from>
    <cdr:to>
      <cdr:x>0.79681</cdr:x>
      <cdr:y>0.53449</cdr:y>
    </cdr:to>
    <cdr:sp macro="" textlink="">
      <cdr:nvSpPr>
        <cdr:cNvPr id="11" name="TextBox 10">
          <a:extLst xmlns:a="http://schemas.openxmlformats.org/drawingml/2006/main">
            <a:ext uri="{FF2B5EF4-FFF2-40B4-BE49-F238E27FC236}">
              <a16:creationId xmlns:a16="http://schemas.microsoft.com/office/drawing/2014/main" xmlns="" id="{59A715D3-736C-47F2-BCE8-2A917DC04114}"/>
            </a:ext>
          </a:extLst>
        </cdr:cNvPr>
        <cdr:cNvSpPr txBox="1"/>
      </cdr:nvSpPr>
      <cdr:spPr>
        <a:xfrm xmlns:a="http://schemas.openxmlformats.org/drawingml/2006/main">
          <a:off x="3255892" y="1126381"/>
          <a:ext cx="235342" cy="4976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</a:t>
          </a:r>
        </a:p>
      </cdr:txBody>
    </cdr:sp>
  </cdr:relSizeAnchor>
  <cdr:relSizeAnchor xmlns:cdr="http://schemas.openxmlformats.org/drawingml/2006/chartDrawing">
    <cdr:from>
      <cdr:x>0.7688</cdr:x>
      <cdr:y>0.2865</cdr:y>
    </cdr:from>
    <cdr:to>
      <cdr:x>0.98913</cdr:x>
      <cdr:y>0.45928</cdr:y>
    </cdr:to>
    <cdr:sp macro="" textlink="">
      <cdr:nvSpPr>
        <cdr:cNvPr id="12" name="TextBox 11">
          <a:extLst xmlns:a="http://schemas.openxmlformats.org/drawingml/2006/main">
            <a:ext uri="{FF2B5EF4-FFF2-40B4-BE49-F238E27FC236}">
              <a16:creationId xmlns:a16="http://schemas.microsoft.com/office/drawing/2014/main" xmlns="" id="{70A45CD5-661E-4401-BC93-8A1609AE55BD}"/>
            </a:ext>
          </a:extLst>
        </cdr:cNvPr>
        <cdr:cNvSpPr txBox="1"/>
      </cdr:nvSpPr>
      <cdr:spPr>
        <a:xfrm xmlns:a="http://schemas.openxmlformats.org/drawingml/2006/main">
          <a:off x="3368508" y="870511"/>
          <a:ext cx="965366" cy="5250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abc</a:t>
          </a:r>
        </a:p>
      </cdr:txBody>
    </cdr:sp>
  </cdr:relSizeAnchor>
  <cdr:relSizeAnchor xmlns:cdr="http://schemas.openxmlformats.org/drawingml/2006/chartDrawing">
    <cdr:from>
      <cdr:x>0.82378</cdr:x>
      <cdr:y>0.13371</cdr:y>
    </cdr:from>
    <cdr:to>
      <cdr:x>1</cdr:x>
      <cdr:y>0.27298</cdr:y>
    </cdr:to>
    <cdr:sp macro="" textlink="">
      <cdr:nvSpPr>
        <cdr:cNvPr id="13" name="TextBox 12">
          <a:extLst xmlns:a="http://schemas.openxmlformats.org/drawingml/2006/main">
            <a:ext uri="{FF2B5EF4-FFF2-40B4-BE49-F238E27FC236}">
              <a16:creationId xmlns:a16="http://schemas.microsoft.com/office/drawing/2014/main" xmlns="" id="{14E01C62-5A12-4AB7-916C-F588083FDD3A}"/>
            </a:ext>
          </a:extLst>
        </cdr:cNvPr>
        <cdr:cNvSpPr txBox="1"/>
      </cdr:nvSpPr>
      <cdr:spPr>
        <a:xfrm xmlns:a="http://schemas.openxmlformats.org/drawingml/2006/main">
          <a:off x="3695703" y="457201"/>
          <a:ext cx="790571" cy="4762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</a:t>
          </a:r>
        </a:p>
      </cdr:txBody>
    </cdr:sp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</xdr:colOff>
      <xdr:row>11</xdr:row>
      <xdr:rowOff>171450</xdr:rowOff>
    </xdr:from>
    <xdr:to>
      <xdr:col>16</xdr:col>
      <xdr:colOff>495301</xdr:colOff>
      <xdr:row>23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0.15074</cdr:x>
      <cdr:y>0.46797</cdr:y>
    </cdr:from>
    <cdr:to>
      <cdr:x>0.3673</cdr:x>
      <cdr:y>0.64345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ADF4F5A2-CD29-4391-94BE-C806035B28D8}"/>
            </a:ext>
          </a:extLst>
        </cdr:cNvPr>
        <cdr:cNvSpPr txBox="1"/>
      </cdr:nvSpPr>
      <cdr:spPr>
        <a:xfrm xmlns:a="http://schemas.openxmlformats.org/drawingml/2006/main">
          <a:off x="676261" y="1600199"/>
          <a:ext cx="971547" cy="6000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</a:t>
          </a:r>
        </a:p>
      </cdr:txBody>
    </cdr:sp>
  </cdr:relSizeAnchor>
  <cdr:relSizeAnchor xmlns:cdr="http://schemas.openxmlformats.org/drawingml/2006/chartDrawing">
    <cdr:from>
      <cdr:x>0.1875</cdr:x>
      <cdr:y>0.3</cdr:y>
    </cdr:from>
    <cdr:to>
      <cdr:x>0.40552</cdr:x>
      <cdr:y>0.66017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xmlns="" id="{70B61996-E44C-4CB8-8627-0C97E5C861EC}"/>
            </a:ext>
          </a:extLst>
        </cdr:cNvPr>
        <cdr:cNvSpPr txBox="1"/>
      </cdr:nvSpPr>
      <cdr:spPr>
        <a:xfrm xmlns:a="http://schemas.openxmlformats.org/drawingml/2006/main">
          <a:off x="514349" y="685800"/>
          <a:ext cx="598074" cy="8233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bc</a:t>
          </a:r>
        </a:p>
      </cdr:txBody>
    </cdr:sp>
  </cdr:relSizeAnchor>
  <cdr:relSizeAnchor xmlns:cdr="http://schemas.openxmlformats.org/drawingml/2006/chartDrawing">
    <cdr:from>
      <cdr:x>0.22293</cdr:x>
      <cdr:y>0.22563</cdr:y>
    </cdr:from>
    <cdr:to>
      <cdr:x>0.47346</cdr:x>
      <cdr:y>0.53203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xmlns="" id="{169B3A1E-85CD-467E-87CA-314C57D3556C}"/>
            </a:ext>
          </a:extLst>
        </cdr:cNvPr>
        <cdr:cNvSpPr txBox="1"/>
      </cdr:nvSpPr>
      <cdr:spPr>
        <a:xfrm xmlns:a="http://schemas.openxmlformats.org/drawingml/2006/main">
          <a:off x="1000124" y="771525"/>
          <a:ext cx="1123950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bcd</a:t>
          </a:r>
        </a:p>
      </cdr:txBody>
    </cdr:sp>
  </cdr:relSizeAnchor>
  <cdr:relSizeAnchor xmlns:cdr="http://schemas.openxmlformats.org/drawingml/2006/chartDrawing">
    <cdr:from>
      <cdr:x>0.36806</cdr:x>
      <cdr:y>0.32917</cdr:y>
    </cdr:from>
    <cdr:to>
      <cdr:x>0.57113</cdr:x>
      <cdr:y>0.67131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xmlns="" id="{060BEA1D-B1D2-4A2F-87B3-85B8481B13E6}"/>
            </a:ext>
          </a:extLst>
        </cdr:cNvPr>
        <cdr:cNvSpPr txBox="1"/>
      </cdr:nvSpPr>
      <cdr:spPr>
        <a:xfrm xmlns:a="http://schemas.openxmlformats.org/drawingml/2006/main">
          <a:off x="1009649" y="752475"/>
          <a:ext cx="557075" cy="7821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cd</a:t>
          </a:r>
        </a:p>
      </cdr:txBody>
    </cdr:sp>
  </cdr:relSizeAnchor>
  <cdr:relSizeAnchor xmlns:cdr="http://schemas.openxmlformats.org/drawingml/2006/chartDrawing">
    <cdr:from>
      <cdr:x>0.3949</cdr:x>
      <cdr:y>0.1727</cdr:y>
    </cdr:from>
    <cdr:to>
      <cdr:x>0.59873</cdr:x>
      <cdr:y>0.45125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xmlns="" id="{C186FFEC-3E18-47F3-BE63-1CBAF87C49E0}"/>
            </a:ext>
          </a:extLst>
        </cdr:cNvPr>
        <cdr:cNvSpPr txBox="1"/>
      </cdr:nvSpPr>
      <cdr:spPr>
        <a:xfrm xmlns:a="http://schemas.openxmlformats.org/drawingml/2006/main">
          <a:off x="1771649" y="590550"/>
          <a:ext cx="914400" cy="952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ef</a:t>
          </a:r>
        </a:p>
      </cdr:txBody>
    </cdr:sp>
  </cdr:relSizeAnchor>
  <cdr:relSizeAnchor xmlns:cdr="http://schemas.openxmlformats.org/drawingml/2006/chartDrawing">
    <cdr:from>
      <cdr:x>0.56688</cdr:x>
      <cdr:y>0.53482</cdr:y>
    </cdr:from>
    <cdr:to>
      <cdr:x>0.7707</cdr:x>
      <cdr:y>0.80223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xmlns="" id="{9A331CF6-0CB1-4E32-B5FB-5F674F5BAEF7}"/>
            </a:ext>
          </a:extLst>
        </cdr:cNvPr>
        <cdr:cNvSpPr txBox="1"/>
      </cdr:nvSpPr>
      <cdr:spPr>
        <a:xfrm xmlns:a="http://schemas.openxmlformats.org/drawingml/2006/main">
          <a:off x="2543174" y="1828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0.54989</cdr:x>
      <cdr:y>0.48189</cdr:y>
    </cdr:from>
    <cdr:to>
      <cdr:x>0.75372</cdr:x>
      <cdr:y>0.80501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xmlns="" id="{4304A32B-5C97-4552-9174-0C1863D5B4DC}"/>
            </a:ext>
          </a:extLst>
        </cdr:cNvPr>
        <cdr:cNvSpPr txBox="1"/>
      </cdr:nvSpPr>
      <cdr:spPr>
        <a:xfrm xmlns:a="http://schemas.openxmlformats.org/drawingml/2006/main">
          <a:off x="2466974" y="1647825"/>
          <a:ext cx="914400" cy="1104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</a:t>
          </a:r>
        </a:p>
      </cdr:txBody>
    </cdr:sp>
  </cdr:relSizeAnchor>
  <cdr:relSizeAnchor xmlns:cdr="http://schemas.openxmlformats.org/drawingml/2006/chartDrawing">
    <cdr:from>
      <cdr:x>0.58811</cdr:x>
      <cdr:y>0.26184</cdr:y>
    </cdr:from>
    <cdr:to>
      <cdr:x>0.83015</cdr:x>
      <cdr:y>0.58496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xmlns="" id="{28FF9522-96B4-4B97-8082-EED7352F7BF1}"/>
            </a:ext>
          </a:extLst>
        </cdr:cNvPr>
        <cdr:cNvSpPr txBox="1"/>
      </cdr:nvSpPr>
      <cdr:spPr>
        <a:xfrm xmlns:a="http://schemas.openxmlformats.org/drawingml/2006/main">
          <a:off x="2638424" y="895350"/>
          <a:ext cx="1085850" cy="1104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cd</a:t>
          </a:r>
        </a:p>
      </cdr:txBody>
    </cdr:sp>
  </cdr:relSizeAnchor>
  <cdr:relSizeAnchor xmlns:cdr="http://schemas.openxmlformats.org/drawingml/2006/chartDrawing">
    <cdr:from>
      <cdr:x>0.62845</cdr:x>
      <cdr:y>0.16992</cdr:y>
    </cdr:from>
    <cdr:to>
      <cdr:x>0.85987</cdr:x>
      <cdr:y>0.47911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xmlns="" id="{62BCDEEF-C372-4F11-AF1E-9C5EB8096323}"/>
            </a:ext>
          </a:extLst>
        </cdr:cNvPr>
        <cdr:cNvSpPr txBox="1"/>
      </cdr:nvSpPr>
      <cdr:spPr>
        <a:xfrm xmlns:a="http://schemas.openxmlformats.org/drawingml/2006/main">
          <a:off x="2819399" y="581025"/>
          <a:ext cx="1038225" cy="1057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ef</a:t>
          </a:r>
        </a:p>
      </cdr:txBody>
    </cdr:sp>
  </cdr:relSizeAnchor>
  <cdr:relSizeAnchor xmlns:cdr="http://schemas.openxmlformats.org/drawingml/2006/chartDrawing">
    <cdr:from>
      <cdr:x>0.7431</cdr:x>
      <cdr:y>0.40669</cdr:y>
    </cdr:from>
    <cdr:to>
      <cdr:x>0.98089</cdr:x>
      <cdr:y>0.70752</cdr:y>
    </cdr:to>
    <cdr:sp macro="" textlink="">
      <cdr:nvSpPr>
        <cdr:cNvPr id="11" name="TextBox 10">
          <a:extLst xmlns:a="http://schemas.openxmlformats.org/drawingml/2006/main">
            <a:ext uri="{FF2B5EF4-FFF2-40B4-BE49-F238E27FC236}">
              <a16:creationId xmlns:a16="http://schemas.microsoft.com/office/drawing/2014/main" xmlns="" id="{76A97FFC-78AD-4FE2-B8D4-D9528D8DA696}"/>
            </a:ext>
          </a:extLst>
        </cdr:cNvPr>
        <cdr:cNvSpPr txBox="1"/>
      </cdr:nvSpPr>
      <cdr:spPr>
        <a:xfrm xmlns:a="http://schemas.openxmlformats.org/drawingml/2006/main">
          <a:off x="3333749" y="1390650"/>
          <a:ext cx="1066800" cy="1028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cd</a:t>
          </a:r>
        </a:p>
      </cdr:txBody>
    </cdr:sp>
  </cdr:relSizeAnchor>
  <cdr:relSizeAnchor xmlns:cdr="http://schemas.openxmlformats.org/drawingml/2006/chartDrawing">
    <cdr:from>
      <cdr:x>0.79167</cdr:x>
      <cdr:y>0.22083</cdr:y>
    </cdr:from>
    <cdr:to>
      <cdr:x>1</cdr:x>
      <cdr:y>0.57103</cdr:y>
    </cdr:to>
    <cdr:sp macro="" textlink="">
      <cdr:nvSpPr>
        <cdr:cNvPr id="12" name="TextBox 11">
          <a:extLst xmlns:a="http://schemas.openxmlformats.org/drawingml/2006/main">
            <a:ext uri="{FF2B5EF4-FFF2-40B4-BE49-F238E27FC236}">
              <a16:creationId xmlns:a16="http://schemas.microsoft.com/office/drawing/2014/main" xmlns="" id="{81EDD3B8-1133-4BBD-BD6B-9359C5C342EC}"/>
            </a:ext>
          </a:extLst>
        </cdr:cNvPr>
        <cdr:cNvSpPr txBox="1"/>
      </cdr:nvSpPr>
      <cdr:spPr>
        <a:xfrm xmlns:a="http://schemas.openxmlformats.org/drawingml/2006/main">
          <a:off x="2171699" y="504825"/>
          <a:ext cx="571501" cy="80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gh</a:t>
          </a:r>
        </a:p>
      </cdr:txBody>
    </cdr:sp>
  </cdr:relSizeAnchor>
  <cdr:relSizeAnchor xmlns:cdr="http://schemas.openxmlformats.org/drawingml/2006/chartDrawing">
    <cdr:from>
      <cdr:x>0.42887</cdr:x>
      <cdr:y>0.08914</cdr:y>
    </cdr:from>
    <cdr:to>
      <cdr:x>0.48408</cdr:x>
      <cdr:y>0.16713</cdr:y>
    </cdr:to>
    <cdr:sp macro="" textlink="">
      <cdr:nvSpPr>
        <cdr:cNvPr id="13" name="TextBox 12">
          <a:extLst xmlns:a="http://schemas.openxmlformats.org/drawingml/2006/main">
            <a:ext uri="{FF2B5EF4-FFF2-40B4-BE49-F238E27FC236}">
              <a16:creationId xmlns:a16="http://schemas.microsoft.com/office/drawing/2014/main" xmlns="" id="{D2097198-AFC6-436E-A11E-D9456A03B2DF}"/>
            </a:ext>
          </a:extLst>
        </cdr:cNvPr>
        <cdr:cNvSpPr txBox="1"/>
      </cdr:nvSpPr>
      <cdr:spPr>
        <a:xfrm xmlns:a="http://schemas.openxmlformats.org/drawingml/2006/main">
          <a:off x="1924050" y="304801"/>
          <a:ext cx="2476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bc</a:t>
          </a:r>
        </a:p>
      </cdr:txBody>
    </cdr:sp>
  </cdr:relSizeAnchor>
  <cdr:relSizeAnchor xmlns:cdr="http://schemas.openxmlformats.org/drawingml/2006/chartDrawing">
    <cdr:from>
      <cdr:x>0.82803</cdr:x>
      <cdr:y>0.09583</cdr:y>
    </cdr:from>
    <cdr:to>
      <cdr:x>1</cdr:x>
      <cdr:y>0.24513</cdr:y>
    </cdr:to>
    <cdr:sp macro="" textlink="">
      <cdr:nvSpPr>
        <cdr:cNvPr id="14" name="TextBox 13">
          <a:extLst xmlns:a="http://schemas.openxmlformats.org/drawingml/2006/main">
            <a:ext uri="{FF2B5EF4-FFF2-40B4-BE49-F238E27FC236}">
              <a16:creationId xmlns:a16="http://schemas.microsoft.com/office/drawing/2014/main" xmlns="" id="{E8CC8E7F-C86A-447D-A677-C11C31D8B588}"/>
            </a:ext>
          </a:extLst>
        </cdr:cNvPr>
        <cdr:cNvSpPr txBox="1"/>
      </cdr:nvSpPr>
      <cdr:spPr>
        <a:xfrm xmlns:a="http://schemas.openxmlformats.org/drawingml/2006/main">
          <a:off x="2271452" y="219076"/>
          <a:ext cx="471748" cy="3412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fg</a:t>
          </a:r>
        </a:p>
      </cdr:txBody>
    </cdr:sp>
  </cdr:relSizeAnchor>
  <cdr:relSizeAnchor xmlns:cdr="http://schemas.openxmlformats.org/drawingml/2006/chartDrawing">
    <cdr:from>
      <cdr:x>0.28472</cdr:x>
      <cdr:y>0.05833</cdr:y>
    </cdr:from>
    <cdr:to>
      <cdr:x>0.39583</cdr:x>
      <cdr:y>0.1875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781049" y="133350"/>
          <a:ext cx="3048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(C)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</xdr:colOff>
      <xdr:row>11</xdr:row>
      <xdr:rowOff>171450</xdr:rowOff>
    </xdr:from>
    <xdr:to>
      <xdr:col>16</xdr:col>
      <xdr:colOff>495301</xdr:colOff>
      <xdr:row>23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0.10417</cdr:x>
      <cdr:y>0.16667</cdr:y>
    </cdr:from>
    <cdr:to>
      <cdr:x>0.20139</cdr:x>
      <cdr:y>0.32083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26A03AA7-D988-4C8F-9769-1DBBE1627C50}"/>
            </a:ext>
          </a:extLst>
        </cdr:cNvPr>
        <cdr:cNvSpPr txBox="1"/>
      </cdr:nvSpPr>
      <cdr:spPr>
        <a:xfrm xmlns:a="http://schemas.openxmlformats.org/drawingml/2006/main">
          <a:off x="285750" y="381000"/>
          <a:ext cx="26670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bcd</a:t>
          </a:r>
        </a:p>
      </cdr:txBody>
    </cdr:sp>
  </cdr:relSizeAnchor>
  <cdr:relSizeAnchor xmlns:cdr="http://schemas.openxmlformats.org/drawingml/2006/chartDrawing">
    <cdr:from>
      <cdr:x>0.15625</cdr:x>
      <cdr:y>0.09167</cdr:y>
    </cdr:from>
    <cdr:to>
      <cdr:x>0.42251</cdr:x>
      <cdr:y>0.52089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xmlns="" id="{99344EA5-A319-48E9-A7F6-EBA31DAE82A2}"/>
            </a:ext>
          </a:extLst>
        </cdr:cNvPr>
        <cdr:cNvSpPr txBox="1"/>
      </cdr:nvSpPr>
      <cdr:spPr>
        <a:xfrm xmlns:a="http://schemas.openxmlformats.org/drawingml/2006/main">
          <a:off x="428624" y="209550"/>
          <a:ext cx="730405" cy="981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</a:t>
          </a:r>
        </a:p>
      </cdr:txBody>
    </cdr:sp>
  </cdr:relSizeAnchor>
  <cdr:relSizeAnchor xmlns:cdr="http://schemas.openxmlformats.org/drawingml/2006/chartDrawing">
    <cdr:from>
      <cdr:x>0.23567</cdr:x>
      <cdr:y>0.0375</cdr:y>
    </cdr:from>
    <cdr:to>
      <cdr:x>0.46284</cdr:x>
      <cdr:y>0.50139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xmlns="" id="{47DF5F26-574F-41D4-80B7-32A860E925E5}"/>
            </a:ext>
          </a:extLst>
        </cdr:cNvPr>
        <cdr:cNvSpPr txBox="1"/>
      </cdr:nvSpPr>
      <cdr:spPr>
        <a:xfrm xmlns:a="http://schemas.openxmlformats.org/drawingml/2006/main">
          <a:off x="646490" y="85725"/>
          <a:ext cx="623173" cy="10604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</a:t>
          </a:r>
        </a:p>
      </cdr:txBody>
    </cdr:sp>
  </cdr:relSizeAnchor>
  <cdr:relSizeAnchor xmlns:cdr="http://schemas.openxmlformats.org/drawingml/2006/chartDrawing">
    <cdr:from>
      <cdr:x>0.28472</cdr:x>
      <cdr:y>0.28333</cdr:y>
    </cdr:from>
    <cdr:to>
      <cdr:x>0.66879</cdr:x>
      <cdr:y>0.42083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xmlns="" id="{304A317E-D0CF-4BCF-8C9F-43D8AD0ED244}"/>
            </a:ext>
          </a:extLst>
        </cdr:cNvPr>
        <cdr:cNvSpPr txBox="1"/>
      </cdr:nvSpPr>
      <cdr:spPr>
        <a:xfrm xmlns:a="http://schemas.openxmlformats.org/drawingml/2006/main">
          <a:off x="781049" y="647700"/>
          <a:ext cx="1053576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cd</a:t>
          </a:r>
        </a:p>
      </cdr:txBody>
    </cdr:sp>
  </cdr:relSizeAnchor>
  <cdr:relSizeAnchor xmlns:cdr="http://schemas.openxmlformats.org/drawingml/2006/chartDrawing">
    <cdr:from>
      <cdr:x>0.36458</cdr:x>
      <cdr:y>0.1375</cdr:y>
    </cdr:from>
    <cdr:to>
      <cdr:x>0.61571</cdr:x>
      <cdr:y>0.4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xmlns="" id="{D6B6B7B0-C391-46B8-901F-B859624EBF4D}"/>
            </a:ext>
          </a:extLst>
        </cdr:cNvPr>
        <cdr:cNvSpPr txBox="1"/>
      </cdr:nvSpPr>
      <cdr:spPr>
        <a:xfrm xmlns:a="http://schemas.openxmlformats.org/drawingml/2006/main">
          <a:off x="1000124" y="314325"/>
          <a:ext cx="688892" cy="6000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bc</a:t>
          </a:r>
        </a:p>
      </cdr:txBody>
    </cdr:sp>
  </cdr:relSizeAnchor>
  <cdr:relSizeAnchor xmlns:cdr="http://schemas.openxmlformats.org/drawingml/2006/chartDrawing">
    <cdr:from>
      <cdr:x>0.42675</cdr:x>
      <cdr:y>0.06667</cdr:y>
    </cdr:from>
    <cdr:to>
      <cdr:x>0.66242</cdr:x>
      <cdr:y>0.46797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xmlns="" id="{3131CEE9-F81B-48B5-B50D-31228FFDBD81}"/>
            </a:ext>
          </a:extLst>
        </cdr:cNvPr>
        <cdr:cNvSpPr txBox="1"/>
      </cdr:nvSpPr>
      <cdr:spPr>
        <a:xfrm xmlns:a="http://schemas.openxmlformats.org/drawingml/2006/main">
          <a:off x="1170661" y="152400"/>
          <a:ext cx="646490" cy="9173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</a:t>
          </a:r>
        </a:p>
      </cdr:txBody>
    </cdr:sp>
  </cdr:relSizeAnchor>
  <cdr:relSizeAnchor xmlns:cdr="http://schemas.openxmlformats.org/drawingml/2006/chartDrawing">
    <cdr:from>
      <cdr:x>0.50347</cdr:x>
      <cdr:y>0.20833</cdr:y>
    </cdr:from>
    <cdr:to>
      <cdr:x>0.80255</cdr:x>
      <cdr:y>0.54318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xmlns="" id="{2EBFE9F1-9FF2-46CB-BD87-81B96AA6B805}"/>
            </a:ext>
          </a:extLst>
        </cdr:cNvPr>
        <cdr:cNvSpPr txBox="1"/>
      </cdr:nvSpPr>
      <cdr:spPr>
        <a:xfrm xmlns:a="http://schemas.openxmlformats.org/drawingml/2006/main">
          <a:off x="1381124" y="476250"/>
          <a:ext cx="820431" cy="7654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bc</a:t>
          </a:r>
        </a:p>
      </cdr:txBody>
    </cdr:sp>
  </cdr:relSizeAnchor>
  <cdr:relSizeAnchor xmlns:cdr="http://schemas.openxmlformats.org/drawingml/2006/chartDrawing">
    <cdr:from>
      <cdr:x>0.54861</cdr:x>
      <cdr:y>0.16435</cdr:y>
    </cdr:from>
    <cdr:to>
      <cdr:x>0.81741</cdr:x>
      <cdr:y>0.5376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xmlns="" id="{5FA85010-6408-4FF5-A4AB-888E3EA58797}"/>
            </a:ext>
          </a:extLst>
        </cdr:cNvPr>
        <cdr:cNvSpPr txBox="1"/>
      </cdr:nvSpPr>
      <cdr:spPr>
        <a:xfrm xmlns:a="http://schemas.openxmlformats.org/drawingml/2006/main">
          <a:off x="1504949" y="375704"/>
          <a:ext cx="737370" cy="85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</a:t>
          </a:r>
        </a:p>
      </cdr:txBody>
    </cdr:sp>
  </cdr:relSizeAnchor>
  <cdr:relSizeAnchor xmlns:cdr="http://schemas.openxmlformats.org/drawingml/2006/chartDrawing">
    <cdr:from>
      <cdr:x>0.62845</cdr:x>
      <cdr:y>0.08333</cdr:y>
    </cdr:from>
    <cdr:to>
      <cdr:x>0.86837</cdr:x>
      <cdr:y>0.46518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xmlns="" id="{0EE2D3DA-9328-4887-970A-DB480435864C}"/>
            </a:ext>
          </a:extLst>
        </cdr:cNvPr>
        <cdr:cNvSpPr txBox="1"/>
      </cdr:nvSpPr>
      <cdr:spPr>
        <a:xfrm xmlns:a="http://schemas.openxmlformats.org/drawingml/2006/main">
          <a:off x="1723964" y="190500"/>
          <a:ext cx="658149" cy="8729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</a:t>
          </a:r>
        </a:p>
      </cdr:txBody>
    </cdr:sp>
  </cdr:relSizeAnchor>
  <cdr:relSizeAnchor xmlns:cdr="http://schemas.openxmlformats.org/drawingml/2006/chartDrawing">
    <cdr:from>
      <cdr:x>0.71181</cdr:x>
      <cdr:y>0.2875</cdr:y>
    </cdr:from>
    <cdr:to>
      <cdr:x>0.98301</cdr:x>
      <cdr:y>0.78552</cdr:y>
    </cdr:to>
    <cdr:sp macro="" textlink="">
      <cdr:nvSpPr>
        <cdr:cNvPr id="12" name="TextBox 11">
          <a:extLst xmlns:a="http://schemas.openxmlformats.org/drawingml/2006/main">
            <a:ext uri="{FF2B5EF4-FFF2-40B4-BE49-F238E27FC236}">
              <a16:creationId xmlns:a16="http://schemas.microsoft.com/office/drawing/2014/main" xmlns="" id="{D45E1958-6FA0-488F-982C-B44AF95D7C35}"/>
            </a:ext>
          </a:extLst>
        </cdr:cNvPr>
        <cdr:cNvSpPr txBox="1"/>
      </cdr:nvSpPr>
      <cdr:spPr>
        <a:xfrm xmlns:a="http://schemas.openxmlformats.org/drawingml/2006/main">
          <a:off x="1952624" y="657225"/>
          <a:ext cx="743969" cy="11384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d</a:t>
          </a:r>
        </a:p>
      </cdr:txBody>
    </cdr:sp>
  </cdr:relSizeAnchor>
  <cdr:relSizeAnchor xmlns:cdr="http://schemas.openxmlformats.org/drawingml/2006/chartDrawing">
    <cdr:from>
      <cdr:x>0.74177</cdr:x>
      <cdr:y>0.17083</cdr:y>
    </cdr:from>
    <cdr:to>
      <cdr:x>0.95833</cdr:x>
      <cdr:y>0.66428</cdr:y>
    </cdr:to>
    <cdr:sp macro="" textlink="">
      <cdr:nvSpPr>
        <cdr:cNvPr id="13" name="TextBox 12">
          <a:extLst xmlns:a="http://schemas.openxmlformats.org/drawingml/2006/main">
            <a:ext uri="{FF2B5EF4-FFF2-40B4-BE49-F238E27FC236}">
              <a16:creationId xmlns:a16="http://schemas.microsoft.com/office/drawing/2014/main" xmlns="" id="{29A532EC-7152-4AB3-A580-383D70575745}"/>
            </a:ext>
          </a:extLst>
        </cdr:cNvPr>
        <cdr:cNvSpPr txBox="1"/>
      </cdr:nvSpPr>
      <cdr:spPr>
        <a:xfrm xmlns:a="http://schemas.openxmlformats.org/drawingml/2006/main">
          <a:off x="2034833" y="390525"/>
          <a:ext cx="594067" cy="11280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bc</a:t>
          </a:r>
        </a:p>
      </cdr:txBody>
    </cdr:sp>
  </cdr:relSizeAnchor>
  <cdr:relSizeAnchor xmlns:cdr="http://schemas.openxmlformats.org/drawingml/2006/chartDrawing">
    <cdr:from>
      <cdr:x>0.82166</cdr:x>
      <cdr:y>0.15599</cdr:y>
    </cdr:from>
    <cdr:to>
      <cdr:x>1</cdr:x>
      <cdr:y>0.67688</cdr:y>
    </cdr:to>
    <cdr:sp macro="" textlink="">
      <cdr:nvSpPr>
        <cdr:cNvPr id="14" name="TextBox 13">
          <a:extLst xmlns:a="http://schemas.openxmlformats.org/drawingml/2006/main">
            <a:ext uri="{FF2B5EF4-FFF2-40B4-BE49-F238E27FC236}">
              <a16:creationId xmlns:a16="http://schemas.microsoft.com/office/drawing/2014/main" xmlns="" id="{31E83737-FA6C-459D-A936-24916C920809}"/>
            </a:ext>
          </a:extLst>
        </cdr:cNvPr>
        <cdr:cNvSpPr txBox="1"/>
      </cdr:nvSpPr>
      <cdr:spPr>
        <a:xfrm xmlns:a="http://schemas.openxmlformats.org/drawingml/2006/main">
          <a:off x="3686174" y="533400"/>
          <a:ext cx="800100" cy="1781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</a:t>
          </a:r>
        </a:p>
      </cdr:txBody>
    </cdr:sp>
  </cdr:relSizeAnchor>
  <cdr:relSizeAnchor xmlns:cdr="http://schemas.openxmlformats.org/drawingml/2006/chartDrawing">
    <cdr:from>
      <cdr:x>0.09028</cdr:x>
      <cdr:y>0.0375</cdr:y>
    </cdr:from>
    <cdr:to>
      <cdr:x>0.20139</cdr:x>
      <cdr:y>0.14583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247649" y="85726"/>
          <a:ext cx="3048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(A)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752475</xdr:colOff>
      <xdr:row>11</xdr:row>
      <xdr:rowOff>171450</xdr:rowOff>
    </xdr:from>
    <xdr:to>
      <xdr:col>16</xdr:col>
      <xdr:colOff>495301</xdr:colOff>
      <xdr:row>23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0.10764</cdr:x>
      <cdr:y>0.31667</cdr:y>
    </cdr:from>
    <cdr:to>
      <cdr:x>0.36943</cdr:x>
      <cdr:y>0.70195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DB60287D-8145-4E64-B38A-D5ADDDE28280}"/>
            </a:ext>
          </a:extLst>
        </cdr:cNvPr>
        <cdr:cNvSpPr txBox="1"/>
      </cdr:nvSpPr>
      <cdr:spPr>
        <a:xfrm xmlns:a="http://schemas.openxmlformats.org/drawingml/2006/main">
          <a:off x="295275" y="723901"/>
          <a:ext cx="718146" cy="8807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gh</a:t>
          </a:r>
        </a:p>
      </cdr:txBody>
    </cdr:sp>
  </cdr:relSizeAnchor>
  <cdr:relSizeAnchor xmlns:cdr="http://schemas.openxmlformats.org/drawingml/2006/chartDrawing">
    <cdr:from>
      <cdr:x>0.15972</cdr:x>
      <cdr:y>0.16667</cdr:y>
    </cdr:from>
    <cdr:to>
      <cdr:x>0.42887</cdr:x>
      <cdr:y>0.56825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xmlns="" id="{9BF8A21A-E3CF-4BFF-9DB6-C66F5664F8D5}"/>
            </a:ext>
          </a:extLst>
        </cdr:cNvPr>
        <cdr:cNvSpPr txBox="1"/>
      </cdr:nvSpPr>
      <cdr:spPr>
        <a:xfrm xmlns:a="http://schemas.openxmlformats.org/drawingml/2006/main">
          <a:off x="438149" y="381000"/>
          <a:ext cx="738327" cy="9180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cde</a:t>
          </a:r>
        </a:p>
      </cdr:txBody>
    </cdr:sp>
  </cdr:relSizeAnchor>
  <cdr:relSizeAnchor xmlns:cdr="http://schemas.openxmlformats.org/drawingml/2006/chartDrawing">
    <cdr:from>
      <cdr:x>0.22505</cdr:x>
      <cdr:y>0.06128</cdr:y>
    </cdr:from>
    <cdr:to>
      <cdr:x>0.46497</cdr:x>
      <cdr:y>0.37604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xmlns="" id="{909A8133-1BCE-4BDA-AC09-D03562439E5D}"/>
            </a:ext>
          </a:extLst>
        </cdr:cNvPr>
        <cdr:cNvSpPr txBox="1"/>
      </cdr:nvSpPr>
      <cdr:spPr>
        <a:xfrm xmlns:a="http://schemas.openxmlformats.org/drawingml/2006/main">
          <a:off x="1009649" y="209550"/>
          <a:ext cx="1076325" cy="1076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ab</a:t>
          </a:r>
        </a:p>
      </cdr:txBody>
    </cdr:sp>
  </cdr:relSizeAnchor>
  <cdr:relSizeAnchor xmlns:cdr="http://schemas.openxmlformats.org/drawingml/2006/chartDrawing">
    <cdr:from>
      <cdr:x>0.32639</cdr:x>
      <cdr:y>0.39167</cdr:y>
    </cdr:from>
    <cdr:to>
      <cdr:x>0.57113</cdr:x>
      <cdr:y>0.83008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xmlns="" id="{D0293123-B3F4-4FBE-8ABB-D0CA78EE24D1}"/>
            </a:ext>
          </a:extLst>
        </cdr:cNvPr>
        <cdr:cNvSpPr txBox="1"/>
      </cdr:nvSpPr>
      <cdr:spPr>
        <a:xfrm xmlns:a="http://schemas.openxmlformats.org/drawingml/2006/main">
          <a:off x="895349" y="895350"/>
          <a:ext cx="671375" cy="10022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h</a:t>
          </a:r>
        </a:p>
      </cdr:txBody>
    </cdr:sp>
  </cdr:relSizeAnchor>
  <cdr:relSizeAnchor xmlns:cdr="http://schemas.openxmlformats.org/drawingml/2006/chartDrawing">
    <cdr:from>
      <cdr:x>0.30556</cdr:x>
      <cdr:y>0.23333</cdr:y>
    </cdr:from>
    <cdr:to>
      <cdr:x>0.65605</cdr:x>
      <cdr:y>0.52368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xmlns="" id="{F040FF33-C3D9-48BD-ACE6-E842F6282AB6}"/>
            </a:ext>
          </a:extLst>
        </cdr:cNvPr>
        <cdr:cNvSpPr txBox="1"/>
      </cdr:nvSpPr>
      <cdr:spPr>
        <a:xfrm xmlns:a="http://schemas.openxmlformats.org/drawingml/2006/main">
          <a:off x="838199" y="533400"/>
          <a:ext cx="961477" cy="6637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efg</a:t>
          </a:r>
        </a:p>
      </cdr:txBody>
    </cdr:sp>
  </cdr:relSizeAnchor>
  <cdr:relSizeAnchor xmlns:cdr="http://schemas.openxmlformats.org/drawingml/2006/chartDrawing">
    <cdr:from>
      <cdr:x>0.42675</cdr:x>
      <cdr:y>0.09583</cdr:y>
    </cdr:from>
    <cdr:to>
      <cdr:x>0.71338</cdr:x>
      <cdr:y>0.57103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xmlns="" id="{604D09CD-28E8-467F-B51C-11D5D4DA5697}"/>
            </a:ext>
          </a:extLst>
        </cdr:cNvPr>
        <cdr:cNvSpPr txBox="1"/>
      </cdr:nvSpPr>
      <cdr:spPr>
        <a:xfrm xmlns:a="http://schemas.openxmlformats.org/drawingml/2006/main">
          <a:off x="1170661" y="219076"/>
          <a:ext cx="786283" cy="1086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be</a:t>
          </a:r>
        </a:p>
      </cdr:txBody>
    </cdr:sp>
  </cdr:relSizeAnchor>
  <cdr:relSizeAnchor xmlns:cdr="http://schemas.openxmlformats.org/drawingml/2006/chartDrawing">
    <cdr:from>
      <cdr:x>0.51042</cdr:x>
      <cdr:y>0.2875</cdr:y>
    </cdr:from>
    <cdr:to>
      <cdr:x>0.76858</cdr:x>
      <cdr:y>0.82451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xmlns="" id="{AECDED93-4894-4CB4-B7FD-3EF4174C5921}"/>
            </a:ext>
          </a:extLst>
        </cdr:cNvPr>
        <cdr:cNvSpPr txBox="1"/>
      </cdr:nvSpPr>
      <cdr:spPr>
        <a:xfrm xmlns:a="http://schemas.openxmlformats.org/drawingml/2006/main">
          <a:off x="1400174" y="657225"/>
          <a:ext cx="708195" cy="12276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g</a:t>
          </a:r>
        </a:p>
      </cdr:txBody>
    </cdr:sp>
  </cdr:relSizeAnchor>
  <cdr:relSizeAnchor xmlns:cdr="http://schemas.openxmlformats.org/drawingml/2006/chartDrawing">
    <cdr:from>
      <cdr:x>0.52778</cdr:x>
      <cdr:y>0.09583</cdr:y>
    </cdr:from>
    <cdr:to>
      <cdr:x>0.83652</cdr:x>
      <cdr:y>0.59053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xmlns="" id="{00A6D3A1-25A5-483E-84B8-BC2F38E34F93}"/>
            </a:ext>
          </a:extLst>
        </cdr:cNvPr>
        <cdr:cNvSpPr txBox="1"/>
      </cdr:nvSpPr>
      <cdr:spPr>
        <a:xfrm xmlns:a="http://schemas.openxmlformats.org/drawingml/2006/main">
          <a:off x="1447800" y="219075"/>
          <a:ext cx="846944" cy="11308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ed</a:t>
          </a:r>
        </a:p>
      </cdr:txBody>
    </cdr:sp>
  </cdr:relSizeAnchor>
  <cdr:relSizeAnchor xmlns:cdr="http://schemas.openxmlformats.org/drawingml/2006/chartDrawing">
    <cdr:from>
      <cdr:x>0.63889</cdr:x>
      <cdr:y>0.025</cdr:y>
    </cdr:from>
    <cdr:to>
      <cdr:x>0.88747</cdr:x>
      <cdr:y>0.39276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xmlns="" id="{113518F5-5607-4BCE-9DD4-A5E332C68493}"/>
            </a:ext>
          </a:extLst>
        </cdr:cNvPr>
        <cdr:cNvSpPr txBox="1"/>
      </cdr:nvSpPr>
      <cdr:spPr>
        <a:xfrm xmlns:a="http://schemas.openxmlformats.org/drawingml/2006/main">
          <a:off x="1752599" y="57150"/>
          <a:ext cx="681909" cy="8406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a</a:t>
          </a:r>
        </a:p>
      </cdr:txBody>
    </cdr:sp>
  </cdr:relSizeAnchor>
  <cdr:relSizeAnchor xmlns:cdr="http://schemas.openxmlformats.org/drawingml/2006/chartDrawing">
    <cdr:from>
      <cdr:x>0.70486</cdr:x>
      <cdr:y>0.375</cdr:y>
    </cdr:from>
    <cdr:to>
      <cdr:x>0.97028</cdr:x>
      <cdr:y>0.87744</cdr:y>
    </cdr:to>
    <cdr:sp macro="" textlink="">
      <cdr:nvSpPr>
        <cdr:cNvPr id="11" name="TextBox 10">
          <a:extLst xmlns:a="http://schemas.openxmlformats.org/drawingml/2006/main">
            <a:ext uri="{FF2B5EF4-FFF2-40B4-BE49-F238E27FC236}">
              <a16:creationId xmlns:a16="http://schemas.microsoft.com/office/drawing/2014/main" xmlns="" id="{CFCE6555-4FF2-4295-8BDB-E5A5F4436D72}"/>
            </a:ext>
          </a:extLst>
        </cdr:cNvPr>
        <cdr:cNvSpPr txBox="1"/>
      </cdr:nvSpPr>
      <cdr:spPr>
        <a:xfrm xmlns:a="http://schemas.openxmlformats.org/drawingml/2006/main">
          <a:off x="1933575" y="857251"/>
          <a:ext cx="728098" cy="1148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h</a:t>
          </a:r>
        </a:p>
      </cdr:txBody>
    </cdr:sp>
  </cdr:relSizeAnchor>
  <cdr:relSizeAnchor xmlns:cdr="http://schemas.openxmlformats.org/drawingml/2006/chartDrawing">
    <cdr:from>
      <cdr:x>0.76042</cdr:x>
      <cdr:y>0.275</cdr:y>
    </cdr:from>
    <cdr:to>
      <cdr:x>1</cdr:x>
      <cdr:y>0.69638</cdr:y>
    </cdr:to>
    <cdr:sp macro="" textlink="">
      <cdr:nvSpPr>
        <cdr:cNvPr id="12" name="TextBox 11">
          <a:extLst xmlns:a="http://schemas.openxmlformats.org/drawingml/2006/main">
            <a:ext uri="{FF2B5EF4-FFF2-40B4-BE49-F238E27FC236}">
              <a16:creationId xmlns:a16="http://schemas.microsoft.com/office/drawing/2014/main" xmlns="" id="{29DDC6E8-E02F-4CA9-A5C0-416BBC65B4CB}"/>
            </a:ext>
          </a:extLst>
        </cdr:cNvPr>
        <cdr:cNvSpPr txBox="1"/>
      </cdr:nvSpPr>
      <cdr:spPr>
        <a:xfrm xmlns:a="http://schemas.openxmlformats.org/drawingml/2006/main">
          <a:off x="2085974" y="628650"/>
          <a:ext cx="657226" cy="963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fg</a:t>
          </a:r>
        </a:p>
      </cdr:txBody>
    </cdr:sp>
  </cdr:relSizeAnchor>
  <cdr:relSizeAnchor xmlns:cdr="http://schemas.openxmlformats.org/drawingml/2006/chartDrawing">
    <cdr:from>
      <cdr:x>0.78472</cdr:x>
      <cdr:y>0.2</cdr:y>
    </cdr:from>
    <cdr:to>
      <cdr:x>1</cdr:x>
      <cdr:y>0.69359</cdr:y>
    </cdr:to>
    <cdr:sp macro="" textlink="">
      <cdr:nvSpPr>
        <cdr:cNvPr id="13" name="TextBox 12">
          <a:extLst xmlns:a="http://schemas.openxmlformats.org/drawingml/2006/main">
            <a:ext uri="{FF2B5EF4-FFF2-40B4-BE49-F238E27FC236}">
              <a16:creationId xmlns:a16="http://schemas.microsoft.com/office/drawing/2014/main" xmlns="" id="{CD30B5C9-72CE-4F45-8416-25691510C224}"/>
            </a:ext>
          </a:extLst>
        </cdr:cNvPr>
        <cdr:cNvSpPr txBox="1"/>
      </cdr:nvSpPr>
      <cdr:spPr>
        <a:xfrm xmlns:a="http://schemas.openxmlformats.org/drawingml/2006/main">
          <a:off x="2152649" y="457200"/>
          <a:ext cx="590551" cy="11283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def</a:t>
          </a:r>
        </a:p>
      </cdr:txBody>
    </cdr:sp>
  </cdr:relSizeAnchor>
  <cdr:relSizeAnchor xmlns:cdr="http://schemas.openxmlformats.org/drawingml/2006/chartDrawing">
    <cdr:from>
      <cdr:x>0.11458</cdr:x>
      <cdr:y>0.06667</cdr:y>
    </cdr:from>
    <cdr:to>
      <cdr:x>0.20139</cdr:x>
      <cdr:y>0.15833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314324" y="152400"/>
          <a:ext cx="23812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(B)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G7" workbookViewId="0">
      <selection activeCell="T24" sqref="T24"/>
    </sheetView>
  </sheetViews>
  <sheetFormatPr defaultRowHeight="15" x14ac:dyDescent="0.25"/>
  <cols>
    <col min="8" max="8" width="24.42578125" customWidth="1"/>
    <col min="9" max="9" width="16.85546875" customWidth="1"/>
    <col min="10" max="10" width="14.85546875" customWidth="1"/>
    <col min="13" max="13" width="12.5703125" customWidth="1"/>
    <col min="14" max="14" width="13.85546875" customWidth="1"/>
    <col min="16" max="16" width="10.7109375" customWidth="1"/>
    <col min="17" max="17" width="11.42578125" customWidth="1"/>
    <col min="19" max="19" width="10.5703125" customWidth="1"/>
  </cols>
  <sheetData>
    <row r="1" spans="1:2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78</v>
      </c>
      <c r="J1" t="s">
        <v>79</v>
      </c>
      <c r="K1" t="s">
        <v>40</v>
      </c>
      <c r="L1" t="s">
        <v>41</v>
      </c>
    </row>
    <row r="2" spans="1:21" ht="15.75" x14ac:dyDescent="0.25">
      <c r="A2">
        <v>1</v>
      </c>
      <c r="B2" t="s">
        <v>15</v>
      </c>
      <c r="C2">
        <v>1</v>
      </c>
      <c r="D2">
        <v>1</v>
      </c>
      <c r="E2">
        <v>1</v>
      </c>
      <c r="F2">
        <v>1</v>
      </c>
      <c r="H2" t="s">
        <v>8</v>
      </c>
      <c r="I2">
        <v>15.13</v>
      </c>
      <c r="J2">
        <f xml:space="preserve"> AVERAGE(I2,I3,I4)</f>
        <v>17.116666666666664</v>
      </c>
      <c r="K2">
        <f>STDEV(I2,I3,I4)</f>
        <v>2.0584055317972036</v>
      </c>
      <c r="L2">
        <f>K2/1.73</f>
        <v>1.1898297871660137</v>
      </c>
      <c r="O2" s="7"/>
      <c r="P2" s="7"/>
      <c r="Q2" s="5"/>
      <c r="R2" s="8" t="s">
        <v>47</v>
      </c>
      <c r="S2" s="8" t="s">
        <v>49</v>
      </c>
      <c r="T2" s="8" t="s">
        <v>51</v>
      </c>
      <c r="U2" s="8"/>
    </row>
    <row r="3" spans="1:21" x14ac:dyDescent="0.25">
      <c r="A3">
        <v>2</v>
      </c>
      <c r="B3">
        <v>1</v>
      </c>
      <c r="C3">
        <v>1</v>
      </c>
      <c r="D3">
        <v>1</v>
      </c>
      <c r="E3">
        <v>1</v>
      </c>
      <c r="F3">
        <v>2</v>
      </c>
      <c r="I3">
        <v>16.98</v>
      </c>
      <c r="R3" t="s">
        <v>48</v>
      </c>
      <c r="S3" t="s">
        <v>50</v>
      </c>
      <c r="T3" t="s">
        <v>52</v>
      </c>
    </row>
    <row r="4" spans="1:21" x14ac:dyDescent="0.25">
      <c r="A4">
        <v>3</v>
      </c>
      <c r="B4">
        <v>1</v>
      </c>
      <c r="C4">
        <v>1</v>
      </c>
      <c r="D4">
        <v>1</v>
      </c>
      <c r="E4">
        <v>1</v>
      </c>
      <c r="F4">
        <v>3</v>
      </c>
      <c r="I4">
        <v>19.239999999999998</v>
      </c>
      <c r="N4" s="8"/>
      <c r="O4" s="9" t="s">
        <v>45</v>
      </c>
      <c r="P4" s="9" t="s">
        <v>42</v>
      </c>
      <c r="Q4" s="9" t="s">
        <v>43</v>
      </c>
      <c r="R4">
        <f>(O5-O6)/O5*100</f>
        <v>13.63193768257058</v>
      </c>
      <c r="S4">
        <f>(P6-P5)/P5*100</f>
        <v>-8.873114463176563</v>
      </c>
      <c r="T4">
        <f>(Q6-Q5)/Q5*100</f>
        <v>-12.712941774726669</v>
      </c>
    </row>
    <row r="5" spans="1:21" x14ac:dyDescent="0.25">
      <c r="A5">
        <v>4</v>
      </c>
      <c r="B5">
        <v>1</v>
      </c>
      <c r="C5">
        <v>1</v>
      </c>
      <c r="D5">
        <v>1</v>
      </c>
      <c r="E5">
        <v>2</v>
      </c>
      <c r="F5">
        <v>1</v>
      </c>
      <c r="H5" t="s">
        <v>9</v>
      </c>
      <c r="I5">
        <v>19.13</v>
      </c>
      <c r="J5">
        <f xml:space="preserve"> AVERAGE(I5,I6,I7)</f>
        <v>18.783333333333331</v>
      </c>
      <c r="K5">
        <f>STDEV(I5,I6,I7)</f>
        <v>0.69787773523256347</v>
      </c>
      <c r="L5">
        <f>K5/1.73</f>
        <v>0.40339753481651069</v>
      </c>
      <c r="M5" s="9" t="s">
        <v>53</v>
      </c>
      <c r="N5" s="9" t="s">
        <v>44</v>
      </c>
      <c r="O5">
        <f>J2</f>
        <v>17.116666666666664</v>
      </c>
      <c r="P5">
        <f>J5</f>
        <v>18.783333333333331</v>
      </c>
      <c r="Q5">
        <f>J8</f>
        <v>26.22</v>
      </c>
    </row>
    <row r="6" spans="1:21" x14ac:dyDescent="0.25">
      <c r="A6">
        <v>5</v>
      </c>
      <c r="B6">
        <v>1</v>
      </c>
      <c r="C6">
        <v>1</v>
      </c>
      <c r="D6">
        <v>1</v>
      </c>
      <c r="E6">
        <v>2</v>
      </c>
      <c r="F6">
        <v>2</v>
      </c>
      <c r="I6">
        <v>17.98</v>
      </c>
      <c r="M6" s="9"/>
      <c r="N6" s="9" t="s">
        <v>46</v>
      </c>
      <c r="O6">
        <f>J11</f>
        <v>14.783333333333333</v>
      </c>
      <c r="P6">
        <f>J14</f>
        <v>17.116666666666667</v>
      </c>
      <c r="Q6">
        <f>J17</f>
        <v>22.886666666666667</v>
      </c>
    </row>
    <row r="7" spans="1:21" x14ac:dyDescent="0.25">
      <c r="A7">
        <v>6</v>
      </c>
      <c r="B7">
        <v>1</v>
      </c>
      <c r="C7">
        <v>1</v>
      </c>
      <c r="D7">
        <v>1</v>
      </c>
      <c r="E7">
        <v>2</v>
      </c>
      <c r="F7">
        <v>3</v>
      </c>
      <c r="I7">
        <v>19.239999999999998</v>
      </c>
      <c r="M7" s="9" t="s">
        <v>68</v>
      </c>
      <c r="N7" s="9" t="s">
        <v>44</v>
      </c>
      <c r="O7">
        <f>J20</f>
        <v>16.45</v>
      </c>
      <c r="P7">
        <f>J23</f>
        <v>18.783333333333331</v>
      </c>
      <c r="Q7">
        <f>J26</f>
        <v>25.553333333333331</v>
      </c>
      <c r="R7">
        <f>(O7-O8)/O7*100</f>
        <v>22.289766970618032</v>
      </c>
      <c r="S7">
        <f>(P8-P7)/P7*100</f>
        <v>-14.196983141082509</v>
      </c>
      <c r="T7">
        <f>(Q8-Q7)/Q7*100</f>
        <v>-14.349073832507168</v>
      </c>
    </row>
    <row r="8" spans="1:21" x14ac:dyDescent="0.25">
      <c r="A8">
        <v>7</v>
      </c>
      <c r="B8">
        <v>1</v>
      </c>
      <c r="C8">
        <v>1</v>
      </c>
      <c r="D8">
        <v>1</v>
      </c>
      <c r="E8">
        <v>3</v>
      </c>
      <c r="F8">
        <v>1</v>
      </c>
      <c r="H8" t="s">
        <v>10</v>
      </c>
      <c r="I8">
        <v>26.09</v>
      </c>
      <c r="J8">
        <f xml:space="preserve"> AVERAGE(I8,I9,I10)</f>
        <v>26.22</v>
      </c>
      <c r="K8">
        <f>STDEV(I8,I9,I10)</f>
        <v>0.94175368329515841</v>
      </c>
      <c r="L8">
        <f>K8/1.73</f>
        <v>0.54436629092205691</v>
      </c>
      <c r="M8" s="9"/>
      <c r="N8" s="9" t="s">
        <v>46</v>
      </c>
      <c r="O8">
        <f>J29</f>
        <v>12.783333333333333</v>
      </c>
      <c r="P8">
        <f>J32</f>
        <v>16.116666666666667</v>
      </c>
      <c r="Q8">
        <f>J35</f>
        <v>21.886666666666667</v>
      </c>
    </row>
    <row r="9" spans="1:21" x14ac:dyDescent="0.25">
      <c r="A9">
        <v>8</v>
      </c>
      <c r="B9">
        <v>1</v>
      </c>
      <c r="C9">
        <v>1</v>
      </c>
      <c r="D9">
        <v>1</v>
      </c>
      <c r="E9">
        <v>3</v>
      </c>
      <c r="F9">
        <v>2</v>
      </c>
      <c r="I9">
        <v>25.35</v>
      </c>
      <c r="N9" s="9" t="s">
        <v>41</v>
      </c>
      <c r="O9">
        <f>L2</f>
        <v>1.1898297871660137</v>
      </c>
      <c r="P9">
        <f>L29</f>
        <v>0.90421943947544847</v>
      </c>
      <c r="Q9">
        <f>L20</f>
        <v>1.3973263635553801</v>
      </c>
      <c r="R9">
        <f>L29</f>
        <v>0.90421943947544847</v>
      </c>
    </row>
    <row r="10" spans="1:21" x14ac:dyDescent="0.25">
      <c r="A10">
        <v>9</v>
      </c>
      <c r="B10">
        <v>1</v>
      </c>
      <c r="C10">
        <v>1</v>
      </c>
      <c r="D10">
        <v>1</v>
      </c>
      <c r="E10">
        <v>3</v>
      </c>
      <c r="F10">
        <v>3</v>
      </c>
      <c r="I10">
        <v>27.22</v>
      </c>
      <c r="O10">
        <f>L5</f>
        <v>0.40339753481651069</v>
      </c>
      <c r="P10">
        <f>L14</f>
        <v>1.4778972690653491</v>
      </c>
      <c r="Q10">
        <f>L23</f>
        <v>0.40339753481651069</v>
      </c>
      <c r="R10">
        <f>L32</f>
        <v>1.0809454625919432</v>
      </c>
    </row>
    <row r="11" spans="1:21" x14ac:dyDescent="0.25">
      <c r="A11">
        <v>10</v>
      </c>
      <c r="B11">
        <v>1</v>
      </c>
      <c r="C11">
        <v>2</v>
      </c>
      <c r="D11">
        <v>2</v>
      </c>
      <c r="E11">
        <v>1</v>
      </c>
      <c r="F11">
        <v>1</v>
      </c>
      <c r="G11" t="s">
        <v>6</v>
      </c>
      <c r="H11" t="s">
        <v>11</v>
      </c>
      <c r="I11">
        <v>13.13</v>
      </c>
      <c r="J11">
        <f xml:space="preserve"> AVERAGE(I11,I12,I13)</f>
        <v>14.783333333333333</v>
      </c>
      <c r="K11">
        <f>STDEV(I11,I12,I13)</f>
        <v>1.9816743762115225</v>
      </c>
      <c r="L11">
        <f>K11/1.73</f>
        <v>1.1454765180413424</v>
      </c>
      <c r="O11">
        <f>L8</f>
        <v>0.54436629092205691</v>
      </c>
      <c r="P11">
        <f>L17</f>
        <v>1.2756419162723593</v>
      </c>
      <c r="Q11">
        <f>L26</f>
        <v>0.27126603712955738</v>
      </c>
      <c r="R11">
        <f>L35</f>
        <v>0.40057150080723097</v>
      </c>
    </row>
    <row r="12" spans="1:21" x14ac:dyDescent="0.25">
      <c r="A12">
        <v>11</v>
      </c>
      <c r="B12">
        <v>1</v>
      </c>
      <c r="C12">
        <v>2</v>
      </c>
      <c r="D12">
        <v>2</v>
      </c>
      <c r="E12">
        <v>1</v>
      </c>
      <c r="F12">
        <v>2</v>
      </c>
      <c r="I12">
        <v>16.98</v>
      </c>
    </row>
    <row r="13" spans="1:21" x14ac:dyDescent="0.25">
      <c r="A13">
        <v>12</v>
      </c>
      <c r="B13">
        <v>1</v>
      </c>
      <c r="C13">
        <v>2</v>
      </c>
      <c r="D13">
        <v>2</v>
      </c>
      <c r="E13">
        <v>1</v>
      </c>
      <c r="F13">
        <v>3</v>
      </c>
      <c r="G13" t="s">
        <v>6</v>
      </c>
      <c r="I13">
        <v>14.24</v>
      </c>
    </row>
    <row r="14" spans="1:21" x14ac:dyDescent="0.25">
      <c r="A14">
        <v>13</v>
      </c>
      <c r="B14">
        <v>1</v>
      </c>
      <c r="C14">
        <v>2</v>
      </c>
      <c r="D14">
        <v>2</v>
      </c>
      <c r="E14">
        <v>2</v>
      </c>
      <c r="F14">
        <v>1</v>
      </c>
      <c r="H14" t="s">
        <v>12</v>
      </c>
      <c r="I14">
        <v>19.13</v>
      </c>
      <c r="J14">
        <f xml:space="preserve"> AVERAGE(I14,I15,I16)</f>
        <v>17.116666666666667</v>
      </c>
      <c r="K14">
        <f>STDEV(I14,I15,I16)</f>
        <v>2.5567622754830541</v>
      </c>
      <c r="L14">
        <f>K14/1.73</f>
        <v>1.4778972690653491</v>
      </c>
    </row>
    <row r="15" spans="1:21" x14ac:dyDescent="0.25">
      <c r="A15">
        <v>14</v>
      </c>
      <c r="B15">
        <v>1</v>
      </c>
      <c r="C15">
        <v>2</v>
      </c>
      <c r="D15">
        <v>2</v>
      </c>
      <c r="E15">
        <v>2</v>
      </c>
      <c r="F15">
        <v>2</v>
      </c>
      <c r="I15">
        <v>17.98</v>
      </c>
    </row>
    <row r="16" spans="1:21" x14ac:dyDescent="0.25">
      <c r="A16">
        <v>15</v>
      </c>
      <c r="B16">
        <v>1</v>
      </c>
      <c r="C16">
        <v>2</v>
      </c>
      <c r="D16">
        <v>2</v>
      </c>
      <c r="E16">
        <v>2</v>
      </c>
      <c r="F16">
        <v>3</v>
      </c>
      <c r="I16">
        <v>14.24</v>
      </c>
    </row>
    <row r="17" spans="1:12" x14ac:dyDescent="0.25">
      <c r="A17">
        <v>16</v>
      </c>
      <c r="B17">
        <v>1</v>
      </c>
      <c r="C17">
        <v>2</v>
      </c>
      <c r="D17">
        <v>2</v>
      </c>
      <c r="E17">
        <v>3</v>
      </c>
      <c r="F17">
        <v>1</v>
      </c>
      <c r="H17" t="s">
        <v>13</v>
      </c>
      <c r="I17">
        <v>21.09</v>
      </c>
      <c r="J17">
        <f xml:space="preserve"> AVERAGE(I17,I18,I19)</f>
        <v>22.886666666666667</v>
      </c>
      <c r="K17">
        <f>STDEV(I17,I18,I19)</f>
        <v>2.2068605151511815</v>
      </c>
      <c r="L17">
        <f>K17/1.73</f>
        <v>1.2756419162723593</v>
      </c>
    </row>
    <row r="18" spans="1:12" x14ac:dyDescent="0.25">
      <c r="A18">
        <v>17</v>
      </c>
      <c r="B18">
        <v>1</v>
      </c>
      <c r="C18">
        <v>2</v>
      </c>
      <c r="D18">
        <v>2</v>
      </c>
      <c r="E18">
        <v>3</v>
      </c>
      <c r="F18">
        <v>2</v>
      </c>
      <c r="I18">
        <v>25.35</v>
      </c>
    </row>
    <row r="19" spans="1:12" x14ac:dyDescent="0.25">
      <c r="A19">
        <v>18</v>
      </c>
      <c r="B19">
        <v>1</v>
      </c>
      <c r="C19">
        <v>2</v>
      </c>
      <c r="D19">
        <v>2</v>
      </c>
      <c r="E19">
        <v>3</v>
      </c>
      <c r="F19">
        <v>3</v>
      </c>
      <c r="I19">
        <v>22.22</v>
      </c>
    </row>
    <row r="20" spans="1:12" x14ac:dyDescent="0.25">
      <c r="A20">
        <v>19</v>
      </c>
      <c r="B20" t="s">
        <v>14</v>
      </c>
      <c r="C20">
        <v>1</v>
      </c>
      <c r="D20">
        <v>1</v>
      </c>
      <c r="E20">
        <v>1</v>
      </c>
      <c r="F20">
        <v>1</v>
      </c>
      <c r="G20" t="s">
        <v>6</v>
      </c>
      <c r="H20" t="s">
        <v>8</v>
      </c>
      <c r="I20">
        <v>15.13</v>
      </c>
      <c r="J20">
        <f xml:space="preserve"> AVERAGE(I20,I21,I22)</f>
        <v>16.45</v>
      </c>
      <c r="K20">
        <f>STDEV(I20,I21,I22)</f>
        <v>2.4173746089508077</v>
      </c>
      <c r="L20">
        <f>K20/1.73</f>
        <v>1.3973263635553801</v>
      </c>
    </row>
    <row r="21" spans="1:12" x14ac:dyDescent="0.25">
      <c r="A21">
        <v>20</v>
      </c>
      <c r="B21">
        <v>2</v>
      </c>
      <c r="C21">
        <v>1</v>
      </c>
      <c r="D21">
        <v>1</v>
      </c>
      <c r="E21">
        <v>1</v>
      </c>
      <c r="F21">
        <v>2</v>
      </c>
      <c r="I21">
        <v>14.98</v>
      </c>
    </row>
    <row r="22" spans="1:12" x14ac:dyDescent="0.25">
      <c r="A22">
        <v>21</v>
      </c>
      <c r="B22">
        <v>2</v>
      </c>
      <c r="C22">
        <v>1</v>
      </c>
      <c r="D22">
        <v>1</v>
      </c>
      <c r="E22">
        <v>1</v>
      </c>
      <c r="F22">
        <v>3</v>
      </c>
      <c r="I22">
        <v>19.239999999999998</v>
      </c>
    </row>
    <row r="23" spans="1:12" x14ac:dyDescent="0.25">
      <c r="A23">
        <v>22</v>
      </c>
      <c r="B23">
        <v>2</v>
      </c>
      <c r="C23">
        <v>1</v>
      </c>
      <c r="D23">
        <v>1</v>
      </c>
      <c r="E23">
        <v>2</v>
      </c>
      <c r="F23">
        <v>1</v>
      </c>
      <c r="G23" t="s">
        <v>6</v>
      </c>
      <c r="H23" t="s">
        <v>9</v>
      </c>
      <c r="I23">
        <v>19.13</v>
      </c>
      <c r="J23">
        <f xml:space="preserve"> AVERAGE(I23,I24,I25)</f>
        <v>18.783333333333331</v>
      </c>
      <c r="K23">
        <f>STDEV(I23,I24,I25)</f>
        <v>0.69787773523256347</v>
      </c>
      <c r="L23">
        <f>K23/1.73</f>
        <v>0.40339753481651069</v>
      </c>
    </row>
    <row r="24" spans="1:12" x14ac:dyDescent="0.25">
      <c r="A24">
        <v>23</v>
      </c>
      <c r="B24">
        <v>2</v>
      </c>
      <c r="C24">
        <v>1</v>
      </c>
      <c r="D24">
        <v>1</v>
      </c>
      <c r="E24">
        <v>2</v>
      </c>
      <c r="F24">
        <v>2</v>
      </c>
      <c r="I24">
        <v>17.98</v>
      </c>
    </row>
    <row r="25" spans="1:12" x14ac:dyDescent="0.25">
      <c r="A25">
        <v>24</v>
      </c>
      <c r="B25">
        <v>2</v>
      </c>
      <c r="C25">
        <v>1</v>
      </c>
      <c r="D25">
        <v>1</v>
      </c>
      <c r="E25">
        <v>2</v>
      </c>
      <c r="F25">
        <v>3</v>
      </c>
      <c r="I25">
        <v>19.239999999999998</v>
      </c>
    </row>
    <row r="26" spans="1:12" x14ac:dyDescent="0.25">
      <c r="A26">
        <v>25</v>
      </c>
      <c r="B26">
        <v>2</v>
      </c>
      <c r="C26">
        <v>1</v>
      </c>
      <c r="D26">
        <v>1</v>
      </c>
      <c r="E26">
        <v>3</v>
      </c>
      <c r="F26">
        <v>1</v>
      </c>
      <c r="H26" t="s">
        <v>10</v>
      </c>
      <c r="I26">
        <v>26.09</v>
      </c>
      <c r="J26">
        <f xml:space="preserve"> AVERAGE(I26,I27,I28)</f>
        <v>25.553333333333331</v>
      </c>
      <c r="K26">
        <f>STDEV(I26,I27,I28)</f>
        <v>0.46929024423413424</v>
      </c>
      <c r="L26">
        <f>K26/1.73</f>
        <v>0.27126603712955738</v>
      </c>
    </row>
    <row r="27" spans="1:12" x14ac:dyDescent="0.25">
      <c r="A27">
        <v>26</v>
      </c>
      <c r="B27">
        <v>2</v>
      </c>
      <c r="C27">
        <v>1</v>
      </c>
      <c r="D27">
        <v>1</v>
      </c>
      <c r="E27">
        <v>3</v>
      </c>
      <c r="F27">
        <v>2</v>
      </c>
      <c r="I27">
        <v>25.35</v>
      </c>
    </row>
    <row r="28" spans="1:12" x14ac:dyDescent="0.25">
      <c r="A28">
        <v>27</v>
      </c>
      <c r="B28">
        <v>2</v>
      </c>
      <c r="C28">
        <v>1</v>
      </c>
      <c r="D28">
        <v>1</v>
      </c>
      <c r="E28">
        <v>3</v>
      </c>
      <c r="F28">
        <v>3</v>
      </c>
      <c r="I28">
        <v>25.22</v>
      </c>
    </row>
    <row r="29" spans="1:12" x14ac:dyDescent="0.25">
      <c r="A29">
        <v>28</v>
      </c>
      <c r="B29">
        <v>2</v>
      </c>
      <c r="C29">
        <v>2</v>
      </c>
      <c r="D29">
        <v>2</v>
      </c>
      <c r="E29">
        <v>1</v>
      </c>
      <c r="F29">
        <v>1</v>
      </c>
      <c r="G29" t="s">
        <v>6</v>
      </c>
      <c r="H29" t="s">
        <v>11</v>
      </c>
      <c r="I29">
        <v>11.13</v>
      </c>
      <c r="J29">
        <f xml:space="preserve"> AVERAGE(I29,I30,I31)</f>
        <v>12.783333333333333</v>
      </c>
      <c r="K29">
        <f>STDEV(I29,I30,I31)</f>
        <v>1.5642996302925258</v>
      </c>
      <c r="L29">
        <f>K29/1.73</f>
        <v>0.90421943947544847</v>
      </c>
    </row>
    <row r="30" spans="1:12" x14ac:dyDescent="0.25">
      <c r="A30">
        <v>29</v>
      </c>
      <c r="B30">
        <v>2</v>
      </c>
      <c r="C30">
        <v>2</v>
      </c>
      <c r="D30">
        <v>2</v>
      </c>
      <c r="E30">
        <v>1</v>
      </c>
      <c r="F30">
        <v>2</v>
      </c>
      <c r="I30">
        <v>12.98</v>
      </c>
    </row>
    <row r="31" spans="1:12" x14ac:dyDescent="0.25">
      <c r="A31">
        <v>30</v>
      </c>
      <c r="B31">
        <v>2</v>
      </c>
      <c r="C31">
        <v>2</v>
      </c>
      <c r="D31">
        <v>2</v>
      </c>
      <c r="E31">
        <v>1</v>
      </c>
      <c r="F31">
        <v>3</v>
      </c>
      <c r="I31">
        <v>14.24</v>
      </c>
    </row>
    <row r="32" spans="1:12" x14ac:dyDescent="0.25">
      <c r="A32">
        <v>31</v>
      </c>
      <c r="B32">
        <v>2</v>
      </c>
      <c r="C32">
        <v>2</v>
      </c>
      <c r="D32">
        <v>2</v>
      </c>
      <c r="E32">
        <v>2</v>
      </c>
      <c r="F32">
        <v>1</v>
      </c>
      <c r="H32" t="s">
        <v>12</v>
      </c>
      <c r="I32">
        <v>16.13</v>
      </c>
      <c r="J32">
        <f xml:space="preserve"> AVERAGE(I32,I33,I34)</f>
        <v>16.116666666666667</v>
      </c>
      <c r="K32">
        <f>STDEV(I32,I33,I34)</f>
        <v>1.8700356502840616</v>
      </c>
      <c r="L32">
        <f>K32/1.73</f>
        <v>1.0809454625919432</v>
      </c>
    </row>
    <row r="33" spans="1:12" x14ac:dyDescent="0.25">
      <c r="A33">
        <v>32</v>
      </c>
      <c r="B33">
        <v>2</v>
      </c>
      <c r="C33">
        <v>2</v>
      </c>
      <c r="D33">
        <v>2</v>
      </c>
      <c r="E33">
        <v>2</v>
      </c>
      <c r="F33">
        <v>2</v>
      </c>
      <c r="I33">
        <v>17.98</v>
      </c>
    </row>
    <row r="34" spans="1:12" x14ac:dyDescent="0.25">
      <c r="A34">
        <v>33</v>
      </c>
      <c r="B34">
        <v>2</v>
      </c>
      <c r="C34">
        <v>2</v>
      </c>
      <c r="D34">
        <v>2</v>
      </c>
      <c r="E34">
        <v>2</v>
      </c>
      <c r="F34">
        <v>3</v>
      </c>
      <c r="I34">
        <v>14.24</v>
      </c>
    </row>
    <row r="35" spans="1:12" x14ac:dyDescent="0.25">
      <c r="A35">
        <v>34</v>
      </c>
      <c r="B35">
        <v>2</v>
      </c>
      <c r="C35">
        <v>2</v>
      </c>
      <c r="D35">
        <v>2</v>
      </c>
      <c r="E35">
        <v>3</v>
      </c>
      <c r="F35">
        <v>1</v>
      </c>
      <c r="H35" t="s">
        <v>13</v>
      </c>
      <c r="I35">
        <v>21.09</v>
      </c>
      <c r="J35">
        <f xml:space="preserve"> AVERAGE(I35,I36,I37)</f>
        <v>21.886666666666667</v>
      </c>
      <c r="K35">
        <f>STDEV(I35,I36,I37)</f>
        <v>0.69298869639650962</v>
      </c>
      <c r="L35">
        <f>K35/1.73</f>
        <v>0.40057150080723097</v>
      </c>
    </row>
    <row r="36" spans="1:12" x14ac:dyDescent="0.25">
      <c r="A36">
        <v>35</v>
      </c>
      <c r="B36">
        <v>2</v>
      </c>
      <c r="C36">
        <v>2</v>
      </c>
      <c r="D36">
        <v>2</v>
      </c>
      <c r="E36">
        <v>3</v>
      </c>
      <c r="F36">
        <v>2</v>
      </c>
      <c r="I36">
        <v>22.35</v>
      </c>
    </row>
    <row r="37" spans="1:12" x14ac:dyDescent="0.25">
      <c r="A37">
        <v>36</v>
      </c>
      <c r="B37">
        <v>2</v>
      </c>
      <c r="C37">
        <v>2</v>
      </c>
      <c r="D37">
        <v>2</v>
      </c>
      <c r="E37">
        <v>3</v>
      </c>
      <c r="F37">
        <v>3</v>
      </c>
      <c r="I37">
        <v>22.22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G13" workbookViewId="0">
      <selection activeCell="M30" sqref="M30"/>
    </sheetView>
  </sheetViews>
  <sheetFormatPr defaultRowHeight="15" x14ac:dyDescent="0.25"/>
  <cols>
    <col min="8" max="8" width="24.42578125" customWidth="1"/>
    <col min="9" max="9" width="16.85546875" customWidth="1"/>
    <col min="10" max="10" width="16.140625" customWidth="1"/>
    <col min="13" max="13" width="16" customWidth="1"/>
    <col min="14" max="14" width="13.85546875" customWidth="1"/>
    <col min="16" max="16" width="10.7109375" customWidth="1"/>
    <col min="17" max="17" width="11.42578125" customWidth="1"/>
    <col min="19" max="19" width="10.5703125" customWidth="1"/>
  </cols>
  <sheetData>
    <row r="1" spans="1:2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55</v>
      </c>
      <c r="J1" t="s">
        <v>85</v>
      </c>
      <c r="K1" t="s">
        <v>40</v>
      </c>
      <c r="L1" t="s">
        <v>41</v>
      </c>
    </row>
    <row r="2" spans="1:21" ht="15.75" x14ac:dyDescent="0.25">
      <c r="A2">
        <v>1</v>
      </c>
      <c r="B2" t="s">
        <v>15</v>
      </c>
      <c r="C2">
        <v>1</v>
      </c>
      <c r="D2">
        <v>1</v>
      </c>
      <c r="E2">
        <v>1</v>
      </c>
      <c r="F2">
        <v>1</v>
      </c>
      <c r="H2" t="s">
        <v>8</v>
      </c>
      <c r="I2">
        <v>2.4530750000000001</v>
      </c>
      <c r="J2">
        <f xml:space="preserve"> AVERAGE(I2,I3,I4)</f>
        <v>2.7431033333333339</v>
      </c>
      <c r="K2">
        <f>STDEV(I2,I3,I4)</f>
        <v>0.55159692634960367</v>
      </c>
      <c r="L2">
        <f>K2/1.73</f>
        <v>0.31884215395930848</v>
      </c>
      <c r="O2" s="7"/>
      <c r="P2" s="7"/>
      <c r="Q2" s="5"/>
      <c r="R2" s="8" t="s">
        <v>47</v>
      </c>
      <c r="S2" s="8" t="s">
        <v>49</v>
      </c>
      <c r="T2" s="8" t="s">
        <v>51</v>
      </c>
      <c r="U2" s="8"/>
    </row>
    <row r="3" spans="1:21" x14ac:dyDescent="0.25">
      <c r="A3">
        <v>2</v>
      </c>
      <c r="B3">
        <v>1</v>
      </c>
      <c r="C3">
        <v>1</v>
      </c>
      <c r="D3">
        <v>1</v>
      </c>
      <c r="E3">
        <v>1</v>
      </c>
      <c r="F3">
        <v>2</v>
      </c>
      <c r="I3">
        <v>2.3970250000000002</v>
      </c>
      <c r="R3" t="s">
        <v>48</v>
      </c>
      <c r="S3" t="s">
        <v>50</v>
      </c>
      <c r="T3" t="s">
        <v>52</v>
      </c>
    </row>
    <row r="4" spans="1:21" x14ac:dyDescent="0.25">
      <c r="A4">
        <v>3</v>
      </c>
      <c r="B4">
        <v>1</v>
      </c>
      <c r="C4">
        <v>1</v>
      </c>
      <c r="D4">
        <v>1</v>
      </c>
      <c r="E4">
        <v>1</v>
      </c>
      <c r="F4">
        <v>3</v>
      </c>
      <c r="I4">
        <v>3.3792100000000005</v>
      </c>
      <c r="N4" s="8"/>
      <c r="O4" s="9" t="s">
        <v>45</v>
      </c>
      <c r="P4" s="9" t="s">
        <v>42</v>
      </c>
      <c r="Q4" s="9" t="s">
        <v>43</v>
      </c>
      <c r="R4">
        <f>(O5-O6)/O5*100</f>
        <v>12.151687079475698</v>
      </c>
      <c r="S4">
        <f>(P6-P5)/P5*100</f>
        <v>-18.796625911665721</v>
      </c>
      <c r="T4">
        <f>(Q6-Q5)/Q5*100</f>
        <v>-5.8279776646918862</v>
      </c>
    </row>
    <row r="5" spans="1:21" x14ac:dyDescent="0.25">
      <c r="A5">
        <v>4</v>
      </c>
      <c r="B5">
        <v>1</v>
      </c>
      <c r="C5">
        <v>1</v>
      </c>
      <c r="D5">
        <v>1</v>
      </c>
      <c r="E5">
        <v>2</v>
      </c>
      <c r="F5">
        <v>1</v>
      </c>
      <c r="H5" t="s">
        <v>9</v>
      </c>
      <c r="I5">
        <v>3.7214800000000001</v>
      </c>
      <c r="J5">
        <f xml:space="preserve"> AVERAGE(I5,I6,I7)</f>
        <v>3.5467358333333334</v>
      </c>
      <c r="K5">
        <f>STDEV(I5,I6,I7)</f>
        <v>0.15215014283458053</v>
      </c>
      <c r="L5">
        <f>K5/1.73</f>
        <v>8.7948059441954066E-2</v>
      </c>
      <c r="M5" s="9" t="s">
        <v>53</v>
      </c>
      <c r="N5" s="9" t="s">
        <v>44</v>
      </c>
      <c r="O5">
        <f>J2</f>
        <v>2.7431033333333339</v>
      </c>
      <c r="P5">
        <f>J5</f>
        <v>3.5467358333333334</v>
      </c>
      <c r="Q5">
        <f>J8</f>
        <v>4.0036758333333333</v>
      </c>
    </row>
    <row r="6" spans="1:21" x14ac:dyDescent="0.25">
      <c r="A6">
        <v>5</v>
      </c>
      <c r="B6">
        <v>1</v>
      </c>
      <c r="C6">
        <v>1</v>
      </c>
      <c r="D6">
        <v>1</v>
      </c>
      <c r="E6">
        <v>2</v>
      </c>
      <c r="F6">
        <v>2</v>
      </c>
      <c r="I6">
        <v>3.4751125000000003</v>
      </c>
      <c r="M6" s="9"/>
      <c r="N6" s="9" t="s">
        <v>46</v>
      </c>
      <c r="O6">
        <f>J11</f>
        <v>2.40977</v>
      </c>
      <c r="P6">
        <f>J14</f>
        <v>2.8800691666666669</v>
      </c>
      <c r="Q6">
        <f>J17</f>
        <v>3.7703424999999999</v>
      </c>
    </row>
    <row r="7" spans="1:21" x14ac:dyDescent="0.25">
      <c r="A7">
        <v>6</v>
      </c>
      <c r="B7">
        <v>1</v>
      </c>
      <c r="C7">
        <v>1</v>
      </c>
      <c r="D7">
        <v>1</v>
      </c>
      <c r="E7">
        <v>2</v>
      </c>
      <c r="F7">
        <v>3</v>
      </c>
      <c r="I7">
        <v>3.4436150000000008</v>
      </c>
      <c r="M7" s="9" t="s">
        <v>68</v>
      </c>
      <c r="N7" s="9" t="s">
        <v>44</v>
      </c>
      <c r="O7">
        <f>J20</f>
        <v>3.3609325000000005</v>
      </c>
      <c r="P7">
        <f>J23</f>
        <v>4.0450775000000005</v>
      </c>
      <c r="Q7">
        <f>J26</f>
        <v>4.6422733333333328</v>
      </c>
      <c r="R7">
        <f>(O7-O8)/O7*100</f>
        <v>38.218435905313001</v>
      </c>
      <c r="S7">
        <f>(P8-P7)/P7*100</f>
        <v>-37.041111490859379</v>
      </c>
      <c r="T7">
        <f>(Q8-Q7)/Q7*100</f>
        <v>-35.297307640940268</v>
      </c>
    </row>
    <row r="8" spans="1:21" x14ac:dyDescent="0.25">
      <c r="A8">
        <v>7</v>
      </c>
      <c r="B8">
        <v>1</v>
      </c>
      <c r="C8">
        <v>1</v>
      </c>
      <c r="D8">
        <v>1</v>
      </c>
      <c r="E8">
        <v>3</v>
      </c>
      <c r="F8">
        <v>1</v>
      </c>
      <c r="H8" t="s">
        <v>10</v>
      </c>
      <c r="I8">
        <v>3.5250349999999999</v>
      </c>
      <c r="J8">
        <f xml:space="preserve"> AVERAGE(I8,I9,I10)</f>
        <v>4.0036758333333333</v>
      </c>
      <c r="K8">
        <f>STDEV(I8,I9,I10)</f>
        <v>0.54589176365565151</v>
      </c>
      <c r="L8">
        <f>K8/1.73</f>
        <v>0.3155443720552899</v>
      </c>
      <c r="M8" s="9"/>
      <c r="N8" s="9" t="s">
        <v>46</v>
      </c>
      <c r="O8">
        <f>J29</f>
        <v>2.0764366666666665</v>
      </c>
      <c r="P8">
        <f>J32</f>
        <v>2.546735833333333</v>
      </c>
      <c r="Q8">
        <f>J35</f>
        <v>3.0036758333333338</v>
      </c>
    </row>
    <row r="9" spans="1:21" x14ac:dyDescent="0.25">
      <c r="A9">
        <v>8</v>
      </c>
      <c r="B9">
        <v>1</v>
      </c>
      <c r="C9">
        <v>1</v>
      </c>
      <c r="D9">
        <v>1</v>
      </c>
      <c r="E9">
        <v>3</v>
      </c>
      <c r="F9">
        <v>2</v>
      </c>
      <c r="I9">
        <v>3.887785</v>
      </c>
      <c r="N9" s="9" t="s">
        <v>41</v>
      </c>
      <c r="O9">
        <f>L2</f>
        <v>0.31884215395930848</v>
      </c>
      <c r="P9">
        <f>L29</f>
        <v>0.34940232361512402</v>
      </c>
      <c r="Q9">
        <f>L20</f>
        <v>0.48418119283710148</v>
      </c>
      <c r="R9">
        <f>L29</f>
        <v>0.34940232361512402</v>
      </c>
    </row>
    <row r="10" spans="1:21" x14ac:dyDescent="0.25">
      <c r="A10">
        <v>9</v>
      </c>
      <c r="B10">
        <v>1</v>
      </c>
      <c r="C10">
        <v>1</v>
      </c>
      <c r="D10">
        <v>1</v>
      </c>
      <c r="E10">
        <v>3</v>
      </c>
      <c r="F10">
        <v>3</v>
      </c>
      <c r="I10">
        <v>4.5982075</v>
      </c>
      <c r="O10">
        <f>L5</f>
        <v>8.7948059441954066E-2</v>
      </c>
      <c r="P10">
        <f>L14</f>
        <v>0.2909542989506177</v>
      </c>
      <c r="Q10">
        <f>L23</f>
        <v>0.66841229959439996</v>
      </c>
      <c r="R10">
        <f>L32</f>
        <v>8.7948059441954288E-2</v>
      </c>
    </row>
    <row r="11" spans="1:21" x14ac:dyDescent="0.25">
      <c r="A11">
        <v>10</v>
      </c>
      <c r="B11">
        <v>1</v>
      </c>
      <c r="C11">
        <v>2</v>
      </c>
      <c r="D11">
        <v>2</v>
      </c>
      <c r="E11">
        <v>1</v>
      </c>
      <c r="F11">
        <v>1</v>
      </c>
      <c r="G11" t="s">
        <v>6</v>
      </c>
      <c r="H11" t="s">
        <v>11</v>
      </c>
      <c r="I11">
        <v>2.4530750000000001</v>
      </c>
      <c r="J11">
        <f xml:space="preserve"> AVERAGE(I11,I12,I13)</f>
        <v>2.40977</v>
      </c>
      <c r="K11">
        <f>STDEV(I11,I12,I13)</f>
        <v>3.854654102510368E-2</v>
      </c>
      <c r="L11">
        <f>K11/1.73</f>
        <v>2.2281237586765132E-2</v>
      </c>
      <c r="O11">
        <f>L8</f>
        <v>0.3155443720552899</v>
      </c>
      <c r="P11">
        <f>L17</f>
        <v>0.42573136654805971</v>
      </c>
      <c r="Q11">
        <f>L26</f>
        <v>0.43359539773812694</v>
      </c>
      <c r="R11">
        <f>L35</f>
        <v>0.4430835931015944</v>
      </c>
    </row>
    <row r="12" spans="1:21" x14ac:dyDescent="0.25">
      <c r="A12">
        <v>11</v>
      </c>
      <c r="B12">
        <v>1</v>
      </c>
      <c r="C12">
        <v>2</v>
      </c>
      <c r="D12">
        <v>2</v>
      </c>
      <c r="E12">
        <v>1</v>
      </c>
      <c r="F12">
        <v>2</v>
      </c>
      <c r="I12">
        <v>2.3970250000000002</v>
      </c>
    </row>
    <row r="13" spans="1:21" x14ac:dyDescent="0.25">
      <c r="A13">
        <v>12</v>
      </c>
      <c r="B13">
        <v>1</v>
      </c>
      <c r="C13">
        <v>2</v>
      </c>
      <c r="D13">
        <v>2</v>
      </c>
      <c r="E13">
        <v>1</v>
      </c>
      <c r="F13">
        <v>3</v>
      </c>
      <c r="G13" t="s">
        <v>6</v>
      </c>
      <c r="I13">
        <v>2.37921</v>
      </c>
    </row>
    <row r="14" spans="1:21" x14ac:dyDescent="0.25">
      <c r="A14">
        <v>13</v>
      </c>
      <c r="B14">
        <v>1</v>
      </c>
      <c r="C14">
        <v>2</v>
      </c>
      <c r="D14">
        <v>2</v>
      </c>
      <c r="E14">
        <v>2</v>
      </c>
      <c r="F14">
        <v>1</v>
      </c>
      <c r="H14" t="s">
        <v>12</v>
      </c>
      <c r="I14">
        <v>2.7214800000000001</v>
      </c>
      <c r="J14">
        <f xml:space="preserve"> AVERAGE(I14,I15,I16)</f>
        <v>2.8800691666666669</v>
      </c>
      <c r="K14">
        <f>STDEV(I14,I15,I16)</f>
        <v>0.50335093718456858</v>
      </c>
      <c r="L14">
        <f>K14/1.73</f>
        <v>0.2909542989506177</v>
      </c>
    </row>
    <row r="15" spans="1:21" x14ac:dyDescent="0.25">
      <c r="A15">
        <v>14</v>
      </c>
      <c r="B15">
        <v>1</v>
      </c>
      <c r="C15">
        <v>2</v>
      </c>
      <c r="D15">
        <v>2</v>
      </c>
      <c r="E15">
        <v>2</v>
      </c>
      <c r="F15">
        <v>2</v>
      </c>
      <c r="I15">
        <v>2.4751124999999998</v>
      </c>
    </row>
    <row r="16" spans="1:21" x14ac:dyDescent="0.25">
      <c r="A16">
        <v>15</v>
      </c>
      <c r="B16">
        <v>1</v>
      </c>
      <c r="C16">
        <v>2</v>
      </c>
      <c r="D16">
        <v>2</v>
      </c>
      <c r="E16">
        <v>2</v>
      </c>
      <c r="F16">
        <v>3</v>
      </c>
      <c r="I16">
        <v>3.4436150000000008</v>
      </c>
    </row>
    <row r="17" spans="1:12" x14ac:dyDescent="0.25">
      <c r="A17">
        <v>16</v>
      </c>
      <c r="B17">
        <v>1</v>
      </c>
      <c r="C17">
        <v>2</v>
      </c>
      <c r="D17">
        <v>2</v>
      </c>
      <c r="E17">
        <v>3</v>
      </c>
      <c r="F17">
        <v>1</v>
      </c>
      <c r="H17" t="s">
        <v>13</v>
      </c>
      <c r="I17">
        <v>3.5250349999999999</v>
      </c>
      <c r="J17">
        <f xml:space="preserve"> AVERAGE(I17,I18,I19)</f>
        <v>3.7703424999999999</v>
      </c>
      <c r="K17">
        <f>STDEV(I17,I18,I19)</f>
        <v>0.73651526412814328</v>
      </c>
      <c r="L17">
        <f>K17/1.73</f>
        <v>0.42573136654805971</v>
      </c>
    </row>
    <row r="18" spans="1:12" x14ac:dyDescent="0.25">
      <c r="A18">
        <v>17</v>
      </c>
      <c r="B18">
        <v>1</v>
      </c>
      <c r="C18">
        <v>2</v>
      </c>
      <c r="D18">
        <v>2</v>
      </c>
      <c r="E18">
        <v>3</v>
      </c>
      <c r="F18">
        <v>2</v>
      </c>
      <c r="I18">
        <v>3.1877849999999999</v>
      </c>
    </row>
    <row r="19" spans="1:12" x14ac:dyDescent="0.25">
      <c r="A19">
        <v>18</v>
      </c>
      <c r="B19">
        <v>1</v>
      </c>
      <c r="C19">
        <v>2</v>
      </c>
      <c r="D19">
        <v>2</v>
      </c>
      <c r="E19">
        <v>3</v>
      </c>
      <c r="F19">
        <v>3</v>
      </c>
      <c r="I19">
        <v>4.5982075</v>
      </c>
    </row>
    <row r="20" spans="1:12" x14ac:dyDescent="0.25">
      <c r="A20">
        <v>19</v>
      </c>
      <c r="B20" t="s">
        <v>14</v>
      </c>
      <c r="C20">
        <v>1</v>
      </c>
      <c r="D20">
        <v>1</v>
      </c>
      <c r="E20">
        <v>1</v>
      </c>
      <c r="F20">
        <v>1</v>
      </c>
      <c r="G20" t="s">
        <v>6</v>
      </c>
      <c r="H20" t="s">
        <v>8</v>
      </c>
      <c r="I20">
        <v>2.3980925000000002</v>
      </c>
      <c r="J20">
        <f xml:space="preserve"> AVERAGE(I20,I21,I22)</f>
        <v>3.3609325000000005</v>
      </c>
      <c r="K20">
        <f>STDEV(I20,I21,I22)</f>
        <v>0.83763346360818558</v>
      </c>
      <c r="L20">
        <f>K20/1.73</f>
        <v>0.48418119283710148</v>
      </c>
    </row>
    <row r="21" spans="1:12" x14ac:dyDescent="0.25">
      <c r="A21">
        <v>20</v>
      </c>
      <c r="B21">
        <v>2</v>
      </c>
      <c r="C21">
        <v>1</v>
      </c>
      <c r="D21">
        <v>1</v>
      </c>
      <c r="E21">
        <v>1</v>
      </c>
      <c r="F21">
        <v>2</v>
      </c>
      <c r="I21">
        <v>3.7627649999999999</v>
      </c>
    </row>
    <row r="22" spans="1:12" x14ac:dyDescent="0.25">
      <c r="A22">
        <v>21</v>
      </c>
      <c r="B22">
        <v>2</v>
      </c>
      <c r="C22">
        <v>1</v>
      </c>
      <c r="D22">
        <v>1</v>
      </c>
      <c r="E22">
        <v>1</v>
      </c>
      <c r="F22">
        <v>3</v>
      </c>
      <c r="I22">
        <v>3.9219400000000002</v>
      </c>
    </row>
    <row r="23" spans="1:12" x14ac:dyDescent="0.25">
      <c r="A23">
        <v>22</v>
      </c>
      <c r="B23">
        <v>2</v>
      </c>
      <c r="C23">
        <v>1</v>
      </c>
      <c r="D23">
        <v>1</v>
      </c>
      <c r="E23">
        <v>2</v>
      </c>
      <c r="F23">
        <v>1</v>
      </c>
      <c r="G23" t="s">
        <v>6</v>
      </c>
      <c r="H23" t="s">
        <v>9</v>
      </c>
      <c r="I23">
        <v>2.7234674999999999</v>
      </c>
      <c r="J23">
        <f xml:space="preserve"> AVERAGE(I23,I24,I25)</f>
        <v>4.0450775000000005</v>
      </c>
      <c r="K23">
        <f>STDEV(I23,I24,I25)</f>
        <v>1.1563532782983119</v>
      </c>
      <c r="L23">
        <f>K23/1.73</f>
        <v>0.66841229959439996</v>
      </c>
    </row>
    <row r="24" spans="1:12" x14ac:dyDescent="0.25">
      <c r="A24">
        <v>23</v>
      </c>
      <c r="B24">
        <v>2</v>
      </c>
      <c r="C24">
        <v>1</v>
      </c>
      <c r="D24">
        <v>1</v>
      </c>
      <c r="E24">
        <v>2</v>
      </c>
      <c r="F24">
        <v>2</v>
      </c>
      <c r="I24">
        <v>4.8706950000000004</v>
      </c>
    </row>
    <row r="25" spans="1:12" x14ac:dyDescent="0.25">
      <c r="A25">
        <v>24</v>
      </c>
      <c r="B25">
        <v>2</v>
      </c>
      <c r="C25">
        <v>1</v>
      </c>
      <c r="D25">
        <v>1</v>
      </c>
      <c r="E25">
        <v>2</v>
      </c>
      <c r="F25">
        <v>3</v>
      </c>
      <c r="I25">
        <v>4.5410700000000004</v>
      </c>
    </row>
    <row r="26" spans="1:12" x14ac:dyDescent="0.25">
      <c r="A26">
        <v>25</v>
      </c>
      <c r="B26">
        <v>2</v>
      </c>
      <c r="C26">
        <v>1</v>
      </c>
      <c r="D26">
        <v>1</v>
      </c>
      <c r="E26">
        <v>3</v>
      </c>
      <c r="F26">
        <v>1</v>
      </c>
      <c r="H26" t="s">
        <v>10</v>
      </c>
      <c r="I26">
        <v>4.3068225</v>
      </c>
      <c r="J26">
        <f xml:space="preserve"> AVERAGE(I26,I27,I28)</f>
        <v>4.6422733333333328</v>
      </c>
      <c r="K26">
        <f>STDEV(I26,I27,I28)</f>
        <v>0.7501200380869596</v>
      </c>
      <c r="L26">
        <f>K26/1.73</f>
        <v>0.43359539773812694</v>
      </c>
    </row>
    <row r="27" spans="1:12" x14ac:dyDescent="0.25">
      <c r="A27">
        <v>26</v>
      </c>
      <c r="B27">
        <v>2</v>
      </c>
      <c r="C27">
        <v>1</v>
      </c>
      <c r="D27">
        <v>1</v>
      </c>
      <c r="E27">
        <v>3</v>
      </c>
      <c r="F27">
        <v>2</v>
      </c>
      <c r="I27">
        <v>4.1184174999999996</v>
      </c>
    </row>
    <row r="28" spans="1:12" x14ac:dyDescent="0.25">
      <c r="A28">
        <v>27</v>
      </c>
      <c r="B28">
        <v>2</v>
      </c>
      <c r="C28">
        <v>1</v>
      </c>
      <c r="D28">
        <v>1</v>
      </c>
      <c r="E28">
        <v>3</v>
      </c>
      <c r="F28">
        <v>3</v>
      </c>
      <c r="I28">
        <v>5.5015799999999997</v>
      </c>
    </row>
    <row r="29" spans="1:12" x14ac:dyDescent="0.25">
      <c r="A29">
        <v>28</v>
      </c>
      <c r="B29">
        <v>2</v>
      </c>
      <c r="C29">
        <v>2</v>
      </c>
      <c r="D29">
        <v>2</v>
      </c>
      <c r="E29">
        <v>1</v>
      </c>
      <c r="F29">
        <v>1</v>
      </c>
      <c r="G29" t="s">
        <v>6</v>
      </c>
      <c r="H29" t="s">
        <v>11</v>
      </c>
      <c r="I29">
        <v>2.4530750000000001</v>
      </c>
      <c r="J29">
        <f xml:space="preserve"> AVERAGE(I29,I30,I31)</f>
        <v>2.0764366666666665</v>
      </c>
      <c r="K29">
        <f>STDEV(I29,I30,I31)</f>
        <v>0.60446601985416459</v>
      </c>
      <c r="L29">
        <f>K29/1.73</f>
        <v>0.34940232361512402</v>
      </c>
    </row>
    <row r="30" spans="1:12" x14ac:dyDescent="0.25">
      <c r="A30">
        <v>29</v>
      </c>
      <c r="B30">
        <v>2</v>
      </c>
      <c r="C30">
        <v>2</v>
      </c>
      <c r="D30">
        <v>2</v>
      </c>
      <c r="E30">
        <v>1</v>
      </c>
      <c r="F30">
        <v>2</v>
      </c>
      <c r="I30">
        <v>2.3970250000000002</v>
      </c>
    </row>
    <row r="31" spans="1:12" x14ac:dyDescent="0.25">
      <c r="A31">
        <v>30</v>
      </c>
      <c r="B31">
        <v>2</v>
      </c>
      <c r="C31">
        <v>2</v>
      </c>
      <c r="D31">
        <v>2</v>
      </c>
      <c r="E31">
        <v>1</v>
      </c>
      <c r="F31">
        <v>3</v>
      </c>
      <c r="I31">
        <v>1.37921</v>
      </c>
    </row>
    <row r="32" spans="1:12" x14ac:dyDescent="0.25">
      <c r="A32">
        <v>31</v>
      </c>
      <c r="B32">
        <v>2</v>
      </c>
      <c r="C32">
        <v>2</v>
      </c>
      <c r="D32">
        <v>2</v>
      </c>
      <c r="E32">
        <v>2</v>
      </c>
      <c r="F32">
        <v>1</v>
      </c>
      <c r="H32" t="s">
        <v>12</v>
      </c>
      <c r="I32">
        <v>2.7214800000000001</v>
      </c>
      <c r="J32">
        <f xml:space="preserve"> AVERAGE(I32,I33,I34)</f>
        <v>2.546735833333333</v>
      </c>
      <c r="K32">
        <f>STDEV(I32,I33,I34)</f>
        <v>0.15215014283458092</v>
      </c>
      <c r="L32">
        <f>K32/1.73</f>
        <v>8.7948059441954288E-2</v>
      </c>
    </row>
    <row r="33" spans="1:12" x14ac:dyDescent="0.25">
      <c r="A33">
        <v>32</v>
      </c>
      <c r="B33">
        <v>2</v>
      </c>
      <c r="C33">
        <v>2</v>
      </c>
      <c r="D33">
        <v>2</v>
      </c>
      <c r="E33">
        <v>2</v>
      </c>
      <c r="F33">
        <v>2</v>
      </c>
      <c r="I33">
        <v>2.4751124999999998</v>
      </c>
    </row>
    <row r="34" spans="1:12" x14ac:dyDescent="0.25">
      <c r="A34">
        <v>33</v>
      </c>
      <c r="B34">
        <v>2</v>
      </c>
      <c r="C34">
        <v>2</v>
      </c>
      <c r="D34">
        <v>2</v>
      </c>
      <c r="E34">
        <v>2</v>
      </c>
      <c r="F34">
        <v>3</v>
      </c>
      <c r="I34">
        <v>2.4436149999999999</v>
      </c>
    </row>
    <row r="35" spans="1:12" x14ac:dyDescent="0.25">
      <c r="A35">
        <v>34</v>
      </c>
      <c r="B35">
        <v>2</v>
      </c>
      <c r="C35">
        <v>2</v>
      </c>
      <c r="D35">
        <v>2</v>
      </c>
      <c r="E35">
        <v>3</v>
      </c>
      <c r="F35">
        <v>1</v>
      </c>
      <c r="H35" t="s">
        <v>13</v>
      </c>
      <c r="I35">
        <v>2.5250349999999999</v>
      </c>
      <c r="J35">
        <f xml:space="preserve"> AVERAGE(I35,I36,I37)</f>
        <v>3.0036758333333338</v>
      </c>
      <c r="K35">
        <f>STDEV(I35,I36,I37)</f>
        <v>0.76653461606575835</v>
      </c>
      <c r="L35">
        <f>K35/1.73</f>
        <v>0.4430835931015944</v>
      </c>
    </row>
    <row r="36" spans="1:12" x14ac:dyDescent="0.25">
      <c r="A36">
        <v>35</v>
      </c>
      <c r="B36">
        <v>2</v>
      </c>
      <c r="C36">
        <v>2</v>
      </c>
      <c r="D36">
        <v>2</v>
      </c>
      <c r="E36">
        <v>3</v>
      </c>
      <c r="F36">
        <v>2</v>
      </c>
      <c r="I36">
        <v>3.887785</v>
      </c>
    </row>
    <row r="37" spans="1:12" x14ac:dyDescent="0.25">
      <c r="A37">
        <v>36</v>
      </c>
      <c r="B37">
        <v>2</v>
      </c>
      <c r="C37">
        <v>2</v>
      </c>
      <c r="D37">
        <v>2</v>
      </c>
      <c r="E37">
        <v>3</v>
      </c>
      <c r="F37">
        <v>3</v>
      </c>
      <c r="I37">
        <v>2.5982075</v>
      </c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G8" workbookViewId="0">
      <selection activeCell="M31" sqref="M31"/>
    </sheetView>
  </sheetViews>
  <sheetFormatPr defaultRowHeight="15" x14ac:dyDescent="0.25"/>
  <cols>
    <col min="8" max="8" width="24.42578125" customWidth="1"/>
    <col min="9" max="9" width="16.85546875" customWidth="1"/>
    <col min="10" max="10" width="14.140625" customWidth="1"/>
    <col min="13" max="13" width="16" customWidth="1"/>
    <col min="14" max="14" width="13.85546875" customWidth="1"/>
    <col min="16" max="16" width="10.7109375" customWidth="1"/>
    <col min="17" max="17" width="11.42578125" customWidth="1"/>
    <col min="19" max="19" width="10.5703125" customWidth="1"/>
  </cols>
  <sheetData>
    <row r="1" spans="1:2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56</v>
      </c>
      <c r="J1" t="s">
        <v>86</v>
      </c>
      <c r="K1" t="s">
        <v>40</v>
      </c>
      <c r="L1" t="s">
        <v>41</v>
      </c>
    </row>
    <row r="2" spans="1:21" ht="15.75" x14ac:dyDescent="0.25">
      <c r="A2">
        <v>1</v>
      </c>
      <c r="B2" t="s">
        <v>15</v>
      </c>
      <c r="C2">
        <v>1</v>
      </c>
      <c r="D2">
        <v>1</v>
      </c>
      <c r="E2">
        <v>1</v>
      </c>
      <c r="F2">
        <v>1</v>
      </c>
      <c r="H2" t="s">
        <v>8</v>
      </c>
      <c r="I2">
        <v>3.8375650000000001</v>
      </c>
      <c r="J2">
        <f xml:space="preserve"> AVERAGE(I2,I3,I4)</f>
        <v>3.6253233333333337</v>
      </c>
      <c r="K2">
        <f>STDEV(I2,I3,I4)</f>
        <v>0.19033517097040481</v>
      </c>
      <c r="L2">
        <f>K2/1.73</f>
        <v>0.11002033004069642</v>
      </c>
      <c r="O2" s="7"/>
      <c r="P2" s="7"/>
      <c r="Q2" s="5"/>
      <c r="R2" s="8" t="s">
        <v>47</v>
      </c>
      <c r="S2" s="8" t="s">
        <v>49</v>
      </c>
      <c r="T2" s="8" t="s">
        <v>51</v>
      </c>
      <c r="U2" s="8"/>
    </row>
    <row r="3" spans="1:21" x14ac:dyDescent="0.25">
      <c r="A3">
        <v>2</v>
      </c>
      <c r="B3">
        <v>1</v>
      </c>
      <c r="C3">
        <v>1</v>
      </c>
      <c r="D3">
        <v>1</v>
      </c>
      <c r="E3">
        <v>1</v>
      </c>
      <c r="F3">
        <v>2</v>
      </c>
      <c r="I3">
        <v>3.5686250000000008</v>
      </c>
      <c r="R3" t="s">
        <v>48</v>
      </c>
      <c r="S3" t="s">
        <v>50</v>
      </c>
      <c r="T3" t="s">
        <v>52</v>
      </c>
    </row>
    <row r="4" spans="1:21" x14ac:dyDescent="0.25">
      <c r="A4">
        <v>3</v>
      </c>
      <c r="B4">
        <v>1</v>
      </c>
      <c r="C4">
        <v>1</v>
      </c>
      <c r="D4">
        <v>1</v>
      </c>
      <c r="E4">
        <v>1</v>
      </c>
      <c r="F4">
        <v>3</v>
      </c>
      <c r="I4">
        <v>3.4697800000000005</v>
      </c>
      <c r="N4" s="8"/>
      <c r="O4" s="9" t="s">
        <v>45</v>
      </c>
      <c r="P4" s="9" t="s">
        <v>42</v>
      </c>
      <c r="Q4" s="9" t="s">
        <v>43</v>
      </c>
      <c r="R4">
        <f>(O5-O6)/O5*100</f>
        <v>18.389164368787341</v>
      </c>
      <c r="S4">
        <f>(P6-P5)/P5*100</f>
        <v>-14.916996239052322</v>
      </c>
      <c r="T4">
        <f>(Q6-Q5)/Q5*100</f>
        <v>-12.041863538591905</v>
      </c>
    </row>
    <row r="5" spans="1:21" x14ac:dyDescent="0.25">
      <c r="A5">
        <v>4</v>
      </c>
      <c r="B5">
        <v>1</v>
      </c>
      <c r="C5">
        <v>1</v>
      </c>
      <c r="D5">
        <v>1</v>
      </c>
      <c r="E5">
        <v>2</v>
      </c>
      <c r="F5">
        <v>1</v>
      </c>
      <c r="H5" t="s">
        <v>9</v>
      </c>
      <c r="I5">
        <v>4.33575</v>
      </c>
      <c r="J5">
        <f xml:space="preserve"> AVERAGE(I5,I6,I7)</f>
        <v>4.4691749999999999</v>
      </c>
      <c r="K5">
        <f>STDEV(I5,I6,I7)</f>
        <v>0.36190935194465462</v>
      </c>
      <c r="L5">
        <f>K5/1.73</f>
        <v>0.20919615719344198</v>
      </c>
      <c r="M5" s="9" t="s">
        <v>53</v>
      </c>
      <c r="N5" s="9" t="s">
        <v>44</v>
      </c>
      <c r="O5">
        <f>J2</f>
        <v>3.6253233333333337</v>
      </c>
      <c r="P5">
        <f>J5</f>
        <v>4.4691749999999999</v>
      </c>
      <c r="Q5">
        <f>J8</f>
        <v>5.5362416666666663</v>
      </c>
    </row>
    <row r="6" spans="1:21" x14ac:dyDescent="0.25">
      <c r="A6">
        <v>5</v>
      </c>
      <c r="B6">
        <v>1</v>
      </c>
      <c r="C6">
        <v>1</v>
      </c>
      <c r="D6">
        <v>1</v>
      </c>
      <c r="E6">
        <v>2</v>
      </c>
      <c r="F6">
        <v>2</v>
      </c>
      <c r="I6">
        <v>4.8788549999999997</v>
      </c>
      <c r="M6" s="9"/>
      <c r="N6" s="9" t="s">
        <v>46</v>
      </c>
      <c r="O6">
        <f>J11</f>
        <v>2.9586566666666667</v>
      </c>
      <c r="P6">
        <f>J14</f>
        <v>3.8025083333333334</v>
      </c>
      <c r="Q6">
        <f>J17</f>
        <v>4.8695750000000002</v>
      </c>
    </row>
    <row r="7" spans="1:21" x14ac:dyDescent="0.25">
      <c r="A7">
        <v>6</v>
      </c>
      <c r="B7">
        <v>1</v>
      </c>
      <c r="C7">
        <v>1</v>
      </c>
      <c r="D7">
        <v>1</v>
      </c>
      <c r="E7">
        <v>2</v>
      </c>
      <c r="F7">
        <v>3</v>
      </c>
      <c r="I7">
        <v>4.19292</v>
      </c>
      <c r="M7" s="9" t="s">
        <v>68</v>
      </c>
      <c r="N7" s="9" t="s">
        <v>44</v>
      </c>
      <c r="O7">
        <f>J20</f>
        <v>3.33257</v>
      </c>
      <c r="P7">
        <f>J23</f>
        <v>4.4456899999999999</v>
      </c>
      <c r="Q7">
        <f>J26</f>
        <v>5.4157833333333327</v>
      </c>
      <c r="R7">
        <f>(O7-O8)/O7*100</f>
        <v>33.505672799070993</v>
      </c>
      <c r="S7">
        <f>(P8-P7)/P7*100</f>
        <v>-29.33189223720052</v>
      </c>
      <c r="T7">
        <f>(Q8-Q7)/Q7*100</f>
        <v>-35.224575084552242</v>
      </c>
    </row>
    <row r="8" spans="1:21" x14ac:dyDescent="0.25">
      <c r="A8">
        <v>7</v>
      </c>
      <c r="B8">
        <v>1</v>
      </c>
      <c r="C8">
        <v>1</v>
      </c>
      <c r="D8">
        <v>1</v>
      </c>
      <c r="E8">
        <v>3</v>
      </c>
      <c r="F8">
        <v>1</v>
      </c>
      <c r="H8" t="s">
        <v>10</v>
      </c>
      <c r="I8">
        <v>5.6023899999999998</v>
      </c>
      <c r="J8">
        <f xml:space="preserve"> AVERAGE(I8,I9,I10)</f>
        <v>5.5362416666666663</v>
      </c>
      <c r="K8">
        <f>STDEV(I8,I9,I10)</f>
        <v>0.26593588712005994</v>
      </c>
      <c r="L8">
        <f>K8/1.73</f>
        <v>0.15372016596535257</v>
      </c>
      <c r="M8" s="9"/>
      <c r="N8" s="9" t="s">
        <v>46</v>
      </c>
      <c r="O8">
        <f>J29</f>
        <v>2.21597</v>
      </c>
      <c r="P8">
        <f>J32</f>
        <v>3.1416850000000003</v>
      </c>
      <c r="Q8">
        <f>J35</f>
        <v>3.5080966666666669</v>
      </c>
    </row>
    <row r="9" spans="1:21" x14ac:dyDescent="0.25">
      <c r="A9">
        <v>8</v>
      </c>
      <c r="B9">
        <v>1</v>
      </c>
      <c r="C9">
        <v>1</v>
      </c>
      <c r="D9">
        <v>1</v>
      </c>
      <c r="E9">
        <v>3</v>
      </c>
      <c r="F9">
        <v>2</v>
      </c>
      <c r="I9">
        <v>5.2434750000000001</v>
      </c>
      <c r="N9" s="9" t="s">
        <v>41</v>
      </c>
      <c r="O9">
        <f>L2</f>
        <v>0.11002033004069642</v>
      </c>
      <c r="P9">
        <f>L29</f>
        <v>0.50189561770804902</v>
      </c>
      <c r="Q9">
        <f>L20</f>
        <v>0.22742903430232925</v>
      </c>
      <c r="R9">
        <f>L29</f>
        <v>0.50189561770804902</v>
      </c>
    </row>
    <row r="10" spans="1:21" x14ac:dyDescent="0.25">
      <c r="A10">
        <v>9</v>
      </c>
      <c r="B10">
        <v>1</v>
      </c>
      <c r="C10">
        <v>1</v>
      </c>
      <c r="D10">
        <v>1</v>
      </c>
      <c r="E10">
        <v>3</v>
      </c>
      <c r="F10">
        <v>3</v>
      </c>
      <c r="I10">
        <v>5.7628599999999999</v>
      </c>
      <c r="O10">
        <f>L5</f>
        <v>0.20919615719344198</v>
      </c>
      <c r="P10">
        <f>L14</f>
        <v>0.76054114824234165</v>
      </c>
      <c r="Q10">
        <f>L23</f>
        <v>0.26101776476388766</v>
      </c>
      <c r="R10">
        <f>L32</f>
        <v>0.45566038978234552</v>
      </c>
    </row>
    <row r="11" spans="1:21" x14ac:dyDescent="0.25">
      <c r="A11">
        <v>10</v>
      </c>
      <c r="B11">
        <v>1</v>
      </c>
      <c r="C11">
        <v>2</v>
      </c>
      <c r="D11">
        <v>2</v>
      </c>
      <c r="E11">
        <v>1</v>
      </c>
      <c r="F11">
        <v>1</v>
      </c>
      <c r="G11" t="s">
        <v>6</v>
      </c>
      <c r="H11" t="s">
        <v>11</v>
      </c>
      <c r="I11">
        <v>2.8375650000000001</v>
      </c>
      <c r="J11">
        <f xml:space="preserve"> AVERAGE(I11,I12,I13)</f>
        <v>2.9586566666666667</v>
      </c>
      <c r="K11">
        <f>STDEV(I11,I12,I13)</f>
        <v>0.46262023011141135</v>
      </c>
      <c r="L11">
        <f>K11/1.73</f>
        <v>0.26741053763665396</v>
      </c>
      <c r="O11">
        <f>L8</f>
        <v>0.15372016596535257</v>
      </c>
      <c r="P11">
        <f>L17</f>
        <v>0.4590460026606511</v>
      </c>
      <c r="Q11">
        <f>L26</f>
        <v>0.64253715115462329</v>
      </c>
      <c r="R11">
        <f>L35</f>
        <v>0.23031002041988574</v>
      </c>
    </row>
    <row r="12" spans="1:21" x14ac:dyDescent="0.25">
      <c r="A12">
        <v>11</v>
      </c>
      <c r="B12">
        <v>1</v>
      </c>
      <c r="C12">
        <v>2</v>
      </c>
      <c r="D12">
        <v>2</v>
      </c>
      <c r="E12">
        <v>1</v>
      </c>
      <c r="F12">
        <v>2</v>
      </c>
      <c r="I12">
        <v>2.5686249999999999</v>
      </c>
    </row>
    <row r="13" spans="1:21" x14ac:dyDescent="0.25">
      <c r="A13">
        <v>12</v>
      </c>
      <c r="B13">
        <v>1</v>
      </c>
      <c r="C13">
        <v>2</v>
      </c>
      <c r="D13">
        <v>2</v>
      </c>
      <c r="E13">
        <v>1</v>
      </c>
      <c r="F13">
        <v>3</v>
      </c>
      <c r="G13" t="s">
        <v>6</v>
      </c>
      <c r="I13">
        <v>3.4697800000000005</v>
      </c>
    </row>
    <row r="14" spans="1:21" x14ac:dyDescent="0.25">
      <c r="A14">
        <v>13</v>
      </c>
      <c r="B14">
        <v>1</v>
      </c>
      <c r="C14">
        <v>2</v>
      </c>
      <c r="D14">
        <v>2</v>
      </c>
      <c r="E14">
        <v>2</v>
      </c>
      <c r="F14">
        <v>1</v>
      </c>
      <c r="H14" t="s">
        <v>12</v>
      </c>
      <c r="I14">
        <v>2.33575</v>
      </c>
      <c r="J14">
        <f xml:space="preserve"> AVERAGE(I14,I15,I16)</f>
        <v>3.8025083333333334</v>
      </c>
      <c r="K14">
        <f>STDEV(I14,I15,I16)</f>
        <v>1.3157361864592509</v>
      </c>
      <c r="L14">
        <f>K14/1.73</f>
        <v>0.76054114824234165</v>
      </c>
    </row>
    <row r="15" spans="1:21" x14ac:dyDescent="0.25">
      <c r="A15">
        <v>14</v>
      </c>
      <c r="B15">
        <v>1</v>
      </c>
      <c r="C15">
        <v>2</v>
      </c>
      <c r="D15">
        <v>2</v>
      </c>
      <c r="E15">
        <v>2</v>
      </c>
      <c r="F15">
        <v>2</v>
      </c>
      <c r="I15">
        <v>4.8788549999999997</v>
      </c>
    </row>
    <row r="16" spans="1:21" x14ac:dyDescent="0.25">
      <c r="A16">
        <v>15</v>
      </c>
      <c r="B16">
        <v>1</v>
      </c>
      <c r="C16">
        <v>2</v>
      </c>
      <c r="D16">
        <v>2</v>
      </c>
      <c r="E16">
        <v>2</v>
      </c>
      <c r="F16">
        <v>3</v>
      </c>
      <c r="I16">
        <v>4.19292</v>
      </c>
    </row>
    <row r="17" spans="1:12" x14ac:dyDescent="0.25">
      <c r="A17">
        <v>16</v>
      </c>
      <c r="B17">
        <v>1</v>
      </c>
      <c r="C17">
        <v>2</v>
      </c>
      <c r="D17">
        <v>2</v>
      </c>
      <c r="E17">
        <v>3</v>
      </c>
      <c r="F17">
        <v>1</v>
      </c>
      <c r="H17" t="s">
        <v>13</v>
      </c>
      <c r="I17">
        <v>4.6023899999999998</v>
      </c>
      <c r="J17">
        <f xml:space="preserve"> AVERAGE(I17,I18,I19)</f>
        <v>4.8695750000000002</v>
      </c>
      <c r="K17">
        <f>STDEV(I17,I18,I19)</f>
        <v>0.79414958460292639</v>
      </c>
      <c r="L17">
        <f>K17/1.73</f>
        <v>0.4590460026606511</v>
      </c>
    </row>
    <row r="18" spans="1:12" x14ac:dyDescent="0.25">
      <c r="A18">
        <v>17</v>
      </c>
      <c r="B18">
        <v>1</v>
      </c>
      <c r="C18">
        <v>2</v>
      </c>
      <c r="D18">
        <v>2</v>
      </c>
      <c r="E18">
        <v>3</v>
      </c>
      <c r="F18">
        <v>2</v>
      </c>
      <c r="I18">
        <v>4.2434750000000001</v>
      </c>
    </row>
    <row r="19" spans="1:12" x14ac:dyDescent="0.25">
      <c r="A19">
        <v>18</v>
      </c>
      <c r="B19">
        <v>1</v>
      </c>
      <c r="C19">
        <v>2</v>
      </c>
      <c r="D19">
        <v>2</v>
      </c>
      <c r="E19">
        <v>3</v>
      </c>
      <c r="F19">
        <v>3</v>
      </c>
      <c r="I19">
        <v>5.7628599999999999</v>
      </c>
    </row>
    <row r="20" spans="1:12" x14ac:dyDescent="0.25">
      <c r="A20">
        <v>19</v>
      </c>
      <c r="B20" t="s">
        <v>14</v>
      </c>
      <c r="C20">
        <v>1</v>
      </c>
      <c r="D20">
        <v>1</v>
      </c>
      <c r="E20">
        <v>1</v>
      </c>
      <c r="F20">
        <v>1</v>
      </c>
      <c r="G20" t="s">
        <v>6</v>
      </c>
      <c r="H20" t="s">
        <v>8</v>
      </c>
      <c r="I20">
        <v>3.772195</v>
      </c>
      <c r="J20">
        <f xml:space="preserve"> AVERAGE(I20,I21,I22)</f>
        <v>3.33257</v>
      </c>
      <c r="K20">
        <f>STDEV(I20,I21,I22)</f>
        <v>0.39345222934302959</v>
      </c>
      <c r="L20">
        <f>K20/1.73</f>
        <v>0.22742903430232925</v>
      </c>
    </row>
    <row r="21" spans="1:12" x14ac:dyDescent="0.25">
      <c r="A21">
        <v>20</v>
      </c>
      <c r="B21">
        <v>2</v>
      </c>
      <c r="C21">
        <v>1</v>
      </c>
      <c r="D21">
        <v>1</v>
      </c>
      <c r="E21">
        <v>1</v>
      </c>
      <c r="F21">
        <v>2</v>
      </c>
      <c r="I21">
        <v>3.2120150000000001</v>
      </c>
    </row>
    <row r="22" spans="1:12" x14ac:dyDescent="0.25">
      <c r="A22">
        <v>21</v>
      </c>
      <c r="B22">
        <v>2</v>
      </c>
      <c r="C22">
        <v>1</v>
      </c>
      <c r="D22">
        <v>1</v>
      </c>
      <c r="E22">
        <v>1</v>
      </c>
      <c r="F22">
        <v>3</v>
      </c>
      <c r="I22">
        <v>3.0135000000000001</v>
      </c>
    </row>
    <row r="23" spans="1:12" x14ac:dyDescent="0.25">
      <c r="A23">
        <v>22</v>
      </c>
      <c r="B23">
        <v>2</v>
      </c>
      <c r="C23">
        <v>1</v>
      </c>
      <c r="D23">
        <v>1</v>
      </c>
      <c r="E23">
        <v>2</v>
      </c>
      <c r="F23">
        <v>1</v>
      </c>
      <c r="G23" t="s">
        <v>6</v>
      </c>
      <c r="H23" t="s">
        <v>9</v>
      </c>
      <c r="I23">
        <v>4.1601150000000002</v>
      </c>
      <c r="J23">
        <f xml:space="preserve"> AVERAGE(I23,I24,I25)</f>
        <v>4.4456899999999999</v>
      </c>
      <c r="K23">
        <f>STDEV(I23,I24,I25)</f>
        <v>0.45156073304152561</v>
      </c>
      <c r="L23">
        <f>K23/1.73</f>
        <v>0.26101776476388766</v>
      </c>
    </row>
    <row r="24" spans="1:12" x14ac:dyDescent="0.25">
      <c r="A24">
        <v>23</v>
      </c>
      <c r="B24">
        <v>2</v>
      </c>
      <c r="C24">
        <v>1</v>
      </c>
      <c r="D24">
        <v>1</v>
      </c>
      <c r="E24">
        <v>2</v>
      </c>
      <c r="F24">
        <v>2</v>
      </c>
      <c r="I24">
        <v>4.9662899999999999</v>
      </c>
    </row>
    <row r="25" spans="1:12" x14ac:dyDescent="0.25">
      <c r="A25">
        <v>24</v>
      </c>
      <c r="B25">
        <v>2</v>
      </c>
      <c r="C25">
        <v>1</v>
      </c>
      <c r="D25">
        <v>1</v>
      </c>
      <c r="E25">
        <v>2</v>
      </c>
      <c r="F25">
        <v>3</v>
      </c>
      <c r="I25">
        <v>4.2106649999999997</v>
      </c>
    </row>
    <row r="26" spans="1:12" x14ac:dyDescent="0.25">
      <c r="A26">
        <v>25</v>
      </c>
      <c r="B26">
        <v>2</v>
      </c>
      <c r="C26">
        <v>1</v>
      </c>
      <c r="D26">
        <v>1</v>
      </c>
      <c r="E26">
        <v>3</v>
      </c>
      <c r="F26">
        <v>1</v>
      </c>
      <c r="H26" t="s">
        <v>10</v>
      </c>
      <c r="I26">
        <v>5.5027049999999997</v>
      </c>
      <c r="J26">
        <f xml:space="preserve"> AVERAGE(I26,I27,I28)</f>
        <v>5.4157833333333327</v>
      </c>
      <c r="K26">
        <f>STDEV(I26,I27,I28)</f>
        <v>1.1115892714974982</v>
      </c>
      <c r="L26">
        <f>K26/1.73</f>
        <v>0.64253715115462329</v>
      </c>
    </row>
    <row r="27" spans="1:12" x14ac:dyDescent="0.25">
      <c r="A27">
        <v>26</v>
      </c>
      <c r="B27">
        <v>2</v>
      </c>
      <c r="C27">
        <v>1</v>
      </c>
      <c r="D27">
        <v>1</v>
      </c>
      <c r="E27">
        <v>3</v>
      </c>
      <c r="F27">
        <v>2</v>
      </c>
      <c r="I27">
        <v>4.2632849999999998</v>
      </c>
    </row>
    <row r="28" spans="1:12" x14ac:dyDescent="0.25">
      <c r="A28">
        <v>27</v>
      </c>
      <c r="B28">
        <v>2</v>
      </c>
      <c r="C28">
        <v>1</v>
      </c>
      <c r="D28">
        <v>1</v>
      </c>
      <c r="E28">
        <v>3</v>
      </c>
      <c r="F28">
        <v>3</v>
      </c>
      <c r="I28">
        <v>6.4813599999999996</v>
      </c>
    </row>
    <row r="29" spans="1:12" x14ac:dyDescent="0.25">
      <c r="A29">
        <v>28</v>
      </c>
      <c r="B29">
        <v>2</v>
      </c>
      <c r="C29">
        <v>2</v>
      </c>
      <c r="D29">
        <v>2</v>
      </c>
      <c r="E29">
        <v>1</v>
      </c>
      <c r="F29">
        <v>1</v>
      </c>
      <c r="G29" t="s">
        <v>6</v>
      </c>
      <c r="H29" t="s">
        <v>11</v>
      </c>
      <c r="I29">
        <v>2.4784649999999999</v>
      </c>
      <c r="J29">
        <f xml:space="preserve"> AVERAGE(I29,I30,I31)</f>
        <v>2.21597</v>
      </c>
      <c r="K29">
        <f>STDEV(I29,I30,I31)</f>
        <v>0.86827941863492486</v>
      </c>
      <c r="L29">
        <f>K29/1.73</f>
        <v>0.50189561770804902</v>
      </c>
    </row>
    <row r="30" spans="1:12" x14ac:dyDescent="0.25">
      <c r="A30">
        <v>29</v>
      </c>
      <c r="B30">
        <v>2</v>
      </c>
      <c r="C30">
        <v>2</v>
      </c>
      <c r="D30">
        <v>2</v>
      </c>
      <c r="E30">
        <v>1</v>
      </c>
      <c r="F30">
        <v>2</v>
      </c>
      <c r="I30">
        <v>2.9227150000000002</v>
      </c>
    </row>
    <row r="31" spans="1:12" x14ac:dyDescent="0.25">
      <c r="A31">
        <v>30</v>
      </c>
      <c r="B31">
        <v>2</v>
      </c>
      <c r="C31">
        <v>2</v>
      </c>
      <c r="D31">
        <v>2</v>
      </c>
      <c r="E31">
        <v>1</v>
      </c>
      <c r="F31">
        <v>3</v>
      </c>
      <c r="I31">
        <v>1.2467299999999999</v>
      </c>
    </row>
    <row r="32" spans="1:12" x14ac:dyDescent="0.25">
      <c r="A32">
        <v>31</v>
      </c>
      <c r="B32">
        <v>2</v>
      </c>
      <c r="C32">
        <v>2</v>
      </c>
      <c r="D32">
        <v>2</v>
      </c>
      <c r="E32">
        <v>2</v>
      </c>
      <c r="F32">
        <v>1</v>
      </c>
      <c r="H32" t="s">
        <v>12</v>
      </c>
      <c r="I32">
        <v>3.8083550000000002</v>
      </c>
      <c r="J32">
        <f xml:space="preserve"> AVERAGE(I32,I33,I34)</f>
        <v>3.1416850000000003</v>
      </c>
      <c r="K32">
        <f>STDEV(I32,I33,I34)</f>
        <v>0.78829247432345773</v>
      </c>
      <c r="L32">
        <f>K32/1.73</f>
        <v>0.45566038978234552</v>
      </c>
    </row>
    <row r="33" spans="1:12" x14ac:dyDescent="0.25">
      <c r="A33">
        <v>32</v>
      </c>
      <c r="B33">
        <v>2</v>
      </c>
      <c r="C33">
        <v>2</v>
      </c>
      <c r="D33">
        <v>2</v>
      </c>
      <c r="E33">
        <v>2</v>
      </c>
      <c r="F33">
        <v>2</v>
      </c>
      <c r="I33">
        <v>3.3450700000000002</v>
      </c>
    </row>
    <row r="34" spans="1:12" x14ac:dyDescent="0.25">
      <c r="A34">
        <v>33</v>
      </c>
      <c r="B34">
        <v>2</v>
      </c>
      <c r="C34">
        <v>2</v>
      </c>
      <c r="D34">
        <v>2</v>
      </c>
      <c r="E34">
        <v>2</v>
      </c>
      <c r="F34">
        <v>3</v>
      </c>
      <c r="I34">
        <v>2.27163</v>
      </c>
    </row>
    <row r="35" spans="1:12" x14ac:dyDescent="0.25">
      <c r="A35">
        <v>34</v>
      </c>
      <c r="B35">
        <v>2</v>
      </c>
      <c r="C35">
        <v>2</v>
      </c>
      <c r="D35">
        <v>2</v>
      </c>
      <c r="E35">
        <v>3</v>
      </c>
      <c r="F35">
        <v>1</v>
      </c>
      <c r="H35" t="s">
        <v>13</v>
      </c>
      <c r="I35">
        <v>3.4995449999999999</v>
      </c>
      <c r="J35">
        <f xml:space="preserve"> AVERAGE(I35,I36,I37)</f>
        <v>3.5080966666666669</v>
      </c>
      <c r="K35">
        <f>STDEV(I35,I36,I37)</f>
        <v>0.39843633532640232</v>
      </c>
      <c r="L35">
        <f>K35/1.73</f>
        <v>0.23031002041988574</v>
      </c>
    </row>
    <row r="36" spans="1:12" x14ac:dyDescent="0.25">
      <c r="A36">
        <v>35</v>
      </c>
      <c r="B36">
        <v>2</v>
      </c>
      <c r="C36">
        <v>2</v>
      </c>
      <c r="D36">
        <v>2</v>
      </c>
      <c r="E36">
        <v>3</v>
      </c>
      <c r="F36">
        <v>2</v>
      </c>
      <c r="I36">
        <v>3.9107400000000001</v>
      </c>
    </row>
    <row r="37" spans="1:12" x14ac:dyDescent="0.25">
      <c r="A37">
        <v>36</v>
      </c>
      <c r="B37">
        <v>2</v>
      </c>
      <c r="C37">
        <v>2</v>
      </c>
      <c r="D37">
        <v>2</v>
      </c>
      <c r="E37">
        <v>3</v>
      </c>
      <c r="F37">
        <v>3</v>
      </c>
      <c r="I37">
        <v>3.1140050000000001</v>
      </c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J9" workbookViewId="0">
      <selection activeCell="W27" sqref="W27"/>
    </sheetView>
  </sheetViews>
  <sheetFormatPr defaultRowHeight="15" x14ac:dyDescent="0.25"/>
  <cols>
    <col min="8" max="8" width="24.42578125" customWidth="1"/>
    <col min="9" max="9" width="16.85546875" customWidth="1"/>
    <col min="10" max="10" width="13.28515625" customWidth="1"/>
    <col min="13" max="13" width="16" customWidth="1"/>
    <col min="14" max="14" width="13.85546875" customWidth="1"/>
    <col min="16" max="16" width="10.7109375" customWidth="1"/>
    <col min="17" max="17" width="11.42578125" customWidth="1"/>
    <col min="19" max="19" width="10.5703125" customWidth="1"/>
  </cols>
  <sheetData>
    <row r="1" spans="1:2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22</v>
      </c>
      <c r="J1" t="s">
        <v>87</v>
      </c>
      <c r="K1" t="s">
        <v>40</v>
      </c>
      <c r="L1" t="s">
        <v>41</v>
      </c>
    </row>
    <row r="2" spans="1:21" ht="15.75" x14ac:dyDescent="0.25">
      <c r="A2">
        <v>1</v>
      </c>
      <c r="B2" t="s">
        <v>15</v>
      </c>
      <c r="C2">
        <v>1</v>
      </c>
      <c r="D2">
        <v>1</v>
      </c>
      <c r="E2">
        <v>1</v>
      </c>
      <c r="F2">
        <v>1</v>
      </c>
      <c r="H2" t="s">
        <v>8</v>
      </c>
      <c r="I2">
        <v>0.42899999999999999</v>
      </c>
      <c r="J2">
        <f xml:space="preserve"> AVERAGE(I2,I3,I4)</f>
        <v>0.4366666666666667</v>
      </c>
      <c r="K2">
        <f>STDEV(I2,I3,I4)</f>
        <v>8.0208062770106506E-3</v>
      </c>
      <c r="L2">
        <f>K2/1.73</f>
        <v>4.6363042063645383E-3</v>
      </c>
      <c r="O2" s="7"/>
      <c r="P2" s="7"/>
      <c r="Q2" s="5"/>
      <c r="R2" s="8" t="s">
        <v>47</v>
      </c>
      <c r="S2" s="8" t="s">
        <v>49</v>
      </c>
      <c r="T2" s="8" t="s">
        <v>51</v>
      </c>
      <c r="U2" s="8"/>
    </row>
    <row r="3" spans="1:21" x14ac:dyDescent="0.25">
      <c r="A3">
        <v>2</v>
      </c>
      <c r="B3">
        <v>1</v>
      </c>
      <c r="C3">
        <v>1</v>
      </c>
      <c r="D3">
        <v>1</v>
      </c>
      <c r="E3">
        <v>1</v>
      </c>
      <c r="F3">
        <v>2</v>
      </c>
      <c r="I3">
        <v>0.436</v>
      </c>
      <c r="R3" t="s">
        <v>48</v>
      </c>
      <c r="S3" t="s">
        <v>50</v>
      </c>
      <c r="T3" t="s">
        <v>52</v>
      </c>
    </row>
    <row r="4" spans="1:21" x14ac:dyDescent="0.25">
      <c r="A4">
        <v>3</v>
      </c>
      <c r="B4">
        <v>1</v>
      </c>
      <c r="C4">
        <v>1</v>
      </c>
      <c r="D4">
        <v>1</v>
      </c>
      <c r="E4">
        <v>1</v>
      </c>
      <c r="F4">
        <v>3</v>
      </c>
      <c r="I4">
        <v>0.44500000000000001</v>
      </c>
      <c r="N4" s="8"/>
      <c r="O4" s="9" t="s">
        <v>45</v>
      </c>
      <c r="P4" s="9" t="s">
        <v>42</v>
      </c>
      <c r="Q4" s="9" t="s">
        <v>43</v>
      </c>
      <c r="R4">
        <f>(O5-O6)/O5*100</f>
        <v>29.389312977099241</v>
      </c>
      <c r="S4">
        <f>(P6-P5)/P5*100</f>
        <v>-12.100737100737106</v>
      </c>
      <c r="T4">
        <f>(Q6-Q5)/Q5*100</f>
        <v>-10.587639311043565</v>
      </c>
    </row>
    <row r="5" spans="1:21" x14ac:dyDescent="0.25">
      <c r="A5">
        <v>4</v>
      </c>
      <c r="B5">
        <v>1</v>
      </c>
      <c r="C5">
        <v>1</v>
      </c>
      <c r="D5">
        <v>1</v>
      </c>
      <c r="E5">
        <v>2</v>
      </c>
      <c r="F5">
        <v>1</v>
      </c>
      <c r="H5" t="s">
        <v>9</v>
      </c>
      <c r="I5">
        <v>0.53800000000000003</v>
      </c>
      <c r="J5">
        <f xml:space="preserve"> AVERAGE(I5,I6,I7)</f>
        <v>0.54266666666666674</v>
      </c>
      <c r="K5">
        <f>STDEV(I5,I6,I7)</f>
        <v>5.686240703077332E-3</v>
      </c>
      <c r="L5">
        <f>K5/1.73</f>
        <v>3.2868443370389203E-3</v>
      </c>
      <c r="M5" s="9" t="s">
        <v>53</v>
      </c>
      <c r="N5" s="9" t="s">
        <v>44</v>
      </c>
      <c r="O5">
        <f>J2</f>
        <v>0.4366666666666667</v>
      </c>
      <c r="P5">
        <f>J5</f>
        <v>0.54266666666666674</v>
      </c>
      <c r="Q5">
        <f>J8</f>
        <v>0.65800000000000003</v>
      </c>
    </row>
    <row r="6" spans="1:21" x14ac:dyDescent="0.25">
      <c r="A6">
        <v>5</v>
      </c>
      <c r="B6">
        <v>1</v>
      </c>
      <c r="C6">
        <v>1</v>
      </c>
      <c r="D6">
        <v>1</v>
      </c>
      <c r="E6">
        <v>2</v>
      </c>
      <c r="F6">
        <v>2</v>
      </c>
      <c r="I6">
        <v>0.54900000000000004</v>
      </c>
      <c r="M6" s="9"/>
      <c r="N6" s="9" t="s">
        <v>46</v>
      </c>
      <c r="O6">
        <f>J11</f>
        <v>0.30833333333333335</v>
      </c>
      <c r="P6">
        <f>J14</f>
        <v>0.47700000000000004</v>
      </c>
      <c r="Q6">
        <f>J17</f>
        <v>0.58833333333333337</v>
      </c>
    </row>
    <row r="7" spans="1:21" x14ac:dyDescent="0.25">
      <c r="A7">
        <v>6</v>
      </c>
      <c r="B7">
        <v>1</v>
      </c>
      <c r="C7">
        <v>1</v>
      </c>
      <c r="D7">
        <v>1</v>
      </c>
      <c r="E7">
        <v>2</v>
      </c>
      <c r="F7">
        <v>3</v>
      </c>
      <c r="I7">
        <v>0.54100000000000004</v>
      </c>
      <c r="M7" s="9" t="s">
        <v>68</v>
      </c>
      <c r="N7" s="9" t="s">
        <v>44</v>
      </c>
      <c r="O7">
        <f>J20</f>
        <v>0.28233333333333333</v>
      </c>
      <c r="P7">
        <f>J23</f>
        <v>0.46400000000000002</v>
      </c>
      <c r="Q7">
        <f>J26</f>
        <v>0.60499999999999998</v>
      </c>
      <c r="R7">
        <f>(O7-O8)/O7*100</f>
        <v>23.612750885478153</v>
      </c>
      <c r="S7">
        <f>(P8-P7)/P7*100</f>
        <v>-14.367816091954019</v>
      </c>
      <c r="T7">
        <f>(Q8-Q7)/Q7*100</f>
        <v>-11.019283746556454</v>
      </c>
    </row>
    <row r="8" spans="1:21" x14ac:dyDescent="0.25">
      <c r="A8">
        <v>7</v>
      </c>
      <c r="B8">
        <v>1</v>
      </c>
      <c r="C8">
        <v>1</v>
      </c>
      <c r="D8">
        <v>1</v>
      </c>
      <c r="E8">
        <v>3</v>
      </c>
      <c r="F8">
        <v>1</v>
      </c>
      <c r="H8" t="s">
        <v>10</v>
      </c>
      <c r="I8">
        <v>0.64300000000000002</v>
      </c>
      <c r="J8">
        <f xml:space="preserve"> AVERAGE(I8,I9,I10)</f>
        <v>0.65800000000000003</v>
      </c>
      <c r="K8">
        <f>STDEV(I8,I9,I10)</f>
        <v>2.4269322199023217E-2</v>
      </c>
      <c r="L8">
        <f>K8/1.73</f>
        <v>1.4028509941631918E-2</v>
      </c>
      <c r="M8" s="9"/>
      <c r="N8" s="9" t="s">
        <v>46</v>
      </c>
      <c r="O8">
        <f>J29</f>
        <v>0.21566666666666667</v>
      </c>
      <c r="P8">
        <f>J32</f>
        <v>0.39733333333333337</v>
      </c>
      <c r="Q8">
        <f>J35</f>
        <v>0.53833333333333344</v>
      </c>
    </row>
    <row r="9" spans="1:21" x14ac:dyDescent="0.25">
      <c r="A9">
        <v>8</v>
      </c>
      <c r="B9">
        <v>1</v>
      </c>
      <c r="C9">
        <v>1</v>
      </c>
      <c r="D9">
        <v>1</v>
      </c>
      <c r="E9">
        <v>3</v>
      </c>
      <c r="F9">
        <v>2</v>
      </c>
      <c r="I9">
        <v>0.68600000000000005</v>
      </c>
      <c r="N9" s="9" t="s">
        <v>41</v>
      </c>
      <c r="O9">
        <f>L2</f>
        <v>4.6363042063645383E-3</v>
      </c>
      <c r="P9">
        <f>L29</f>
        <v>4.7688153207490779E-2</v>
      </c>
      <c r="Q9">
        <f>L20</f>
        <v>3.4712574905043522E-2</v>
      </c>
      <c r="R9">
        <f>L29</f>
        <v>4.7688153207490779E-2</v>
      </c>
    </row>
    <row r="10" spans="1:21" x14ac:dyDescent="0.25">
      <c r="A10">
        <v>9</v>
      </c>
      <c r="B10">
        <v>1</v>
      </c>
      <c r="C10">
        <v>1</v>
      </c>
      <c r="D10">
        <v>1</v>
      </c>
      <c r="E10">
        <v>3</v>
      </c>
      <c r="F10">
        <v>3</v>
      </c>
      <c r="I10">
        <v>0.64500000000000002</v>
      </c>
      <c r="O10">
        <f>L5</f>
        <v>3.2868443370389203E-3</v>
      </c>
      <c r="P10">
        <f>L14</f>
        <v>7.0683502834272438E-2</v>
      </c>
      <c r="Q10">
        <f>L23</f>
        <v>8.5149825795700664E-3</v>
      </c>
      <c r="R10">
        <f>L32</f>
        <v>5.8236336815042714E-2</v>
      </c>
    </row>
    <row r="11" spans="1:21" x14ac:dyDescent="0.25">
      <c r="A11">
        <v>10</v>
      </c>
      <c r="B11">
        <v>1</v>
      </c>
      <c r="C11">
        <v>2</v>
      </c>
      <c r="D11">
        <v>2</v>
      </c>
      <c r="E11">
        <v>1</v>
      </c>
      <c r="F11">
        <v>1</v>
      </c>
      <c r="G11" t="s">
        <v>6</v>
      </c>
      <c r="H11" t="s">
        <v>11</v>
      </c>
      <c r="I11">
        <v>0.27600000000000002</v>
      </c>
      <c r="J11">
        <f xml:space="preserve"> AVERAGE(I11,I12,I13)</f>
        <v>0.30833333333333335</v>
      </c>
      <c r="K11">
        <f>STDEV(I11,I12,I13)</f>
        <v>5.9500700275991206E-2</v>
      </c>
      <c r="L11">
        <f>K11/1.73</f>
        <v>3.4393468367624976E-2</v>
      </c>
      <c r="O11">
        <f>L8</f>
        <v>1.4028509941631918E-2</v>
      </c>
      <c r="P11">
        <f>L17</f>
        <v>5.0808996472420362E-2</v>
      </c>
      <c r="Q11">
        <f>L26</f>
        <v>3.5599616393440045E-2</v>
      </c>
      <c r="R11">
        <f>L35</f>
        <v>2.9662436066166991E-3</v>
      </c>
    </row>
    <row r="12" spans="1:21" x14ac:dyDescent="0.25">
      <c r="A12">
        <v>11</v>
      </c>
      <c r="B12">
        <v>1</v>
      </c>
      <c r="C12">
        <v>2</v>
      </c>
      <c r="D12">
        <v>2</v>
      </c>
      <c r="E12">
        <v>1</v>
      </c>
      <c r="F12">
        <v>2</v>
      </c>
      <c r="I12">
        <v>0.27200000000000002</v>
      </c>
    </row>
    <row r="13" spans="1:21" x14ac:dyDescent="0.25">
      <c r="A13">
        <v>12</v>
      </c>
      <c r="B13">
        <v>1</v>
      </c>
      <c r="C13">
        <v>2</v>
      </c>
      <c r="D13">
        <v>2</v>
      </c>
      <c r="E13">
        <v>1</v>
      </c>
      <c r="F13">
        <v>3</v>
      </c>
      <c r="G13" t="s">
        <v>6</v>
      </c>
      <c r="I13">
        <v>0.377</v>
      </c>
    </row>
    <row r="14" spans="1:21" x14ac:dyDescent="0.25">
      <c r="A14">
        <v>13</v>
      </c>
      <c r="B14">
        <v>1</v>
      </c>
      <c r="C14">
        <v>2</v>
      </c>
      <c r="D14">
        <v>2</v>
      </c>
      <c r="E14">
        <v>2</v>
      </c>
      <c r="F14">
        <v>1</v>
      </c>
      <c r="H14" t="s">
        <v>12</v>
      </c>
      <c r="I14">
        <v>0.33600000000000002</v>
      </c>
      <c r="J14">
        <f xml:space="preserve"> AVERAGE(I14,I15,I16)</f>
        <v>0.47700000000000004</v>
      </c>
      <c r="K14">
        <f>STDEV(I14,I15,I16)</f>
        <v>0.12228245990329133</v>
      </c>
      <c r="L14">
        <f>K14/1.73</f>
        <v>7.0683502834272438E-2</v>
      </c>
    </row>
    <row r="15" spans="1:21" x14ac:dyDescent="0.25">
      <c r="A15">
        <v>14</v>
      </c>
      <c r="B15">
        <v>1</v>
      </c>
      <c r="C15">
        <v>2</v>
      </c>
      <c r="D15">
        <v>2</v>
      </c>
      <c r="E15">
        <v>2</v>
      </c>
      <c r="F15">
        <v>2</v>
      </c>
      <c r="I15">
        <v>0.55400000000000005</v>
      </c>
    </row>
    <row r="16" spans="1:21" x14ac:dyDescent="0.25">
      <c r="A16">
        <v>15</v>
      </c>
      <c r="B16">
        <v>1</v>
      </c>
      <c r="C16">
        <v>2</v>
      </c>
      <c r="D16">
        <v>2</v>
      </c>
      <c r="E16">
        <v>2</v>
      </c>
      <c r="F16">
        <v>3</v>
      </c>
      <c r="I16">
        <v>0.54100000000000004</v>
      </c>
    </row>
    <row r="17" spans="1:12" x14ac:dyDescent="0.25">
      <c r="A17">
        <v>16</v>
      </c>
      <c r="B17">
        <v>1</v>
      </c>
      <c r="C17">
        <v>2</v>
      </c>
      <c r="D17">
        <v>2</v>
      </c>
      <c r="E17">
        <v>3</v>
      </c>
      <c r="F17">
        <v>1</v>
      </c>
      <c r="H17" t="s">
        <v>13</v>
      </c>
      <c r="I17">
        <v>0.48699999999999999</v>
      </c>
      <c r="J17">
        <f xml:space="preserve"> AVERAGE(I17,I18,I19)</f>
        <v>0.58833333333333337</v>
      </c>
      <c r="K17">
        <f>STDEV(I17,I18,I19)</f>
        <v>8.7899563897287231E-2</v>
      </c>
      <c r="L17">
        <f>K17/1.73</f>
        <v>5.0808996472420362E-2</v>
      </c>
    </row>
    <row r="18" spans="1:12" x14ac:dyDescent="0.25">
      <c r="A18">
        <v>17</v>
      </c>
      <c r="B18">
        <v>1</v>
      </c>
      <c r="C18">
        <v>2</v>
      </c>
      <c r="D18">
        <v>2</v>
      </c>
      <c r="E18">
        <v>3</v>
      </c>
      <c r="F18">
        <v>2</v>
      </c>
      <c r="I18">
        <v>0.64400000000000002</v>
      </c>
    </row>
    <row r="19" spans="1:12" x14ac:dyDescent="0.25">
      <c r="A19">
        <v>18</v>
      </c>
      <c r="B19">
        <v>1</v>
      </c>
      <c r="C19">
        <v>2</v>
      </c>
      <c r="D19">
        <v>2</v>
      </c>
      <c r="E19">
        <v>3</v>
      </c>
      <c r="F19">
        <v>3</v>
      </c>
      <c r="I19">
        <v>0.63400000000000001</v>
      </c>
    </row>
    <row r="20" spans="1:12" x14ac:dyDescent="0.25">
      <c r="A20">
        <v>19</v>
      </c>
      <c r="B20" t="s">
        <v>14</v>
      </c>
      <c r="C20">
        <v>1</v>
      </c>
      <c r="D20">
        <v>1</v>
      </c>
      <c r="E20">
        <v>1</v>
      </c>
      <c r="F20">
        <v>1</v>
      </c>
      <c r="G20" t="s">
        <v>6</v>
      </c>
      <c r="H20" t="s">
        <v>8</v>
      </c>
      <c r="I20">
        <v>0.33300000000000002</v>
      </c>
      <c r="J20">
        <f xml:space="preserve"> AVERAGE(I20,I21,I22)</f>
        <v>0.28233333333333333</v>
      </c>
      <c r="K20">
        <f>STDEV(I20,I21,I22)</f>
        <v>6.0052754585725295E-2</v>
      </c>
      <c r="L20">
        <f>K20/1.73</f>
        <v>3.4712574905043522E-2</v>
      </c>
    </row>
    <row r="21" spans="1:12" x14ac:dyDescent="0.25">
      <c r="A21">
        <v>20</v>
      </c>
      <c r="B21">
        <v>2</v>
      </c>
      <c r="C21">
        <v>1</v>
      </c>
      <c r="D21">
        <v>1</v>
      </c>
      <c r="E21">
        <v>1</v>
      </c>
      <c r="F21">
        <v>2</v>
      </c>
      <c r="I21">
        <v>0.216</v>
      </c>
    </row>
    <row r="22" spans="1:12" x14ac:dyDescent="0.25">
      <c r="A22">
        <v>21</v>
      </c>
      <c r="B22">
        <v>2</v>
      </c>
      <c r="C22">
        <v>1</v>
      </c>
      <c r="D22">
        <v>1</v>
      </c>
      <c r="E22">
        <v>1</v>
      </c>
      <c r="F22">
        <v>3</v>
      </c>
      <c r="I22">
        <v>0.29799999999999999</v>
      </c>
    </row>
    <row r="23" spans="1:12" x14ac:dyDescent="0.25">
      <c r="A23">
        <v>22</v>
      </c>
      <c r="B23">
        <v>2</v>
      </c>
      <c r="C23">
        <v>1</v>
      </c>
      <c r="D23">
        <v>1</v>
      </c>
      <c r="E23">
        <v>2</v>
      </c>
      <c r="F23">
        <v>1</v>
      </c>
      <c r="G23" t="s">
        <v>6</v>
      </c>
      <c r="H23" t="s">
        <v>9</v>
      </c>
      <c r="I23">
        <v>0.48099999999999998</v>
      </c>
      <c r="J23">
        <f xml:space="preserve"> AVERAGE(I23,I24,I25)</f>
        <v>0.46400000000000002</v>
      </c>
      <c r="K23">
        <f>STDEV(I23,I24,I25)</f>
        <v>1.4730919862656216E-2</v>
      </c>
      <c r="L23">
        <f>K23/1.73</f>
        <v>8.5149825795700664E-3</v>
      </c>
    </row>
    <row r="24" spans="1:12" x14ac:dyDescent="0.25">
      <c r="A24">
        <v>23</v>
      </c>
      <c r="B24">
        <v>2</v>
      </c>
      <c r="C24">
        <v>1</v>
      </c>
      <c r="D24">
        <v>1</v>
      </c>
      <c r="E24">
        <v>2</v>
      </c>
      <c r="F24">
        <v>2</v>
      </c>
      <c r="I24">
        <v>0.45600000000000002</v>
      </c>
    </row>
    <row r="25" spans="1:12" x14ac:dyDescent="0.25">
      <c r="A25">
        <v>24</v>
      </c>
      <c r="B25">
        <v>2</v>
      </c>
      <c r="C25">
        <v>1</v>
      </c>
      <c r="D25">
        <v>1</v>
      </c>
      <c r="E25">
        <v>2</v>
      </c>
      <c r="F25">
        <v>3</v>
      </c>
      <c r="I25">
        <v>0.45500000000000002</v>
      </c>
    </row>
    <row r="26" spans="1:12" x14ac:dyDescent="0.25">
      <c r="A26">
        <v>25</v>
      </c>
      <c r="B26">
        <v>2</v>
      </c>
      <c r="C26">
        <v>1</v>
      </c>
      <c r="D26">
        <v>1</v>
      </c>
      <c r="E26">
        <v>3</v>
      </c>
      <c r="F26">
        <v>1</v>
      </c>
      <c r="H26" t="s">
        <v>10</v>
      </c>
      <c r="I26">
        <v>0.53400000000000003</v>
      </c>
      <c r="J26">
        <f xml:space="preserve"> AVERAGE(I26,I27,I28)</f>
        <v>0.60499999999999998</v>
      </c>
      <c r="K26">
        <f>STDEV(I26,I27,I28)</f>
        <v>6.1587336360651272E-2</v>
      </c>
      <c r="L26">
        <f>K26/1.73</f>
        <v>3.5599616393440045E-2</v>
      </c>
    </row>
    <row r="27" spans="1:12" x14ac:dyDescent="0.25">
      <c r="A27">
        <v>26</v>
      </c>
      <c r="B27">
        <v>2</v>
      </c>
      <c r="C27">
        <v>1</v>
      </c>
      <c r="D27">
        <v>1</v>
      </c>
      <c r="E27">
        <v>3</v>
      </c>
      <c r="F27">
        <v>2</v>
      </c>
      <c r="I27">
        <v>0.64400000000000002</v>
      </c>
    </row>
    <row r="28" spans="1:12" x14ac:dyDescent="0.25">
      <c r="A28">
        <v>27</v>
      </c>
      <c r="B28">
        <v>2</v>
      </c>
      <c r="C28">
        <v>1</v>
      </c>
      <c r="D28">
        <v>1</v>
      </c>
      <c r="E28">
        <v>3</v>
      </c>
      <c r="F28">
        <v>3</v>
      </c>
      <c r="I28">
        <v>0.63700000000000001</v>
      </c>
    </row>
    <row r="29" spans="1:12" x14ac:dyDescent="0.25">
      <c r="A29">
        <v>28</v>
      </c>
      <c r="B29">
        <v>2</v>
      </c>
      <c r="C29">
        <v>2</v>
      </c>
      <c r="D29">
        <v>2</v>
      </c>
      <c r="E29">
        <v>1</v>
      </c>
      <c r="F29">
        <v>1</v>
      </c>
      <c r="G29" t="s">
        <v>6</v>
      </c>
      <c r="H29" t="s">
        <v>11</v>
      </c>
      <c r="I29">
        <v>0.13300000000000001</v>
      </c>
      <c r="J29">
        <f xml:space="preserve"> AVERAGE(I29,I30,I31)</f>
        <v>0.21566666666666667</v>
      </c>
      <c r="K29">
        <f>STDEV(I29,I30,I31)</f>
        <v>8.2500505048959047E-2</v>
      </c>
      <c r="L29">
        <f>K29/1.73</f>
        <v>4.7688153207490779E-2</v>
      </c>
    </row>
    <row r="30" spans="1:12" x14ac:dyDescent="0.25">
      <c r="A30">
        <v>29</v>
      </c>
      <c r="B30">
        <v>2</v>
      </c>
      <c r="C30">
        <v>2</v>
      </c>
      <c r="D30">
        <v>2</v>
      </c>
      <c r="E30">
        <v>1</v>
      </c>
      <c r="F30">
        <v>2</v>
      </c>
      <c r="I30">
        <v>0.216</v>
      </c>
    </row>
    <row r="31" spans="1:12" x14ac:dyDescent="0.25">
      <c r="A31">
        <v>30</v>
      </c>
      <c r="B31">
        <v>2</v>
      </c>
      <c r="C31">
        <v>2</v>
      </c>
      <c r="D31">
        <v>2</v>
      </c>
      <c r="E31">
        <v>1</v>
      </c>
      <c r="F31">
        <v>3</v>
      </c>
      <c r="I31">
        <v>0.29799999999999999</v>
      </c>
    </row>
    <row r="32" spans="1:12" x14ac:dyDescent="0.25">
      <c r="A32">
        <v>31</v>
      </c>
      <c r="B32">
        <v>2</v>
      </c>
      <c r="C32">
        <v>2</v>
      </c>
      <c r="D32">
        <v>2</v>
      </c>
      <c r="E32">
        <v>2</v>
      </c>
      <c r="F32">
        <v>1</v>
      </c>
      <c r="H32" t="s">
        <v>12</v>
      </c>
      <c r="I32">
        <v>0.28100000000000003</v>
      </c>
      <c r="J32">
        <f xml:space="preserve"> AVERAGE(I32,I33,I34)</f>
        <v>0.39733333333333337</v>
      </c>
      <c r="K32">
        <f>STDEV(I32,I33,I34)</f>
        <v>0.10074886269002389</v>
      </c>
      <c r="L32">
        <f>K32/1.73</f>
        <v>5.8236336815042714E-2</v>
      </c>
    </row>
    <row r="33" spans="1:12" x14ac:dyDescent="0.25">
      <c r="A33">
        <v>32</v>
      </c>
      <c r="B33">
        <v>2</v>
      </c>
      <c r="C33">
        <v>2</v>
      </c>
      <c r="D33">
        <v>2</v>
      </c>
      <c r="E33">
        <v>2</v>
      </c>
      <c r="F33">
        <v>2</v>
      </c>
      <c r="I33">
        <v>0.45600000000000002</v>
      </c>
    </row>
    <row r="34" spans="1:12" x14ac:dyDescent="0.25">
      <c r="A34">
        <v>33</v>
      </c>
      <c r="B34">
        <v>2</v>
      </c>
      <c r="C34">
        <v>2</v>
      </c>
      <c r="D34">
        <v>2</v>
      </c>
      <c r="E34">
        <v>2</v>
      </c>
      <c r="F34">
        <v>3</v>
      </c>
      <c r="I34">
        <v>0.45500000000000002</v>
      </c>
    </row>
    <row r="35" spans="1:12" x14ac:dyDescent="0.25">
      <c r="A35">
        <v>34</v>
      </c>
      <c r="B35">
        <v>2</v>
      </c>
      <c r="C35">
        <v>2</v>
      </c>
      <c r="D35">
        <v>2</v>
      </c>
      <c r="E35">
        <v>3</v>
      </c>
      <c r="F35">
        <v>1</v>
      </c>
      <c r="H35" t="s">
        <v>13</v>
      </c>
      <c r="I35">
        <v>0.53400000000000003</v>
      </c>
      <c r="J35">
        <f xml:space="preserve"> AVERAGE(I35,I36,I37)</f>
        <v>0.53833333333333344</v>
      </c>
      <c r="K35">
        <f>STDEV(I35,I36,I37)</f>
        <v>5.131601439446889E-3</v>
      </c>
      <c r="L35">
        <f>K35/1.73</f>
        <v>2.9662436066166991E-3</v>
      </c>
    </row>
    <row r="36" spans="1:12" x14ac:dyDescent="0.25">
      <c r="A36">
        <v>35</v>
      </c>
      <c r="B36">
        <v>2</v>
      </c>
      <c r="C36">
        <v>2</v>
      </c>
      <c r="D36">
        <v>2</v>
      </c>
      <c r="E36">
        <v>3</v>
      </c>
      <c r="F36">
        <v>2</v>
      </c>
      <c r="I36">
        <v>0.54400000000000004</v>
      </c>
    </row>
    <row r="37" spans="1:12" x14ac:dyDescent="0.25">
      <c r="A37">
        <v>36</v>
      </c>
      <c r="B37">
        <v>2</v>
      </c>
      <c r="C37">
        <v>2</v>
      </c>
      <c r="D37">
        <v>2</v>
      </c>
      <c r="E37">
        <v>3</v>
      </c>
      <c r="F37">
        <v>3</v>
      </c>
      <c r="I37">
        <v>0.53700000000000003</v>
      </c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G10" workbookViewId="0">
      <selection activeCell="V25" sqref="V25"/>
    </sheetView>
  </sheetViews>
  <sheetFormatPr defaultRowHeight="15" x14ac:dyDescent="0.25"/>
  <cols>
    <col min="8" max="8" width="24.42578125" customWidth="1"/>
    <col min="9" max="9" width="16.85546875" customWidth="1"/>
    <col min="13" max="13" width="16" customWidth="1"/>
    <col min="14" max="14" width="13.85546875" customWidth="1"/>
    <col min="16" max="16" width="10.7109375" customWidth="1"/>
    <col min="17" max="17" width="11.42578125" customWidth="1"/>
    <col min="19" max="19" width="10.5703125" customWidth="1"/>
  </cols>
  <sheetData>
    <row r="1" spans="1:2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57</v>
      </c>
      <c r="J1" t="s">
        <v>88</v>
      </c>
      <c r="K1" t="s">
        <v>40</v>
      </c>
      <c r="L1" t="s">
        <v>41</v>
      </c>
    </row>
    <row r="2" spans="1:21" ht="15.75" x14ac:dyDescent="0.25">
      <c r="A2">
        <v>1</v>
      </c>
      <c r="B2" t="s">
        <v>15</v>
      </c>
      <c r="C2">
        <v>1</v>
      </c>
      <c r="D2">
        <v>1</v>
      </c>
      <c r="E2">
        <v>1</v>
      </c>
      <c r="F2">
        <v>1</v>
      </c>
      <c r="H2" t="s">
        <v>8</v>
      </c>
      <c r="I2">
        <v>58.064516129032299</v>
      </c>
      <c r="J2">
        <f xml:space="preserve"> AVERAGE(I2,I3,I4)</f>
        <v>52.139784946236603</v>
      </c>
      <c r="K2">
        <f>STDEV(I2,I3,I4)</f>
        <v>5.4669885610329825</v>
      </c>
      <c r="L2">
        <f>K2/1.73</f>
        <v>3.1601089948167531</v>
      </c>
      <c r="O2" s="7"/>
      <c r="P2" s="7"/>
      <c r="Q2" s="5"/>
      <c r="R2" s="8" t="s">
        <v>47</v>
      </c>
      <c r="S2" s="8" t="s">
        <v>49</v>
      </c>
      <c r="T2" s="8" t="s">
        <v>51</v>
      </c>
      <c r="U2" s="8"/>
    </row>
    <row r="3" spans="1:21" x14ac:dyDescent="0.25">
      <c r="A3">
        <v>2</v>
      </c>
      <c r="B3">
        <v>1</v>
      </c>
      <c r="C3">
        <v>1</v>
      </c>
      <c r="D3">
        <v>1</v>
      </c>
      <c r="E3">
        <v>1</v>
      </c>
      <c r="F3">
        <v>2</v>
      </c>
      <c r="I3">
        <v>47.290322580645203</v>
      </c>
      <c r="R3" t="s">
        <v>48</v>
      </c>
      <c r="S3" t="s">
        <v>50</v>
      </c>
      <c r="T3" t="s">
        <v>52</v>
      </c>
    </row>
    <row r="4" spans="1:21" x14ac:dyDescent="0.25">
      <c r="A4">
        <v>3</v>
      </c>
      <c r="B4">
        <v>1</v>
      </c>
      <c r="C4">
        <v>1</v>
      </c>
      <c r="D4">
        <v>1</v>
      </c>
      <c r="E4">
        <v>1</v>
      </c>
      <c r="F4">
        <v>3</v>
      </c>
      <c r="I4">
        <v>51.064516129032299</v>
      </c>
      <c r="N4" s="8"/>
      <c r="O4" s="9" t="s">
        <v>45</v>
      </c>
      <c r="P4" s="9" t="s">
        <v>42</v>
      </c>
      <c r="Q4" s="9" t="s">
        <v>43</v>
      </c>
      <c r="R4">
        <f>(O5-O6)/O5*100</f>
        <v>-22.841782884305928</v>
      </c>
      <c r="S4">
        <f>(P6-P5)/P5*100</f>
        <v>17.672509787121509</v>
      </c>
      <c r="T4">
        <f>(Q6-Q5)/Q5*100</f>
        <v>10.913075908848381</v>
      </c>
    </row>
    <row r="5" spans="1:21" x14ac:dyDescent="0.25">
      <c r="A5">
        <v>4</v>
      </c>
      <c r="B5">
        <v>1</v>
      </c>
      <c r="C5">
        <v>1</v>
      </c>
      <c r="D5">
        <v>1</v>
      </c>
      <c r="E5">
        <v>2</v>
      </c>
      <c r="F5">
        <v>1</v>
      </c>
      <c r="H5" t="s">
        <v>9</v>
      </c>
      <c r="I5">
        <v>47.064516130000001</v>
      </c>
      <c r="J5">
        <f xml:space="preserve"> AVERAGE(I5,I6,I7)</f>
        <v>45.469733279999993</v>
      </c>
      <c r="K5">
        <f>STDEV(I5,I6,I7)</f>
        <v>3.8726326678968843</v>
      </c>
      <c r="L5">
        <f>K5/1.73</f>
        <v>2.2385159930039795</v>
      </c>
      <c r="M5" s="9" t="s">
        <v>53</v>
      </c>
      <c r="N5" s="9" t="s">
        <v>44</v>
      </c>
      <c r="O5">
        <f>J2</f>
        <v>52.139784946236603</v>
      </c>
      <c r="P5">
        <f>J5</f>
        <v>45.469733279999993</v>
      </c>
      <c r="Q5">
        <f>J8</f>
        <v>36.936800823333336</v>
      </c>
    </row>
    <row r="6" spans="1:21" x14ac:dyDescent="0.25">
      <c r="A6">
        <v>5</v>
      </c>
      <c r="B6">
        <v>1</v>
      </c>
      <c r="C6">
        <v>1</v>
      </c>
      <c r="D6">
        <v>1</v>
      </c>
      <c r="E6">
        <v>2</v>
      </c>
      <c r="F6">
        <v>2</v>
      </c>
      <c r="I6">
        <v>48.290322580000002</v>
      </c>
      <c r="M6" s="9"/>
      <c r="N6" s="9" t="s">
        <v>46</v>
      </c>
      <c r="O6">
        <f>J11</f>
        <v>64.049441419999994</v>
      </c>
      <c r="P6">
        <f>J14</f>
        <v>53.505376344086038</v>
      </c>
      <c r="Q6">
        <f>J17</f>
        <v>40.967741935483836</v>
      </c>
    </row>
    <row r="7" spans="1:21" x14ac:dyDescent="0.25">
      <c r="A7">
        <v>6</v>
      </c>
      <c r="B7">
        <v>1</v>
      </c>
      <c r="C7">
        <v>1</v>
      </c>
      <c r="D7">
        <v>1</v>
      </c>
      <c r="E7">
        <v>2</v>
      </c>
      <c r="F7">
        <v>3</v>
      </c>
      <c r="I7">
        <v>41.054361129999997</v>
      </c>
      <c r="M7" s="9" t="s">
        <v>70</v>
      </c>
      <c r="N7" s="9" t="s">
        <v>44</v>
      </c>
      <c r="O7">
        <f>J20</f>
        <v>49.010752688172033</v>
      </c>
      <c r="P7">
        <f>J23</f>
        <v>45.365591397849393</v>
      </c>
      <c r="Q7">
        <f>J26</f>
        <v>37.334726417204301</v>
      </c>
      <c r="R7">
        <f>(O7-O8)/O7*100</f>
        <v>-18.999561211057443</v>
      </c>
      <c r="S7">
        <f>(P8-P7)/P7*100</f>
        <v>0.52145058070638761</v>
      </c>
      <c r="T7">
        <f>(Q8-Q7)/Q7*100</f>
        <v>-1.904582064643517</v>
      </c>
    </row>
    <row r="8" spans="1:21" x14ac:dyDescent="0.25">
      <c r="A8">
        <v>7</v>
      </c>
      <c r="B8">
        <v>1</v>
      </c>
      <c r="C8">
        <v>1</v>
      </c>
      <c r="D8">
        <v>1</v>
      </c>
      <c r="E8">
        <v>3</v>
      </c>
      <c r="F8">
        <v>1</v>
      </c>
      <c r="H8" t="s">
        <v>10</v>
      </c>
      <c r="I8">
        <v>37.234452609999998</v>
      </c>
      <c r="J8">
        <f xml:space="preserve"> AVERAGE(I8,I9,I10)</f>
        <v>36.936800823333336</v>
      </c>
      <c r="K8">
        <f>STDEV(I8,I9,I10)</f>
        <v>1.5788376366935013</v>
      </c>
      <c r="L8">
        <f>K8/1.73</f>
        <v>0.9126229113835268</v>
      </c>
      <c r="M8" s="9"/>
      <c r="N8" s="9" t="s">
        <v>46</v>
      </c>
      <c r="O8">
        <f>J29</f>
        <v>58.32258064516126</v>
      </c>
      <c r="P8">
        <f>J32</f>
        <v>45.602150537634365</v>
      </c>
      <c r="Q8">
        <f>J35</f>
        <v>36.623655913978503</v>
      </c>
    </row>
    <row r="9" spans="1:21" x14ac:dyDescent="0.25">
      <c r="A9">
        <v>8</v>
      </c>
      <c r="B9">
        <v>1</v>
      </c>
      <c r="C9">
        <v>1</v>
      </c>
      <c r="D9">
        <v>1</v>
      </c>
      <c r="E9">
        <v>3</v>
      </c>
      <c r="F9">
        <v>2</v>
      </c>
      <c r="I9">
        <v>35.230322579999999</v>
      </c>
      <c r="N9" s="9" t="s">
        <v>41</v>
      </c>
      <c r="O9">
        <f>L2</f>
        <v>3.1601089948167531</v>
      </c>
      <c r="P9">
        <f>L29</f>
        <v>0.35574835033262853</v>
      </c>
      <c r="Q9">
        <f>L20</f>
        <v>5.8614110066598828</v>
      </c>
      <c r="R9">
        <f>L29</f>
        <v>0.35574835033262853</v>
      </c>
    </row>
    <row r="10" spans="1:21" x14ac:dyDescent="0.25">
      <c r="A10">
        <v>9</v>
      </c>
      <c r="B10">
        <v>1</v>
      </c>
      <c r="C10">
        <v>1</v>
      </c>
      <c r="D10">
        <v>1</v>
      </c>
      <c r="E10">
        <v>3</v>
      </c>
      <c r="F10">
        <v>3</v>
      </c>
      <c r="I10">
        <v>38.345627280000002</v>
      </c>
      <c r="O10">
        <f>L5</f>
        <v>2.2385159930039795</v>
      </c>
      <c r="P10">
        <f>L14</f>
        <v>1.3349139172014801</v>
      </c>
      <c r="Q10">
        <f>L23</f>
        <v>5.5772745312849015</v>
      </c>
      <c r="R10">
        <f>L32</f>
        <v>1.0169205464750077</v>
      </c>
    </row>
    <row r="11" spans="1:21" x14ac:dyDescent="0.25">
      <c r="A11">
        <v>10</v>
      </c>
      <c r="B11">
        <v>1</v>
      </c>
      <c r="C11">
        <v>2</v>
      </c>
      <c r="D11">
        <v>2</v>
      </c>
      <c r="E11">
        <v>1</v>
      </c>
      <c r="F11">
        <v>1</v>
      </c>
      <c r="G11" t="s">
        <v>6</v>
      </c>
      <c r="H11" t="s">
        <v>11</v>
      </c>
      <c r="I11">
        <v>64.258064289999993</v>
      </c>
      <c r="J11">
        <f xml:space="preserve"> AVERAGE(I11,I12,I13)</f>
        <v>64.049441419999994</v>
      </c>
      <c r="K11">
        <f>STDEV(I11,I12,I13)</f>
        <v>0.18208219453719676</v>
      </c>
      <c r="L11">
        <f>K11/1.73</f>
        <v>0.10524982343190564</v>
      </c>
      <c r="O11">
        <f>L8</f>
        <v>0.9126229113835268</v>
      </c>
      <c r="P11">
        <f>L17</f>
        <v>0.51909046828547734</v>
      </c>
      <c r="Q11">
        <f>L26</f>
        <v>2.7045575699345119</v>
      </c>
      <c r="R11">
        <f>L35</f>
        <v>2.6698278344028892</v>
      </c>
    </row>
    <row r="12" spans="1:21" x14ac:dyDescent="0.25">
      <c r="A12">
        <v>11</v>
      </c>
      <c r="B12">
        <v>1</v>
      </c>
      <c r="C12">
        <v>2</v>
      </c>
      <c r="D12">
        <v>2</v>
      </c>
      <c r="E12">
        <v>1</v>
      </c>
      <c r="F12">
        <v>2</v>
      </c>
      <c r="I12">
        <v>63.967741910000001</v>
      </c>
    </row>
    <row r="13" spans="1:21" x14ac:dyDescent="0.25">
      <c r="A13">
        <v>12</v>
      </c>
      <c r="B13">
        <v>1</v>
      </c>
      <c r="C13">
        <v>2</v>
      </c>
      <c r="D13">
        <v>2</v>
      </c>
      <c r="E13">
        <v>1</v>
      </c>
      <c r="F13">
        <v>3</v>
      </c>
      <c r="G13" t="s">
        <v>6</v>
      </c>
      <c r="I13">
        <v>63.922518060000002</v>
      </c>
    </row>
    <row r="14" spans="1:21" x14ac:dyDescent="0.25">
      <c r="A14">
        <v>13</v>
      </c>
      <c r="B14">
        <v>1</v>
      </c>
      <c r="C14">
        <v>2</v>
      </c>
      <c r="D14">
        <v>2</v>
      </c>
      <c r="E14">
        <v>2</v>
      </c>
      <c r="F14">
        <v>1</v>
      </c>
      <c r="H14" t="s">
        <v>12</v>
      </c>
      <c r="I14">
        <v>54.838709677419402</v>
      </c>
      <c r="J14">
        <f xml:space="preserve"> AVERAGE(I14,I15,I16)</f>
        <v>53.505376344086038</v>
      </c>
      <c r="K14">
        <f>STDEV(I14,I15,I16)</f>
        <v>2.3094010767585607</v>
      </c>
      <c r="L14">
        <f>K14/1.73</f>
        <v>1.3349139172014801</v>
      </c>
    </row>
    <row r="15" spans="1:21" x14ac:dyDescent="0.25">
      <c r="A15">
        <v>14</v>
      </c>
      <c r="B15">
        <v>1</v>
      </c>
      <c r="C15">
        <v>2</v>
      </c>
      <c r="D15">
        <v>2</v>
      </c>
      <c r="E15">
        <v>2</v>
      </c>
      <c r="F15">
        <v>2</v>
      </c>
      <c r="I15">
        <v>54.838709677419402</v>
      </c>
    </row>
    <row r="16" spans="1:21" x14ac:dyDescent="0.25">
      <c r="A16">
        <v>15</v>
      </c>
      <c r="B16">
        <v>1</v>
      </c>
      <c r="C16">
        <v>2</v>
      </c>
      <c r="D16">
        <v>2</v>
      </c>
      <c r="E16">
        <v>2</v>
      </c>
      <c r="F16">
        <v>3</v>
      </c>
      <c r="I16">
        <v>50.838709677419303</v>
      </c>
    </row>
    <row r="17" spans="1:12" x14ac:dyDescent="0.25">
      <c r="A17">
        <v>16</v>
      </c>
      <c r="B17">
        <v>1</v>
      </c>
      <c r="C17">
        <v>2</v>
      </c>
      <c r="D17">
        <v>2</v>
      </c>
      <c r="E17">
        <v>3</v>
      </c>
      <c r="F17">
        <v>1</v>
      </c>
      <c r="H17" t="s">
        <v>13</v>
      </c>
      <c r="I17">
        <v>41.935483870967701</v>
      </c>
      <c r="J17">
        <f xml:space="preserve"> AVERAGE(I17,I18,I19)</f>
        <v>40.967741935483836</v>
      </c>
      <c r="K17">
        <f>STDEV(I17,I18,I19)</f>
        <v>0.8980265101338758</v>
      </c>
      <c r="L17">
        <f>K17/1.73</f>
        <v>0.51909046828547734</v>
      </c>
    </row>
    <row r="18" spans="1:12" x14ac:dyDescent="0.25">
      <c r="A18">
        <v>17</v>
      </c>
      <c r="B18">
        <v>1</v>
      </c>
      <c r="C18">
        <v>2</v>
      </c>
      <c r="D18">
        <v>2</v>
      </c>
      <c r="E18">
        <v>3</v>
      </c>
      <c r="F18">
        <v>2</v>
      </c>
      <c r="I18">
        <v>40.161290322580598</v>
      </c>
    </row>
    <row r="19" spans="1:12" x14ac:dyDescent="0.25">
      <c r="A19">
        <v>18</v>
      </c>
      <c r="B19">
        <v>1</v>
      </c>
      <c r="C19">
        <v>2</v>
      </c>
      <c r="D19">
        <v>2</v>
      </c>
      <c r="E19">
        <v>3</v>
      </c>
      <c r="F19">
        <v>3</v>
      </c>
      <c r="I19">
        <v>40.806451612903203</v>
      </c>
    </row>
    <row r="20" spans="1:12" x14ac:dyDescent="0.25">
      <c r="A20">
        <v>19</v>
      </c>
      <c r="B20" t="s">
        <v>14</v>
      </c>
      <c r="C20">
        <v>1</v>
      </c>
      <c r="D20">
        <v>1</v>
      </c>
      <c r="E20">
        <v>1</v>
      </c>
      <c r="F20">
        <v>1</v>
      </c>
      <c r="G20" t="s">
        <v>6</v>
      </c>
      <c r="H20" t="s">
        <v>8</v>
      </c>
      <c r="I20">
        <v>42.741935483871003</v>
      </c>
      <c r="J20">
        <f xml:space="preserve"> AVERAGE(I20,I21,I22)</f>
        <v>49.010752688172033</v>
      </c>
      <c r="K20">
        <f>STDEV(I20,I21,I22)</f>
        <v>10.140241041521596</v>
      </c>
      <c r="L20">
        <f>K20/1.73</f>
        <v>5.8614110066598828</v>
      </c>
    </row>
    <row r="21" spans="1:12" x14ac:dyDescent="0.25">
      <c r="A21">
        <v>20</v>
      </c>
      <c r="B21">
        <v>2</v>
      </c>
      <c r="C21">
        <v>1</v>
      </c>
      <c r="D21">
        <v>1</v>
      </c>
      <c r="E21">
        <v>1</v>
      </c>
      <c r="F21">
        <v>2</v>
      </c>
      <c r="I21">
        <v>43.580645161290299</v>
      </c>
    </row>
    <row r="22" spans="1:12" x14ac:dyDescent="0.25">
      <c r="A22">
        <v>21</v>
      </c>
      <c r="B22">
        <v>2</v>
      </c>
      <c r="C22">
        <v>1</v>
      </c>
      <c r="D22">
        <v>1</v>
      </c>
      <c r="E22">
        <v>1</v>
      </c>
      <c r="F22">
        <v>3</v>
      </c>
      <c r="I22">
        <v>60.709677419354797</v>
      </c>
    </row>
    <row r="23" spans="1:12" x14ac:dyDescent="0.25">
      <c r="A23">
        <v>22</v>
      </c>
      <c r="B23">
        <v>2</v>
      </c>
      <c r="C23">
        <v>1</v>
      </c>
      <c r="D23">
        <v>1</v>
      </c>
      <c r="E23">
        <v>2</v>
      </c>
      <c r="F23">
        <v>1</v>
      </c>
      <c r="G23" t="s">
        <v>6</v>
      </c>
      <c r="H23" t="s">
        <v>9</v>
      </c>
      <c r="I23">
        <v>34.225806451612897</v>
      </c>
      <c r="J23">
        <f xml:space="preserve"> AVERAGE(I23,I24,I25)</f>
        <v>45.365591397849393</v>
      </c>
      <c r="K23">
        <f>STDEV(I23,I24,I25)</f>
        <v>9.6486849391228802</v>
      </c>
      <c r="L23">
        <f>K23/1.73</f>
        <v>5.5772745312849015</v>
      </c>
    </row>
    <row r="24" spans="1:12" x14ac:dyDescent="0.25">
      <c r="A24">
        <v>23</v>
      </c>
      <c r="B24">
        <v>2</v>
      </c>
      <c r="C24">
        <v>1</v>
      </c>
      <c r="D24">
        <v>1</v>
      </c>
      <c r="E24">
        <v>2</v>
      </c>
      <c r="F24">
        <v>2</v>
      </c>
      <c r="I24">
        <v>50.774193548386997</v>
      </c>
    </row>
    <row r="25" spans="1:12" x14ac:dyDescent="0.25">
      <c r="A25">
        <v>24</v>
      </c>
      <c r="B25">
        <v>2</v>
      </c>
      <c r="C25">
        <v>1</v>
      </c>
      <c r="D25">
        <v>1</v>
      </c>
      <c r="E25">
        <v>2</v>
      </c>
      <c r="F25">
        <v>3</v>
      </c>
      <c r="I25">
        <v>51.096774193548299</v>
      </c>
    </row>
    <row r="26" spans="1:12" x14ac:dyDescent="0.25">
      <c r="A26">
        <v>25</v>
      </c>
      <c r="B26">
        <v>2</v>
      </c>
      <c r="C26">
        <v>1</v>
      </c>
      <c r="D26">
        <v>1</v>
      </c>
      <c r="E26">
        <v>3</v>
      </c>
      <c r="F26">
        <v>1</v>
      </c>
      <c r="H26" t="s">
        <v>10</v>
      </c>
      <c r="I26">
        <v>37.774193548387103</v>
      </c>
      <c r="J26">
        <f xml:space="preserve"> AVERAGE(I26,I27,I28)</f>
        <v>37.334726417204301</v>
      </c>
      <c r="K26">
        <f>STDEV(I26,I27,I28)</f>
        <v>4.6788845959867054</v>
      </c>
      <c r="L26">
        <f>K26/1.73</f>
        <v>2.7045575699345119</v>
      </c>
    </row>
    <row r="27" spans="1:12" x14ac:dyDescent="0.25">
      <c r="A27">
        <v>26</v>
      </c>
      <c r="B27">
        <v>2</v>
      </c>
      <c r="C27">
        <v>1</v>
      </c>
      <c r="D27">
        <v>1</v>
      </c>
      <c r="E27">
        <v>3</v>
      </c>
      <c r="F27">
        <v>2</v>
      </c>
      <c r="I27">
        <v>41.7783728</v>
      </c>
    </row>
    <row r="28" spans="1:12" x14ac:dyDescent="0.25">
      <c r="A28">
        <v>27</v>
      </c>
      <c r="B28">
        <v>2</v>
      </c>
      <c r="C28">
        <v>1</v>
      </c>
      <c r="D28">
        <v>1</v>
      </c>
      <c r="E28">
        <v>3</v>
      </c>
      <c r="F28">
        <v>3</v>
      </c>
      <c r="I28">
        <v>32.451612903225801</v>
      </c>
    </row>
    <row r="29" spans="1:12" x14ac:dyDescent="0.25">
      <c r="A29">
        <v>28</v>
      </c>
      <c r="B29">
        <v>2</v>
      </c>
      <c r="C29">
        <v>2</v>
      </c>
      <c r="D29">
        <v>2</v>
      </c>
      <c r="E29">
        <v>1</v>
      </c>
      <c r="F29">
        <v>1</v>
      </c>
      <c r="G29" t="s">
        <v>6</v>
      </c>
      <c r="H29" t="s">
        <v>11</v>
      </c>
      <c r="I29">
        <v>58.903225806451601</v>
      </c>
      <c r="J29">
        <f xml:space="preserve"> AVERAGE(I29,I30,I31)</f>
        <v>58.32258064516126</v>
      </c>
      <c r="K29">
        <f>STDEV(I29,I30,I31)</f>
        <v>0.61544464607544735</v>
      </c>
      <c r="L29">
        <f>K29/1.73</f>
        <v>0.35574835033262853</v>
      </c>
    </row>
    <row r="30" spans="1:12" x14ac:dyDescent="0.25">
      <c r="A30">
        <v>29</v>
      </c>
      <c r="B30">
        <v>2</v>
      </c>
      <c r="C30">
        <v>2</v>
      </c>
      <c r="D30">
        <v>2</v>
      </c>
      <c r="E30">
        <v>1</v>
      </c>
      <c r="F30">
        <v>2</v>
      </c>
      <c r="I30">
        <v>58.387096774193502</v>
      </c>
    </row>
    <row r="31" spans="1:12" x14ac:dyDescent="0.25">
      <c r="A31">
        <v>30</v>
      </c>
      <c r="B31">
        <v>2</v>
      </c>
      <c r="C31">
        <v>2</v>
      </c>
      <c r="D31">
        <v>2</v>
      </c>
      <c r="E31">
        <v>1</v>
      </c>
      <c r="F31">
        <v>3</v>
      </c>
      <c r="I31">
        <v>57.677419354838698</v>
      </c>
    </row>
    <row r="32" spans="1:12" x14ac:dyDescent="0.25">
      <c r="A32">
        <v>31</v>
      </c>
      <c r="B32">
        <v>2</v>
      </c>
      <c r="C32">
        <v>2</v>
      </c>
      <c r="D32">
        <v>2</v>
      </c>
      <c r="E32">
        <v>2</v>
      </c>
      <c r="F32">
        <v>1</v>
      </c>
      <c r="H32" t="s">
        <v>12</v>
      </c>
      <c r="I32">
        <v>43.806451612903203</v>
      </c>
      <c r="J32">
        <f xml:space="preserve"> AVERAGE(I32,I33,I34)</f>
        <v>45.602150537634365</v>
      </c>
      <c r="K32">
        <f>STDEV(I32,I33,I34)</f>
        <v>1.7592725454017633</v>
      </c>
      <c r="L32">
        <f>K32/1.73</f>
        <v>1.0169205464750077</v>
      </c>
    </row>
    <row r="33" spans="1:12" x14ac:dyDescent="0.25">
      <c r="A33">
        <v>32</v>
      </c>
      <c r="B33">
        <v>2</v>
      </c>
      <c r="C33">
        <v>2</v>
      </c>
      <c r="D33">
        <v>2</v>
      </c>
      <c r="E33">
        <v>2</v>
      </c>
      <c r="F33">
        <v>2</v>
      </c>
      <c r="I33">
        <v>45.677419354838698</v>
      </c>
    </row>
    <row r="34" spans="1:12" x14ac:dyDescent="0.25">
      <c r="A34">
        <v>33</v>
      </c>
      <c r="B34">
        <v>2</v>
      </c>
      <c r="C34">
        <v>2</v>
      </c>
      <c r="D34">
        <v>2</v>
      </c>
      <c r="E34">
        <v>2</v>
      </c>
      <c r="F34">
        <v>3</v>
      </c>
      <c r="I34">
        <v>47.322580645161203</v>
      </c>
    </row>
    <row r="35" spans="1:12" x14ac:dyDescent="0.25">
      <c r="A35">
        <v>34</v>
      </c>
      <c r="B35">
        <v>2</v>
      </c>
      <c r="C35">
        <v>2</v>
      </c>
      <c r="D35">
        <v>2</v>
      </c>
      <c r="E35">
        <v>3</v>
      </c>
      <c r="F35">
        <v>1</v>
      </c>
      <c r="H35" t="s">
        <v>13</v>
      </c>
      <c r="I35">
        <v>39.290322580645203</v>
      </c>
      <c r="J35">
        <f xml:space="preserve"> AVERAGE(I35,I36,I37)</f>
        <v>36.623655913978503</v>
      </c>
      <c r="K35">
        <f>STDEV(I35,I36,I37)</f>
        <v>4.6188021535169979</v>
      </c>
      <c r="L35">
        <f>K35/1.73</f>
        <v>2.6698278344028892</v>
      </c>
    </row>
    <row r="36" spans="1:12" x14ac:dyDescent="0.25">
      <c r="A36">
        <v>35</v>
      </c>
      <c r="B36">
        <v>2</v>
      </c>
      <c r="C36">
        <v>2</v>
      </c>
      <c r="D36">
        <v>2</v>
      </c>
      <c r="E36">
        <v>3</v>
      </c>
      <c r="F36">
        <v>2</v>
      </c>
      <c r="I36">
        <v>39.290322580645103</v>
      </c>
    </row>
    <row r="37" spans="1:12" x14ac:dyDescent="0.25">
      <c r="A37">
        <v>36</v>
      </c>
      <c r="B37">
        <v>2</v>
      </c>
      <c r="C37">
        <v>2</v>
      </c>
      <c r="D37">
        <v>2</v>
      </c>
      <c r="E37">
        <v>3</v>
      </c>
      <c r="F37">
        <v>3</v>
      </c>
      <c r="I37">
        <v>31.290322580645199</v>
      </c>
    </row>
  </sheetData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G10" workbookViewId="0">
      <selection activeCell="V20" sqref="V20"/>
    </sheetView>
  </sheetViews>
  <sheetFormatPr defaultRowHeight="15" x14ac:dyDescent="0.25"/>
  <cols>
    <col min="8" max="8" width="24.42578125" customWidth="1"/>
    <col min="9" max="9" width="16.85546875" customWidth="1"/>
    <col min="13" max="13" width="16" customWidth="1"/>
    <col min="14" max="14" width="13.85546875" customWidth="1"/>
    <col min="16" max="16" width="10.7109375" customWidth="1"/>
    <col min="17" max="17" width="11.42578125" customWidth="1"/>
    <col min="19" max="19" width="10.5703125" customWidth="1"/>
  </cols>
  <sheetData>
    <row r="1" spans="1:2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58</v>
      </c>
      <c r="J1" t="s">
        <v>89</v>
      </c>
      <c r="K1" t="s">
        <v>40</v>
      </c>
      <c r="L1" t="s">
        <v>41</v>
      </c>
    </row>
    <row r="2" spans="1:21" ht="15.75" x14ac:dyDescent="0.25">
      <c r="A2">
        <v>1</v>
      </c>
      <c r="B2" t="s">
        <v>15</v>
      </c>
      <c r="C2">
        <v>1</v>
      </c>
      <c r="D2">
        <v>1</v>
      </c>
      <c r="E2">
        <v>1</v>
      </c>
      <c r="F2">
        <v>1</v>
      </c>
      <c r="H2" t="s">
        <v>8</v>
      </c>
      <c r="I2">
        <v>1.798</v>
      </c>
      <c r="J2">
        <f xml:space="preserve"> AVERAGE(I2,I3,I4)</f>
        <v>1.6279999999999999</v>
      </c>
      <c r="K2">
        <f>STDEV(I2,I3,I4)</f>
        <v>0.20663978319772136</v>
      </c>
      <c r="L2">
        <f>K2/1.73</f>
        <v>0.11944496138596611</v>
      </c>
      <c r="O2" s="7"/>
      <c r="P2" s="7"/>
      <c r="Q2" s="5"/>
      <c r="R2" s="8" t="s">
        <v>47</v>
      </c>
      <c r="S2" s="8" t="s">
        <v>49</v>
      </c>
      <c r="T2" s="8" t="s">
        <v>51</v>
      </c>
      <c r="U2" s="8"/>
    </row>
    <row r="3" spans="1:21" x14ac:dyDescent="0.25">
      <c r="A3">
        <v>2</v>
      </c>
      <c r="B3">
        <v>1</v>
      </c>
      <c r="C3">
        <v>1</v>
      </c>
      <c r="D3">
        <v>1</v>
      </c>
      <c r="E3">
        <v>1</v>
      </c>
      <c r="F3">
        <v>2</v>
      </c>
      <c r="I3">
        <v>1.6879999999999999</v>
      </c>
      <c r="R3" t="s">
        <v>48</v>
      </c>
      <c r="S3" t="s">
        <v>50</v>
      </c>
      <c r="T3" t="s">
        <v>52</v>
      </c>
    </row>
    <row r="4" spans="1:21" x14ac:dyDescent="0.25">
      <c r="A4">
        <v>3</v>
      </c>
      <c r="B4">
        <v>1</v>
      </c>
      <c r="C4">
        <v>1</v>
      </c>
      <c r="D4">
        <v>1</v>
      </c>
      <c r="E4">
        <v>1</v>
      </c>
      <c r="F4">
        <v>3</v>
      </c>
      <c r="I4">
        <v>1.3979999999999999</v>
      </c>
      <c r="N4" s="8"/>
      <c r="O4" s="9" t="s">
        <v>45</v>
      </c>
      <c r="P4" s="9" t="s">
        <v>42</v>
      </c>
      <c r="Q4" s="9" t="s">
        <v>43</v>
      </c>
      <c r="R4">
        <f>(O5-O6)/O5*100</f>
        <v>-58.558558558558559</v>
      </c>
      <c r="S4">
        <f>(P6-P5)/P5*100</f>
        <v>32.458563535911622</v>
      </c>
      <c r="T4">
        <f>(Q6-Q5)/Q5*100</f>
        <v>14.997000599880012</v>
      </c>
    </row>
    <row r="5" spans="1:21" x14ac:dyDescent="0.25">
      <c r="A5">
        <v>4</v>
      </c>
      <c r="B5">
        <v>1</v>
      </c>
      <c r="C5">
        <v>1</v>
      </c>
      <c r="D5">
        <v>1</v>
      </c>
      <c r="E5">
        <v>2</v>
      </c>
      <c r="F5">
        <v>1</v>
      </c>
      <c r="H5" t="s">
        <v>9</v>
      </c>
      <c r="I5">
        <v>1.4279999999999999</v>
      </c>
      <c r="J5">
        <f xml:space="preserve"> AVERAGE(I5,I6,I7)</f>
        <v>1.4479999999999997</v>
      </c>
      <c r="K5">
        <f>STDEV(I5,I6,I7)</f>
        <v>2.0000000000000018E-2</v>
      </c>
      <c r="L5">
        <f>K5/1.73</f>
        <v>1.1560693641618507E-2</v>
      </c>
      <c r="M5" s="9" t="s">
        <v>53</v>
      </c>
      <c r="N5" s="9" t="s">
        <v>44</v>
      </c>
      <c r="O5">
        <f>J2</f>
        <v>1.6279999999999999</v>
      </c>
      <c r="P5">
        <f>J5</f>
        <v>1.4479999999999997</v>
      </c>
      <c r="Q5">
        <f>J8</f>
        <v>1.1113333333333333</v>
      </c>
    </row>
    <row r="6" spans="1:21" x14ac:dyDescent="0.25">
      <c r="A6">
        <v>5</v>
      </c>
      <c r="B6">
        <v>1</v>
      </c>
      <c r="C6">
        <v>1</v>
      </c>
      <c r="D6">
        <v>1</v>
      </c>
      <c r="E6">
        <v>2</v>
      </c>
      <c r="F6">
        <v>2</v>
      </c>
      <c r="I6">
        <v>1.448</v>
      </c>
      <c r="M6" s="9"/>
      <c r="N6" s="9" t="s">
        <v>46</v>
      </c>
      <c r="O6">
        <f>J11</f>
        <v>2.5813333333333333</v>
      </c>
      <c r="P6">
        <f>J14</f>
        <v>1.9179999999999999</v>
      </c>
      <c r="Q6">
        <f>J17</f>
        <v>1.2779999999999998</v>
      </c>
    </row>
    <row r="7" spans="1:21" x14ac:dyDescent="0.25">
      <c r="A7">
        <v>6</v>
      </c>
      <c r="B7">
        <v>1</v>
      </c>
      <c r="C7">
        <v>1</v>
      </c>
      <c r="D7">
        <v>1</v>
      </c>
      <c r="E7">
        <v>2</v>
      </c>
      <c r="F7">
        <v>3</v>
      </c>
      <c r="I7">
        <v>1.468</v>
      </c>
      <c r="M7" s="9" t="s">
        <v>68</v>
      </c>
      <c r="N7" s="9" t="s">
        <v>44</v>
      </c>
      <c r="O7">
        <f>J20</f>
        <v>1.9246666666666667</v>
      </c>
      <c r="P7">
        <f>J23</f>
        <v>1.4013333333333333</v>
      </c>
      <c r="Q7">
        <f>J26</f>
        <v>0.89800000000000002</v>
      </c>
      <c r="R7">
        <f>(O7-O8)/O7*100</f>
        <v>-17.492206442674053</v>
      </c>
      <c r="S7">
        <f>(P8-P7)/P7*100</f>
        <v>22.835394862036146</v>
      </c>
      <c r="T7">
        <f>(Q8-Q7)/Q7*100</f>
        <v>-23.75649591685227</v>
      </c>
    </row>
    <row r="8" spans="1:21" x14ac:dyDescent="0.25">
      <c r="A8">
        <v>7</v>
      </c>
      <c r="B8">
        <v>1</v>
      </c>
      <c r="C8">
        <v>1</v>
      </c>
      <c r="D8">
        <v>1</v>
      </c>
      <c r="E8">
        <v>3</v>
      </c>
      <c r="F8">
        <v>1</v>
      </c>
      <c r="H8" t="s">
        <v>10</v>
      </c>
      <c r="I8">
        <v>1.1080000000000001</v>
      </c>
      <c r="J8">
        <f xml:space="preserve"> AVERAGE(I8,I9,I10)</f>
        <v>1.1113333333333333</v>
      </c>
      <c r="K8">
        <f>STDEV(I8,I9,I10)</f>
        <v>5.7735026918963274E-3</v>
      </c>
      <c r="L8">
        <f>K8/1.73</f>
        <v>3.3372847930036574E-3</v>
      </c>
      <c r="M8" s="9"/>
      <c r="N8" s="9" t="s">
        <v>46</v>
      </c>
      <c r="O8">
        <f>J29</f>
        <v>2.2613333333333334</v>
      </c>
      <c r="P8">
        <f>J32</f>
        <v>1.7213333333333332</v>
      </c>
      <c r="Q8">
        <f>J35</f>
        <v>0.68466666666666665</v>
      </c>
    </row>
    <row r="9" spans="1:21" x14ac:dyDescent="0.25">
      <c r="A9">
        <v>8</v>
      </c>
      <c r="B9">
        <v>1</v>
      </c>
      <c r="C9">
        <v>1</v>
      </c>
      <c r="D9">
        <v>1</v>
      </c>
      <c r="E9">
        <v>3</v>
      </c>
      <c r="F9">
        <v>2</v>
      </c>
      <c r="I9">
        <v>1.1180000000000001</v>
      </c>
      <c r="N9" s="9" t="s">
        <v>41</v>
      </c>
      <c r="O9">
        <f>L2</f>
        <v>0.11944496138596611</v>
      </c>
      <c r="P9">
        <f>L29</f>
        <v>2.4065502884001413E-2</v>
      </c>
      <c r="Q9">
        <f>L20</f>
        <v>1.4546887158517836E-2</v>
      </c>
      <c r="R9">
        <f>L29</f>
        <v>2.4065502884001413E-2</v>
      </c>
    </row>
    <row r="10" spans="1:21" x14ac:dyDescent="0.25">
      <c r="A10">
        <v>9</v>
      </c>
      <c r="B10">
        <v>1</v>
      </c>
      <c r="C10">
        <v>1</v>
      </c>
      <c r="D10">
        <v>1</v>
      </c>
      <c r="E10">
        <v>3</v>
      </c>
      <c r="F10">
        <v>3</v>
      </c>
      <c r="I10">
        <v>1.1079999999999999</v>
      </c>
      <c r="O10">
        <f>L5</f>
        <v>1.1560693641618507E-2</v>
      </c>
      <c r="P10">
        <f>L14</f>
        <v>2.0841336852393019E-2</v>
      </c>
      <c r="Q10">
        <f>L23</f>
        <v>0.11850885791662263</v>
      </c>
      <c r="R10">
        <f>L32</f>
        <v>0.19191563926436755</v>
      </c>
    </row>
    <row r="11" spans="1:21" x14ac:dyDescent="0.25">
      <c r="A11">
        <v>10</v>
      </c>
      <c r="B11">
        <v>1</v>
      </c>
      <c r="C11">
        <v>2</v>
      </c>
      <c r="D11">
        <v>2</v>
      </c>
      <c r="E11">
        <v>1</v>
      </c>
      <c r="F11">
        <v>1</v>
      </c>
      <c r="G11" t="s">
        <v>6</v>
      </c>
      <c r="H11" t="s">
        <v>11</v>
      </c>
      <c r="I11">
        <v>2.5379999999999998</v>
      </c>
      <c r="J11">
        <f xml:space="preserve"> AVERAGE(I11,I12,I13)</f>
        <v>2.5813333333333333</v>
      </c>
      <c r="K11">
        <f>STDEV(I11,I12,I13)</f>
        <v>4.0414518843273857E-2</v>
      </c>
      <c r="L11">
        <f>K11/1.73</f>
        <v>2.336099355102535E-2</v>
      </c>
      <c r="O11">
        <f>L8</f>
        <v>3.3372847930036574E-3</v>
      </c>
      <c r="P11">
        <f>L17</f>
        <v>0.32043148096035146</v>
      </c>
      <c r="Q11">
        <f>L26</f>
        <v>7.5587842951572629E-2</v>
      </c>
      <c r="R11">
        <f>L35</f>
        <v>0.21630651998070941</v>
      </c>
    </row>
    <row r="12" spans="1:21" x14ac:dyDescent="0.25">
      <c r="A12">
        <v>11</v>
      </c>
      <c r="B12">
        <v>1</v>
      </c>
      <c r="C12">
        <v>2</v>
      </c>
      <c r="D12">
        <v>2</v>
      </c>
      <c r="E12">
        <v>1</v>
      </c>
      <c r="F12">
        <v>2</v>
      </c>
      <c r="I12">
        <v>2.5880000000000001</v>
      </c>
    </row>
    <row r="13" spans="1:21" x14ac:dyDescent="0.25">
      <c r="A13">
        <v>12</v>
      </c>
      <c r="B13">
        <v>1</v>
      </c>
      <c r="C13">
        <v>2</v>
      </c>
      <c r="D13">
        <v>2</v>
      </c>
      <c r="E13">
        <v>1</v>
      </c>
      <c r="F13">
        <v>3</v>
      </c>
      <c r="G13" t="s">
        <v>6</v>
      </c>
      <c r="I13">
        <v>2.6179999999999999</v>
      </c>
    </row>
    <row r="14" spans="1:21" x14ac:dyDescent="0.25">
      <c r="A14">
        <v>13</v>
      </c>
      <c r="B14">
        <v>1</v>
      </c>
      <c r="C14">
        <v>2</v>
      </c>
      <c r="D14">
        <v>2</v>
      </c>
      <c r="E14">
        <v>2</v>
      </c>
      <c r="F14">
        <v>1</v>
      </c>
      <c r="H14" t="s">
        <v>12</v>
      </c>
      <c r="I14">
        <v>1.9079999999999999</v>
      </c>
      <c r="J14">
        <f xml:space="preserve"> AVERAGE(I14,I15,I16)</f>
        <v>1.9179999999999999</v>
      </c>
      <c r="K14">
        <f>STDEV(I14,I15,I16)</f>
        <v>3.6055512754639925E-2</v>
      </c>
      <c r="L14">
        <f>K14/1.73</f>
        <v>2.0841336852393019E-2</v>
      </c>
    </row>
    <row r="15" spans="1:21" x14ac:dyDescent="0.25">
      <c r="A15">
        <v>14</v>
      </c>
      <c r="B15">
        <v>1</v>
      </c>
      <c r="C15">
        <v>2</v>
      </c>
      <c r="D15">
        <v>2</v>
      </c>
      <c r="E15">
        <v>2</v>
      </c>
      <c r="F15">
        <v>2</v>
      </c>
      <c r="I15">
        <v>1.958</v>
      </c>
    </row>
    <row r="16" spans="1:21" x14ac:dyDescent="0.25">
      <c r="A16">
        <v>15</v>
      </c>
      <c r="B16">
        <v>1</v>
      </c>
      <c r="C16">
        <v>2</v>
      </c>
      <c r="D16">
        <v>2</v>
      </c>
      <c r="E16">
        <v>2</v>
      </c>
      <c r="F16">
        <v>3</v>
      </c>
      <c r="I16">
        <v>1.8879999999999999</v>
      </c>
    </row>
    <row r="17" spans="1:12" x14ac:dyDescent="0.25">
      <c r="A17">
        <v>16</v>
      </c>
      <c r="B17">
        <v>1</v>
      </c>
      <c r="C17">
        <v>2</v>
      </c>
      <c r="D17">
        <v>2</v>
      </c>
      <c r="E17">
        <v>3</v>
      </c>
      <c r="F17">
        <v>1</v>
      </c>
      <c r="H17" t="s">
        <v>13</v>
      </c>
      <c r="I17">
        <v>1.9179999999999999</v>
      </c>
      <c r="J17">
        <f xml:space="preserve"> AVERAGE(I17,I18,I19)</f>
        <v>1.2779999999999998</v>
      </c>
      <c r="K17">
        <f>STDEV(I17,I18,I19)</f>
        <v>0.55434646206140803</v>
      </c>
      <c r="L17">
        <f>K17/1.73</f>
        <v>0.32043148096035146</v>
      </c>
    </row>
    <row r="18" spans="1:12" x14ac:dyDescent="0.25">
      <c r="A18">
        <v>17</v>
      </c>
      <c r="B18">
        <v>1</v>
      </c>
      <c r="C18">
        <v>2</v>
      </c>
      <c r="D18">
        <v>2</v>
      </c>
      <c r="E18">
        <v>3</v>
      </c>
      <c r="F18">
        <v>2</v>
      </c>
      <c r="I18">
        <v>0.94799999999999995</v>
      </c>
    </row>
    <row r="19" spans="1:12" x14ac:dyDescent="0.25">
      <c r="A19">
        <v>18</v>
      </c>
      <c r="B19">
        <v>1</v>
      </c>
      <c r="C19">
        <v>2</v>
      </c>
      <c r="D19">
        <v>2</v>
      </c>
      <c r="E19">
        <v>3</v>
      </c>
      <c r="F19">
        <v>3</v>
      </c>
      <c r="I19">
        <v>0.96799999999999997</v>
      </c>
    </row>
    <row r="20" spans="1:12" x14ac:dyDescent="0.25">
      <c r="A20">
        <v>19</v>
      </c>
      <c r="B20" t="s">
        <v>14</v>
      </c>
      <c r="C20">
        <v>1</v>
      </c>
      <c r="D20">
        <v>1</v>
      </c>
      <c r="E20">
        <v>1</v>
      </c>
      <c r="F20">
        <v>1</v>
      </c>
      <c r="G20" t="s">
        <v>6</v>
      </c>
      <c r="H20" t="s">
        <v>8</v>
      </c>
      <c r="I20">
        <v>1.8979999999999999</v>
      </c>
      <c r="J20">
        <f xml:space="preserve"> AVERAGE(I20,I21,I22)</f>
        <v>1.9246666666666667</v>
      </c>
      <c r="K20">
        <f>STDEV(I20,I21,I22)</f>
        <v>2.5166114784235857E-2</v>
      </c>
      <c r="L20">
        <f>K20/1.73</f>
        <v>1.4546887158517836E-2</v>
      </c>
    </row>
    <row r="21" spans="1:12" x14ac:dyDescent="0.25">
      <c r="A21">
        <v>20</v>
      </c>
      <c r="B21">
        <v>2</v>
      </c>
      <c r="C21">
        <v>1</v>
      </c>
      <c r="D21">
        <v>1</v>
      </c>
      <c r="E21">
        <v>1</v>
      </c>
      <c r="F21">
        <v>2</v>
      </c>
      <c r="I21">
        <v>1.948</v>
      </c>
    </row>
    <row r="22" spans="1:12" x14ac:dyDescent="0.25">
      <c r="A22">
        <v>21</v>
      </c>
      <c r="B22">
        <v>2</v>
      </c>
      <c r="C22">
        <v>1</v>
      </c>
      <c r="D22">
        <v>1</v>
      </c>
      <c r="E22">
        <v>1</v>
      </c>
      <c r="F22">
        <v>3</v>
      </c>
      <c r="I22">
        <v>1.9279999999999999</v>
      </c>
    </row>
    <row r="23" spans="1:12" x14ac:dyDescent="0.25">
      <c r="A23">
        <v>22</v>
      </c>
      <c r="B23">
        <v>2</v>
      </c>
      <c r="C23">
        <v>1</v>
      </c>
      <c r="D23">
        <v>1</v>
      </c>
      <c r="E23">
        <v>2</v>
      </c>
      <c r="F23">
        <v>1</v>
      </c>
      <c r="G23" t="s">
        <v>6</v>
      </c>
      <c r="H23" t="s">
        <v>9</v>
      </c>
      <c r="I23">
        <v>1.278</v>
      </c>
      <c r="J23">
        <f xml:space="preserve"> AVERAGE(I23,I24,I25)</f>
        <v>1.4013333333333333</v>
      </c>
      <c r="K23">
        <f>STDEV(I23,I24,I25)</f>
        <v>0.20502032419575716</v>
      </c>
      <c r="L23">
        <f>K23/1.73</f>
        <v>0.11850885791662263</v>
      </c>
    </row>
    <row r="24" spans="1:12" x14ac:dyDescent="0.25">
      <c r="A24">
        <v>23</v>
      </c>
      <c r="B24">
        <v>2</v>
      </c>
      <c r="C24">
        <v>1</v>
      </c>
      <c r="D24">
        <v>1</v>
      </c>
      <c r="E24">
        <v>2</v>
      </c>
      <c r="F24">
        <v>2</v>
      </c>
      <c r="I24">
        <v>1.2879999999999998</v>
      </c>
    </row>
    <row r="25" spans="1:12" x14ac:dyDescent="0.25">
      <c r="A25">
        <v>24</v>
      </c>
      <c r="B25">
        <v>2</v>
      </c>
      <c r="C25">
        <v>1</v>
      </c>
      <c r="D25">
        <v>1</v>
      </c>
      <c r="E25">
        <v>2</v>
      </c>
      <c r="F25">
        <v>3</v>
      </c>
      <c r="I25">
        <v>1.6379999999999999</v>
      </c>
    </row>
    <row r="26" spans="1:12" x14ac:dyDescent="0.25">
      <c r="A26">
        <v>25</v>
      </c>
      <c r="B26">
        <v>2</v>
      </c>
      <c r="C26">
        <v>1</v>
      </c>
      <c r="D26">
        <v>1</v>
      </c>
      <c r="E26">
        <v>3</v>
      </c>
      <c r="F26">
        <v>1</v>
      </c>
      <c r="H26" t="s">
        <v>10</v>
      </c>
      <c r="I26">
        <v>0.98799999999999999</v>
      </c>
      <c r="J26">
        <f xml:space="preserve"> AVERAGE(I26,I27,I28)</f>
        <v>0.89800000000000002</v>
      </c>
      <c r="K26">
        <f>STDEV(I26,I27,I28)</f>
        <v>0.13076696830622064</v>
      </c>
      <c r="L26">
        <f>K26/1.73</f>
        <v>7.5587842951572629E-2</v>
      </c>
    </row>
    <row r="27" spans="1:12" x14ac:dyDescent="0.25">
      <c r="A27">
        <v>26</v>
      </c>
      <c r="B27">
        <v>2</v>
      </c>
      <c r="C27">
        <v>1</v>
      </c>
      <c r="D27">
        <v>1</v>
      </c>
      <c r="E27">
        <v>3</v>
      </c>
      <c r="F27">
        <v>2</v>
      </c>
      <c r="I27">
        <v>0.95799999999999996</v>
      </c>
    </row>
    <row r="28" spans="1:12" x14ac:dyDescent="0.25">
      <c r="A28">
        <v>27</v>
      </c>
      <c r="B28">
        <v>2</v>
      </c>
      <c r="C28">
        <v>1</v>
      </c>
      <c r="D28">
        <v>1</v>
      </c>
      <c r="E28">
        <v>3</v>
      </c>
      <c r="F28">
        <v>3</v>
      </c>
      <c r="I28">
        <v>0.748</v>
      </c>
    </row>
    <row r="29" spans="1:12" x14ac:dyDescent="0.25">
      <c r="A29">
        <v>28</v>
      </c>
      <c r="B29">
        <v>2</v>
      </c>
      <c r="C29">
        <v>2</v>
      </c>
      <c r="D29">
        <v>2</v>
      </c>
      <c r="E29">
        <v>1</v>
      </c>
      <c r="F29">
        <v>1</v>
      </c>
      <c r="G29" t="s">
        <v>6</v>
      </c>
      <c r="H29" t="s">
        <v>11</v>
      </c>
      <c r="I29">
        <v>2.3079999999999998</v>
      </c>
      <c r="J29">
        <f xml:space="preserve"> AVERAGE(I29,I30,I31)</f>
        <v>2.2613333333333334</v>
      </c>
      <c r="K29">
        <f>STDEV(I29,I30,I31)</f>
        <v>4.1633319989322445E-2</v>
      </c>
      <c r="L29">
        <f>K29/1.73</f>
        <v>2.4065502884001413E-2</v>
      </c>
    </row>
    <row r="30" spans="1:12" x14ac:dyDescent="0.25">
      <c r="A30">
        <v>29</v>
      </c>
      <c r="B30">
        <v>2</v>
      </c>
      <c r="C30">
        <v>2</v>
      </c>
      <c r="D30">
        <v>2</v>
      </c>
      <c r="E30">
        <v>1</v>
      </c>
      <c r="F30">
        <v>2</v>
      </c>
      <c r="I30">
        <v>2.2280000000000002</v>
      </c>
    </row>
    <row r="31" spans="1:12" x14ac:dyDescent="0.25">
      <c r="A31">
        <v>30</v>
      </c>
      <c r="B31">
        <v>2</v>
      </c>
      <c r="C31">
        <v>2</v>
      </c>
      <c r="D31">
        <v>2</v>
      </c>
      <c r="E31">
        <v>1</v>
      </c>
      <c r="F31">
        <v>3</v>
      </c>
      <c r="I31">
        <v>2.2480000000000002</v>
      </c>
    </row>
    <row r="32" spans="1:12" x14ac:dyDescent="0.25">
      <c r="A32">
        <v>31</v>
      </c>
      <c r="B32">
        <v>2</v>
      </c>
      <c r="C32">
        <v>2</v>
      </c>
      <c r="D32">
        <v>2</v>
      </c>
      <c r="E32">
        <v>2</v>
      </c>
      <c r="F32">
        <v>1</v>
      </c>
      <c r="H32" t="s">
        <v>12</v>
      </c>
      <c r="I32">
        <v>1.3380000000000001</v>
      </c>
      <c r="J32">
        <f xml:space="preserve"> AVERAGE(I32,I33,I34)</f>
        <v>1.7213333333333332</v>
      </c>
      <c r="K32">
        <f>STDEV(I32,I33,I34)</f>
        <v>0.33201405592735589</v>
      </c>
      <c r="L32">
        <f>K32/1.73</f>
        <v>0.19191563926436755</v>
      </c>
    </row>
    <row r="33" spans="1:12" x14ac:dyDescent="0.25">
      <c r="A33">
        <v>32</v>
      </c>
      <c r="B33">
        <v>2</v>
      </c>
      <c r="C33">
        <v>2</v>
      </c>
      <c r="D33">
        <v>2</v>
      </c>
      <c r="E33">
        <v>2</v>
      </c>
      <c r="F33">
        <v>2</v>
      </c>
      <c r="I33">
        <v>1.9179999999999999</v>
      </c>
    </row>
    <row r="34" spans="1:12" x14ac:dyDescent="0.25">
      <c r="A34">
        <v>33</v>
      </c>
      <c r="B34">
        <v>2</v>
      </c>
      <c r="C34">
        <v>2</v>
      </c>
      <c r="D34">
        <v>2</v>
      </c>
      <c r="E34">
        <v>2</v>
      </c>
      <c r="F34">
        <v>3</v>
      </c>
      <c r="I34">
        <v>1.9079999999999999</v>
      </c>
    </row>
    <row r="35" spans="1:12" x14ac:dyDescent="0.25">
      <c r="A35">
        <v>34</v>
      </c>
      <c r="B35">
        <v>2</v>
      </c>
      <c r="C35">
        <v>2</v>
      </c>
      <c r="D35">
        <v>2</v>
      </c>
      <c r="E35">
        <v>3</v>
      </c>
      <c r="F35">
        <v>1</v>
      </c>
      <c r="H35" t="s">
        <v>13</v>
      </c>
      <c r="I35">
        <v>1.1079999999999999</v>
      </c>
      <c r="J35">
        <f xml:space="preserve"> AVERAGE(I35,I36,I37)</f>
        <v>0.68466666666666665</v>
      </c>
      <c r="K35">
        <f>STDEV(I35,I36,I37)</f>
        <v>0.37421027956662728</v>
      </c>
      <c r="L35">
        <f>K35/1.73</f>
        <v>0.21630651998070941</v>
      </c>
    </row>
    <row r="36" spans="1:12" x14ac:dyDescent="0.25">
      <c r="A36">
        <v>35</v>
      </c>
      <c r="B36">
        <v>2</v>
      </c>
      <c r="C36">
        <v>2</v>
      </c>
      <c r="D36">
        <v>2</v>
      </c>
      <c r="E36">
        <v>3</v>
      </c>
      <c r="F36">
        <v>2</v>
      </c>
      <c r="I36">
        <v>0.39800000000000002</v>
      </c>
    </row>
    <row r="37" spans="1:12" x14ac:dyDescent="0.25">
      <c r="A37">
        <v>36</v>
      </c>
      <c r="B37">
        <v>2</v>
      </c>
      <c r="C37">
        <v>2</v>
      </c>
      <c r="D37">
        <v>2</v>
      </c>
      <c r="E37">
        <v>3</v>
      </c>
      <c r="F37">
        <v>3</v>
      </c>
      <c r="I37">
        <v>0.54800000000000004</v>
      </c>
    </row>
  </sheetData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G11" workbookViewId="0">
      <selection activeCell="M28" sqref="M28"/>
    </sheetView>
  </sheetViews>
  <sheetFormatPr defaultRowHeight="15" x14ac:dyDescent="0.25"/>
  <cols>
    <col min="8" max="8" width="19.5703125" customWidth="1"/>
    <col min="9" max="9" width="19" customWidth="1"/>
    <col min="13" max="13" width="16" customWidth="1"/>
    <col min="14" max="14" width="13.85546875" customWidth="1"/>
    <col min="16" max="16" width="10.7109375" customWidth="1"/>
    <col min="17" max="17" width="11.42578125" customWidth="1"/>
    <col min="19" max="19" width="10.5703125" customWidth="1"/>
  </cols>
  <sheetData>
    <row r="1" spans="1:2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59</v>
      </c>
      <c r="J1" t="s">
        <v>90</v>
      </c>
      <c r="K1" t="s">
        <v>40</v>
      </c>
      <c r="L1" t="s">
        <v>41</v>
      </c>
    </row>
    <row r="2" spans="1:21" ht="15.75" x14ac:dyDescent="0.25">
      <c r="A2">
        <v>1</v>
      </c>
      <c r="B2" t="s">
        <v>15</v>
      </c>
      <c r="C2">
        <v>1</v>
      </c>
      <c r="D2">
        <v>1</v>
      </c>
      <c r="E2">
        <v>1</v>
      </c>
      <c r="F2">
        <v>1</v>
      </c>
      <c r="H2" t="s">
        <v>8</v>
      </c>
      <c r="I2">
        <v>114.01666666666667</v>
      </c>
      <c r="J2">
        <f xml:space="preserve"> AVERAGE(I2,I3,I4)</f>
        <v>116.23888888888877</v>
      </c>
      <c r="K2">
        <f>STDEV(I2,I3,I4)</f>
        <v>2.4921172019283606</v>
      </c>
      <c r="L2">
        <f>K2/1.73</f>
        <v>1.440530174525064</v>
      </c>
      <c r="O2" s="7"/>
      <c r="P2" s="7"/>
      <c r="Q2" s="5"/>
      <c r="R2" s="8" t="s">
        <v>47</v>
      </c>
      <c r="S2" s="8" t="s">
        <v>49</v>
      </c>
      <c r="T2" s="8" t="s">
        <v>51</v>
      </c>
      <c r="U2" s="8"/>
    </row>
    <row r="3" spans="1:21" x14ac:dyDescent="0.25">
      <c r="A3">
        <v>2</v>
      </c>
      <c r="B3">
        <v>1</v>
      </c>
      <c r="C3">
        <v>1</v>
      </c>
      <c r="D3">
        <v>1</v>
      </c>
      <c r="E3">
        <v>1</v>
      </c>
      <c r="F3">
        <v>2</v>
      </c>
      <c r="I3">
        <v>118.933333333333</v>
      </c>
      <c r="R3" t="s">
        <v>48</v>
      </c>
      <c r="S3" t="s">
        <v>50</v>
      </c>
      <c r="T3" t="s">
        <v>52</v>
      </c>
    </row>
    <row r="4" spans="1:21" x14ac:dyDescent="0.25">
      <c r="A4">
        <v>3</v>
      </c>
      <c r="B4">
        <v>1</v>
      </c>
      <c r="C4">
        <v>1</v>
      </c>
      <c r="D4">
        <v>1</v>
      </c>
      <c r="E4">
        <v>1</v>
      </c>
      <c r="F4">
        <v>3</v>
      </c>
      <c r="I4">
        <v>115.76666666666667</v>
      </c>
      <c r="N4" s="8"/>
      <c r="O4" s="9" t="s">
        <v>45</v>
      </c>
      <c r="P4" s="9" t="s">
        <v>42</v>
      </c>
      <c r="Q4" s="9" t="s">
        <v>43</v>
      </c>
      <c r="R4">
        <f>(O5-O6)/O5*100</f>
        <v>-16.393442622951046</v>
      </c>
      <c r="S4">
        <f>(P6-P5)/P5*100</f>
        <v>6.9877174656916647</v>
      </c>
      <c r="T4">
        <f>(Q6-Q5)/Q5*100</f>
        <v>2.9796115917476991</v>
      </c>
    </row>
    <row r="5" spans="1:21" x14ac:dyDescent="0.25">
      <c r="A5">
        <v>4</v>
      </c>
      <c r="B5">
        <v>1</v>
      </c>
      <c r="C5">
        <v>1</v>
      </c>
      <c r="D5">
        <v>1</v>
      </c>
      <c r="E5">
        <v>2</v>
      </c>
      <c r="F5">
        <v>1</v>
      </c>
      <c r="H5" t="s">
        <v>9</v>
      </c>
      <c r="I5">
        <v>155.01666666666699</v>
      </c>
      <c r="J5">
        <f xml:space="preserve"> AVERAGE(I5,I6,I7)</f>
        <v>154.23888888888902</v>
      </c>
      <c r="K5">
        <f>STDEV(I5,I6,I7)</f>
        <v>3.3190666916625768</v>
      </c>
      <c r="L5">
        <f>K5/1.73</f>
        <v>1.9185356599205647</v>
      </c>
      <c r="M5" s="9" t="s">
        <v>53</v>
      </c>
      <c r="N5" s="9" t="s">
        <v>44</v>
      </c>
      <c r="O5">
        <f>J2</f>
        <v>116.23888888888877</v>
      </c>
      <c r="P5">
        <f>J5</f>
        <v>154.23888888888902</v>
      </c>
      <c r="Q5">
        <f>J8</f>
        <v>183.65555555555568</v>
      </c>
    </row>
    <row r="6" spans="1:21" x14ac:dyDescent="0.25">
      <c r="A6">
        <v>5</v>
      </c>
      <c r="B6">
        <v>1</v>
      </c>
      <c r="C6">
        <v>1</v>
      </c>
      <c r="D6">
        <v>1</v>
      </c>
      <c r="E6">
        <v>2</v>
      </c>
      <c r="F6">
        <v>2</v>
      </c>
      <c r="I6">
        <v>150.6</v>
      </c>
      <c r="M6" s="9"/>
      <c r="N6" s="9" t="s">
        <v>46</v>
      </c>
      <c r="O6">
        <f>J11</f>
        <v>135.29444444444457</v>
      </c>
      <c r="P6">
        <f>J14</f>
        <v>165.01666666666668</v>
      </c>
      <c r="Q6">
        <f>J17</f>
        <v>189.12777777777765</v>
      </c>
    </row>
    <row r="7" spans="1:21" x14ac:dyDescent="0.25">
      <c r="A7">
        <v>6</v>
      </c>
      <c r="B7">
        <v>1</v>
      </c>
      <c r="C7">
        <v>1</v>
      </c>
      <c r="D7">
        <v>1</v>
      </c>
      <c r="E7">
        <v>2</v>
      </c>
      <c r="F7">
        <v>3</v>
      </c>
      <c r="I7">
        <v>157.1</v>
      </c>
      <c r="M7" s="9" t="s">
        <v>68</v>
      </c>
      <c r="N7" s="9" t="s">
        <v>44</v>
      </c>
      <c r="O7">
        <f>J20</f>
        <v>145.21111111111099</v>
      </c>
      <c r="P7">
        <f>J23</f>
        <v>167.54444444444434</v>
      </c>
      <c r="Q7">
        <f>J26</f>
        <v>183.21111111111099</v>
      </c>
      <c r="R7">
        <f>(O7-O8)/O7*100</f>
        <v>11.955773203764577</v>
      </c>
      <c r="S7">
        <f>(P8-P7)/P7*100</f>
        <v>-6.0183036010345612</v>
      </c>
      <c r="T7">
        <f>(Q8-Q7)/Q7*100</f>
        <v>1.4403541755110079</v>
      </c>
    </row>
    <row r="8" spans="1:21" x14ac:dyDescent="0.25">
      <c r="A8">
        <v>7</v>
      </c>
      <c r="B8">
        <v>1</v>
      </c>
      <c r="C8">
        <v>1</v>
      </c>
      <c r="D8">
        <v>1</v>
      </c>
      <c r="E8">
        <v>3</v>
      </c>
      <c r="F8">
        <v>1</v>
      </c>
      <c r="H8" t="s">
        <v>10</v>
      </c>
      <c r="I8">
        <v>189.85</v>
      </c>
      <c r="J8">
        <f xml:space="preserve"> AVERAGE(I8,I9,I10)</f>
        <v>183.65555555555568</v>
      </c>
      <c r="K8">
        <f>STDEV(I8,I9,I10)</f>
        <v>5.3647080621960654</v>
      </c>
      <c r="L8">
        <f>K8/1.73</f>
        <v>3.1009873191884774</v>
      </c>
      <c r="M8" s="9"/>
      <c r="N8" s="9" t="s">
        <v>46</v>
      </c>
      <c r="O8">
        <f>J29</f>
        <v>127.84999999999998</v>
      </c>
      <c r="P8">
        <f>J32</f>
        <v>157.46111111111099</v>
      </c>
      <c r="Q8">
        <f>J35</f>
        <v>185.85</v>
      </c>
    </row>
    <row r="9" spans="1:21" x14ac:dyDescent="0.25">
      <c r="A9">
        <v>8</v>
      </c>
      <c r="B9">
        <v>1</v>
      </c>
      <c r="C9">
        <v>1</v>
      </c>
      <c r="D9">
        <v>1</v>
      </c>
      <c r="E9">
        <v>3</v>
      </c>
      <c r="F9">
        <v>2</v>
      </c>
      <c r="I9">
        <v>180.60000000000002</v>
      </c>
      <c r="N9" s="9" t="s">
        <v>41</v>
      </c>
      <c r="O9">
        <f>L2</f>
        <v>1.440530174525064</v>
      </c>
      <c r="P9">
        <f>L29</f>
        <v>1.4386497613743896</v>
      </c>
      <c r="Q9">
        <f>L20</f>
        <v>1.9604082515684815</v>
      </c>
      <c r="R9">
        <f>L29</f>
        <v>1.4386497613743896</v>
      </c>
    </row>
    <row r="10" spans="1:21" x14ac:dyDescent="0.25">
      <c r="A10">
        <v>9</v>
      </c>
      <c r="B10">
        <v>1</v>
      </c>
      <c r="C10">
        <v>1</v>
      </c>
      <c r="D10">
        <v>1</v>
      </c>
      <c r="E10">
        <v>3</v>
      </c>
      <c r="F10">
        <v>3</v>
      </c>
      <c r="I10">
        <v>180.51666666666699</v>
      </c>
      <c r="O10">
        <f>L5</f>
        <v>1.9185356599205647</v>
      </c>
      <c r="P10">
        <f>L14</f>
        <v>2.3544025837860407</v>
      </c>
      <c r="Q10">
        <f>L23</f>
        <v>0.59841506594676885</v>
      </c>
      <c r="R10">
        <f>L32</f>
        <v>1.1939185256916955</v>
      </c>
    </row>
    <row r="11" spans="1:21" x14ac:dyDescent="0.25">
      <c r="A11">
        <v>10</v>
      </c>
      <c r="B11">
        <v>1</v>
      </c>
      <c r="C11">
        <v>2</v>
      </c>
      <c r="D11">
        <v>2</v>
      </c>
      <c r="E11">
        <v>1</v>
      </c>
      <c r="F11">
        <v>1</v>
      </c>
      <c r="G11" t="s">
        <v>6</v>
      </c>
      <c r="H11" t="s">
        <v>11</v>
      </c>
      <c r="I11">
        <v>134.76666666666665</v>
      </c>
      <c r="J11">
        <f xml:space="preserve"> AVERAGE(I11,I12,I13)</f>
        <v>135.29444444444457</v>
      </c>
      <c r="K11">
        <f>STDEV(I11,I12,I13)</f>
        <v>0.45896421227392759</v>
      </c>
      <c r="L11">
        <f>K11/1.73</f>
        <v>0.26529723252828186</v>
      </c>
      <c r="O11">
        <f>L8</f>
        <v>3.1009873191884774</v>
      </c>
      <c r="P11">
        <f>L17</f>
        <v>4.4611702237996695</v>
      </c>
      <c r="Q11">
        <f>L26</f>
        <v>0.98286358014140007</v>
      </c>
      <c r="R11">
        <f>L35</f>
        <v>0.69970322959227993</v>
      </c>
    </row>
    <row r="12" spans="1:21" x14ac:dyDescent="0.25">
      <c r="A12">
        <v>11</v>
      </c>
      <c r="B12">
        <v>1</v>
      </c>
      <c r="C12">
        <v>2</v>
      </c>
      <c r="D12">
        <v>2</v>
      </c>
      <c r="E12">
        <v>1</v>
      </c>
      <c r="F12">
        <v>2</v>
      </c>
      <c r="I12">
        <v>135.6</v>
      </c>
    </row>
    <row r="13" spans="1:21" x14ac:dyDescent="0.25">
      <c r="A13">
        <v>12</v>
      </c>
      <c r="B13">
        <v>1</v>
      </c>
      <c r="C13">
        <v>2</v>
      </c>
      <c r="D13">
        <v>2</v>
      </c>
      <c r="E13">
        <v>1</v>
      </c>
      <c r="F13">
        <v>3</v>
      </c>
      <c r="G13" t="s">
        <v>6</v>
      </c>
      <c r="I13">
        <v>135.51666666666699</v>
      </c>
    </row>
    <row r="14" spans="1:21" x14ac:dyDescent="0.25">
      <c r="A14">
        <v>13</v>
      </c>
      <c r="B14">
        <v>1</v>
      </c>
      <c r="C14">
        <v>2</v>
      </c>
      <c r="D14">
        <v>2</v>
      </c>
      <c r="E14">
        <v>2</v>
      </c>
      <c r="F14">
        <v>1</v>
      </c>
      <c r="H14" t="s">
        <v>12</v>
      </c>
      <c r="I14">
        <v>161.26666666666699</v>
      </c>
      <c r="J14">
        <f xml:space="preserve"> AVERAGE(I14,I15,I16)</f>
        <v>165.01666666666668</v>
      </c>
      <c r="K14">
        <f>STDEV(I14,I15,I16)</f>
        <v>4.0731164699498503</v>
      </c>
      <c r="L14">
        <f>K14/1.73</f>
        <v>2.3544025837860407</v>
      </c>
    </row>
    <row r="15" spans="1:21" x14ac:dyDescent="0.25">
      <c r="A15">
        <v>14</v>
      </c>
      <c r="B15">
        <v>1</v>
      </c>
      <c r="C15">
        <v>2</v>
      </c>
      <c r="D15">
        <v>2</v>
      </c>
      <c r="E15">
        <v>2</v>
      </c>
      <c r="F15">
        <v>2</v>
      </c>
      <c r="I15">
        <v>169.35</v>
      </c>
    </row>
    <row r="16" spans="1:21" x14ac:dyDescent="0.25">
      <c r="A16">
        <v>15</v>
      </c>
      <c r="B16">
        <v>1</v>
      </c>
      <c r="C16">
        <v>2</v>
      </c>
      <c r="D16">
        <v>2</v>
      </c>
      <c r="E16">
        <v>2</v>
      </c>
      <c r="F16">
        <v>3</v>
      </c>
      <c r="I16">
        <v>164.433333333333</v>
      </c>
    </row>
    <row r="17" spans="1:12" x14ac:dyDescent="0.25">
      <c r="A17">
        <v>16</v>
      </c>
      <c r="B17">
        <v>1</v>
      </c>
      <c r="C17">
        <v>2</v>
      </c>
      <c r="D17">
        <v>2</v>
      </c>
      <c r="E17">
        <v>3</v>
      </c>
      <c r="F17">
        <v>1</v>
      </c>
      <c r="H17" t="s">
        <v>13</v>
      </c>
      <c r="I17">
        <v>194.85</v>
      </c>
      <c r="J17">
        <f xml:space="preserve"> AVERAGE(I17,I18,I19)</f>
        <v>189.12777777777765</v>
      </c>
      <c r="K17">
        <f>STDEV(I17,I18,I19)</f>
        <v>7.7178244871734289</v>
      </c>
      <c r="L17">
        <f>K17/1.73</f>
        <v>4.4611702237996695</v>
      </c>
    </row>
    <row r="18" spans="1:12" x14ac:dyDescent="0.25">
      <c r="A18">
        <v>17</v>
      </c>
      <c r="B18">
        <v>1</v>
      </c>
      <c r="C18">
        <v>2</v>
      </c>
      <c r="D18">
        <v>2</v>
      </c>
      <c r="E18">
        <v>3</v>
      </c>
      <c r="F18">
        <v>2</v>
      </c>
      <c r="I18">
        <v>192.183333333333</v>
      </c>
    </row>
    <row r="19" spans="1:12" x14ac:dyDescent="0.25">
      <c r="A19">
        <v>18</v>
      </c>
      <c r="B19">
        <v>1</v>
      </c>
      <c r="C19">
        <v>2</v>
      </c>
      <c r="D19">
        <v>2</v>
      </c>
      <c r="E19">
        <v>3</v>
      </c>
      <c r="F19">
        <v>3</v>
      </c>
      <c r="I19">
        <v>180.35</v>
      </c>
    </row>
    <row r="20" spans="1:12" x14ac:dyDescent="0.25">
      <c r="A20">
        <v>19</v>
      </c>
      <c r="B20" t="s">
        <v>14</v>
      </c>
      <c r="C20">
        <v>1</v>
      </c>
      <c r="D20">
        <v>1</v>
      </c>
      <c r="E20">
        <v>1</v>
      </c>
      <c r="F20">
        <v>1</v>
      </c>
      <c r="G20" t="s">
        <v>6</v>
      </c>
      <c r="H20" t="s">
        <v>8</v>
      </c>
      <c r="I20">
        <v>145.933333333333</v>
      </c>
      <c r="J20">
        <f xml:space="preserve"> AVERAGE(I20,I21,I22)</f>
        <v>145.21111111111099</v>
      </c>
      <c r="K20">
        <f>STDEV(I20,I21,I22)</f>
        <v>3.391506275213473</v>
      </c>
      <c r="L20">
        <f>K20/1.73</f>
        <v>1.9604082515684815</v>
      </c>
    </row>
    <row r="21" spans="1:12" x14ac:dyDescent="0.25">
      <c r="A21">
        <v>20</v>
      </c>
      <c r="B21">
        <v>2</v>
      </c>
      <c r="C21">
        <v>1</v>
      </c>
      <c r="D21">
        <v>1</v>
      </c>
      <c r="E21">
        <v>1</v>
      </c>
      <c r="F21">
        <v>2</v>
      </c>
      <c r="I21">
        <v>141.51666666666699</v>
      </c>
    </row>
    <row r="22" spans="1:12" x14ac:dyDescent="0.25">
      <c r="A22">
        <v>21</v>
      </c>
      <c r="B22">
        <v>2</v>
      </c>
      <c r="C22">
        <v>1</v>
      </c>
      <c r="D22">
        <v>1</v>
      </c>
      <c r="E22">
        <v>1</v>
      </c>
      <c r="F22">
        <v>3</v>
      </c>
      <c r="I22">
        <v>148.183333333333</v>
      </c>
    </row>
    <row r="23" spans="1:12" x14ac:dyDescent="0.25">
      <c r="A23">
        <v>22</v>
      </c>
      <c r="B23">
        <v>2</v>
      </c>
      <c r="C23">
        <v>1</v>
      </c>
      <c r="D23">
        <v>1</v>
      </c>
      <c r="E23">
        <v>2</v>
      </c>
      <c r="F23">
        <v>1</v>
      </c>
      <c r="G23" t="s">
        <v>6</v>
      </c>
      <c r="H23" t="s">
        <v>9</v>
      </c>
      <c r="I23">
        <v>168.183333333333</v>
      </c>
      <c r="J23">
        <f xml:space="preserve"> AVERAGE(I23,I24,I25)</f>
        <v>167.54444444444434</v>
      </c>
      <c r="K23">
        <f>STDEV(I23,I24,I25)</f>
        <v>1.0352580640879101</v>
      </c>
      <c r="L23">
        <f>K23/1.73</f>
        <v>0.59841506594676885</v>
      </c>
    </row>
    <row r="24" spans="1:12" x14ac:dyDescent="0.25">
      <c r="A24">
        <v>23</v>
      </c>
      <c r="B24">
        <v>2</v>
      </c>
      <c r="C24">
        <v>1</v>
      </c>
      <c r="D24">
        <v>1</v>
      </c>
      <c r="E24">
        <v>2</v>
      </c>
      <c r="F24">
        <v>2</v>
      </c>
      <c r="I24">
        <v>166.35</v>
      </c>
    </row>
    <row r="25" spans="1:12" x14ac:dyDescent="0.25">
      <c r="A25">
        <v>24</v>
      </c>
      <c r="B25">
        <v>2</v>
      </c>
      <c r="C25">
        <v>1</v>
      </c>
      <c r="D25">
        <v>1</v>
      </c>
      <c r="E25">
        <v>2</v>
      </c>
      <c r="F25">
        <v>3</v>
      </c>
      <c r="I25">
        <v>168.1</v>
      </c>
    </row>
    <row r="26" spans="1:12" x14ac:dyDescent="0.25">
      <c r="A26">
        <v>25</v>
      </c>
      <c r="B26">
        <v>2</v>
      </c>
      <c r="C26">
        <v>1</v>
      </c>
      <c r="D26">
        <v>1</v>
      </c>
      <c r="E26">
        <v>3</v>
      </c>
      <c r="F26">
        <v>1</v>
      </c>
      <c r="H26" t="s">
        <v>10</v>
      </c>
      <c r="I26">
        <v>183.6</v>
      </c>
      <c r="J26">
        <f xml:space="preserve"> AVERAGE(I26,I27,I28)</f>
        <v>183.21111111111099</v>
      </c>
      <c r="K26">
        <f>STDEV(I26,I27,I28)</f>
        <v>1.7003539936446221</v>
      </c>
      <c r="L26">
        <f>K26/1.73</f>
        <v>0.98286358014140007</v>
      </c>
    </row>
    <row r="27" spans="1:12" x14ac:dyDescent="0.25">
      <c r="A27">
        <v>26</v>
      </c>
      <c r="B27">
        <v>2</v>
      </c>
      <c r="C27">
        <v>1</v>
      </c>
      <c r="D27">
        <v>1</v>
      </c>
      <c r="E27">
        <v>3</v>
      </c>
      <c r="F27">
        <v>2</v>
      </c>
      <c r="I27">
        <v>181.35</v>
      </c>
    </row>
    <row r="28" spans="1:12" x14ac:dyDescent="0.25">
      <c r="A28">
        <v>27</v>
      </c>
      <c r="B28">
        <v>2</v>
      </c>
      <c r="C28">
        <v>1</v>
      </c>
      <c r="D28">
        <v>1</v>
      </c>
      <c r="E28">
        <v>3</v>
      </c>
      <c r="F28">
        <v>3</v>
      </c>
      <c r="I28">
        <v>184.683333333333</v>
      </c>
    </row>
    <row r="29" spans="1:12" x14ac:dyDescent="0.25">
      <c r="A29">
        <v>28</v>
      </c>
      <c r="B29">
        <v>2</v>
      </c>
      <c r="C29">
        <v>2</v>
      </c>
      <c r="D29">
        <v>2</v>
      </c>
      <c r="E29">
        <v>1</v>
      </c>
      <c r="F29">
        <v>1</v>
      </c>
      <c r="G29" t="s">
        <v>6</v>
      </c>
      <c r="H29" t="s">
        <v>11</v>
      </c>
      <c r="I29">
        <v>129.683333333333</v>
      </c>
      <c r="J29">
        <f xml:space="preserve"> AVERAGE(I29,I30,I31)</f>
        <v>127.84999999999998</v>
      </c>
      <c r="K29">
        <f>STDEV(I29,I30,I31)</f>
        <v>2.4888640871776939</v>
      </c>
      <c r="L29">
        <f>K29/1.73</f>
        <v>1.4386497613743896</v>
      </c>
    </row>
    <row r="30" spans="1:12" x14ac:dyDescent="0.25">
      <c r="A30">
        <v>29</v>
      </c>
      <c r="B30">
        <v>2</v>
      </c>
      <c r="C30">
        <v>2</v>
      </c>
      <c r="D30">
        <v>2</v>
      </c>
      <c r="E30">
        <v>1</v>
      </c>
      <c r="F30">
        <v>2</v>
      </c>
      <c r="I30">
        <v>128.85</v>
      </c>
    </row>
    <row r="31" spans="1:12" x14ac:dyDescent="0.25">
      <c r="A31">
        <v>30</v>
      </c>
      <c r="B31">
        <v>2</v>
      </c>
      <c r="C31">
        <v>2</v>
      </c>
      <c r="D31">
        <v>2</v>
      </c>
      <c r="E31">
        <v>1</v>
      </c>
      <c r="F31">
        <v>3</v>
      </c>
      <c r="I31">
        <v>125.01666666666701</v>
      </c>
    </row>
    <row r="32" spans="1:12" x14ac:dyDescent="0.25">
      <c r="A32">
        <v>31</v>
      </c>
      <c r="B32">
        <v>2</v>
      </c>
      <c r="C32">
        <v>2</v>
      </c>
      <c r="D32">
        <v>2</v>
      </c>
      <c r="E32">
        <v>2</v>
      </c>
      <c r="F32">
        <v>1</v>
      </c>
      <c r="H32" t="s">
        <v>12</v>
      </c>
      <c r="I32">
        <v>155.6</v>
      </c>
      <c r="J32">
        <f xml:space="preserve"> AVERAGE(I32,I33,I34)</f>
        <v>157.46111111111099</v>
      </c>
      <c r="K32">
        <f>STDEV(I32,I33,I34)</f>
        <v>2.0654790494466333</v>
      </c>
      <c r="L32">
        <f>K32/1.73</f>
        <v>1.1939185256916955</v>
      </c>
    </row>
    <row r="33" spans="1:12" x14ac:dyDescent="0.25">
      <c r="A33">
        <v>32</v>
      </c>
      <c r="B33">
        <v>2</v>
      </c>
      <c r="C33">
        <v>2</v>
      </c>
      <c r="D33">
        <v>2</v>
      </c>
      <c r="E33">
        <v>2</v>
      </c>
      <c r="F33">
        <v>2</v>
      </c>
      <c r="I33">
        <v>157.1</v>
      </c>
    </row>
    <row r="34" spans="1:12" x14ac:dyDescent="0.25">
      <c r="A34">
        <v>33</v>
      </c>
      <c r="B34">
        <v>2</v>
      </c>
      <c r="C34">
        <v>2</v>
      </c>
      <c r="D34">
        <v>2</v>
      </c>
      <c r="E34">
        <v>2</v>
      </c>
      <c r="F34">
        <v>3</v>
      </c>
      <c r="I34">
        <v>159.683333333333</v>
      </c>
    </row>
    <row r="35" spans="1:12" x14ac:dyDescent="0.25">
      <c r="A35">
        <v>34</v>
      </c>
      <c r="B35">
        <v>2</v>
      </c>
      <c r="C35">
        <v>2</v>
      </c>
      <c r="D35">
        <v>2</v>
      </c>
      <c r="E35">
        <v>3</v>
      </c>
      <c r="F35">
        <v>1</v>
      </c>
      <c r="H35" t="s">
        <v>13</v>
      </c>
      <c r="I35">
        <v>184.683333333333</v>
      </c>
      <c r="J35">
        <f xml:space="preserve"> AVERAGE(I35,I36,I37)</f>
        <v>185.85</v>
      </c>
      <c r="K35">
        <f>STDEV(I35,I36,I37)</f>
        <v>1.2104865871946442</v>
      </c>
      <c r="L35">
        <f>K35/1.73</f>
        <v>0.69970322959227993</v>
      </c>
    </row>
    <row r="36" spans="1:12" x14ac:dyDescent="0.25">
      <c r="A36">
        <v>35</v>
      </c>
      <c r="B36">
        <v>2</v>
      </c>
      <c r="C36">
        <v>2</v>
      </c>
      <c r="D36">
        <v>2</v>
      </c>
      <c r="E36">
        <v>3</v>
      </c>
      <c r="F36">
        <v>2</v>
      </c>
      <c r="I36">
        <v>185.76666666666699</v>
      </c>
    </row>
    <row r="37" spans="1:12" x14ac:dyDescent="0.25">
      <c r="A37">
        <v>36</v>
      </c>
      <c r="B37">
        <v>2</v>
      </c>
      <c r="C37">
        <v>2</v>
      </c>
      <c r="D37">
        <v>2</v>
      </c>
      <c r="E37">
        <v>3</v>
      </c>
      <c r="F37">
        <v>3</v>
      </c>
      <c r="I37">
        <v>187.1</v>
      </c>
    </row>
  </sheetData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F10" workbookViewId="0">
      <selection activeCell="V22" sqref="V22"/>
    </sheetView>
  </sheetViews>
  <sheetFormatPr defaultRowHeight="15" x14ac:dyDescent="0.25"/>
  <cols>
    <col min="8" max="8" width="19.5703125" customWidth="1"/>
    <col min="9" max="9" width="19" customWidth="1"/>
    <col min="13" max="13" width="16" customWidth="1"/>
    <col min="14" max="14" width="13.85546875" customWidth="1"/>
    <col min="16" max="16" width="10.7109375" customWidth="1"/>
    <col min="17" max="17" width="11.42578125" customWidth="1"/>
    <col min="19" max="19" width="10.5703125" customWidth="1"/>
  </cols>
  <sheetData>
    <row r="1" spans="1:2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72</v>
      </c>
      <c r="J1" t="s">
        <v>91</v>
      </c>
      <c r="K1" t="s">
        <v>40</v>
      </c>
      <c r="L1" t="s">
        <v>41</v>
      </c>
    </row>
    <row r="2" spans="1:21" ht="15.75" x14ac:dyDescent="0.25">
      <c r="A2">
        <v>1</v>
      </c>
      <c r="B2" t="s">
        <v>15</v>
      </c>
      <c r="C2">
        <v>1</v>
      </c>
      <c r="D2">
        <v>1</v>
      </c>
      <c r="E2">
        <v>1</v>
      </c>
      <c r="F2">
        <v>1</v>
      </c>
      <c r="H2" t="s">
        <v>8</v>
      </c>
      <c r="I2">
        <v>7.649</v>
      </c>
      <c r="J2">
        <f xml:space="preserve"> AVERAGE(I2,I3,I4)</f>
        <v>8.3890000000000011</v>
      </c>
      <c r="K2">
        <f>STDEV(I2,I3,I4)</f>
        <v>1.0967223896684009</v>
      </c>
      <c r="L2">
        <f>K2/1.73</f>
        <v>0.63394357784300626</v>
      </c>
      <c r="O2" s="7"/>
      <c r="P2" s="7"/>
      <c r="Q2" s="5"/>
      <c r="R2" s="8" t="s">
        <v>47</v>
      </c>
      <c r="S2" s="8" t="s">
        <v>49</v>
      </c>
      <c r="T2" s="8" t="s">
        <v>51</v>
      </c>
      <c r="U2" s="8"/>
    </row>
    <row r="3" spans="1:21" x14ac:dyDescent="0.25">
      <c r="A3">
        <v>2</v>
      </c>
      <c r="B3">
        <v>1</v>
      </c>
      <c r="C3">
        <v>1</v>
      </c>
      <c r="D3">
        <v>1</v>
      </c>
      <c r="E3">
        <v>1</v>
      </c>
      <c r="F3">
        <v>2</v>
      </c>
      <c r="I3">
        <v>7.8689999999999998</v>
      </c>
      <c r="R3" t="s">
        <v>48</v>
      </c>
      <c r="S3" t="s">
        <v>50</v>
      </c>
      <c r="T3" t="s">
        <v>52</v>
      </c>
    </row>
    <row r="4" spans="1:21" x14ac:dyDescent="0.25">
      <c r="A4">
        <v>3</v>
      </c>
      <c r="B4">
        <v>1</v>
      </c>
      <c r="C4">
        <v>1</v>
      </c>
      <c r="D4">
        <v>1</v>
      </c>
      <c r="E4">
        <v>1</v>
      </c>
      <c r="F4">
        <v>3</v>
      </c>
      <c r="I4">
        <v>9.6489999999999991</v>
      </c>
      <c r="N4" s="8"/>
      <c r="O4" s="9" t="s">
        <v>45</v>
      </c>
      <c r="P4" s="9" t="s">
        <v>42</v>
      </c>
      <c r="Q4" s="9" t="s">
        <v>43</v>
      </c>
      <c r="R4">
        <f>(O5-O6)/O5*100</f>
        <v>-60.674693050423144</v>
      </c>
      <c r="S4">
        <f>(P6-P5)/P5*100</f>
        <v>32.773040564470001</v>
      </c>
      <c r="T4">
        <f>(Q6-Q5)/Q5*100</f>
        <v>23.929086953869916</v>
      </c>
    </row>
    <row r="5" spans="1:21" x14ac:dyDescent="0.25">
      <c r="A5">
        <v>4</v>
      </c>
      <c r="B5">
        <v>1</v>
      </c>
      <c r="C5">
        <v>1</v>
      </c>
      <c r="D5">
        <v>1</v>
      </c>
      <c r="E5">
        <v>2</v>
      </c>
      <c r="F5">
        <v>1</v>
      </c>
      <c r="H5" t="s">
        <v>9</v>
      </c>
      <c r="I5">
        <v>12.489000000000001</v>
      </c>
      <c r="J5">
        <f xml:space="preserve"> AVERAGE(I5,I6,I7)</f>
        <v>12.235666666666667</v>
      </c>
      <c r="K5">
        <f>STDEV(I5,I6,I7)</f>
        <v>0.21962088546705555</v>
      </c>
      <c r="L5">
        <f>K5/1.73</f>
        <v>0.12694848870928066</v>
      </c>
      <c r="M5" s="9" t="s">
        <v>53</v>
      </c>
      <c r="N5" s="9" t="s">
        <v>44</v>
      </c>
      <c r="O5">
        <f>J2</f>
        <v>8.3890000000000011</v>
      </c>
      <c r="P5">
        <f>J5</f>
        <v>12.235666666666667</v>
      </c>
      <c r="Q5">
        <f>J8</f>
        <v>16.395666666666667</v>
      </c>
    </row>
    <row r="6" spans="1:21" x14ac:dyDescent="0.25">
      <c r="A6">
        <v>5</v>
      </c>
      <c r="B6">
        <v>1</v>
      </c>
      <c r="C6">
        <v>1</v>
      </c>
      <c r="D6">
        <v>1</v>
      </c>
      <c r="E6">
        <v>2</v>
      </c>
      <c r="F6">
        <v>2</v>
      </c>
      <c r="I6">
        <v>12.119</v>
      </c>
      <c r="M6" s="9"/>
      <c r="N6" s="9" t="s">
        <v>46</v>
      </c>
      <c r="O6">
        <f>J11</f>
        <v>13.478999999999999</v>
      </c>
      <c r="P6">
        <f>J14</f>
        <v>16.245666666666668</v>
      </c>
      <c r="Q6">
        <f>J17</f>
        <v>20.318999999999999</v>
      </c>
    </row>
    <row r="7" spans="1:21" x14ac:dyDescent="0.25">
      <c r="A7">
        <v>6</v>
      </c>
      <c r="B7">
        <v>1</v>
      </c>
      <c r="C7">
        <v>1</v>
      </c>
      <c r="D7">
        <v>1</v>
      </c>
      <c r="E7">
        <v>2</v>
      </c>
      <c r="F7">
        <v>3</v>
      </c>
      <c r="I7">
        <v>12.099</v>
      </c>
      <c r="M7" s="9" t="s">
        <v>68</v>
      </c>
      <c r="N7" s="9" t="s">
        <v>44</v>
      </c>
      <c r="O7">
        <f>J20</f>
        <v>9.022333333333334</v>
      </c>
      <c r="P7">
        <f>J23</f>
        <v>13.435666666666668</v>
      </c>
      <c r="Q7">
        <f>J26</f>
        <v>18.425666666666668</v>
      </c>
      <c r="R7">
        <f>(O7-O8)/O7*100</f>
        <v>-35.245871356264082</v>
      </c>
      <c r="S7">
        <f>(P8-P7)/P7*100</f>
        <v>31.160840548788045</v>
      </c>
      <c r="T7">
        <f>(Q8-Q7)/Q7*100</f>
        <v>1.0130795810192346</v>
      </c>
    </row>
    <row r="8" spans="1:21" x14ac:dyDescent="0.25">
      <c r="A8">
        <v>7</v>
      </c>
      <c r="B8">
        <v>1</v>
      </c>
      <c r="C8">
        <v>1</v>
      </c>
      <c r="D8">
        <v>1</v>
      </c>
      <c r="E8">
        <v>3</v>
      </c>
      <c r="F8">
        <v>1</v>
      </c>
      <c r="H8" t="s">
        <v>10</v>
      </c>
      <c r="I8">
        <v>18.419</v>
      </c>
      <c r="J8">
        <f xml:space="preserve"> AVERAGE(I8,I9,I10)</f>
        <v>16.395666666666667</v>
      </c>
      <c r="K8">
        <f>STDEV(I8,I9,I10)</f>
        <v>1.7666446539509109</v>
      </c>
      <c r="L8">
        <f>K8/1.73</f>
        <v>1.0211818808964803</v>
      </c>
      <c r="M8" s="9"/>
      <c r="N8" s="9" t="s">
        <v>46</v>
      </c>
      <c r="O8">
        <f>J29</f>
        <v>12.202333333333334</v>
      </c>
      <c r="P8">
        <f>J32</f>
        <v>17.622333333333334</v>
      </c>
      <c r="Q8">
        <f>J35</f>
        <v>18.612333333333336</v>
      </c>
    </row>
    <row r="9" spans="1:21" x14ac:dyDescent="0.25">
      <c r="A9">
        <v>8</v>
      </c>
      <c r="B9">
        <v>1</v>
      </c>
      <c r="C9">
        <v>1</v>
      </c>
      <c r="D9">
        <v>1</v>
      </c>
      <c r="E9">
        <v>3</v>
      </c>
      <c r="F9">
        <v>2</v>
      </c>
      <c r="I9">
        <v>15.609</v>
      </c>
      <c r="N9" s="9" t="s">
        <v>41</v>
      </c>
      <c r="O9">
        <f>L2</f>
        <v>0.63394357784300626</v>
      </c>
      <c r="P9">
        <f>L29</f>
        <v>0.7255275561041693</v>
      </c>
      <c r="Q9">
        <f>L20</f>
        <v>0.32500425148710238</v>
      </c>
      <c r="R9">
        <f>L29</f>
        <v>0.7255275561041693</v>
      </c>
    </row>
    <row r="10" spans="1:21" x14ac:dyDescent="0.25">
      <c r="A10">
        <v>9</v>
      </c>
      <c r="B10">
        <v>1</v>
      </c>
      <c r="C10">
        <v>1</v>
      </c>
      <c r="D10">
        <v>1</v>
      </c>
      <c r="E10">
        <v>3</v>
      </c>
      <c r="F10">
        <v>3</v>
      </c>
      <c r="I10">
        <v>15.159000000000001</v>
      </c>
      <c r="O10">
        <f>L5</f>
        <v>0.12694848870928066</v>
      </c>
      <c r="P10">
        <f>L14</f>
        <v>1.238132658204349</v>
      </c>
      <c r="Q10">
        <f>L23</f>
        <v>0.34760668829513847</v>
      </c>
      <c r="R10">
        <f>L32</f>
        <v>0.21083083723769258</v>
      </c>
    </row>
    <row r="11" spans="1:21" x14ac:dyDescent="0.25">
      <c r="A11">
        <v>10</v>
      </c>
      <c r="B11">
        <v>1</v>
      </c>
      <c r="C11">
        <v>2</v>
      </c>
      <c r="D11">
        <v>2</v>
      </c>
      <c r="E11">
        <v>1</v>
      </c>
      <c r="F11">
        <v>1</v>
      </c>
      <c r="G11" t="s">
        <v>6</v>
      </c>
      <c r="H11" t="s">
        <v>11</v>
      </c>
      <c r="I11">
        <v>13.609</v>
      </c>
      <c r="J11">
        <f xml:space="preserve"> AVERAGE(I11,I12,I13)</f>
        <v>13.478999999999999</v>
      </c>
      <c r="K11">
        <f>STDEV(I11,I12,I13)</f>
        <v>0.27874719729532682</v>
      </c>
      <c r="L11">
        <f>K11/1.73</f>
        <v>0.16112554756955308</v>
      </c>
      <c r="O11">
        <f>L8</f>
        <v>1.0211818808964803</v>
      </c>
      <c r="P11">
        <f>L17</f>
        <v>0.14861225586338153</v>
      </c>
      <c r="Q11">
        <f>L26</f>
        <v>0.24891312629031462</v>
      </c>
      <c r="R11">
        <f>L35</f>
        <v>0.89650054792390177</v>
      </c>
    </row>
    <row r="12" spans="1:21" x14ac:dyDescent="0.25">
      <c r="A12">
        <v>11</v>
      </c>
      <c r="B12">
        <v>1</v>
      </c>
      <c r="C12">
        <v>2</v>
      </c>
      <c r="D12">
        <v>2</v>
      </c>
      <c r="E12">
        <v>1</v>
      </c>
      <c r="F12">
        <v>2</v>
      </c>
      <c r="I12">
        <v>13.159000000000001</v>
      </c>
    </row>
    <row r="13" spans="1:21" x14ac:dyDescent="0.25">
      <c r="A13">
        <v>12</v>
      </c>
      <c r="B13">
        <v>1</v>
      </c>
      <c r="C13">
        <v>2</v>
      </c>
      <c r="D13">
        <v>2</v>
      </c>
      <c r="E13">
        <v>1</v>
      </c>
      <c r="F13">
        <v>3</v>
      </c>
      <c r="G13" t="s">
        <v>6</v>
      </c>
      <c r="I13">
        <v>13.669</v>
      </c>
    </row>
    <row r="14" spans="1:21" x14ac:dyDescent="0.25">
      <c r="A14">
        <v>13</v>
      </c>
      <c r="B14">
        <v>1</v>
      </c>
      <c r="C14">
        <v>2</v>
      </c>
      <c r="D14">
        <v>2</v>
      </c>
      <c r="E14">
        <v>2</v>
      </c>
      <c r="F14">
        <v>1</v>
      </c>
      <c r="H14" t="s">
        <v>12</v>
      </c>
      <c r="I14">
        <v>18.719000000000001</v>
      </c>
      <c r="J14">
        <f xml:space="preserve"> AVERAGE(I14,I15,I16)</f>
        <v>16.245666666666668</v>
      </c>
      <c r="K14">
        <f>STDEV(I14,I15,I16)</f>
        <v>2.1419694986935238</v>
      </c>
      <c r="L14">
        <f>K14/1.73</f>
        <v>1.238132658204349</v>
      </c>
    </row>
    <row r="15" spans="1:21" x14ac:dyDescent="0.25">
      <c r="A15">
        <v>14</v>
      </c>
      <c r="B15">
        <v>1</v>
      </c>
      <c r="C15">
        <v>2</v>
      </c>
      <c r="D15">
        <v>2</v>
      </c>
      <c r="E15">
        <v>2</v>
      </c>
      <c r="F15">
        <v>2</v>
      </c>
      <c r="I15">
        <v>15.009</v>
      </c>
    </row>
    <row r="16" spans="1:21" x14ac:dyDescent="0.25">
      <c r="A16">
        <v>15</v>
      </c>
      <c r="B16">
        <v>1</v>
      </c>
      <c r="C16">
        <v>2</v>
      </c>
      <c r="D16">
        <v>2</v>
      </c>
      <c r="E16">
        <v>2</v>
      </c>
      <c r="F16">
        <v>3</v>
      </c>
      <c r="I16">
        <v>15.009</v>
      </c>
    </row>
    <row r="17" spans="1:12" x14ac:dyDescent="0.25">
      <c r="A17">
        <v>16</v>
      </c>
      <c r="B17">
        <v>1</v>
      </c>
      <c r="C17">
        <v>2</v>
      </c>
      <c r="D17">
        <v>2</v>
      </c>
      <c r="E17">
        <v>3</v>
      </c>
      <c r="F17">
        <v>1</v>
      </c>
      <c r="H17" t="s">
        <v>13</v>
      </c>
      <c r="I17">
        <v>20.119</v>
      </c>
      <c r="J17">
        <f xml:space="preserve"> AVERAGE(I17,I18,I19)</f>
        <v>20.318999999999999</v>
      </c>
      <c r="K17">
        <f>STDEV(I17,I18,I19)</f>
        <v>0.25709920264365005</v>
      </c>
      <c r="L17">
        <f>K17/1.73</f>
        <v>0.14861225586338153</v>
      </c>
    </row>
    <row r="18" spans="1:12" x14ac:dyDescent="0.25">
      <c r="A18">
        <v>17</v>
      </c>
      <c r="B18">
        <v>1</v>
      </c>
      <c r="C18">
        <v>2</v>
      </c>
      <c r="D18">
        <v>2</v>
      </c>
      <c r="E18">
        <v>3</v>
      </c>
      <c r="F18">
        <v>2</v>
      </c>
      <c r="I18">
        <v>20.228999999999999</v>
      </c>
    </row>
    <row r="19" spans="1:12" x14ac:dyDescent="0.25">
      <c r="A19">
        <v>18</v>
      </c>
      <c r="B19">
        <v>1</v>
      </c>
      <c r="C19">
        <v>2</v>
      </c>
      <c r="D19">
        <v>2</v>
      </c>
      <c r="E19">
        <v>3</v>
      </c>
      <c r="F19">
        <v>3</v>
      </c>
      <c r="I19">
        <v>20.609000000000002</v>
      </c>
    </row>
    <row r="20" spans="1:12" x14ac:dyDescent="0.25">
      <c r="A20">
        <v>19</v>
      </c>
      <c r="B20" t="s">
        <v>14</v>
      </c>
      <c r="C20">
        <v>1</v>
      </c>
      <c r="D20">
        <v>1</v>
      </c>
      <c r="E20">
        <v>1</v>
      </c>
      <c r="F20">
        <v>1</v>
      </c>
      <c r="G20" t="s">
        <v>6</v>
      </c>
      <c r="H20" t="s">
        <v>8</v>
      </c>
      <c r="I20">
        <v>9.6690000000000005</v>
      </c>
      <c r="J20">
        <f xml:space="preserve"> AVERAGE(I20,I21,I22)</f>
        <v>9.022333333333334</v>
      </c>
      <c r="K20">
        <f>STDEV(I20,I21,I22)</f>
        <v>0.56225735507268715</v>
      </c>
      <c r="L20">
        <f>K20/1.73</f>
        <v>0.32500425148710238</v>
      </c>
    </row>
    <row r="21" spans="1:12" x14ac:dyDescent="0.25">
      <c r="A21">
        <v>20</v>
      </c>
      <c r="B21">
        <v>2</v>
      </c>
      <c r="C21">
        <v>1</v>
      </c>
      <c r="D21">
        <v>1</v>
      </c>
      <c r="E21">
        <v>1</v>
      </c>
      <c r="F21">
        <v>2</v>
      </c>
      <c r="I21">
        <v>8.6489999999999991</v>
      </c>
    </row>
    <row r="22" spans="1:12" x14ac:dyDescent="0.25">
      <c r="A22">
        <v>21</v>
      </c>
      <c r="B22">
        <v>2</v>
      </c>
      <c r="C22">
        <v>1</v>
      </c>
      <c r="D22">
        <v>1</v>
      </c>
      <c r="E22">
        <v>1</v>
      </c>
      <c r="F22">
        <v>3</v>
      </c>
      <c r="I22">
        <v>8.7490000000000006</v>
      </c>
    </row>
    <row r="23" spans="1:12" x14ac:dyDescent="0.25">
      <c r="A23">
        <v>22</v>
      </c>
      <c r="B23">
        <v>2</v>
      </c>
      <c r="C23">
        <v>1</v>
      </c>
      <c r="D23">
        <v>1</v>
      </c>
      <c r="E23">
        <v>2</v>
      </c>
      <c r="F23">
        <v>1</v>
      </c>
      <c r="G23" t="s">
        <v>6</v>
      </c>
      <c r="H23" t="s">
        <v>9</v>
      </c>
      <c r="I23">
        <v>12.759</v>
      </c>
      <c r="J23">
        <f xml:space="preserve"> AVERAGE(I23,I24,I25)</f>
        <v>13.435666666666668</v>
      </c>
      <c r="K23">
        <f>STDEV(I23,I24,I25)</f>
        <v>0.60135957075058954</v>
      </c>
      <c r="L23">
        <f>K23/1.73</f>
        <v>0.34760668829513847</v>
      </c>
    </row>
    <row r="24" spans="1:12" x14ac:dyDescent="0.25">
      <c r="A24">
        <v>23</v>
      </c>
      <c r="B24">
        <v>2</v>
      </c>
      <c r="C24">
        <v>1</v>
      </c>
      <c r="D24">
        <v>1</v>
      </c>
      <c r="E24">
        <v>2</v>
      </c>
      <c r="F24">
        <v>2</v>
      </c>
      <c r="I24">
        <v>13.638999999999999</v>
      </c>
    </row>
    <row r="25" spans="1:12" x14ac:dyDescent="0.25">
      <c r="A25">
        <v>24</v>
      </c>
      <c r="B25">
        <v>2</v>
      </c>
      <c r="C25">
        <v>1</v>
      </c>
      <c r="D25">
        <v>1</v>
      </c>
      <c r="E25">
        <v>2</v>
      </c>
      <c r="F25">
        <v>3</v>
      </c>
      <c r="I25">
        <v>13.909000000000001</v>
      </c>
    </row>
    <row r="26" spans="1:12" x14ac:dyDescent="0.25">
      <c r="A26">
        <v>25</v>
      </c>
      <c r="B26">
        <v>2</v>
      </c>
      <c r="C26">
        <v>1</v>
      </c>
      <c r="D26">
        <v>1</v>
      </c>
      <c r="E26">
        <v>3</v>
      </c>
      <c r="F26">
        <v>1</v>
      </c>
      <c r="H26" t="s">
        <v>10</v>
      </c>
      <c r="I26">
        <v>18.399000000000001</v>
      </c>
      <c r="J26">
        <f xml:space="preserve"> AVERAGE(I26,I27,I28)</f>
        <v>18.425666666666668</v>
      </c>
      <c r="K26">
        <f>STDEV(I26,I27,I28)</f>
        <v>0.43061970848224429</v>
      </c>
      <c r="L26">
        <f>K26/1.73</f>
        <v>0.24891312629031462</v>
      </c>
    </row>
    <row r="27" spans="1:12" x14ac:dyDescent="0.25">
      <c r="A27">
        <v>26</v>
      </c>
      <c r="B27">
        <v>2</v>
      </c>
      <c r="C27">
        <v>1</v>
      </c>
      <c r="D27">
        <v>1</v>
      </c>
      <c r="E27">
        <v>3</v>
      </c>
      <c r="F27">
        <v>2</v>
      </c>
      <c r="I27">
        <v>18.009</v>
      </c>
    </row>
    <row r="28" spans="1:12" x14ac:dyDescent="0.25">
      <c r="A28">
        <v>27</v>
      </c>
      <c r="B28">
        <v>2</v>
      </c>
      <c r="C28">
        <v>1</v>
      </c>
      <c r="D28">
        <v>1</v>
      </c>
      <c r="E28">
        <v>3</v>
      </c>
      <c r="F28">
        <v>3</v>
      </c>
      <c r="I28">
        <v>18.869</v>
      </c>
    </row>
    <row r="29" spans="1:12" x14ac:dyDescent="0.25">
      <c r="A29">
        <v>28</v>
      </c>
      <c r="B29">
        <v>2</v>
      </c>
      <c r="C29">
        <v>2</v>
      </c>
      <c r="D29">
        <v>2</v>
      </c>
      <c r="E29">
        <v>1</v>
      </c>
      <c r="F29">
        <v>1</v>
      </c>
      <c r="G29" t="s">
        <v>6</v>
      </c>
      <c r="H29" t="s">
        <v>11</v>
      </c>
      <c r="I29">
        <v>11.759</v>
      </c>
      <c r="J29">
        <f xml:space="preserve"> AVERAGE(I29,I30,I31)</f>
        <v>12.202333333333334</v>
      </c>
      <c r="K29">
        <f>STDEV(I29,I30,I31)</f>
        <v>1.2551626720602129</v>
      </c>
      <c r="L29">
        <f>K29/1.73</f>
        <v>0.7255275561041693</v>
      </c>
    </row>
    <row r="30" spans="1:12" x14ac:dyDescent="0.25">
      <c r="A30">
        <v>29</v>
      </c>
      <c r="B30">
        <v>2</v>
      </c>
      <c r="C30">
        <v>2</v>
      </c>
      <c r="D30">
        <v>2</v>
      </c>
      <c r="E30">
        <v>1</v>
      </c>
      <c r="F30">
        <v>2</v>
      </c>
      <c r="I30">
        <v>11.228999999999999</v>
      </c>
    </row>
    <row r="31" spans="1:12" x14ac:dyDescent="0.25">
      <c r="A31">
        <v>30</v>
      </c>
      <c r="B31">
        <v>2</v>
      </c>
      <c r="C31">
        <v>2</v>
      </c>
      <c r="D31">
        <v>2</v>
      </c>
      <c r="E31">
        <v>1</v>
      </c>
      <c r="F31">
        <v>3</v>
      </c>
      <c r="I31">
        <v>13.619</v>
      </c>
    </row>
    <row r="32" spans="1:12" x14ac:dyDescent="0.25">
      <c r="A32">
        <v>31</v>
      </c>
      <c r="B32">
        <v>2</v>
      </c>
      <c r="C32">
        <v>2</v>
      </c>
      <c r="D32">
        <v>2</v>
      </c>
      <c r="E32">
        <v>2</v>
      </c>
      <c r="F32">
        <v>1</v>
      </c>
      <c r="H32" t="s">
        <v>12</v>
      </c>
      <c r="I32">
        <v>17.899000000000001</v>
      </c>
      <c r="J32">
        <f xml:space="preserve"> AVERAGE(I32,I33,I34)</f>
        <v>17.622333333333334</v>
      </c>
      <c r="K32">
        <f>STDEV(I32,I33,I34)</f>
        <v>0.36473734842120814</v>
      </c>
      <c r="L32">
        <f>K32/1.73</f>
        <v>0.21083083723769258</v>
      </c>
    </row>
    <row r="33" spans="1:12" x14ac:dyDescent="0.25">
      <c r="A33">
        <v>32</v>
      </c>
      <c r="B33">
        <v>2</v>
      </c>
      <c r="C33">
        <v>2</v>
      </c>
      <c r="D33">
        <v>2</v>
      </c>
      <c r="E33">
        <v>2</v>
      </c>
      <c r="F33">
        <v>2</v>
      </c>
      <c r="I33">
        <v>17.759</v>
      </c>
    </row>
    <row r="34" spans="1:12" x14ac:dyDescent="0.25">
      <c r="A34">
        <v>33</v>
      </c>
      <c r="B34">
        <v>2</v>
      </c>
      <c r="C34">
        <v>2</v>
      </c>
      <c r="D34">
        <v>2</v>
      </c>
      <c r="E34">
        <v>2</v>
      </c>
      <c r="F34">
        <v>3</v>
      </c>
      <c r="I34">
        <v>17.209</v>
      </c>
    </row>
    <row r="35" spans="1:12" x14ac:dyDescent="0.25">
      <c r="A35">
        <v>34</v>
      </c>
      <c r="B35">
        <v>2</v>
      </c>
      <c r="C35">
        <v>2</v>
      </c>
      <c r="D35">
        <v>2</v>
      </c>
      <c r="E35">
        <v>3</v>
      </c>
      <c r="F35">
        <v>1</v>
      </c>
      <c r="H35" t="s">
        <v>13</v>
      </c>
      <c r="I35">
        <v>17.289000000000001</v>
      </c>
      <c r="J35">
        <f xml:space="preserve"> AVERAGE(I35,I36,I37)</f>
        <v>18.612333333333336</v>
      </c>
      <c r="K35">
        <f>STDEV(I35,I36,I37)</f>
        <v>1.5509459479083501</v>
      </c>
      <c r="L35">
        <f>K35/1.73</f>
        <v>0.89650054792390177</v>
      </c>
    </row>
    <row r="36" spans="1:12" x14ac:dyDescent="0.25">
      <c r="A36">
        <v>35</v>
      </c>
      <c r="B36">
        <v>2</v>
      </c>
      <c r="C36">
        <v>2</v>
      </c>
      <c r="D36">
        <v>2</v>
      </c>
      <c r="E36">
        <v>3</v>
      </c>
      <c r="F36">
        <v>2</v>
      </c>
      <c r="I36">
        <v>18.228999999999999</v>
      </c>
    </row>
    <row r="37" spans="1:12" x14ac:dyDescent="0.25">
      <c r="A37">
        <v>36</v>
      </c>
      <c r="B37">
        <v>2</v>
      </c>
      <c r="C37">
        <v>2</v>
      </c>
      <c r="D37">
        <v>2</v>
      </c>
      <c r="E37">
        <v>3</v>
      </c>
      <c r="F37">
        <v>3</v>
      </c>
      <c r="I37">
        <v>20.318999999999999</v>
      </c>
    </row>
  </sheetData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G16" workbookViewId="0">
      <selection activeCell="W31" sqref="W31"/>
    </sheetView>
  </sheetViews>
  <sheetFormatPr defaultRowHeight="15" x14ac:dyDescent="0.25"/>
  <cols>
    <col min="8" max="8" width="19.5703125" customWidth="1"/>
    <col min="9" max="9" width="19" customWidth="1"/>
    <col min="13" max="13" width="16" customWidth="1"/>
    <col min="14" max="14" width="13.85546875" customWidth="1"/>
    <col min="16" max="16" width="10.7109375" customWidth="1"/>
    <col min="17" max="17" width="11.42578125" customWidth="1"/>
    <col min="19" max="19" width="10.5703125" customWidth="1"/>
  </cols>
  <sheetData>
    <row r="1" spans="1:2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60</v>
      </c>
      <c r="J1" t="s">
        <v>92</v>
      </c>
      <c r="K1" t="s">
        <v>40</v>
      </c>
      <c r="L1" t="s">
        <v>41</v>
      </c>
    </row>
    <row r="2" spans="1:21" ht="15.75" x14ac:dyDescent="0.25">
      <c r="A2">
        <v>1</v>
      </c>
      <c r="B2" t="s">
        <v>15</v>
      </c>
      <c r="C2">
        <v>1</v>
      </c>
      <c r="D2">
        <v>1</v>
      </c>
      <c r="E2">
        <v>1</v>
      </c>
      <c r="F2">
        <v>1</v>
      </c>
      <c r="H2" t="s">
        <v>8</v>
      </c>
      <c r="I2">
        <v>10.648999999999997</v>
      </c>
      <c r="J2">
        <f xml:space="preserve"> AVERAGE(I2,I3,I4)</f>
        <v>10.388999999999998</v>
      </c>
      <c r="K2">
        <f>STDEV(I2,I3,I4)</f>
        <v>0.65023072828035422</v>
      </c>
      <c r="L2">
        <f>K2/1.73</f>
        <v>0.3758559123007828</v>
      </c>
      <c r="O2" s="7"/>
      <c r="P2" s="7"/>
      <c r="Q2" s="5"/>
      <c r="R2" s="8" t="s">
        <v>47</v>
      </c>
      <c r="S2" s="8" t="s">
        <v>49</v>
      </c>
      <c r="T2" s="8" t="s">
        <v>51</v>
      </c>
      <c r="U2" s="8"/>
    </row>
    <row r="3" spans="1:21" x14ac:dyDescent="0.25">
      <c r="A3">
        <v>2</v>
      </c>
      <c r="B3">
        <v>1</v>
      </c>
      <c r="C3">
        <v>1</v>
      </c>
      <c r="D3">
        <v>1</v>
      </c>
      <c r="E3">
        <v>1</v>
      </c>
      <c r="F3">
        <v>2</v>
      </c>
      <c r="I3">
        <v>10.869</v>
      </c>
      <c r="R3" t="s">
        <v>48</v>
      </c>
      <c r="S3" t="s">
        <v>50</v>
      </c>
      <c r="T3" t="s">
        <v>52</v>
      </c>
    </row>
    <row r="4" spans="1:21" x14ac:dyDescent="0.25">
      <c r="A4">
        <v>3</v>
      </c>
      <c r="B4">
        <v>1</v>
      </c>
      <c r="C4">
        <v>1</v>
      </c>
      <c r="D4">
        <v>1</v>
      </c>
      <c r="E4">
        <v>1</v>
      </c>
      <c r="F4">
        <v>3</v>
      </c>
      <c r="I4">
        <v>9.6489999999999991</v>
      </c>
      <c r="N4" s="8"/>
      <c r="O4" s="9" t="s">
        <v>45</v>
      </c>
      <c r="P4" s="9" t="s">
        <v>42</v>
      </c>
      <c r="Q4" s="9" t="s">
        <v>43</v>
      </c>
      <c r="R4">
        <f>(O5-O6)/O5*100</f>
        <v>-26.534475567106252</v>
      </c>
      <c r="S4">
        <f>(P6-P5)/P5*100</f>
        <v>42.512000424324384</v>
      </c>
      <c r="T4">
        <f>(Q6-Q5)/Q5*100</f>
        <v>21.459740570267176</v>
      </c>
    </row>
    <row r="5" spans="1:21" x14ac:dyDescent="0.25">
      <c r="A5">
        <v>4</v>
      </c>
      <c r="B5">
        <v>1</v>
      </c>
      <c r="C5">
        <v>1</v>
      </c>
      <c r="D5">
        <v>1</v>
      </c>
      <c r="E5">
        <v>2</v>
      </c>
      <c r="F5">
        <v>1</v>
      </c>
      <c r="H5" t="s">
        <v>9</v>
      </c>
      <c r="I5">
        <v>13.489000000000001</v>
      </c>
      <c r="J5">
        <f xml:space="preserve"> AVERAGE(I5,I6,I7)</f>
        <v>12.569000000000001</v>
      </c>
      <c r="K5">
        <f>STDEV(I5,I6,I7)</f>
        <v>0.79680612447445498</v>
      </c>
      <c r="L5">
        <f>K5/1.73</f>
        <v>0.46058157484072543</v>
      </c>
      <c r="M5" s="9" t="s">
        <v>53</v>
      </c>
      <c r="N5" s="9" t="s">
        <v>44</v>
      </c>
      <c r="O5">
        <f>J2</f>
        <v>10.388999999999998</v>
      </c>
      <c r="P5">
        <f>J5</f>
        <v>12.569000000000001</v>
      </c>
      <c r="Q5">
        <f>J8</f>
        <v>16.729000000000003</v>
      </c>
    </row>
    <row r="6" spans="1:21" x14ac:dyDescent="0.25">
      <c r="A6">
        <v>5</v>
      </c>
      <c r="B6">
        <v>1</v>
      </c>
      <c r="C6">
        <v>1</v>
      </c>
      <c r="D6">
        <v>1</v>
      </c>
      <c r="E6">
        <v>2</v>
      </c>
      <c r="F6">
        <v>2</v>
      </c>
      <c r="I6">
        <v>12.119</v>
      </c>
      <c r="M6" s="9"/>
      <c r="N6" s="9" t="s">
        <v>46</v>
      </c>
      <c r="O6">
        <f>J11</f>
        <v>13.145666666666665</v>
      </c>
      <c r="P6">
        <f>J14</f>
        <v>17.912333333333333</v>
      </c>
      <c r="Q6">
        <f>J17</f>
        <v>20.318999999999999</v>
      </c>
    </row>
    <row r="7" spans="1:21" x14ac:dyDescent="0.25">
      <c r="A7">
        <v>6</v>
      </c>
      <c r="B7">
        <v>1</v>
      </c>
      <c r="C7">
        <v>1</v>
      </c>
      <c r="D7">
        <v>1</v>
      </c>
      <c r="E7">
        <v>2</v>
      </c>
      <c r="F7">
        <v>3</v>
      </c>
      <c r="I7">
        <v>12.099</v>
      </c>
      <c r="M7" s="9" t="s">
        <v>69</v>
      </c>
      <c r="N7" s="9" t="s">
        <v>44</v>
      </c>
      <c r="O7">
        <f>J20</f>
        <v>8.6889999999999983</v>
      </c>
      <c r="P7">
        <f>J23</f>
        <v>15.435666666666668</v>
      </c>
      <c r="Q7">
        <f>J26</f>
        <v>18.425666666666668</v>
      </c>
      <c r="R7">
        <f>(O7-O8)/O7*100</f>
        <v>-25.089193232823131</v>
      </c>
      <c r="S7">
        <f>(P8-P7)/P7*100</f>
        <v>-11.747683935474113</v>
      </c>
      <c r="T7">
        <f>(Q8-Q7)/Q7*100</f>
        <v>-2.6050617797637377</v>
      </c>
    </row>
    <row r="8" spans="1:21" x14ac:dyDescent="0.25">
      <c r="A8">
        <v>7</v>
      </c>
      <c r="B8">
        <v>1</v>
      </c>
      <c r="C8">
        <v>1</v>
      </c>
      <c r="D8">
        <v>1</v>
      </c>
      <c r="E8">
        <v>3</v>
      </c>
      <c r="F8">
        <v>1</v>
      </c>
      <c r="H8" t="s">
        <v>10</v>
      </c>
      <c r="I8">
        <v>16.419</v>
      </c>
      <c r="J8">
        <f xml:space="preserve"> AVERAGE(I8,I9,I10)</f>
        <v>16.729000000000003</v>
      </c>
      <c r="K8">
        <f>STDEV(I8,I9,I10)</f>
        <v>0.38431757701151165</v>
      </c>
      <c r="L8">
        <f>K8/1.73</f>
        <v>0.22214888844596048</v>
      </c>
      <c r="M8" s="9"/>
      <c r="N8" s="9" t="s">
        <v>46</v>
      </c>
      <c r="O8">
        <f>J29</f>
        <v>10.869</v>
      </c>
      <c r="P8">
        <f>J32</f>
        <v>13.622333333333335</v>
      </c>
      <c r="Q8">
        <f>J35</f>
        <v>17.945666666666668</v>
      </c>
    </row>
    <row r="9" spans="1:21" x14ac:dyDescent="0.25">
      <c r="A9">
        <v>8</v>
      </c>
      <c r="B9">
        <v>1</v>
      </c>
      <c r="C9">
        <v>1</v>
      </c>
      <c r="D9">
        <v>1</v>
      </c>
      <c r="E9">
        <v>3</v>
      </c>
      <c r="F9">
        <v>2</v>
      </c>
      <c r="I9">
        <v>16.609000000000002</v>
      </c>
      <c r="N9" s="9" t="s">
        <v>41</v>
      </c>
      <c r="O9">
        <f>L2</f>
        <v>0.3758559123007828</v>
      </c>
      <c r="P9">
        <f>L29</f>
        <v>0.56697512338514933</v>
      </c>
      <c r="Q9">
        <f>L20</f>
        <v>0.55527444894903277</v>
      </c>
      <c r="R9">
        <f>L29</f>
        <v>0.56697512338514933</v>
      </c>
    </row>
    <row r="10" spans="1:21" x14ac:dyDescent="0.25">
      <c r="A10">
        <v>9</v>
      </c>
      <c r="B10">
        <v>1</v>
      </c>
      <c r="C10">
        <v>1</v>
      </c>
      <c r="D10">
        <v>1</v>
      </c>
      <c r="E10">
        <v>3</v>
      </c>
      <c r="F10">
        <v>3</v>
      </c>
      <c r="I10">
        <v>17.158999999999999</v>
      </c>
      <c r="O10">
        <f>L5</f>
        <v>0.46058157484072543</v>
      </c>
      <c r="P10">
        <f>L14</f>
        <v>0.49658304301680095</v>
      </c>
      <c r="Q10">
        <f>L23</f>
        <v>0.26591689621807418</v>
      </c>
      <c r="R10">
        <f>L32</f>
        <v>2.1467614589687902</v>
      </c>
    </row>
    <row r="11" spans="1:21" x14ac:dyDescent="0.25">
      <c r="A11">
        <v>10</v>
      </c>
      <c r="B11">
        <v>1</v>
      </c>
      <c r="C11">
        <v>2</v>
      </c>
      <c r="D11">
        <v>2</v>
      </c>
      <c r="E11">
        <v>1</v>
      </c>
      <c r="F11">
        <v>1</v>
      </c>
      <c r="G11" t="s">
        <v>6</v>
      </c>
      <c r="H11" t="s">
        <v>11</v>
      </c>
      <c r="I11">
        <v>12.609</v>
      </c>
      <c r="J11">
        <f xml:space="preserve"> AVERAGE(I11,I12,I13)</f>
        <v>13.145666666666665</v>
      </c>
      <c r="K11">
        <f>STDEV(I11,I12,I13)</f>
        <v>0.53012577124049876</v>
      </c>
      <c r="L11">
        <f>K11/1.73</f>
        <v>0.3064310816419068</v>
      </c>
      <c r="O11">
        <f>L8</f>
        <v>0.22214888844596048</v>
      </c>
      <c r="P11">
        <f>L17</f>
        <v>0.43873555859297075</v>
      </c>
      <c r="Q11">
        <f>L26</f>
        <v>0.24891312629031462</v>
      </c>
      <c r="R11">
        <f>L35</f>
        <v>0.87002060855561514</v>
      </c>
    </row>
    <row r="12" spans="1:21" x14ac:dyDescent="0.25">
      <c r="A12">
        <v>11</v>
      </c>
      <c r="B12">
        <v>1</v>
      </c>
      <c r="C12">
        <v>2</v>
      </c>
      <c r="D12">
        <v>2</v>
      </c>
      <c r="E12">
        <v>1</v>
      </c>
      <c r="F12">
        <v>2</v>
      </c>
      <c r="I12">
        <v>13.159000000000001</v>
      </c>
    </row>
    <row r="13" spans="1:21" x14ac:dyDescent="0.25">
      <c r="A13">
        <v>12</v>
      </c>
      <c r="B13">
        <v>1</v>
      </c>
      <c r="C13">
        <v>2</v>
      </c>
      <c r="D13">
        <v>2</v>
      </c>
      <c r="E13">
        <v>1</v>
      </c>
      <c r="F13">
        <v>3</v>
      </c>
      <c r="G13" t="s">
        <v>6</v>
      </c>
      <c r="I13">
        <v>13.669</v>
      </c>
    </row>
    <row r="14" spans="1:21" x14ac:dyDescent="0.25">
      <c r="A14">
        <v>13</v>
      </c>
      <c r="B14">
        <v>1</v>
      </c>
      <c r="C14">
        <v>2</v>
      </c>
      <c r="D14">
        <v>2</v>
      </c>
      <c r="E14">
        <v>2</v>
      </c>
      <c r="F14">
        <v>1</v>
      </c>
      <c r="H14" t="s">
        <v>12</v>
      </c>
      <c r="I14">
        <v>18.719000000000001</v>
      </c>
      <c r="J14">
        <f xml:space="preserve"> AVERAGE(I14,I15,I16)</f>
        <v>17.912333333333333</v>
      </c>
      <c r="K14">
        <f>STDEV(I14,I15,I16)</f>
        <v>0.85908866441906562</v>
      </c>
      <c r="L14">
        <f>K14/1.73</f>
        <v>0.49658304301680095</v>
      </c>
    </row>
    <row r="15" spans="1:21" x14ac:dyDescent="0.25">
      <c r="A15">
        <v>14</v>
      </c>
      <c r="B15">
        <v>1</v>
      </c>
      <c r="C15">
        <v>2</v>
      </c>
      <c r="D15">
        <v>2</v>
      </c>
      <c r="E15">
        <v>2</v>
      </c>
      <c r="F15">
        <v>2</v>
      </c>
      <c r="I15">
        <v>18.009</v>
      </c>
    </row>
    <row r="16" spans="1:21" x14ac:dyDescent="0.25">
      <c r="A16">
        <v>15</v>
      </c>
      <c r="B16">
        <v>1</v>
      </c>
      <c r="C16">
        <v>2</v>
      </c>
      <c r="D16">
        <v>2</v>
      </c>
      <c r="E16">
        <v>2</v>
      </c>
      <c r="F16">
        <v>3</v>
      </c>
      <c r="I16">
        <v>17.009</v>
      </c>
    </row>
    <row r="17" spans="1:12" x14ac:dyDescent="0.25">
      <c r="A17">
        <v>16</v>
      </c>
      <c r="B17">
        <v>1</v>
      </c>
      <c r="C17">
        <v>2</v>
      </c>
      <c r="D17">
        <v>2</v>
      </c>
      <c r="E17">
        <v>3</v>
      </c>
      <c r="F17">
        <v>1</v>
      </c>
      <c r="H17" t="s">
        <v>13</v>
      </c>
      <c r="I17">
        <v>21.119</v>
      </c>
      <c r="J17">
        <f xml:space="preserve"> AVERAGE(I17,I18,I19)</f>
        <v>20.318999999999999</v>
      </c>
      <c r="K17">
        <f>STDEV(I17,I18,I19)</f>
        <v>0.75901251636583944</v>
      </c>
      <c r="L17">
        <f>K17/1.73</f>
        <v>0.43873555859297075</v>
      </c>
    </row>
    <row r="18" spans="1:12" x14ac:dyDescent="0.25">
      <c r="A18">
        <v>17</v>
      </c>
      <c r="B18">
        <v>1</v>
      </c>
      <c r="C18">
        <v>2</v>
      </c>
      <c r="D18">
        <v>2</v>
      </c>
      <c r="E18">
        <v>3</v>
      </c>
      <c r="F18">
        <v>2</v>
      </c>
      <c r="I18">
        <v>20.228999999999999</v>
      </c>
    </row>
    <row r="19" spans="1:12" x14ac:dyDescent="0.25">
      <c r="A19">
        <v>18</v>
      </c>
      <c r="B19">
        <v>1</v>
      </c>
      <c r="C19">
        <v>2</v>
      </c>
      <c r="D19">
        <v>2</v>
      </c>
      <c r="E19">
        <v>3</v>
      </c>
      <c r="F19">
        <v>3</v>
      </c>
      <c r="I19">
        <v>19.608999999999995</v>
      </c>
    </row>
    <row r="20" spans="1:12" x14ac:dyDescent="0.25">
      <c r="A20">
        <v>19</v>
      </c>
      <c r="B20" t="s">
        <v>14</v>
      </c>
      <c r="C20">
        <v>1</v>
      </c>
      <c r="D20">
        <v>1</v>
      </c>
      <c r="E20">
        <v>1</v>
      </c>
      <c r="F20">
        <v>1</v>
      </c>
      <c r="G20" t="s">
        <v>6</v>
      </c>
      <c r="H20" t="s">
        <v>8</v>
      </c>
      <c r="I20">
        <v>9.6690000000000005</v>
      </c>
      <c r="J20">
        <f xml:space="preserve"> AVERAGE(I20,I21,I22)</f>
        <v>8.6889999999999983</v>
      </c>
      <c r="K20">
        <f>STDEV(I20,I21,I22)</f>
        <v>0.96062479668182665</v>
      </c>
      <c r="L20">
        <f>K20/1.73</f>
        <v>0.55527444894903277</v>
      </c>
    </row>
    <row r="21" spans="1:12" x14ac:dyDescent="0.25">
      <c r="A21">
        <v>20</v>
      </c>
      <c r="B21">
        <v>2</v>
      </c>
      <c r="C21">
        <v>1</v>
      </c>
      <c r="D21">
        <v>1</v>
      </c>
      <c r="E21">
        <v>1</v>
      </c>
      <c r="F21">
        <v>2</v>
      </c>
      <c r="I21">
        <v>8.6489999999999991</v>
      </c>
    </row>
    <row r="22" spans="1:12" x14ac:dyDescent="0.25">
      <c r="A22">
        <v>21</v>
      </c>
      <c r="B22">
        <v>2</v>
      </c>
      <c r="C22">
        <v>1</v>
      </c>
      <c r="D22">
        <v>1</v>
      </c>
      <c r="E22">
        <v>1</v>
      </c>
      <c r="F22">
        <v>3</v>
      </c>
      <c r="I22">
        <v>7.7489999999999997</v>
      </c>
    </row>
    <row r="23" spans="1:12" x14ac:dyDescent="0.25">
      <c r="A23">
        <v>22</v>
      </c>
      <c r="B23">
        <v>2</v>
      </c>
      <c r="C23">
        <v>1</v>
      </c>
      <c r="D23">
        <v>1</v>
      </c>
      <c r="E23">
        <v>2</v>
      </c>
      <c r="F23">
        <v>1</v>
      </c>
      <c r="G23" t="s">
        <v>6</v>
      </c>
      <c r="H23" t="s">
        <v>9</v>
      </c>
      <c r="I23">
        <v>15.759</v>
      </c>
      <c r="J23">
        <f xml:space="preserve"> AVERAGE(I23,I24,I25)</f>
        <v>15.435666666666668</v>
      </c>
      <c r="K23">
        <f>STDEV(I23,I24,I25)</f>
        <v>0.46003623045726838</v>
      </c>
      <c r="L23">
        <f>K23/1.73</f>
        <v>0.26591689621807418</v>
      </c>
    </row>
    <row r="24" spans="1:12" x14ac:dyDescent="0.25">
      <c r="A24">
        <v>23</v>
      </c>
      <c r="B24">
        <v>2</v>
      </c>
      <c r="C24">
        <v>1</v>
      </c>
      <c r="D24">
        <v>1</v>
      </c>
      <c r="E24">
        <v>2</v>
      </c>
      <c r="F24">
        <v>2</v>
      </c>
      <c r="I24">
        <v>15.638999999999999</v>
      </c>
    </row>
    <row r="25" spans="1:12" x14ac:dyDescent="0.25">
      <c r="A25">
        <v>24</v>
      </c>
      <c r="B25">
        <v>2</v>
      </c>
      <c r="C25">
        <v>1</v>
      </c>
      <c r="D25">
        <v>1</v>
      </c>
      <c r="E25">
        <v>2</v>
      </c>
      <c r="F25">
        <v>3</v>
      </c>
      <c r="I25">
        <v>14.909000000000001</v>
      </c>
    </row>
    <row r="26" spans="1:12" x14ac:dyDescent="0.25">
      <c r="A26">
        <v>25</v>
      </c>
      <c r="B26">
        <v>2</v>
      </c>
      <c r="C26">
        <v>1</v>
      </c>
      <c r="D26">
        <v>1</v>
      </c>
      <c r="E26">
        <v>3</v>
      </c>
      <c r="F26">
        <v>1</v>
      </c>
      <c r="H26" t="s">
        <v>10</v>
      </c>
      <c r="I26">
        <v>18.399000000000001</v>
      </c>
      <c r="J26">
        <f xml:space="preserve"> AVERAGE(I26,I27,I28)</f>
        <v>18.425666666666668</v>
      </c>
      <c r="K26">
        <f>STDEV(I26,I27,I28)</f>
        <v>0.43061970848224429</v>
      </c>
      <c r="L26">
        <f>K26/1.73</f>
        <v>0.24891312629031462</v>
      </c>
    </row>
    <row r="27" spans="1:12" x14ac:dyDescent="0.25">
      <c r="A27">
        <v>26</v>
      </c>
      <c r="B27">
        <v>2</v>
      </c>
      <c r="C27">
        <v>1</v>
      </c>
      <c r="D27">
        <v>1</v>
      </c>
      <c r="E27">
        <v>3</v>
      </c>
      <c r="F27">
        <v>2</v>
      </c>
      <c r="I27">
        <v>18.009</v>
      </c>
    </row>
    <row r="28" spans="1:12" x14ac:dyDescent="0.25">
      <c r="A28">
        <v>27</v>
      </c>
      <c r="B28">
        <v>2</v>
      </c>
      <c r="C28">
        <v>1</v>
      </c>
      <c r="D28">
        <v>1</v>
      </c>
      <c r="E28">
        <v>3</v>
      </c>
      <c r="F28">
        <v>3</v>
      </c>
      <c r="I28">
        <v>18.869</v>
      </c>
    </row>
    <row r="29" spans="1:12" x14ac:dyDescent="0.25">
      <c r="A29">
        <v>28</v>
      </c>
      <c r="B29">
        <v>2</v>
      </c>
      <c r="C29">
        <v>2</v>
      </c>
      <c r="D29">
        <v>2</v>
      </c>
      <c r="E29">
        <v>1</v>
      </c>
      <c r="F29">
        <v>1</v>
      </c>
      <c r="G29" t="s">
        <v>6</v>
      </c>
      <c r="H29" t="s">
        <v>11</v>
      </c>
      <c r="I29">
        <v>9.7590000000000003</v>
      </c>
      <c r="J29">
        <f xml:space="preserve"> AVERAGE(I29,I30,I31)</f>
        <v>10.869</v>
      </c>
      <c r="K29">
        <f>STDEV(I29,I30,I31)</f>
        <v>0.98086696345630842</v>
      </c>
      <c r="L29">
        <f>K29/1.73</f>
        <v>0.56697512338514933</v>
      </c>
    </row>
    <row r="30" spans="1:12" x14ac:dyDescent="0.25">
      <c r="A30">
        <v>29</v>
      </c>
      <c r="B30">
        <v>2</v>
      </c>
      <c r="C30">
        <v>2</v>
      </c>
      <c r="D30">
        <v>2</v>
      </c>
      <c r="E30">
        <v>1</v>
      </c>
      <c r="F30">
        <v>2</v>
      </c>
      <c r="I30">
        <v>11.228999999999999</v>
      </c>
    </row>
    <row r="31" spans="1:12" x14ac:dyDescent="0.25">
      <c r="A31">
        <v>30</v>
      </c>
      <c r="B31">
        <v>2</v>
      </c>
      <c r="C31">
        <v>2</v>
      </c>
      <c r="D31">
        <v>2</v>
      </c>
      <c r="E31">
        <v>1</v>
      </c>
      <c r="F31">
        <v>3</v>
      </c>
      <c r="I31">
        <v>11.619</v>
      </c>
    </row>
    <row r="32" spans="1:12" x14ac:dyDescent="0.25">
      <c r="A32">
        <v>31</v>
      </c>
      <c r="B32">
        <v>2</v>
      </c>
      <c r="C32">
        <v>2</v>
      </c>
      <c r="D32">
        <v>2</v>
      </c>
      <c r="E32">
        <v>2</v>
      </c>
      <c r="F32">
        <v>1</v>
      </c>
      <c r="H32" t="s">
        <v>12</v>
      </c>
      <c r="I32">
        <v>17.899000000000001</v>
      </c>
      <c r="J32">
        <f xml:space="preserve"> AVERAGE(I32,I33,I34)</f>
        <v>13.622333333333335</v>
      </c>
      <c r="K32">
        <f>STDEV(I32,I33,I34)</f>
        <v>3.7138973240160067</v>
      </c>
      <c r="L32">
        <f>K32/1.73</f>
        <v>2.1467614589687902</v>
      </c>
    </row>
    <row r="33" spans="1:12" x14ac:dyDescent="0.25">
      <c r="A33">
        <v>32</v>
      </c>
      <c r="B33">
        <v>2</v>
      </c>
      <c r="C33">
        <v>2</v>
      </c>
      <c r="D33">
        <v>2</v>
      </c>
      <c r="E33">
        <v>2</v>
      </c>
      <c r="F33">
        <v>2</v>
      </c>
      <c r="I33">
        <v>11.759</v>
      </c>
    </row>
    <row r="34" spans="1:12" x14ac:dyDescent="0.25">
      <c r="A34">
        <v>33</v>
      </c>
      <c r="B34">
        <v>2</v>
      </c>
      <c r="C34">
        <v>2</v>
      </c>
      <c r="D34">
        <v>2</v>
      </c>
      <c r="E34">
        <v>2</v>
      </c>
      <c r="F34">
        <v>3</v>
      </c>
      <c r="I34">
        <v>11.209</v>
      </c>
    </row>
    <row r="35" spans="1:12" x14ac:dyDescent="0.25">
      <c r="A35">
        <v>34</v>
      </c>
      <c r="B35">
        <v>2</v>
      </c>
      <c r="C35">
        <v>2</v>
      </c>
      <c r="D35">
        <v>2</v>
      </c>
      <c r="E35">
        <v>3</v>
      </c>
      <c r="F35">
        <v>1</v>
      </c>
      <c r="H35" t="s">
        <v>13</v>
      </c>
      <c r="I35">
        <v>19.289000000000001</v>
      </c>
      <c r="J35">
        <f xml:space="preserve"> AVERAGE(I35,I36,I37)</f>
        <v>17.945666666666668</v>
      </c>
      <c r="K35">
        <f>STDEV(I35,I36,I37)</f>
        <v>1.5051356528012141</v>
      </c>
      <c r="L35">
        <f>K35/1.73</f>
        <v>0.87002060855561514</v>
      </c>
    </row>
    <row r="36" spans="1:12" x14ac:dyDescent="0.25">
      <c r="A36">
        <v>35</v>
      </c>
      <c r="B36">
        <v>2</v>
      </c>
      <c r="C36">
        <v>2</v>
      </c>
      <c r="D36">
        <v>2</v>
      </c>
      <c r="E36">
        <v>3</v>
      </c>
      <c r="F36">
        <v>2</v>
      </c>
      <c r="I36">
        <v>18.228999999999999</v>
      </c>
    </row>
    <row r="37" spans="1:12" x14ac:dyDescent="0.25">
      <c r="A37">
        <v>36</v>
      </c>
      <c r="B37">
        <v>2</v>
      </c>
      <c r="C37">
        <v>2</v>
      </c>
      <c r="D37">
        <v>2</v>
      </c>
      <c r="E37">
        <v>3</v>
      </c>
      <c r="F37">
        <v>3</v>
      </c>
      <c r="I37">
        <v>16.318999999999999</v>
      </c>
    </row>
  </sheetData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topLeftCell="G17" workbookViewId="0">
      <selection activeCell="T19" sqref="T19"/>
    </sheetView>
  </sheetViews>
  <sheetFormatPr defaultRowHeight="15" x14ac:dyDescent="0.25"/>
  <cols>
    <col min="8" max="8" width="19.5703125" customWidth="1"/>
    <col min="9" max="9" width="19" customWidth="1"/>
    <col min="13" max="13" width="16" customWidth="1"/>
    <col min="14" max="14" width="13.85546875" customWidth="1"/>
    <col min="16" max="16" width="10.7109375" customWidth="1"/>
    <col min="17" max="17" width="11.42578125" customWidth="1"/>
    <col min="19" max="19" width="10.5703125" customWidth="1"/>
  </cols>
  <sheetData>
    <row r="1" spans="1:2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65</v>
      </c>
      <c r="J1" t="s">
        <v>93</v>
      </c>
      <c r="K1" t="s">
        <v>40</v>
      </c>
      <c r="L1" t="s">
        <v>41</v>
      </c>
    </row>
    <row r="2" spans="1:21" ht="15.75" x14ac:dyDescent="0.25">
      <c r="A2">
        <v>1</v>
      </c>
      <c r="B2" t="s">
        <v>15</v>
      </c>
      <c r="C2">
        <v>1</v>
      </c>
      <c r="D2">
        <v>1</v>
      </c>
      <c r="E2">
        <v>1</v>
      </c>
      <c r="F2">
        <v>1</v>
      </c>
      <c r="H2" t="s">
        <v>8</v>
      </c>
      <c r="I2">
        <v>1.1941860465116301</v>
      </c>
      <c r="J2">
        <f xml:space="preserve"> AVERAGE(I2,I3,I4)</f>
        <v>1.1282945736434133</v>
      </c>
      <c r="K2">
        <f>STDEV(I2,I3,I4)</f>
        <v>9.8455716102068269E-2</v>
      </c>
      <c r="L2">
        <f>K2/1.73</f>
        <v>5.6910818556108828E-2</v>
      </c>
      <c r="O2" s="7"/>
      <c r="P2" s="7"/>
      <c r="Q2" s="5"/>
      <c r="R2" s="8" t="s">
        <v>47</v>
      </c>
      <c r="S2" s="8" t="s">
        <v>49</v>
      </c>
      <c r="T2" s="8" t="s">
        <v>51</v>
      </c>
      <c r="U2" s="8"/>
    </row>
    <row r="3" spans="1:21" x14ac:dyDescent="0.25">
      <c r="A3">
        <v>2</v>
      </c>
      <c r="B3">
        <v>1</v>
      </c>
      <c r="C3">
        <v>1</v>
      </c>
      <c r="D3">
        <v>1</v>
      </c>
      <c r="E3">
        <v>1</v>
      </c>
      <c r="F3">
        <v>2</v>
      </c>
      <c r="I3">
        <v>1.0151162790697701</v>
      </c>
      <c r="R3" t="s">
        <v>48</v>
      </c>
      <c r="S3" t="s">
        <v>50</v>
      </c>
      <c r="T3" t="s">
        <v>52</v>
      </c>
    </row>
    <row r="4" spans="1:21" x14ac:dyDescent="0.25">
      <c r="A4">
        <v>3</v>
      </c>
      <c r="B4">
        <v>1</v>
      </c>
      <c r="C4">
        <v>1</v>
      </c>
      <c r="D4">
        <v>1</v>
      </c>
      <c r="E4">
        <v>1</v>
      </c>
      <c r="F4">
        <v>3</v>
      </c>
      <c r="I4">
        <v>1.1755813953488401</v>
      </c>
      <c r="N4" s="8"/>
      <c r="O4" s="9" t="s">
        <v>45</v>
      </c>
      <c r="P4" s="9" t="s">
        <v>42</v>
      </c>
      <c r="Q4" s="9" t="s">
        <v>43</v>
      </c>
      <c r="R4">
        <f>(O5-O6)/O5*100</f>
        <v>-95.568533150119947</v>
      </c>
      <c r="S4">
        <f>(P6-P5)/P5*100</f>
        <v>43.280521901211628</v>
      </c>
      <c r="T4">
        <f>(Q6-Q5)/Q5*100</f>
        <v>30.281797410510343</v>
      </c>
    </row>
    <row r="5" spans="1:21" x14ac:dyDescent="0.25">
      <c r="A5">
        <v>4</v>
      </c>
      <c r="B5">
        <v>1</v>
      </c>
      <c r="C5">
        <v>1</v>
      </c>
      <c r="D5">
        <v>1</v>
      </c>
      <c r="E5">
        <v>2</v>
      </c>
      <c r="F5">
        <v>1</v>
      </c>
      <c r="H5" t="s">
        <v>9</v>
      </c>
      <c r="I5">
        <v>2.0104651162790699</v>
      </c>
      <c r="J5">
        <f xml:space="preserve"> AVERAGE(I5,I6,I7)</f>
        <v>2.0794573643410867</v>
      </c>
      <c r="K5">
        <f>STDEV(I5,I6,I7)</f>
        <v>8.0973435853143844E-2</v>
      </c>
      <c r="L5">
        <f>K5/1.73</f>
        <v>4.6805454250372164E-2</v>
      </c>
      <c r="M5" s="9" t="s">
        <v>53</v>
      </c>
      <c r="N5" s="9" t="s">
        <v>44</v>
      </c>
      <c r="O5">
        <f>J2</f>
        <v>1.1282945736434133</v>
      </c>
      <c r="P5">
        <f>J5</f>
        <v>2.0794573643410867</v>
      </c>
      <c r="Q5">
        <f>J8</f>
        <v>2.5445736434108532</v>
      </c>
    </row>
    <row r="6" spans="1:21" x14ac:dyDescent="0.25">
      <c r="A6">
        <v>5</v>
      </c>
      <c r="B6">
        <v>1</v>
      </c>
      <c r="C6">
        <v>1</v>
      </c>
      <c r="D6">
        <v>1</v>
      </c>
      <c r="E6">
        <v>2</v>
      </c>
      <c r="F6">
        <v>2</v>
      </c>
      <c r="I6">
        <v>2.0593023255813998</v>
      </c>
      <c r="M6" s="9"/>
      <c r="N6" s="9" t="s">
        <v>46</v>
      </c>
      <c r="O6">
        <f>J11</f>
        <v>2.2065891472868233</v>
      </c>
      <c r="P6">
        <f>J14</f>
        <v>2.9794573643410889</v>
      </c>
      <c r="Q6">
        <f>J17</f>
        <v>3.3151162790697697</v>
      </c>
    </row>
    <row r="7" spans="1:21" x14ac:dyDescent="0.25">
      <c r="A7">
        <v>6</v>
      </c>
      <c r="B7">
        <v>1</v>
      </c>
      <c r="C7">
        <v>1</v>
      </c>
      <c r="D7">
        <v>1</v>
      </c>
      <c r="E7">
        <v>2</v>
      </c>
      <c r="F7">
        <v>3</v>
      </c>
      <c r="I7">
        <v>2.1686046511627901</v>
      </c>
      <c r="M7" s="9" t="s">
        <v>68</v>
      </c>
      <c r="N7" s="9" t="s">
        <v>44</v>
      </c>
      <c r="O7">
        <f>J20</f>
        <v>1.3468992248062002</v>
      </c>
      <c r="P7">
        <f>J23</f>
        <v>2.0554263565891469</v>
      </c>
      <c r="Q7">
        <f>J26</f>
        <v>2.884108527131783</v>
      </c>
      <c r="R7">
        <f>(O7-O8)/O7*100</f>
        <v>-60.086330935252207</v>
      </c>
      <c r="S7">
        <f>(P8-P7)/P7*100</f>
        <v>27.380727889873697</v>
      </c>
      <c r="T7">
        <f>(Q8-Q7)/Q7*100</f>
        <v>21.153070823814062</v>
      </c>
    </row>
    <row r="8" spans="1:21" x14ac:dyDescent="0.25">
      <c r="A8">
        <v>7</v>
      </c>
      <c r="B8">
        <v>1</v>
      </c>
      <c r="C8">
        <v>1</v>
      </c>
      <c r="D8">
        <v>1</v>
      </c>
      <c r="E8">
        <v>3</v>
      </c>
      <c r="F8">
        <v>1</v>
      </c>
      <c r="H8" t="s">
        <v>10</v>
      </c>
      <c r="I8">
        <v>2.89883720930233</v>
      </c>
      <c r="J8">
        <f xml:space="preserve"> AVERAGE(I8,I9,I10)</f>
        <v>2.5445736434108532</v>
      </c>
      <c r="K8">
        <f>STDEV(I8,I9,I10)</f>
        <v>0.32453597387878214</v>
      </c>
      <c r="L8">
        <f>K8/1.73</f>
        <v>0.18759304848484518</v>
      </c>
      <c r="M8" s="9"/>
      <c r="N8" s="9" t="s">
        <v>46</v>
      </c>
      <c r="O8">
        <f>J29</f>
        <v>2.1562015503876002</v>
      </c>
      <c r="P8">
        <f>J32</f>
        <v>2.6182170542635661</v>
      </c>
      <c r="Q8">
        <f>J35</f>
        <v>3.4941860465116297</v>
      </c>
    </row>
    <row r="9" spans="1:21" x14ac:dyDescent="0.25">
      <c r="A9">
        <v>8</v>
      </c>
      <c r="B9">
        <v>1</v>
      </c>
      <c r="C9">
        <v>1</v>
      </c>
      <c r="D9">
        <v>1</v>
      </c>
      <c r="E9">
        <v>3</v>
      </c>
      <c r="F9">
        <v>2</v>
      </c>
      <c r="I9">
        <v>2.4732558139534899</v>
      </c>
      <c r="N9" s="9" t="s">
        <v>41</v>
      </c>
      <c r="O9">
        <f>L2</f>
        <v>5.6910818556108828E-2</v>
      </c>
      <c r="P9">
        <f>L29</f>
        <v>1.9449329582121668E-2</v>
      </c>
      <c r="Q9">
        <f>L20</f>
        <v>9.794100010930662E-2</v>
      </c>
      <c r="R9">
        <f>L29</f>
        <v>1.9449329582121668E-2</v>
      </c>
    </row>
    <row r="10" spans="1:21" x14ac:dyDescent="0.25">
      <c r="A10">
        <v>9</v>
      </c>
      <c r="B10">
        <v>1</v>
      </c>
      <c r="C10">
        <v>1</v>
      </c>
      <c r="D10">
        <v>1</v>
      </c>
      <c r="E10">
        <v>3</v>
      </c>
      <c r="F10">
        <v>3</v>
      </c>
      <c r="I10">
        <v>2.2616279069767402</v>
      </c>
      <c r="O10">
        <f>L5</f>
        <v>4.6805454250372164E-2</v>
      </c>
      <c r="P10">
        <f>L14</f>
        <v>1.1432854615023793E-2</v>
      </c>
      <c r="Q10">
        <f>L23</f>
        <v>1.6261367846595362E-2</v>
      </c>
      <c r="R10">
        <f>L32</f>
        <v>5.4327891979128747E-2</v>
      </c>
    </row>
    <row r="11" spans="1:21" x14ac:dyDescent="0.25">
      <c r="A11">
        <v>10</v>
      </c>
      <c r="B11">
        <v>1</v>
      </c>
      <c r="C11">
        <v>2</v>
      </c>
      <c r="D11">
        <v>2</v>
      </c>
      <c r="E11">
        <v>1</v>
      </c>
      <c r="F11">
        <v>1</v>
      </c>
      <c r="G11" t="s">
        <v>6</v>
      </c>
      <c r="H11" t="s">
        <v>11</v>
      </c>
      <c r="I11">
        <v>2.1779069767441901</v>
      </c>
      <c r="J11">
        <f xml:space="preserve"> AVERAGE(I11,I12,I13)</f>
        <v>2.2065891472868233</v>
      </c>
      <c r="K11">
        <f>STDEV(I11,I12,I13)</f>
        <v>0.1132234167247481</v>
      </c>
      <c r="L11">
        <f>K11/1.73</f>
        <v>6.5447061690605837E-2</v>
      </c>
      <c r="O11">
        <f>L8</f>
        <v>0.18759304848484518</v>
      </c>
      <c r="P11">
        <f>L17</f>
        <v>0.12092424328027361</v>
      </c>
      <c r="Q11">
        <f>L26</f>
        <v>1.3262220358425158E-2</v>
      </c>
      <c r="R11">
        <f>L35</f>
        <v>0.13492982860522257</v>
      </c>
    </row>
    <row r="12" spans="1:21" x14ac:dyDescent="0.25">
      <c r="A12">
        <v>11</v>
      </c>
      <c r="B12">
        <v>1</v>
      </c>
      <c r="C12">
        <v>2</v>
      </c>
      <c r="D12">
        <v>2</v>
      </c>
      <c r="E12">
        <v>1</v>
      </c>
      <c r="F12">
        <v>2</v>
      </c>
      <c r="I12">
        <v>2.3313953488372099</v>
      </c>
    </row>
    <row r="13" spans="1:21" x14ac:dyDescent="0.25">
      <c r="A13">
        <v>12</v>
      </c>
      <c r="B13">
        <v>1</v>
      </c>
      <c r="C13">
        <v>2</v>
      </c>
      <c r="D13">
        <v>2</v>
      </c>
      <c r="E13">
        <v>1</v>
      </c>
      <c r="F13">
        <v>3</v>
      </c>
      <c r="G13" t="s">
        <v>6</v>
      </c>
      <c r="I13">
        <v>2.11046511627907</v>
      </c>
    </row>
    <row r="14" spans="1:21" x14ac:dyDescent="0.25">
      <c r="A14">
        <v>13</v>
      </c>
      <c r="B14">
        <v>1</v>
      </c>
      <c r="C14">
        <v>2</v>
      </c>
      <c r="D14">
        <v>2</v>
      </c>
      <c r="E14">
        <v>2</v>
      </c>
      <c r="F14">
        <v>1</v>
      </c>
      <c r="H14" t="s">
        <v>12</v>
      </c>
      <c r="I14">
        <v>2.9802325581395399</v>
      </c>
      <c r="J14">
        <f xml:space="preserve"> AVERAGE(I14,I15,I16)</f>
        <v>2.9794573643410889</v>
      </c>
      <c r="K14">
        <f>STDEV(I14,I15,I16)</f>
        <v>1.9778838483991163E-2</v>
      </c>
      <c r="L14">
        <f>K14/1.73</f>
        <v>1.1432854615023793E-2</v>
      </c>
    </row>
    <row r="15" spans="1:21" x14ac:dyDescent="0.25">
      <c r="A15">
        <v>14</v>
      </c>
      <c r="B15">
        <v>1</v>
      </c>
      <c r="C15">
        <v>2</v>
      </c>
      <c r="D15">
        <v>2</v>
      </c>
      <c r="E15">
        <v>2</v>
      </c>
      <c r="F15">
        <v>2</v>
      </c>
      <c r="I15">
        <v>2.9988372093023301</v>
      </c>
    </row>
    <row r="16" spans="1:21" x14ac:dyDescent="0.25">
      <c r="A16">
        <v>15</v>
      </c>
      <c r="B16">
        <v>1</v>
      </c>
      <c r="C16">
        <v>2</v>
      </c>
      <c r="D16">
        <v>2</v>
      </c>
      <c r="E16">
        <v>2</v>
      </c>
      <c r="F16">
        <v>3</v>
      </c>
      <c r="I16">
        <v>2.9593023255813962</v>
      </c>
    </row>
    <row r="17" spans="1:12" x14ac:dyDescent="0.25">
      <c r="A17">
        <v>16</v>
      </c>
      <c r="B17">
        <v>1</v>
      </c>
      <c r="C17">
        <v>2</v>
      </c>
      <c r="D17">
        <v>2</v>
      </c>
      <c r="E17">
        <v>3</v>
      </c>
      <c r="F17">
        <v>1</v>
      </c>
      <c r="H17" t="s">
        <v>13</v>
      </c>
      <c r="I17">
        <v>3.2360465116279098</v>
      </c>
      <c r="J17">
        <f xml:space="preserve"> AVERAGE(I17,I18,I19)</f>
        <v>3.3151162790697697</v>
      </c>
      <c r="K17">
        <f>STDEV(I17,I18,I19)</f>
        <v>0.20919894087487334</v>
      </c>
      <c r="L17">
        <f>K17/1.73</f>
        <v>0.12092424328027361</v>
      </c>
    </row>
    <row r="18" spans="1:12" x14ac:dyDescent="0.25">
      <c r="A18">
        <v>17</v>
      </c>
      <c r="B18">
        <v>1</v>
      </c>
      <c r="C18">
        <v>2</v>
      </c>
      <c r="D18">
        <v>2</v>
      </c>
      <c r="E18">
        <v>3</v>
      </c>
      <c r="F18">
        <v>2</v>
      </c>
      <c r="I18">
        <v>3.5523255813953498</v>
      </c>
    </row>
    <row r="19" spans="1:12" x14ac:dyDescent="0.25">
      <c r="A19">
        <v>18</v>
      </c>
      <c r="B19">
        <v>1</v>
      </c>
      <c r="C19">
        <v>2</v>
      </c>
      <c r="D19">
        <v>2</v>
      </c>
      <c r="E19">
        <v>3</v>
      </c>
      <c r="F19">
        <v>3</v>
      </c>
      <c r="I19">
        <v>3.1569767441860499</v>
      </c>
    </row>
    <row r="20" spans="1:12" x14ac:dyDescent="0.25">
      <c r="A20">
        <v>19</v>
      </c>
      <c r="B20" t="s">
        <v>14</v>
      </c>
      <c r="C20">
        <v>1</v>
      </c>
      <c r="D20">
        <v>1</v>
      </c>
      <c r="E20">
        <v>1</v>
      </c>
      <c r="F20">
        <v>1</v>
      </c>
      <c r="G20" t="s">
        <v>6</v>
      </c>
      <c r="H20" t="s">
        <v>8</v>
      </c>
      <c r="I20">
        <v>1.1686046511627901</v>
      </c>
      <c r="J20">
        <f xml:space="preserve"> AVERAGE(I20,I21,I22)</f>
        <v>1.3468992248062002</v>
      </c>
      <c r="K20">
        <f>STDEV(I20,I21,I22)</f>
        <v>0.16943793018910044</v>
      </c>
      <c r="L20">
        <f>K20/1.73</f>
        <v>9.794100010930662E-2</v>
      </c>
    </row>
    <row r="21" spans="1:12" x14ac:dyDescent="0.25">
      <c r="A21">
        <v>20</v>
      </c>
      <c r="B21">
        <v>2</v>
      </c>
      <c r="C21">
        <v>1</v>
      </c>
      <c r="D21">
        <v>1</v>
      </c>
      <c r="E21">
        <v>1</v>
      </c>
      <c r="F21">
        <v>2</v>
      </c>
      <c r="I21">
        <v>1.5058139534883701</v>
      </c>
    </row>
    <row r="22" spans="1:12" x14ac:dyDescent="0.25">
      <c r="A22">
        <v>21</v>
      </c>
      <c r="B22">
        <v>2</v>
      </c>
      <c r="C22">
        <v>1</v>
      </c>
      <c r="D22">
        <v>1</v>
      </c>
      <c r="E22">
        <v>1</v>
      </c>
      <c r="F22">
        <v>3</v>
      </c>
      <c r="I22">
        <v>1.3662790697674401</v>
      </c>
    </row>
    <row r="23" spans="1:12" x14ac:dyDescent="0.25">
      <c r="A23">
        <v>22</v>
      </c>
      <c r="B23">
        <v>2</v>
      </c>
      <c r="C23">
        <v>1</v>
      </c>
      <c r="D23">
        <v>1</v>
      </c>
      <c r="E23">
        <v>2</v>
      </c>
      <c r="F23">
        <v>1</v>
      </c>
      <c r="G23" t="s">
        <v>6</v>
      </c>
      <c r="H23" t="s">
        <v>9</v>
      </c>
      <c r="I23">
        <v>2.0453488372092998</v>
      </c>
      <c r="J23">
        <f xml:space="preserve"> AVERAGE(I23,I24,I25)</f>
        <v>2.0554263565891469</v>
      </c>
      <c r="K23">
        <f>STDEV(I23,I24,I25)</f>
        <v>2.8132166374609979E-2</v>
      </c>
      <c r="L23">
        <f>K23/1.73</f>
        <v>1.6261367846595362E-2</v>
      </c>
    </row>
    <row r="24" spans="1:12" x14ac:dyDescent="0.25">
      <c r="A24">
        <v>23</v>
      </c>
      <c r="B24">
        <v>2</v>
      </c>
      <c r="C24">
        <v>1</v>
      </c>
      <c r="D24">
        <v>1</v>
      </c>
      <c r="E24">
        <v>2</v>
      </c>
      <c r="F24">
        <v>2</v>
      </c>
      <c r="I24">
        <v>2.0872093023255802</v>
      </c>
    </row>
    <row r="25" spans="1:12" x14ac:dyDescent="0.25">
      <c r="A25">
        <v>24</v>
      </c>
      <c r="B25">
        <v>2</v>
      </c>
      <c r="C25">
        <v>1</v>
      </c>
      <c r="D25">
        <v>1</v>
      </c>
      <c r="E25">
        <v>2</v>
      </c>
      <c r="F25">
        <v>3</v>
      </c>
      <c r="I25">
        <v>2.0337209302325601</v>
      </c>
    </row>
    <row r="26" spans="1:12" x14ac:dyDescent="0.25">
      <c r="A26">
        <v>25</v>
      </c>
      <c r="B26">
        <v>2</v>
      </c>
      <c r="C26">
        <v>1</v>
      </c>
      <c r="D26">
        <v>1</v>
      </c>
      <c r="E26">
        <v>3</v>
      </c>
      <c r="F26">
        <v>1</v>
      </c>
      <c r="H26" t="s">
        <v>10</v>
      </c>
      <c r="I26">
        <v>2.8732558139534898</v>
      </c>
      <c r="J26">
        <f xml:space="preserve"> AVERAGE(I26,I27,I28)</f>
        <v>2.884108527131783</v>
      </c>
      <c r="K26">
        <f>STDEV(I26,I27,I28)</f>
        <v>2.2943641220075521E-2</v>
      </c>
      <c r="L26">
        <f>K26/1.73</f>
        <v>1.3262220358425158E-2</v>
      </c>
    </row>
    <row r="27" spans="1:12" x14ac:dyDescent="0.25">
      <c r="A27">
        <v>26</v>
      </c>
      <c r="B27">
        <v>2</v>
      </c>
      <c r="C27">
        <v>1</v>
      </c>
      <c r="D27">
        <v>1</v>
      </c>
      <c r="E27">
        <v>3</v>
      </c>
      <c r="F27">
        <v>2</v>
      </c>
      <c r="I27">
        <v>2.9104651162790698</v>
      </c>
    </row>
    <row r="28" spans="1:12" x14ac:dyDescent="0.25">
      <c r="A28">
        <v>27</v>
      </c>
      <c r="B28">
        <v>2</v>
      </c>
      <c r="C28">
        <v>1</v>
      </c>
      <c r="D28">
        <v>1</v>
      </c>
      <c r="E28">
        <v>3</v>
      </c>
      <c r="F28">
        <v>3</v>
      </c>
      <c r="I28">
        <v>2.8686046511627898</v>
      </c>
    </row>
    <row r="29" spans="1:12" x14ac:dyDescent="0.25">
      <c r="A29">
        <v>28</v>
      </c>
      <c r="B29">
        <v>2</v>
      </c>
      <c r="C29">
        <v>2</v>
      </c>
      <c r="D29">
        <v>2</v>
      </c>
      <c r="E29">
        <v>1</v>
      </c>
      <c r="F29">
        <v>1</v>
      </c>
      <c r="G29" t="s">
        <v>6</v>
      </c>
      <c r="H29" t="s">
        <v>11</v>
      </c>
      <c r="I29">
        <v>2.1779069767441901</v>
      </c>
      <c r="J29">
        <f xml:space="preserve"> AVERAGE(I29,I30,I31)</f>
        <v>2.1562015503876002</v>
      </c>
      <c r="K29">
        <f>STDEV(I29,I30,I31)</f>
        <v>3.3647340177070488E-2</v>
      </c>
      <c r="L29">
        <f>K29/1.73</f>
        <v>1.9449329582121668E-2</v>
      </c>
    </row>
    <row r="30" spans="1:12" x14ac:dyDescent="0.25">
      <c r="A30">
        <v>29</v>
      </c>
      <c r="B30">
        <v>2</v>
      </c>
      <c r="C30">
        <v>2</v>
      </c>
      <c r="D30">
        <v>2</v>
      </c>
      <c r="E30">
        <v>1</v>
      </c>
      <c r="F30">
        <v>2</v>
      </c>
      <c r="I30">
        <v>2.1732558139534901</v>
      </c>
    </row>
    <row r="31" spans="1:12" x14ac:dyDescent="0.25">
      <c r="A31">
        <v>30</v>
      </c>
      <c r="B31">
        <v>2</v>
      </c>
      <c r="C31">
        <v>2</v>
      </c>
      <c r="D31">
        <v>2</v>
      </c>
      <c r="E31">
        <v>1</v>
      </c>
      <c r="F31">
        <v>3</v>
      </c>
      <c r="I31">
        <v>2.11744186046512</v>
      </c>
    </row>
    <row r="32" spans="1:12" x14ac:dyDescent="0.25">
      <c r="A32">
        <v>31</v>
      </c>
      <c r="B32">
        <v>2</v>
      </c>
      <c r="C32">
        <v>2</v>
      </c>
      <c r="D32">
        <v>2</v>
      </c>
      <c r="E32">
        <v>2</v>
      </c>
      <c r="F32">
        <v>1</v>
      </c>
      <c r="H32" t="s">
        <v>12</v>
      </c>
      <c r="I32">
        <v>2.5639534883720931</v>
      </c>
      <c r="J32">
        <f xml:space="preserve"> AVERAGE(I32,I33,I34)</f>
        <v>2.6182170542635661</v>
      </c>
      <c r="K32">
        <f>STDEV(I32,I33,I34)</f>
        <v>9.3987253123892736E-2</v>
      </c>
      <c r="L32">
        <f>K32/1.73</f>
        <v>5.4327891979128747E-2</v>
      </c>
    </row>
    <row r="33" spans="1:12" x14ac:dyDescent="0.25">
      <c r="A33">
        <v>32</v>
      </c>
      <c r="B33">
        <v>2</v>
      </c>
      <c r="C33">
        <v>2</v>
      </c>
      <c r="D33">
        <v>2</v>
      </c>
      <c r="E33">
        <v>2</v>
      </c>
      <c r="F33">
        <v>2</v>
      </c>
      <c r="I33">
        <v>2.5639534883720931</v>
      </c>
    </row>
    <row r="34" spans="1:12" x14ac:dyDescent="0.25">
      <c r="A34">
        <v>33</v>
      </c>
      <c r="B34">
        <v>2</v>
      </c>
      <c r="C34">
        <v>2</v>
      </c>
      <c r="D34">
        <v>2</v>
      </c>
      <c r="E34">
        <v>2</v>
      </c>
      <c r="F34">
        <v>3</v>
      </c>
      <c r="I34">
        <v>2.726744186046512</v>
      </c>
    </row>
    <row r="35" spans="1:12" x14ac:dyDescent="0.25">
      <c r="A35">
        <v>34</v>
      </c>
      <c r="B35">
        <v>2</v>
      </c>
      <c r="C35">
        <v>2</v>
      </c>
      <c r="D35">
        <v>2</v>
      </c>
      <c r="E35">
        <v>3</v>
      </c>
      <c r="F35">
        <v>1</v>
      </c>
      <c r="H35" t="s">
        <v>13</v>
      </c>
      <c r="I35">
        <v>3.6569767441860499</v>
      </c>
      <c r="J35">
        <f xml:space="preserve"> AVERAGE(I35,I36,I37)</f>
        <v>3.4941860465116297</v>
      </c>
      <c r="K35">
        <f>STDEV(I35,I36,I37)</f>
        <v>0.23342860348703504</v>
      </c>
      <c r="L35">
        <f>K35/1.73</f>
        <v>0.13492982860522257</v>
      </c>
    </row>
    <row r="36" spans="1:12" x14ac:dyDescent="0.25">
      <c r="A36">
        <v>35</v>
      </c>
      <c r="B36">
        <v>2</v>
      </c>
      <c r="C36">
        <v>2</v>
      </c>
      <c r="D36">
        <v>2</v>
      </c>
      <c r="E36">
        <v>3</v>
      </c>
      <c r="F36">
        <v>2</v>
      </c>
      <c r="I36">
        <v>3.2267441860465098</v>
      </c>
    </row>
    <row r="37" spans="1:12" x14ac:dyDescent="0.25">
      <c r="A37">
        <v>36</v>
      </c>
      <c r="B37">
        <v>2</v>
      </c>
      <c r="C37">
        <v>2</v>
      </c>
      <c r="D37">
        <v>2</v>
      </c>
      <c r="E37">
        <v>3</v>
      </c>
      <c r="F37">
        <v>3</v>
      </c>
      <c r="I37">
        <v>3.5988372093023302</v>
      </c>
    </row>
    <row r="38" spans="1:12" x14ac:dyDescent="0.25">
      <c r="I38">
        <v>3.25</v>
      </c>
    </row>
    <row r="39" spans="1:12" x14ac:dyDescent="0.25">
      <c r="I39">
        <v>3.2034883720930232</v>
      </c>
    </row>
    <row r="40" spans="1:12" x14ac:dyDescent="0.25">
      <c r="I40">
        <v>3.3081395348837206</v>
      </c>
    </row>
    <row r="41" spans="1:12" x14ac:dyDescent="0.25">
      <c r="I41">
        <v>3.4941860465116279</v>
      </c>
    </row>
    <row r="42" spans="1:12" x14ac:dyDescent="0.25">
      <c r="I42">
        <v>3.1104651162790695</v>
      </c>
    </row>
    <row r="43" spans="1:12" x14ac:dyDescent="0.25">
      <c r="I43">
        <v>3.3081395348837206</v>
      </c>
    </row>
    <row r="44" spans="1:12" x14ac:dyDescent="0.25">
      <c r="I44">
        <v>3.9127906976744189</v>
      </c>
    </row>
    <row r="45" spans="1:12" x14ac:dyDescent="0.25">
      <c r="I45">
        <v>3.7383720930232558</v>
      </c>
    </row>
    <row r="46" spans="1:12" x14ac:dyDescent="0.25">
      <c r="I46">
        <v>3.2267441860465116</v>
      </c>
    </row>
    <row r="47" spans="1:12" x14ac:dyDescent="0.25">
      <c r="I47">
        <v>4.0755813953488378</v>
      </c>
    </row>
    <row r="48" spans="1:12" x14ac:dyDescent="0.25">
      <c r="I48">
        <v>3.9011627906976751</v>
      </c>
    </row>
    <row r="49" spans="9:9" x14ac:dyDescent="0.25">
      <c r="I49">
        <v>3.4244186046511631</v>
      </c>
    </row>
  </sheetData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topLeftCell="H20" workbookViewId="0">
      <selection activeCell="I1" sqref="I1:I42"/>
    </sheetView>
  </sheetViews>
  <sheetFormatPr defaultRowHeight="15" x14ac:dyDescent="0.25"/>
  <cols>
    <col min="8" max="8" width="19.5703125" customWidth="1"/>
    <col min="9" max="9" width="24.7109375" customWidth="1"/>
    <col min="13" max="13" width="16" customWidth="1"/>
    <col min="14" max="14" width="13.85546875" customWidth="1"/>
    <col min="16" max="16" width="10.7109375" customWidth="1"/>
    <col min="17" max="17" width="11.42578125" customWidth="1"/>
    <col min="19" max="19" width="10.5703125" customWidth="1"/>
  </cols>
  <sheetData>
    <row r="1" spans="1:2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63</v>
      </c>
      <c r="J1" t="s">
        <v>94</v>
      </c>
      <c r="K1" t="s">
        <v>40</v>
      </c>
      <c r="L1" t="s">
        <v>41</v>
      </c>
    </row>
    <row r="2" spans="1:21" ht="15.75" x14ac:dyDescent="0.25">
      <c r="A2">
        <v>1</v>
      </c>
      <c r="B2" t="s">
        <v>15</v>
      </c>
      <c r="C2">
        <v>1</v>
      </c>
      <c r="D2">
        <v>1</v>
      </c>
      <c r="E2">
        <v>1</v>
      </c>
      <c r="F2">
        <v>1</v>
      </c>
      <c r="H2" t="s">
        <v>8</v>
      </c>
      <c r="I2">
        <v>136.806722689076</v>
      </c>
      <c r="J2">
        <f xml:space="preserve"> AVERAGE(I2,I3,I4)</f>
        <v>137.11484593837534</v>
      </c>
      <c r="K2">
        <f>STDEV(I2,I3,I4)</f>
        <v>1.4946018568014079</v>
      </c>
      <c r="L2">
        <f>K2/1.73</f>
        <v>0.86393170913376183</v>
      </c>
      <c r="O2" s="7"/>
      <c r="P2" s="7"/>
      <c r="Q2" s="5"/>
      <c r="R2" s="8" t="s">
        <v>47</v>
      </c>
      <c r="S2" s="8" t="s">
        <v>49</v>
      </c>
      <c r="T2" s="8" t="s">
        <v>51</v>
      </c>
      <c r="U2" s="8"/>
    </row>
    <row r="3" spans="1:21" x14ac:dyDescent="0.25">
      <c r="A3">
        <v>2</v>
      </c>
      <c r="B3">
        <v>1</v>
      </c>
      <c r="C3">
        <v>1</v>
      </c>
      <c r="D3">
        <v>1</v>
      </c>
      <c r="E3">
        <v>1</v>
      </c>
      <c r="F3">
        <v>2</v>
      </c>
      <c r="I3">
        <v>138.73949579831901</v>
      </c>
      <c r="R3" t="s">
        <v>48</v>
      </c>
      <c r="S3" t="s">
        <v>50</v>
      </c>
      <c r="T3" t="s">
        <v>52</v>
      </c>
    </row>
    <row r="4" spans="1:21" x14ac:dyDescent="0.25">
      <c r="A4">
        <v>3</v>
      </c>
      <c r="B4">
        <v>1</v>
      </c>
      <c r="C4">
        <v>1</v>
      </c>
      <c r="D4">
        <v>1</v>
      </c>
      <c r="E4">
        <v>1</v>
      </c>
      <c r="F4">
        <v>3</v>
      </c>
      <c r="I4">
        <v>135.79831932773101</v>
      </c>
      <c r="N4" s="8"/>
      <c r="O4" s="9" t="s">
        <v>45</v>
      </c>
      <c r="P4" s="9" t="s">
        <v>42</v>
      </c>
      <c r="Q4" s="9" t="s">
        <v>43</v>
      </c>
      <c r="R4">
        <f>(O5-O6)/O5*100</f>
        <v>-37.364657814095871</v>
      </c>
      <c r="S4">
        <f>(P6-P5)/P5*100</f>
        <v>8.0715850986123439</v>
      </c>
      <c r="T4">
        <f>(Q6-Q5)/Q5*100</f>
        <v>27.969307251701895</v>
      </c>
    </row>
    <row r="5" spans="1:21" x14ac:dyDescent="0.25">
      <c r="A5">
        <v>4</v>
      </c>
      <c r="B5">
        <v>1</v>
      </c>
      <c r="C5">
        <v>1</v>
      </c>
      <c r="D5">
        <v>1</v>
      </c>
      <c r="E5">
        <v>2</v>
      </c>
      <c r="F5">
        <v>1</v>
      </c>
      <c r="H5" t="s">
        <v>9</v>
      </c>
      <c r="I5">
        <v>237.56302521008399</v>
      </c>
      <c r="J5">
        <f xml:space="preserve"> AVERAGE(I5,I6,I7)</f>
        <v>230.08403361344531</v>
      </c>
      <c r="K5">
        <f>STDEV(I5,I6,I7)</f>
        <v>6.9970284329968635</v>
      </c>
      <c r="L5">
        <f>K5/1.73</f>
        <v>4.0445251057785336</v>
      </c>
      <c r="M5" s="9" t="s">
        <v>53</v>
      </c>
      <c r="N5" s="9" t="s">
        <v>44</v>
      </c>
      <c r="O5">
        <f>J2</f>
        <v>137.11484593837534</v>
      </c>
      <c r="P5">
        <f>J5</f>
        <v>230.08403361344531</v>
      </c>
      <c r="Q5">
        <f>J8</f>
        <v>259.18767507002832</v>
      </c>
    </row>
    <row r="6" spans="1:21" x14ac:dyDescent="0.25">
      <c r="A6">
        <v>5</v>
      </c>
      <c r="B6">
        <v>1</v>
      </c>
      <c r="C6">
        <v>1</v>
      </c>
      <c r="D6">
        <v>1</v>
      </c>
      <c r="E6">
        <v>2</v>
      </c>
      <c r="F6">
        <v>2</v>
      </c>
      <c r="I6">
        <v>228.99159663865501</v>
      </c>
      <c r="M6" s="9"/>
      <c r="N6" s="9" t="s">
        <v>46</v>
      </c>
      <c r="O6">
        <f>J11</f>
        <v>188.34733893557402</v>
      </c>
      <c r="P6">
        <f>J14</f>
        <v>248.65546218487438</v>
      </c>
      <c r="Q6">
        <f>J17</f>
        <v>331.6806722689073</v>
      </c>
    </row>
    <row r="7" spans="1:21" x14ac:dyDescent="0.25">
      <c r="A7">
        <v>6</v>
      </c>
      <c r="B7">
        <v>1</v>
      </c>
      <c r="C7">
        <v>1</v>
      </c>
      <c r="D7">
        <v>1</v>
      </c>
      <c r="E7">
        <v>2</v>
      </c>
      <c r="F7">
        <v>3</v>
      </c>
      <c r="I7">
        <v>223.697478991597</v>
      </c>
      <c r="M7" s="9" t="s">
        <v>68</v>
      </c>
      <c r="N7" s="9" t="s">
        <v>44</v>
      </c>
      <c r="O7">
        <f>J20</f>
        <v>142.35294117647061</v>
      </c>
      <c r="P7">
        <f>J23</f>
        <v>214.53781512605067</v>
      </c>
      <c r="Q7">
        <f>J26</f>
        <v>262.40896358543398</v>
      </c>
      <c r="R7">
        <f>(O7-O8)/O7*100</f>
        <v>-19.698937426209937</v>
      </c>
      <c r="S7">
        <f>(P8-P7)/P7*100</f>
        <v>20.020890455672927</v>
      </c>
      <c r="T7">
        <f>(Q8-Q7)/Q7*100</f>
        <v>20.492100768573955</v>
      </c>
    </row>
    <row r="8" spans="1:21" x14ac:dyDescent="0.25">
      <c r="A8">
        <v>7</v>
      </c>
      <c r="B8">
        <v>1</v>
      </c>
      <c r="C8">
        <v>1</v>
      </c>
      <c r="D8">
        <v>1</v>
      </c>
      <c r="E8">
        <v>3</v>
      </c>
      <c r="F8">
        <v>1</v>
      </c>
      <c r="H8" t="s">
        <v>10</v>
      </c>
      <c r="I8">
        <v>253.025210084034</v>
      </c>
      <c r="J8">
        <f xml:space="preserve"> AVERAGE(I8,I9,I10)</f>
        <v>259.18767507002832</v>
      </c>
      <c r="K8">
        <f>STDEV(I8,I9,I10)</f>
        <v>5.3901738868971885</v>
      </c>
      <c r="L8">
        <f>K8/1.73</f>
        <v>3.1157074490735193</v>
      </c>
      <c r="M8" s="9"/>
      <c r="N8" s="9" t="s">
        <v>46</v>
      </c>
      <c r="O8">
        <f>J29</f>
        <v>170.394957983193</v>
      </c>
      <c r="P8">
        <f>J32</f>
        <v>257.49019607843138</v>
      </c>
      <c r="Q8">
        <f>J35</f>
        <v>316.18207282913164</v>
      </c>
    </row>
    <row r="9" spans="1:21" x14ac:dyDescent="0.25">
      <c r="A9">
        <v>8</v>
      </c>
      <c r="B9">
        <v>1</v>
      </c>
      <c r="C9">
        <v>1</v>
      </c>
      <c r="D9">
        <v>1</v>
      </c>
      <c r="E9">
        <v>3</v>
      </c>
      <c r="F9">
        <v>2</v>
      </c>
      <c r="I9">
        <v>263.02521008403397</v>
      </c>
      <c r="N9" s="9" t="s">
        <v>41</v>
      </c>
      <c r="O9">
        <f>L2</f>
        <v>0.86393170913376183</v>
      </c>
      <c r="P9">
        <f>L29</f>
        <v>4.6474783038012264</v>
      </c>
      <c r="Q9">
        <f>L20</f>
        <v>9.3842814791652547</v>
      </c>
      <c r="R9">
        <f>L29</f>
        <v>4.6474783038012264</v>
      </c>
    </row>
    <row r="10" spans="1:21" x14ac:dyDescent="0.25">
      <c r="A10">
        <v>9</v>
      </c>
      <c r="B10">
        <v>1</v>
      </c>
      <c r="C10">
        <v>1</v>
      </c>
      <c r="D10">
        <v>1</v>
      </c>
      <c r="E10">
        <v>3</v>
      </c>
      <c r="F10">
        <v>3</v>
      </c>
      <c r="I10">
        <v>261.51260504201701</v>
      </c>
      <c r="O10">
        <f>L5</f>
        <v>4.0445251057785336</v>
      </c>
      <c r="P10">
        <f>L14</f>
        <v>22.07739960566914</v>
      </c>
      <c r="Q10">
        <f>L23</f>
        <v>2.2137327177549428</v>
      </c>
      <c r="R10">
        <f>L32</f>
        <v>13.477927550622686</v>
      </c>
    </row>
    <row r="11" spans="1:21" x14ac:dyDescent="0.25">
      <c r="A11">
        <v>10</v>
      </c>
      <c r="B11">
        <v>1</v>
      </c>
      <c r="C11">
        <v>2</v>
      </c>
      <c r="D11">
        <v>2</v>
      </c>
      <c r="E11">
        <v>1</v>
      </c>
      <c r="F11">
        <v>1</v>
      </c>
      <c r="G11" t="s">
        <v>6</v>
      </c>
      <c r="H11" t="s">
        <v>11</v>
      </c>
      <c r="I11">
        <v>188.90756302521001</v>
      </c>
      <c r="J11">
        <f xml:space="preserve"> AVERAGE(I11,I12,I13)</f>
        <v>188.34733893557402</v>
      </c>
      <c r="K11">
        <f>STDEV(I11,I12,I13)</f>
        <v>4.2295991234010932</v>
      </c>
      <c r="L11">
        <f>K11/1.73</f>
        <v>2.4448549846249095</v>
      </c>
      <c r="O11">
        <f>L8</f>
        <v>3.1157074490735193</v>
      </c>
      <c r="P11">
        <f>L17</f>
        <v>2.2684790263438765</v>
      </c>
      <c r="Q11">
        <f>L26</f>
        <v>17.535898471288753</v>
      </c>
      <c r="R11">
        <f>L35</f>
        <v>2.2643269226814771</v>
      </c>
    </row>
    <row r="12" spans="1:21" x14ac:dyDescent="0.25">
      <c r="A12">
        <v>11</v>
      </c>
      <c r="B12">
        <v>1</v>
      </c>
      <c r="C12">
        <v>2</v>
      </c>
      <c r="D12">
        <v>2</v>
      </c>
      <c r="E12">
        <v>1</v>
      </c>
      <c r="F12">
        <v>2</v>
      </c>
      <c r="I12">
        <v>183.865546218487</v>
      </c>
    </row>
    <row r="13" spans="1:21" x14ac:dyDescent="0.25">
      <c r="A13">
        <v>12</v>
      </c>
      <c r="B13">
        <v>1</v>
      </c>
      <c r="C13">
        <v>2</v>
      </c>
      <c r="D13">
        <v>2</v>
      </c>
      <c r="E13">
        <v>1</v>
      </c>
      <c r="F13">
        <v>3</v>
      </c>
      <c r="G13" t="s">
        <v>6</v>
      </c>
      <c r="I13">
        <v>192.26890756302501</v>
      </c>
    </row>
    <row r="14" spans="1:21" x14ac:dyDescent="0.25">
      <c r="A14">
        <v>13</v>
      </c>
      <c r="B14">
        <v>1</v>
      </c>
      <c r="C14">
        <v>2</v>
      </c>
      <c r="D14">
        <v>2</v>
      </c>
      <c r="E14">
        <v>2</v>
      </c>
      <c r="F14">
        <v>1</v>
      </c>
      <c r="H14" t="s">
        <v>12</v>
      </c>
      <c r="I14">
        <v>205.04201680672301</v>
      </c>
      <c r="J14">
        <f xml:space="preserve"> AVERAGE(I14,I15,I16)</f>
        <v>248.65546218487438</v>
      </c>
      <c r="K14">
        <f>STDEV(I14,I15,I16)</f>
        <v>38.193901317807608</v>
      </c>
      <c r="L14">
        <f>K14/1.73</f>
        <v>22.07739960566914</v>
      </c>
    </row>
    <row r="15" spans="1:21" x14ac:dyDescent="0.25">
      <c r="A15">
        <v>14</v>
      </c>
      <c r="B15">
        <v>1</v>
      </c>
      <c r="C15">
        <v>2</v>
      </c>
      <c r="D15">
        <v>2</v>
      </c>
      <c r="E15">
        <v>2</v>
      </c>
      <c r="F15">
        <v>2</v>
      </c>
      <c r="I15">
        <v>276.134453781513</v>
      </c>
    </row>
    <row r="16" spans="1:21" x14ac:dyDescent="0.25">
      <c r="A16">
        <v>15</v>
      </c>
      <c r="B16">
        <v>1</v>
      </c>
      <c r="C16">
        <v>2</v>
      </c>
      <c r="D16">
        <v>2</v>
      </c>
      <c r="E16">
        <v>2</v>
      </c>
      <c r="F16">
        <v>3</v>
      </c>
      <c r="I16">
        <v>264.78991596638701</v>
      </c>
    </row>
    <row r="17" spans="1:12" x14ac:dyDescent="0.25">
      <c r="A17">
        <v>16</v>
      </c>
      <c r="B17">
        <v>1</v>
      </c>
      <c r="C17">
        <v>2</v>
      </c>
      <c r="D17">
        <v>2</v>
      </c>
      <c r="E17">
        <v>3</v>
      </c>
      <c r="F17">
        <v>1</v>
      </c>
      <c r="H17" t="s">
        <v>13</v>
      </c>
      <c r="I17">
        <v>332.10084033613401</v>
      </c>
      <c r="J17">
        <f xml:space="preserve"> AVERAGE(I17,I18,I19)</f>
        <v>331.6806722689073</v>
      </c>
      <c r="K17">
        <f>STDEV(I17,I18,I19)</f>
        <v>3.9244687155749061</v>
      </c>
      <c r="L17">
        <f>K17/1.73</f>
        <v>2.2684790263438765</v>
      </c>
    </row>
    <row r="18" spans="1:12" x14ac:dyDescent="0.25">
      <c r="A18">
        <v>17</v>
      </c>
      <c r="B18">
        <v>1</v>
      </c>
      <c r="C18">
        <v>2</v>
      </c>
      <c r="D18">
        <v>2</v>
      </c>
      <c r="E18">
        <v>3</v>
      </c>
      <c r="F18">
        <v>2</v>
      </c>
      <c r="I18">
        <v>327.56302521008399</v>
      </c>
    </row>
    <row r="19" spans="1:12" x14ac:dyDescent="0.25">
      <c r="A19">
        <v>18</v>
      </c>
      <c r="B19">
        <v>1</v>
      </c>
      <c r="C19">
        <v>2</v>
      </c>
      <c r="D19">
        <v>2</v>
      </c>
      <c r="E19">
        <v>3</v>
      </c>
      <c r="F19">
        <v>3</v>
      </c>
      <c r="I19">
        <v>335.37815126050401</v>
      </c>
    </row>
    <row r="20" spans="1:12" x14ac:dyDescent="0.25">
      <c r="A20">
        <v>19</v>
      </c>
      <c r="B20" t="s">
        <v>14</v>
      </c>
      <c r="C20">
        <v>1</v>
      </c>
      <c r="D20">
        <v>1</v>
      </c>
      <c r="E20">
        <v>1</v>
      </c>
      <c r="F20">
        <v>1</v>
      </c>
      <c r="G20" t="s">
        <v>6</v>
      </c>
      <c r="H20" t="s">
        <v>8</v>
      </c>
      <c r="I20">
        <v>160.84033613445382</v>
      </c>
      <c r="J20">
        <f xml:space="preserve"> AVERAGE(I20,I21,I22)</f>
        <v>142.35294117647061</v>
      </c>
      <c r="K20">
        <f>STDEV(I20,I21,I22)</f>
        <v>16.23480695895589</v>
      </c>
      <c r="L20">
        <f>K20/1.73</f>
        <v>9.3842814791652547</v>
      </c>
    </row>
    <row r="21" spans="1:12" x14ac:dyDescent="0.25">
      <c r="A21">
        <v>20</v>
      </c>
      <c r="B21">
        <v>2</v>
      </c>
      <c r="C21">
        <v>1</v>
      </c>
      <c r="D21">
        <v>1</v>
      </c>
      <c r="E21">
        <v>1</v>
      </c>
      <c r="F21">
        <v>2</v>
      </c>
      <c r="I21">
        <v>130.420168067227</v>
      </c>
    </row>
    <row r="22" spans="1:12" x14ac:dyDescent="0.25">
      <c r="A22">
        <v>21</v>
      </c>
      <c r="B22">
        <v>2</v>
      </c>
      <c r="C22">
        <v>1</v>
      </c>
      <c r="D22">
        <v>1</v>
      </c>
      <c r="E22">
        <v>1</v>
      </c>
      <c r="F22">
        <v>3</v>
      </c>
      <c r="I22">
        <v>135.79831932773101</v>
      </c>
    </row>
    <row r="23" spans="1:12" x14ac:dyDescent="0.25">
      <c r="A23">
        <v>22</v>
      </c>
      <c r="B23">
        <v>2</v>
      </c>
      <c r="C23">
        <v>1</v>
      </c>
      <c r="D23">
        <v>1</v>
      </c>
      <c r="E23">
        <v>2</v>
      </c>
      <c r="F23">
        <v>1</v>
      </c>
      <c r="G23" t="s">
        <v>6</v>
      </c>
      <c r="H23" t="s">
        <v>9</v>
      </c>
      <c r="I23">
        <v>218.23529411764699</v>
      </c>
      <c r="J23">
        <f xml:space="preserve"> AVERAGE(I23,I24,I25)</f>
        <v>214.53781512605067</v>
      </c>
      <c r="K23">
        <f>STDEV(I23,I24,I25)</f>
        <v>3.8297576017160511</v>
      </c>
      <c r="L23">
        <f>K23/1.73</f>
        <v>2.2137327177549428</v>
      </c>
    </row>
    <row r="24" spans="1:12" x14ac:dyDescent="0.25">
      <c r="A24">
        <v>23</v>
      </c>
      <c r="B24">
        <v>2</v>
      </c>
      <c r="C24">
        <v>1</v>
      </c>
      <c r="D24">
        <v>1</v>
      </c>
      <c r="E24">
        <v>2</v>
      </c>
      <c r="F24">
        <v>2</v>
      </c>
      <c r="I24">
        <v>214.78991596638701</v>
      </c>
    </row>
    <row r="25" spans="1:12" x14ac:dyDescent="0.25">
      <c r="A25">
        <v>24</v>
      </c>
      <c r="B25">
        <v>2</v>
      </c>
      <c r="C25">
        <v>1</v>
      </c>
      <c r="D25">
        <v>1</v>
      </c>
      <c r="E25">
        <v>2</v>
      </c>
      <c r="F25">
        <v>3</v>
      </c>
      <c r="I25">
        <v>210.58823529411799</v>
      </c>
    </row>
    <row r="26" spans="1:12" x14ac:dyDescent="0.25">
      <c r="A26">
        <v>25</v>
      </c>
      <c r="B26">
        <v>2</v>
      </c>
      <c r="C26">
        <v>1</v>
      </c>
      <c r="D26">
        <v>1</v>
      </c>
      <c r="E26">
        <v>3</v>
      </c>
      <c r="F26">
        <v>1</v>
      </c>
      <c r="H26" t="s">
        <v>10</v>
      </c>
      <c r="I26">
        <v>227.394957983193</v>
      </c>
      <c r="J26">
        <f xml:space="preserve"> AVERAGE(I26,I27,I28)</f>
        <v>262.40896358543398</v>
      </c>
      <c r="K26">
        <f>STDEV(I26,I27,I28)</f>
        <v>30.33710435532954</v>
      </c>
      <c r="L26">
        <f>K26/1.73</f>
        <v>17.535898471288753</v>
      </c>
    </row>
    <row r="27" spans="1:12" x14ac:dyDescent="0.25">
      <c r="A27">
        <v>26</v>
      </c>
      <c r="B27">
        <v>2</v>
      </c>
      <c r="C27">
        <v>1</v>
      </c>
      <c r="D27">
        <v>1</v>
      </c>
      <c r="E27">
        <v>3</v>
      </c>
      <c r="F27">
        <v>2</v>
      </c>
      <c r="I27">
        <v>278.99159663865498</v>
      </c>
    </row>
    <row r="28" spans="1:12" x14ac:dyDescent="0.25">
      <c r="A28">
        <v>27</v>
      </c>
      <c r="B28">
        <v>2</v>
      </c>
      <c r="C28">
        <v>1</v>
      </c>
      <c r="D28">
        <v>1</v>
      </c>
      <c r="E28">
        <v>3</v>
      </c>
      <c r="F28">
        <v>3</v>
      </c>
      <c r="I28">
        <v>280.84033613445399</v>
      </c>
    </row>
    <row r="29" spans="1:12" x14ac:dyDescent="0.25">
      <c r="A29">
        <v>28</v>
      </c>
      <c r="B29">
        <v>2</v>
      </c>
      <c r="C29">
        <v>2</v>
      </c>
      <c r="D29">
        <v>2</v>
      </c>
      <c r="E29">
        <v>1</v>
      </c>
      <c r="F29">
        <v>1</v>
      </c>
      <c r="G29" t="s">
        <v>6</v>
      </c>
      <c r="H29" t="s">
        <v>11</v>
      </c>
      <c r="I29">
        <v>177.756302521008</v>
      </c>
      <c r="J29">
        <f xml:space="preserve"> AVERAGE(I29,I30,I31)</f>
        <v>170.394957983193</v>
      </c>
      <c r="K29">
        <f>STDEV(I29,I30,I31)</f>
        <v>8.0401374655761213</v>
      </c>
      <c r="L29">
        <f>K29/1.73</f>
        <v>4.6474783038012264</v>
      </c>
    </row>
    <row r="30" spans="1:12" x14ac:dyDescent="0.25">
      <c r="A30">
        <v>29</v>
      </c>
      <c r="B30">
        <v>2</v>
      </c>
      <c r="C30">
        <v>2</v>
      </c>
      <c r="D30">
        <v>2</v>
      </c>
      <c r="E30">
        <v>1</v>
      </c>
      <c r="F30">
        <v>2</v>
      </c>
      <c r="I30">
        <v>171.613445378151</v>
      </c>
    </row>
    <row r="31" spans="1:12" x14ac:dyDescent="0.25">
      <c r="A31">
        <v>30</v>
      </c>
      <c r="B31">
        <v>2</v>
      </c>
      <c r="C31">
        <v>2</v>
      </c>
      <c r="D31">
        <v>2</v>
      </c>
      <c r="E31">
        <v>1</v>
      </c>
      <c r="F31">
        <v>3</v>
      </c>
      <c r="I31">
        <v>161.81512605041999</v>
      </c>
    </row>
    <row r="32" spans="1:12" x14ac:dyDescent="0.25">
      <c r="A32">
        <v>31</v>
      </c>
      <c r="B32">
        <v>2</v>
      </c>
      <c r="C32">
        <v>2</v>
      </c>
      <c r="D32">
        <v>2</v>
      </c>
      <c r="E32">
        <v>2</v>
      </c>
      <c r="F32">
        <v>1</v>
      </c>
      <c r="H32" t="s">
        <v>12</v>
      </c>
      <c r="I32">
        <v>281.37815126050401</v>
      </c>
      <c r="J32">
        <f xml:space="preserve"> AVERAGE(I32,I33,I34)</f>
        <v>257.49019607843138</v>
      </c>
      <c r="K32">
        <f>STDEV(I32,I33,I34)</f>
        <v>23.316814662577247</v>
      </c>
      <c r="L32">
        <f>K32/1.73</f>
        <v>13.477927550622686</v>
      </c>
    </row>
    <row r="33" spans="1:12" x14ac:dyDescent="0.25">
      <c r="A33">
        <v>32</v>
      </c>
      <c r="B33">
        <v>2</v>
      </c>
      <c r="C33">
        <v>2</v>
      </c>
      <c r="D33">
        <v>2</v>
      </c>
      <c r="E33">
        <v>2</v>
      </c>
      <c r="F33">
        <v>2</v>
      </c>
      <c r="I33">
        <v>256.302521008403</v>
      </c>
    </row>
    <row r="34" spans="1:12" x14ac:dyDescent="0.25">
      <c r="A34">
        <v>33</v>
      </c>
      <c r="B34">
        <v>2</v>
      </c>
      <c r="C34">
        <v>2</v>
      </c>
      <c r="D34">
        <v>2</v>
      </c>
      <c r="E34">
        <v>2</v>
      </c>
      <c r="F34">
        <v>3</v>
      </c>
      <c r="I34">
        <v>234.78991596638701</v>
      </c>
    </row>
    <row r="35" spans="1:12" x14ac:dyDescent="0.25">
      <c r="A35">
        <v>34</v>
      </c>
      <c r="B35">
        <v>2</v>
      </c>
      <c r="C35">
        <v>2</v>
      </c>
      <c r="D35">
        <v>2</v>
      </c>
      <c r="E35">
        <v>3</v>
      </c>
      <c r="F35">
        <v>1</v>
      </c>
      <c r="H35" t="s">
        <v>13</v>
      </c>
      <c r="I35">
        <v>319.38655462184897</v>
      </c>
      <c r="J35">
        <f xml:space="preserve"> AVERAGE(I35,I36,I37)</f>
        <v>316.18207282913164</v>
      </c>
      <c r="K35">
        <f>STDEV(I35,I36,I37)</f>
        <v>3.9172855762389553</v>
      </c>
      <c r="L35">
        <f>K35/1.73</f>
        <v>2.2643269226814771</v>
      </c>
    </row>
    <row r="36" spans="1:12" x14ac:dyDescent="0.25">
      <c r="A36">
        <v>35</v>
      </c>
      <c r="B36">
        <v>2</v>
      </c>
      <c r="C36">
        <v>2</v>
      </c>
      <c r="D36">
        <v>2</v>
      </c>
      <c r="E36">
        <v>3</v>
      </c>
      <c r="F36">
        <v>2</v>
      </c>
      <c r="I36">
        <v>317.34453781512599</v>
      </c>
    </row>
    <row r="37" spans="1:12" x14ac:dyDescent="0.25">
      <c r="A37">
        <v>36</v>
      </c>
      <c r="B37">
        <v>2</v>
      </c>
      <c r="C37">
        <v>2</v>
      </c>
      <c r="D37">
        <v>2</v>
      </c>
      <c r="E37">
        <v>3</v>
      </c>
      <c r="F37">
        <v>3</v>
      </c>
      <c r="I37">
        <v>311.81512605042002</v>
      </c>
    </row>
    <row r="38" spans="1:12" x14ac:dyDescent="0.25">
      <c r="I38">
        <v>485.37815126050418</v>
      </c>
    </row>
    <row r="39" spans="1:12" x14ac:dyDescent="0.25">
      <c r="I39">
        <v>456.30252100840335</v>
      </c>
    </row>
    <row r="40" spans="1:12" x14ac:dyDescent="0.25">
      <c r="I40">
        <v>434.7899159663865</v>
      </c>
    </row>
    <row r="41" spans="1:12" x14ac:dyDescent="0.25">
      <c r="I41">
        <v>486.38655462184875</v>
      </c>
    </row>
    <row r="42" spans="1:12" x14ac:dyDescent="0.25">
      <c r="I42">
        <v>461.34453781512605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G7" workbookViewId="0">
      <selection activeCell="S23" sqref="S23"/>
    </sheetView>
  </sheetViews>
  <sheetFormatPr defaultRowHeight="15" x14ac:dyDescent="0.25"/>
  <cols>
    <col min="8" max="8" width="24.42578125" customWidth="1"/>
    <col min="9" max="9" width="16.85546875" customWidth="1"/>
    <col min="10" max="10" width="13.42578125" customWidth="1"/>
    <col min="13" max="13" width="12.5703125" customWidth="1"/>
    <col min="14" max="14" width="9.85546875" bestFit="1" customWidth="1"/>
    <col min="15" max="15" width="12" bestFit="1" customWidth="1"/>
    <col min="16" max="16" width="12.42578125" bestFit="1" customWidth="1"/>
    <col min="17" max="17" width="13.7109375" bestFit="1" customWidth="1"/>
    <col min="18" max="18" width="12" bestFit="1" customWidth="1"/>
    <col min="19" max="20" width="12.7109375" bestFit="1" customWidth="1"/>
  </cols>
  <sheetData>
    <row r="1" spans="1:2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78</v>
      </c>
      <c r="J1" t="s">
        <v>80</v>
      </c>
      <c r="K1" t="s">
        <v>40</v>
      </c>
      <c r="L1" t="s">
        <v>41</v>
      </c>
    </row>
    <row r="2" spans="1:21" ht="15.75" x14ac:dyDescent="0.25">
      <c r="A2">
        <v>1</v>
      </c>
      <c r="B2" t="s">
        <v>15</v>
      </c>
      <c r="C2">
        <v>1</v>
      </c>
      <c r="D2">
        <v>1</v>
      </c>
      <c r="E2">
        <v>1</v>
      </c>
      <c r="F2">
        <v>1</v>
      </c>
      <c r="H2" t="s">
        <v>8</v>
      </c>
      <c r="I2">
        <v>24.13</v>
      </c>
      <c r="J2">
        <f xml:space="preserve"> AVERAGE(I2,I3,I4)</f>
        <v>26.45</v>
      </c>
      <c r="K2">
        <f>STDEV(I2,I3,I4)</f>
        <v>2.4318100254748529</v>
      </c>
      <c r="L2">
        <f>K2/1.73</f>
        <v>1.4056705349565624</v>
      </c>
      <c r="O2" s="7"/>
      <c r="P2" s="7"/>
      <c r="Q2" s="5"/>
      <c r="R2" s="8" t="s">
        <v>47</v>
      </c>
      <c r="S2" s="8" t="s">
        <v>49</v>
      </c>
      <c r="T2" s="8" t="s">
        <v>51</v>
      </c>
      <c r="U2" s="8"/>
    </row>
    <row r="3" spans="1:21" x14ac:dyDescent="0.25">
      <c r="A3">
        <v>2</v>
      </c>
      <c r="B3">
        <v>1</v>
      </c>
      <c r="C3">
        <v>1</v>
      </c>
      <c r="D3">
        <v>1</v>
      </c>
      <c r="E3">
        <v>1</v>
      </c>
      <c r="F3">
        <v>2</v>
      </c>
      <c r="I3">
        <v>28.98</v>
      </c>
      <c r="R3" t="s">
        <v>48</v>
      </c>
      <c r="S3" t="s">
        <v>50</v>
      </c>
      <c r="T3" t="s">
        <v>52</v>
      </c>
    </row>
    <row r="4" spans="1:21" x14ac:dyDescent="0.25">
      <c r="A4">
        <v>3</v>
      </c>
      <c r="B4">
        <v>1</v>
      </c>
      <c r="C4">
        <v>1</v>
      </c>
      <c r="D4">
        <v>1</v>
      </c>
      <c r="E4">
        <v>1</v>
      </c>
      <c r="F4">
        <v>3</v>
      </c>
      <c r="I4">
        <v>26.24</v>
      </c>
      <c r="N4" s="8"/>
      <c r="O4" s="9" t="s">
        <v>45</v>
      </c>
      <c r="P4" s="9" t="s">
        <v>42</v>
      </c>
      <c r="Q4" s="9" t="s">
        <v>43</v>
      </c>
      <c r="R4">
        <f>(O5-O6)/O5*100</f>
        <v>18.764965343415241</v>
      </c>
      <c r="S4">
        <f>(P6-P5)/P5*100</f>
        <v>-22.231750455568651</v>
      </c>
      <c r="T4">
        <f>(Q6-Q5)/Q5*100</f>
        <v>-7.4221200083629535</v>
      </c>
    </row>
    <row r="5" spans="1:21" x14ac:dyDescent="0.25">
      <c r="A5">
        <v>4</v>
      </c>
      <c r="B5">
        <v>1</v>
      </c>
      <c r="C5">
        <v>1</v>
      </c>
      <c r="D5">
        <v>1</v>
      </c>
      <c r="E5">
        <v>2</v>
      </c>
      <c r="F5">
        <v>1</v>
      </c>
      <c r="H5" t="s">
        <v>9</v>
      </c>
      <c r="I5">
        <v>30.12</v>
      </c>
      <c r="J5">
        <f xml:space="preserve"> AVERAGE(I5,I6,I7)</f>
        <v>31.096666666666664</v>
      </c>
      <c r="K5">
        <f>STDEV(I5,I6,I7)</f>
        <v>1.6313900003779984</v>
      </c>
      <c r="L5">
        <f>K5/1.73</f>
        <v>0.94300000021849617</v>
      </c>
      <c r="M5" s="9" t="s">
        <v>53</v>
      </c>
      <c r="N5" s="9" t="s">
        <v>44</v>
      </c>
      <c r="O5">
        <f>J2</f>
        <v>26.45</v>
      </c>
      <c r="P5">
        <f>J5</f>
        <v>31.096666666666664</v>
      </c>
      <c r="Q5">
        <f>J8</f>
        <v>31.886666666666667</v>
      </c>
    </row>
    <row r="6" spans="1:21" x14ac:dyDescent="0.25">
      <c r="A6">
        <v>5</v>
      </c>
      <c r="B6">
        <v>1</v>
      </c>
      <c r="C6">
        <v>1</v>
      </c>
      <c r="D6">
        <v>1</v>
      </c>
      <c r="E6">
        <v>2</v>
      </c>
      <c r="F6">
        <v>2</v>
      </c>
      <c r="I6">
        <v>32.979999999999997</v>
      </c>
      <c r="M6" s="9"/>
      <c r="N6" s="9" t="s">
        <v>46</v>
      </c>
      <c r="O6">
        <f>J11</f>
        <v>21.486666666666668</v>
      </c>
      <c r="P6">
        <f>J14</f>
        <v>24.183333333333334</v>
      </c>
      <c r="Q6">
        <f>J17</f>
        <v>29.52</v>
      </c>
    </row>
    <row r="7" spans="1:21" x14ac:dyDescent="0.25">
      <c r="A7">
        <v>6</v>
      </c>
      <c r="B7">
        <v>1</v>
      </c>
      <c r="C7">
        <v>1</v>
      </c>
      <c r="D7">
        <v>1</v>
      </c>
      <c r="E7">
        <v>2</v>
      </c>
      <c r="F7">
        <v>3</v>
      </c>
      <c r="I7">
        <v>30.19</v>
      </c>
      <c r="M7" s="9" t="s">
        <v>68</v>
      </c>
      <c r="N7" s="9" t="s">
        <v>44</v>
      </c>
      <c r="O7">
        <f>J20</f>
        <v>24.45</v>
      </c>
      <c r="P7">
        <f>J23</f>
        <v>26.430000000000003</v>
      </c>
      <c r="Q7">
        <f>J26</f>
        <v>28.553333333333331</v>
      </c>
      <c r="R7">
        <f>(O7-O8)/O7*100</f>
        <v>16.209952283571909</v>
      </c>
      <c r="S7">
        <f>(P8-P7)/P7*100</f>
        <v>-8.5004414175810421</v>
      </c>
      <c r="T7">
        <f>(Q8-Q7)/Q7*100</f>
        <v>3.3854774690637477</v>
      </c>
    </row>
    <row r="8" spans="1:21" x14ac:dyDescent="0.25">
      <c r="A8">
        <v>7</v>
      </c>
      <c r="B8">
        <v>1</v>
      </c>
      <c r="C8">
        <v>1</v>
      </c>
      <c r="D8">
        <v>1</v>
      </c>
      <c r="E8">
        <v>3</v>
      </c>
      <c r="F8">
        <v>1</v>
      </c>
      <c r="H8" t="s">
        <v>10</v>
      </c>
      <c r="I8">
        <v>32.090000000000003</v>
      </c>
      <c r="J8">
        <f xml:space="preserve"> AVERAGE(I8,I9,I10)</f>
        <v>31.886666666666667</v>
      </c>
      <c r="K8">
        <f>STDEV(I8,I9,I10)</f>
        <v>1.5748756564673092</v>
      </c>
      <c r="L8">
        <f>K8/1.73</f>
        <v>0.91033274940306896</v>
      </c>
      <c r="M8" s="9"/>
      <c r="N8" s="9" t="s">
        <v>46</v>
      </c>
      <c r="O8">
        <f>J29</f>
        <v>20.486666666666668</v>
      </c>
      <c r="P8">
        <f>J32</f>
        <v>24.183333333333334</v>
      </c>
      <c r="Q8">
        <f>J35</f>
        <v>29.52</v>
      </c>
    </row>
    <row r="9" spans="1:21" x14ac:dyDescent="0.25">
      <c r="A9">
        <v>8</v>
      </c>
      <c r="B9">
        <v>1</v>
      </c>
      <c r="C9">
        <v>1</v>
      </c>
      <c r="D9">
        <v>1</v>
      </c>
      <c r="E9">
        <v>3</v>
      </c>
      <c r="F9">
        <v>2</v>
      </c>
      <c r="I9">
        <v>33.35</v>
      </c>
      <c r="N9" s="9" t="s">
        <v>41</v>
      </c>
      <c r="O9">
        <f>L2</f>
        <v>1.4056705349565624</v>
      </c>
      <c r="P9">
        <f>L29</f>
        <v>1.7452467950216128</v>
      </c>
      <c r="Q9">
        <f>L20</f>
        <v>0.39783738283398251</v>
      </c>
      <c r="R9">
        <f>L29</f>
        <v>1.7452467950216128</v>
      </c>
    </row>
    <row r="10" spans="1:21" x14ac:dyDescent="0.25">
      <c r="A10">
        <v>9</v>
      </c>
      <c r="B10">
        <v>1</v>
      </c>
      <c r="C10">
        <v>1</v>
      </c>
      <c r="D10">
        <v>1</v>
      </c>
      <c r="E10">
        <v>3</v>
      </c>
      <c r="F10">
        <v>3</v>
      </c>
      <c r="I10">
        <v>30.22</v>
      </c>
      <c r="O10">
        <f>L5</f>
        <v>0.94300000021849617</v>
      </c>
      <c r="P10">
        <f>L14</f>
        <v>1.4412704908970235</v>
      </c>
      <c r="Q10">
        <f>L23</f>
        <v>0.91543248761438767</v>
      </c>
      <c r="R10">
        <f>L32</f>
        <v>0.92792722069394307</v>
      </c>
    </row>
    <row r="11" spans="1:21" x14ac:dyDescent="0.25">
      <c r="A11">
        <v>10</v>
      </c>
      <c r="B11">
        <v>1</v>
      </c>
      <c r="C11">
        <v>2</v>
      </c>
      <c r="D11">
        <v>2</v>
      </c>
      <c r="E11">
        <v>1</v>
      </c>
      <c r="F11">
        <v>1</v>
      </c>
      <c r="G11" t="s">
        <v>6</v>
      </c>
      <c r="H11" t="s">
        <v>11</v>
      </c>
      <c r="I11">
        <v>14.44</v>
      </c>
      <c r="J11">
        <f xml:space="preserve"> AVERAGE(I11,I12,I13)</f>
        <v>21.486666666666668</v>
      </c>
      <c r="K11">
        <f>STDEV(I11,I12,I13)</f>
        <v>8.4744341010673487</v>
      </c>
      <c r="L11">
        <f>K11/1.73</f>
        <v>4.8985168214262131</v>
      </c>
      <c r="O11">
        <f>L8</f>
        <v>0.91033274940306896</v>
      </c>
      <c r="P11">
        <f>L17</f>
        <v>1.4218713254334043</v>
      </c>
      <c r="Q11">
        <f>L26</f>
        <v>1.4111901220853864</v>
      </c>
      <c r="R11">
        <f>L35</f>
        <v>1.4218713254334043</v>
      </c>
    </row>
    <row r="12" spans="1:21" x14ac:dyDescent="0.25">
      <c r="A12">
        <v>11</v>
      </c>
      <c r="B12">
        <v>1</v>
      </c>
      <c r="C12">
        <v>2</v>
      </c>
      <c r="D12">
        <v>2</v>
      </c>
      <c r="E12">
        <v>1</v>
      </c>
      <c r="F12">
        <v>2</v>
      </c>
      <c r="I12">
        <v>19.13</v>
      </c>
    </row>
    <row r="13" spans="1:21" x14ac:dyDescent="0.25">
      <c r="A13">
        <v>12</v>
      </c>
      <c r="B13">
        <v>1</v>
      </c>
      <c r="C13">
        <v>2</v>
      </c>
      <c r="D13">
        <v>2</v>
      </c>
      <c r="E13">
        <v>1</v>
      </c>
      <c r="F13">
        <v>3</v>
      </c>
      <c r="G13" t="s">
        <v>6</v>
      </c>
      <c r="I13">
        <v>30.89</v>
      </c>
    </row>
    <row r="14" spans="1:21" x14ac:dyDescent="0.25">
      <c r="A14">
        <v>13</v>
      </c>
      <c r="B14">
        <v>1</v>
      </c>
      <c r="C14">
        <v>2</v>
      </c>
      <c r="D14">
        <v>2</v>
      </c>
      <c r="E14">
        <v>2</v>
      </c>
      <c r="F14">
        <v>1</v>
      </c>
      <c r="H14" t="s">
        <v>12</v>
      </c>
      <c r="I14">
        <v>26.89</v>
      </c>
      <c r="J14">
        <f xml:space="preserve"> AVERAGE(I14,I15,I16)</f>
        <v>24.183333333333334</v>
      </c>
      <c r="K14">
        <f>STDEV(I14,I15,I16)</f>
        <v>2.4933979492518508</v>
      </c>
      <c r="L14">
        <f>K14/1.73</f>
        <v>1.4412704908970235</v>
      </c>
    </row>
    <row r="15" spans="1:21" x14ac:dyDescent="0.25">
      <c r="A15">
        <v>14</v>
      </c>
      <c r="B15">
        <v>1</v>
      </c>
      <c r="C15">
        <v>2</v>
      </c>
      <c r="D15">
        <v>2</v>
      </c>
      <c r="E15">
        <v>2</v>
      </c>
      <c r="F15">
        <v>2</v>
      </c>
      <c r="I15">
        <v>23.68</v>
      </c>
    </row>
    <row r="16" spans="1:21" x14ac:dyDescent="0.25">
      <c r="A16">
        <v>15</v>
      </c>
      <c r="B16">
        <v>1</v>
      </c>
      <c r="C16">
        <v>2</v>
      </c>
      <c r="D16">
        <v>2</v>
      </c>
      <c r="E16">
        <v>2</v>
      </c>
      <c r="F16">
        <v>3</v>
      </c>
      <c r="I16">
        <v>21.98</v>
      </c>
    </row>
    <row r="17" spans="1:12" x14ac:dyDescent="0.25">
      <c r="A17">
        <v>16</v>
      </c>
      <c r="B17">
        <v>1</v>
      </c>
      <c r="C17">
        <v>2</v>
      </c>
      <c r="D17">
        <v>2</v>
      </c>
      <c r="E17">
        <v>3</v>
      </c>
      <c r="F17">
        <v>1</v>
      </c>
      <c r="H17" t="s">
        <v>13</v>
      </c>
      <c r="I17">
        <v>26.68</v>
      </c>
      <c r="J17">
        <f xml:space="preserve"> AVERAGE(I17,I18,I19)</f>
        <v>29.52</v>
      </c>
      <c r="K17">
        <f>STDEV(I17,I18,I19)</f>
        <v>2.4598373929997894</v>
      </c>
      <c r="L17">
        <f>K17/1.73</f>
        <v>1.4218713254334043</v>
      </c>
    </row>
    <row r="18" spans="1:12" x14ac:dyDescent="0.25">
      <c r="A18">
        <v>17</v>
      </c>
      <c r="B18">
        <v>1</v>
      </c>
      <c r="C18">
        <v>2</v>
      </c>
      <c r="D18">
        <v>2</v>
      </c>
      <c r="E18">
        <v>3</v>
      </c>
      <c r="F18">
        <v>2</v>
      </c>
      <c r="I18">
        <v>30.9</v>
      </c>
    </row>
    <row r="19" spans="1:12" x14ac:dyDescent="0.25">
      <c r="A19">
        <v>18</v>
      </c>
      <c r="B19">
        <v>1</v>
      </c>
      <c r="C19">
        <v>2</v>
      </c>
      <c r="D19">
        <v>2</v>
      </c>
      <c r="E19">
        <v>3</v>
      </c>
      <c r="F19">
        <v>3</v>
      </c>
      <c r="I19">
        <v>30.98</v>
      </c>
    </row>
    <row r="20" spans="1:12" x14ac:dyDescent="0.25">
      <c r="A20">
        <v>19</v>
      </c>
      <c r="B20" t="s">
        <v>14</v>
      </c>
      <c r="C20">
        <v>1</v>
      </c>
      <c r="D20">
        <v>1</v>
      </c>
      <c r="E20">
        <v>1</v>
      </c>
      <c r="F20">
        <v>1</v>
      </c>
      <c r="G20" t="s">
        <v>6</v>
      </c>
      <c r="H20" t="s">
        <v>8</v>
      </c>
      <c r="I20">
        <v>24.13</v>
      </c>
      <c r="J20">
        <f xml:space="preserve"> AVERAGE(I20,I21,I22)</f>
        <v>24.45</v>
      </c>
      <c r="K20">
        <f>STDEV(I20,I21,I22)</f>
        <v>0.6882586723027897</v>
      </c>
      <c r="L20">
        <f>K20/1.73</f>
        <v>0.39783738283398251</v>
      </c>
    </row>
    <row r="21" spans="1:12" x14ac:dyDescent="0.25">
      <c r="A21">
        <v>20</v>
      </c>
      <c r="B21">
        <v>2</v>
      </c>
      <c r="C21">
        <v>1</v>
      </c>
      <c r="D21">
        <v>1</v>
      </c>
      <c r="E21">
        <v>1</v>
      </c>
      <c r="F21">
        <v>2</v>
      </c>
      <c r="I21">
        <v>23.98</v>
      </c>
    </row>
    <row r="22" spans="1:12" x14ac:dyDescent="0.25">
      <c r="A22">
        <v>21</v>
      </c>
      <c r="B22">
        <v>2</v>
      </c>
      <c r="C22">
        <v>1</v>
      </c>
      <c r="D22">
        <v>1</v>
      </c>
      <c r="E22">
        <v>1</v>
      </c>
      <c r="F22">
        <v>3</v>
      </c>
      <c r="I22">
        <v>25.24</v>
      </c>
    </row>
    <row r="23" spans="1:12" x14ac:dyDescent="0.25">
      <c r="A23">
        <v>22</v>
      </c>
      <c r="B23">
        <v>2</v>
      </c>
      <c r="C23">
        <v>1</v>
      </c>
      <c r="D23">
        <v>1</v>
      </c>
      <c r="E23">
        <v>2</v>
      </c>
      <c r="F23">
        <v>1</v>
      </c>
      <c r="G23" t="s">
        <v>6</v>
      </c>
      <c r="H23" t="s">
        <v>9</v>
      </c>
      <c r="I23">
        <v>28.12</v>
      </c>
      <c r="J23">
        <f xml:space="preserve"> AVERAGE(I23,I24,I25)</f>
        <v>26.430000000000003</v>
      </c>
      <c r="K23">
        <f>STDEV(I23,I24,I25)</f>
        <v>1.5836982035728906</v>
      </c>
      <c r="L23">
        <f>K23/1.73</f>
        <v>0.91543248761438767</v>
      </c>
    </row>
    <row r="24" spans="1:12" x14ac:dyDescent="0.25">
      <c r="A24">
        <v>23</v>
      </c>
      <c r="B24">
        <v>2</v>
      </c>
      <c r="C24">
        <v>1</v>
      </c>
      <c r="D24">
        <v>1</v>
      </c>
      <c r="E24">
        <v>2</v>
      </c>
      <c r="F24">
        <v>2</v>
      </c>
      <c r="I24">
        <v>24.98</v>
      </c>
    </row>
    <row r="25" spans="1:12" x14ac:dyDescent="0.25">
      <c r="A25">
        <v>24</v>
      </c>
      <c r="B25">
        <v>2</v>
      </c>
      <c r="C25">
        <v>1</v>
      </c>
      <c r="D25">
        <v>1</v>
      </c>
      <c r="E25">
        <v>2</v>
      </c>
      <c r="F25">
        <v>3</v>
      </c>
      <c r="I25">
        <v>26.19</v>
      </c>
    </row>
    <row r="26" spans="1:12" x14ac:dyDescent="0.25">
      <c r="A26">
        <v>25</v>
      </c>
      <c r="B26">
        <v>2</v>
      </c>
      <c r="C26">
        <v>1</v>
      </c>
      <c r="D26">
        <v>1</v>
      </c>
      <c r="E26">
        <v>3</v>
      </c>
      <c r="F26">
        <v>1</v>
      </c>
      <c r="H26" t="s">
        <v>10</v>
      </c>
      <c r="I26">
        <v>31.09</v>
      </c>
      <c r="J26">
        <f xml:space="preserve"> AVERAGE(I26,I27,I28)</f>
        <v>28.553333333333331</v>
      </c>
      <c r="K26">
        <f>STDEV(I26,I27,I28)</f>
        <v>2.4413589112077183</v>
      </c>
      <c r="L26">
        <f>K26/1.73</f>
        <v>1.4111901220853864</v>
      </c>
    </row>
    <row r="27" spans="1:12" x14ac:dyDescent="0.25">
      <c r="A27">
        <v>26</v>
      </c>
      <c r="B27">
        <v>2</v>
      </c>
      <c r="C27">
        <v>1</v>
      </c>
      <c r="D27">
        <v>1</v>
      </c>
      <c r="E27">
        <v>3</v>
      </c>
      <c r="F27">
        <v>2</v>
      </c>
      <c r="I27">
        <v>28.35</v>
      </c>
    </row>
    <row r="28" spans="1:12" x14ac:dyDescent="0.25">
      <c r="A28">
        <v>27</v>
      </c>
      <c r="B28">
        <v>2</v>
      </c>
      <c r="C28">
        <v>1</v>
      </c>
      <c r="D28">
        <v>1</v>
      </c>
      <c r="E28">
        <v>3</v>
      </c>
      <c r="F28">
        <v>3</v>
      </c>
      <c r="I28">
        <v>26.22</v>
      </c>
    </row>
    <row r="29" spans="1:12" x14ac:dyDescent="0.25">
      <c r="A29">
        <v>28</v>
      </c>
      <c r="B29">
        <v>2</v>
      </c>
      <c r="C29">
        <v>2</v>
      </c>
      <c r="D29">
        <v>2</v>
      </c>
      <c r="E29">
        <v>1</v>
      </c>
      <c r="F29">
        <v>1</v>
      </c>
      <c r="G29" t="s">
        <v>6</v>
      </c>
      <c r="H29" t="s">
        <v>11</v>
      </c>
      <c r="I29">
        <v>19.440000000000001</v>
      </c>
      <c r="J29">
        <f xml:space="preserve"> AVERAGE(I29,I30,I31)</f>
        <v>20.486666666666668</v>
      </c>
      <c r="K29">
        <f>STDEV(I29,I30,I31)</f>
        <v>3.0192769553873902</v>
      </c>
      <c r="L29">
        <f>K29/1.73</f>
        <v>1.7452467950216128</v>
      </c>
    </row>
    <row r="30" spans="1:12" x14ac:dyDescent="0.25">
      <c r="A30">
        <v>29</v>
      </c>
      <c r="B30">
        <v>2</v>
      </c>
      <c r="C30">
        <v>2</v>
      </c>
      <c r="D30">
        <v>2</v>
      </c>
      <c r="E30">
        <v>1</v>
      </c>
      <c r="F30">
        <v>2</v>
      </c>
      <c r="I30">
        <v>18.13</v>
      </c>
    </row>
    <row r="31" spans="1:12" x14ac:dyDescent="0.25">
      <c r="A31">
        <v>30</v>
      </c>
      <c r="B31">
        <v>2</v>
      </c>
      <c r="C31">
        <v>2</v>
      </c>
      <c r="D31">
        <v>2</v>
      </c>
      <c r="E31">
        <v>1</v>
      </c>
      <c r="F31">
        <v>3</v>
      </c>
      <c r="I31">
        <v>23.89</v>
      </c>
    </row>
    <row r="32" spans="1:12" x14ac:dyDescent="0.25">
      <c r="A32">
        <v>31</v>
      </c>
      <c r="B32">
        <v>2</v>
      </c>
      <c r="C32">
        <v>2</v>
      </c>
      <c r="D32">
        <v>2</v>
      </c>
      <c r="E32">
        <v>2</v>
      </c>
      <c r="F32">
        <v>1</v>
      </c>
      <c r="H32" t="s">
        <v>12</v>
      </c>
      <c r="I32">
        <v>22.89</v>
      </c>
      <c r="J32">
        <f xml:space="preserve"> AVERAGE(I32,I33,I34)</f>
        <v>24.183333333333334</v>
      </c>
      <c r="K32">
        <f>STDEV(I32,I33,I34)</f>
        <v>1.6053140918005215</v>
      </c>
      <c r="L32">
        <f>K32/1.73</f>
        <v>0.92792722069394307</v>
      </c>
    </row>
    <row r="33" spans="1:12" x14ac:dyDescent="0.25">
      <c r="A33">
        <v>32</v>
      </c>
      <c r="B33">
        <v>2</v>
      </c>
      <c r="C33">
        <v>2</v>
      </c>
      <c r="D33">
        <v>2</v>
      </c>
      <c r="E33">
        <v>2</v>
      </c>
      <c r="F33">
        <v>2</v>
      </c>
      <c r="I33">
        <v>23.68</v>
      </c>
    </row>
    <row r="34" spans="1:12" x14ac:dyDescent="0.25">
      <c r="A34">
        <v>33</v>
      </c>
      <c r="B34">
        <v>2</v>
      </c>
      <c r="C34">
        <v>2</v>
      </c>
      <c r="D34">
        <v>2</v>
      </c>
      <c r="E34">
        <v>2</v>
      </c>
      <c r="F34">
        <v>3</v>
      </c>
      <c r="I34">
        <v>25.98</v>
      </c>
    </row>
    <row r="35" spans="1:12" x14ac:dyDescent="0.25">
      <c r="A35">
        <v>34</v>
      </c>
      <c r="B35">
        <v>2</v>
      </c>
      <c r="C35">
        <v>2</v>
      </c>
      <c r="D35">
        <v>2</v>
      </c>
      <c r="E35">
        <v>3</v>
      </c>
      <c r="F35">
        <v>1</v>
      </c>
      <c r="H35" t="s">
        <v>13</v>
      </c>
      <c r="I35">
        <v>26.68</v>
      </c>
      <c r="J35">
        <f xml:space="preserve"> AVERAGE(I35,I36,I37)</f>
        <v>29.52</v>
      </c>
      <c r="K35">
        <f>STDEV(I35,I36,I37)</f>
        <v>2.4598373929997894</v>
      </c>
      <c r="L35">
        <f>K35/1.73</f>
        <v>1.4218713254334043</v>
      </c>
    </row>
    <row r="36" spans="1:12" x14ac:dyDescent="0.25">
      <c r="A36">
        <v>35</v>
      </c>
      <c r="B36">
        <v>2</v>
      </c>
      <c r="C36">
        <v>2</v>
      </c>
      <c r="D36">
        <v>2</v>
      </c>
      <c r="E36">
        <v>3</v>
      </c>
      <c r="F36">
        <v>2</v>
      </c>
      <c r="I36">
        <v>30.9</v>
      </c>
    </row>
    <row r="37" spans="1:12" x14ac:dyDescent="0.25">
      <c r="A37">
        <v>36</v>
      </c>
      <c r="B37">
        <v>2</v>
      </c>
      <c r="C37">
        <v>2</v>
      </c>
      <c r="D37">
        <v>2</v>
      </c>
      <c r="E37">
        <v>3</v>
      </c>
      <c r="F37">
        <v>3</v>
      </c>
      <c r="I37">
        <v>30.98</v>
      </c>
    </row>
  </sheetData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H9" workbookViewId="0">
      <selection activeCell="W23" sqref="W23"/>
    </sheetView>
  </sheetViews>
  <sheetFormatPr defaultRowHeight="15" x14ac:dyDescent="0.25"/>
  <cols>
    <col min="8" max="8" width="19.5703125" customWidth="1"/>
    <col min="9" max="9" width="24.7109375" customWidth="1"/>
    <col min="13" max="13" width="16" customWidth="1"/>
    <col min="14" max="14" width="13.85546875" customWidth="1"/>
    <col min="16" max="16" width="10.7109375" customWidth="1"/>
    <col min="17" max="17" width="11.42578125" customWidth="1"/>
    <col min="19" max="19" width="10.5703125" customWidth="1"/>
  </cols>
  <sheetData>
    <row r="1" spans="1:2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61</v>
      </c>
      <c r="J1" t="s">
        <v>61</v>
      </c>
      <c r="K1" t="s">
        <v>40</v>
      </c>
      <c r="L1" t="s">
        <v>41</v>
      </c>
    </row>
    <row r="2" spans="1:21" ht="15.75" x14ac:dyDescent="0.25">
      <c r="A2">
        <v>1</v>
      </c>
      <c r="B2" t="s">
        <v>15</v>
      </c>
      <c r="C2">
        <v>1</v>
      </c>
      <c r="D2">
        <v>1</v>
      </c>
      <c r="E2">
        <v>1</v>
      </c>
      <c r="F2">
        <v>1</v>
      </c>
      <c r="H2" t="s">
        <v>8</v>
      </c>
      <c r="I2">
        <v>40.369905956112802</v>
      </c>
      <c r="J2">
        <f xml:space="preserve"> AVERAGE(I2,I3,I4)</f>
        <v>40.582921672171864</v>
      </c>
      <c r="K2">
        <f>STDEV(I2,I3,I4)</f>
        <v>0.18587608620371665</v>
      </c>
      <c r="L2">
        <f>K2/1.73</f>
        <v>0.10744282439521194</v>
      </c>
      <c r="O2" s="7"/>
      <c r="P2" s="7"/>
      <c r="Q2" s="5"/>
      <c r="R2" s="8" t="s">
        <v>47</v>
      </c>
      <c r="S2" s="8" t="s">
        <v>49</v>
      </c>
      <c r="T2" s="8" t="s">
        <v>51</v>
      </c>
      <c r="U2" s="8"/>
    </row>
    <row r="3" spans="1:21" x14ac:dyDescent="0.25">
      <c r="A3">
        <v>2</v>
      </c>
      <c r="B3">
        <v>1</v>
      </c>
      <c r="C3">
        <v>1</v>
      </c>
      <c r="D3">
        <v>1</v>
      </c>
      <c r="E3">
        <v>1</v>
      </c>
      <c r="F3">
        <v>2</v>
      </c>
      <c r="I3">
        <v>40.666666666666799</v>
      </c>
      <c r="R3" t="s">
        <v>48</v>
      </c>
      <c r="S3" t="s">
        <v>50</v>
      </c>
      <c r="T3" t="s">
        <v>52</v>
      </c>
    </row>
    <row r="4" spans="1:21" x14ac:dyDescent="0.25">
      <c r="A4">
        <v>3</v>
      </c>
      <c r="B4">
        <v>1</v>
      </c>
      <c r="C4">
        <v>1</v>
      </c>
      <c r="D4">
        <v>1</v>
      </c>
      <c r="E4">
        <v>1</v>
      </c>
      <c r="F4">
        <v>3</v>
      </c>
      <c r="I4">
        <v>40.712192393735997</v>
      </c>
      <c r="N4" s="8"/>
      <c r="O4" s="9" t="s">
        <v>45</v>
      </c>
      <c r="P4" s="9" t="s">
        <v>42</v>
      </c>
      <c r="Q4" s="9" t="s">
        <v>43</v>
      </c>
      <c r="R4">
        <f>(O5-O6)/O5*100</f>
        <v>16.427271354487193</v>
      </c>
      <c r="S4">
        <f>(P6-P5)/P5*100</f>
        <v>-17.792566547122444</v>
      </c>
      <c r="T4">
        <f>(Q6-Q5)/Q5*100</f>
        <v>-30.847221723435503</v>
      </c>
    </row>
    <row r="5" spans="1:21" x14ac:dyDescent="0.25">
      <c r="A5">
        <v>4</v>
      </c>
      <c r="B5">
        <v>1</v>
      </c>
      <c r="C5">
        <v>1</v>
      </c>
      <c r="D5">
        <v>1</v>
      </c>
      <c r="E5">
        <v>2</v>
      </c>
      <c r="F5">
        <v>1</v>
      </c>
      <c r="H5" t="s">
        <v>9</v>
      </c>
      <c r="I5">
        <v>50.369905956112802</v>
      </c>
      <c r="J5">
        <f xml:space="preserve"> AVERAGE(I5,I6,I7)</f>
        <v>50.582921672171864</v>
      </c>
      <c r="K5">
        <f>STDEV(I5,I6,I7)</f>
        <v>0.18587608620371665</v>
      </c>
      <c r="L5">
        <f>K5/1.73</f>
        <v>0.10744282439521194</v>
      </c>
      <c r="M5" s="9" t="s">
        <v>53</v>
      </c>
      <c r="N5" s="9" t="s">
        <v>44</v>
      </c>
      <c r="O5">
        <f>J2</f>
        <v>40.582921672171864</v>
      </c>
      <c r="P5">
        <f>J5</f>
        <v>50.582921672171864</v>
      </c>
      <c r="Q5">
        <f>J8</f>
        <v>65.916255005505207</v>
      </c>
    </row>
    <row r="6" spans="1:21" x14ac:dyDescent="0.25">
      <c r="A6">
        <v>5</v>
      </c>
      <c r="B6">
        <v>1</v>
      </c>
      <c r="C6">
        <v>1</v>
      </c>
      <c r="D6">
        <v>1</v>
      </c>
      <c r="E6">
        <v>2</v>
      </c>
      <c r="F6">
        <v>2</v>
      </c>
      <c r="I6">
        <v>50.666666666666799</v>
      </c>
      <c r="M6" s="9"/>
      <c r="N6" s="9" t="s">
        <v>46</v>
      </c>
      <c r="O6">
        <f>J11</f>
        <v>33.916255005505199</v>
      </c>
      <c r="P6">
        <f>J14</f>
        <v>41.582921672171864</v>
      </c>
      <c r="Q6">
        <f>J17</f>
        <v>45.582921672171864</v>
      </c>
    </row>
    <row r="7" spans="1:21" x14ac:dyDescent="0.25">
      <c r="A7">
        <v>6</v>
      </c>
      <c r="B7">
        <v>1</v>
      </c>
      <c r="C7">
        <v>1</v>
      </c>
      <c r="D7">
        <v>1</v>
      </c>
      <c r="E7">
        <v>2</v>
      </c>
      <c r="F7">
        <v>3</v>
      </c>
      <c r="I7">
        <v>50.712192393735997</v>
      </c>
      <c r="M7" s="9" t="s">
        <v>68</v>
      </c>
      <c r="N7" s="9" t="s">
        <v>44</v>
      </c>
      <c r="O7">
        <f>J20</f>
        <v>42.916255005505199</v>
      </c>
      <c r="P7">
        <f>J23</f>
        <v>55.916255005505199</v>
      </c>
      <c r="Q7">
        <f>J26</f>
        <v>70.582921672171878</v>
      </c>
      <c r="R7">
        <f>(O7-O8)/O7*100</f>
        <v>31.844965654420541</v>
      </c>
      <c r="S7">
        <f>(P8-P7)/P7*100</f>
        <v>-36.96003365145242</v>
      </c>
      <c r="T7">
        <f>(Q8-Q7)/Q7*100</f>
        <v>-40.614168395878174</v>
      </c>
    </row>
    <row r="8" spans="1:21" x14ac:dyDescent="0.25">
      <c r="A8">
        <v>7</v>
      </c>
      <c r="B8">
        <v>1</v>
      </c>
      <c r="C8">
        <v>1</v>
      </c>
      <c r="D8">
        <v>1</v>
      </c>
      <c r="E8">
        <v>3</v>
      </c>
      <c r="F8">
        <v>1</v>
      </c>
      <c r="H8" t="s">
        <v>10</v>
      </c>
      <c r="I8">
        <v>69.369905956112802</v>
      </c>
      <c r="J8">
        <f xml:space="preserve"> AVERAGE(I8,I9,I10)</f>
        <v>65.916255005505207</v>
      </c>
      <c r="K8">
        <f>STDEV(I8,I9,I10)</f>
        <v>3.3562755257926438</v>
      </c>
      <c r="L8">
        <f>K8/1.73</f>
        <v>1.9400436565275399</v>
      </c>
      <c r="M8" s="9"/>
      <c r="N8" s="9" t="s">
        <v>46</v>
      </c>
      <c r="O8">
        <f>J29</f>
        <v>29.249588338838532</v>
      </c>
      <c r="P8">
        <f>J32</f>
        <v>35.249588338838528</v>
      </c>
      <c r="Q8">
        <f>J35</f>
        <v>41.916255005505199</v>
      </c>
    </row>
    <row r="9" spans="1:21" x14ac:dyDescent="0.25">
      <c r="A9">
        <v>8</v>
      </c>
      <c r="B9">
        <v>1</v>
      </c>
      <c r="C9">
        <v>1</v>
      </c>
      <c r="D9">
        <v>1</v>
      </c>
      <c r="E9">
        <v>3</v>
      </c>
      <c r="F9">
        <v>2</v>
      </c>
      <c r="I9">
        <v>62.666666666666799</v>
      </c>
      <c r="N9" s="9" t="s">
        <v>41</v>
      </c>
      <c r="O9">
        <f>L2</f>
        <v>0.10744282439521194</v>
      </c>
      <c r="P9">
        <f>L29</f>
        <v>1.8018998061947944</v>
      </c>
      <c r="Q9">
        <f>L20</f>
        <v>1.5490603521906261</v>
      </c>
      <c r="R9">
        <f>L29</f>
        <v>1.8018998061947944</v>
      </c>
    </row>
    <row r="10" spans="1:21" x14ac:dyDescent="0.25">
      <c r="A10">
        <v>9</v>
      </c>
      <c r="B10">
        <v>1</v>
      </c>
      <c r="C10">
        <v>1</v>
      </c>
      <c r="D10">
        <v>1</v>
      </c>
      <c r="E10">
        <v>3</v>
      </c>
      <c r="F10">
        <v>3</v>
      </c>
      <c r="I10">
        <v>65.712192393736004</v>
      </c>
      <c r="O10">
        <f>L5</f>
        <v>0.10744282439521194</v>
      </c>
      <c r="P10">
        <f>L14</f>
        <v>1.057973555322743</v>
      </c>
      <c r="Q10">
        <f>L23</f>
        <v>1.9400436565275401</v>
      </c>
      <c r="R10">
        <f>L32</f>
        <v>2.2651676382148129</v>
      </c>
    </row>
    <row r="11" spans="1:21" x14ac:dyDescent="0.25">
      <c r="A11">
        <v>10</v>
      </c>
      <c r="B11">
        <v>1</v>
      </c>
      <c r="C11">
        <v>2</v>
      </c>
      <c r="D11">
        <v>2</v>
      </c>
      <c r="E11">
        <v>1</v>
      </c>
      <c r="F11">
        <v>1</v>
      </c>
      <c r="G11" t="s">
        <v>6</v>
      </c>
      <c r="H11" t="s">
        <v>11</v>
      </c>
      <c r="I11">
        <v>32.369905956112802</v>
      </c>
      <c r="J11">
        <f xml:space="preserve"> AVERAGE(I11,I12,I13)</f>
        <v>33.916255005505199</v>
      </c>
      <c r="K11">
        <f>STDEV(I11,I12,I13)</f>
        <v>2.3880668396708407</v>
      </c>
      <c r="L11">
        <f>K11/1.73</f>
        <v>1.3803854564571334</v>
      </c>
      <c r="O11">
        <f>L8</f>
        <v>1.9400436565275399</v>
      </c>
      <c r="P11">
        <f>L17</f>
        <v>0.67825821038531908</v>
      </c>
      <c r="Q11">
        <f>L26</f>
        <v>2.791561493852591</v>
      </c>
      <c r="R11">
        <f>L35</f>
        <v>0.38845833598561319</v>
      </c>
    </row>
    <row r="12" spans="1:21" x14ac:dyDescent="0.25">
      <c r="A12">
        <v>11</v>
      </c>
      <c r="B12">
        <v>1</v>
      </c>
      <c r="C12">
        <v>2</v>
      </c>
      <c r="D12">
        <v>2</v>
      </c>
      <c r="E12">
        <v>1</v>
      </c>
      <c r="F12">
        <v>2</v>
      </c>
      <c r="I12">
        <v>36.666666666666799</v>
      </c>
    </row>
    <row r="13" spans="1:21" x14ac:dyDescent="0.25">
      <c r="A13">
        <v>12</v>
      </c>
      <c r="B13">
        <v>1</v>
      </c>
      <c r="C13">
        <v>2</v>
      </c>
      <c r="D13">
        <v>2</v>
      </c>
      <c r="E13">
        <v>1</v>
      </c>
      <c r="F13">
        <v>3</v>
      </c>
      <c r="G13" t="s">
        <v>6</v>
      </c>
      <c r="I13">
        <v>32.712192393735997</v>
      </c>
    </row>
    <row r="14" spans="1:21" x14ac:dyDescent="0.25">
      <c r="A14">
        <v>13</v>
      </c>
      <c r="B14">
        <v>1</v>
      </c>
      <c r="C14">
        <v>2</v>
      </c>
      <c r="D14">
        <v>2</v>
      </c>
      <c r="E14">
        <v>2</v>
      </c>
      <c r="F14">
        <v>1</v>
      </c>
      <c r="H14" t="s">
        <v>12</v>
      </c>
      <c r="I14">
        <v>43.369905956112802</v>
      </c>
      <c r="J14">
        <f xml:space="preserve"> AVERAGE(I14,I15,I16)</f>
        <v>41.582921672171864</v>
      </c>
      <c r="K14">
        <f>STDEV(I14,I15,I16)</f>
        <v>1.8302942507083453</v>
      </c>
      <c r="L14">
        <f>K14/1.73</f>
        <v>1.057973555322743</v>
      </c>
    </row>
    <row r="15" spans="1:21" x14ac:dyDescent="0.25">
      <c r="A15">
        <v>14</v>
      </c>
      <c r="B15">
        <v>1</v>
      </c>
      <c r="C15">
        <v>2</v>
      </c>
      <c r="D15">
        <v>2</v>
      </c>
      <c r="E15">
        <v>2</v>
      </c>
      <c r="F15">
        <v>2</v>
      </c>
      <c r="I15">
        <v>41.666666666666799</v>
      </c>
    </row>
    <row r="16" spans="1:21" x14ac:dyDescent="0.25">
      <c r="A16">
        <v>15</v>
      </c>
      <c r="B16">
        <v>1</v>
      </c>
      <c r="C16">
        <v>2</v>
      </c>
      <c r="D16">
        <v>2</v>
      </c>
      <c r="E16">
        <v>2</v>
      </c>
      <c r="F16">
        <v>3</v>
      </c>
      <c r="I16">
        <v>39.712192393735997</v>
      </c>
    </row>
    <row r="17" spans="1:12" x14ac:dyDescent="0.25">
      <c r="A17">
        <v>16</v>
      </c>
      <c r="B17">
        <v>1</v>
      </c>
      <c r="C17">
        <v>2</v>
      </c>
      <c r="D17">
        <v>2</v>
      </c>
      <c r="E17">
        <v>3</v>
      </c>
      <c r="F17">
        <v>1</v>
      </c>
      <c r="H17" t="s">
        <v>13</v>
      </c>
      <c r="I17">
        <v>44.369905956112802</v>
      </c>
      <c r="J17">
        <f xml:space="preserve"> AVERAGE(I17,I18,I19)</f>
        <v>45.582921672171864</v>
      </c>
      <c r="K17">
        <f>STDEV(I17,I18,I19)</f>
        <v>1.1733867039666019</v>
      </c>
      <c r="L17">
        <f>K17/1.73</f>
        <v>0.67825821038531908</v>
      </c>
    </row>
    <row r="18" spans="1:12" x14ac:dyDescent="0.25">
      <c r="A18">
        <v>17</v>
      </c>
      <c r="B18">
        <v>1</v>
      </c>
      <c r="C18">
        <v>2</v>
      </c>
      <c r="D18">
        <v>2</v>
      </c>
      <c r="E18">
        <v>3</v>
      </c>
      <c r="F18">
        <v>2</v>
      </c>
      <c r="I18">
        <v>45.666666666666799</v>
      </c>
    </row>
    <row r="19" spans="1:12" x14ac:dyDescent="0.25">
      <c r="A19">
        <v>18</v>
      </c>
      <c r="B19">
        <v>1</v>
      </c>
      <c r="C19">
        <v>2</v>
      </c>
      <c r="D19">
        <v>2</v>
      </c>
      <c r="E19">
        <v>3</v>
      </c>
      <c r="F19">
        <v>3</v>
      </c>
      <c r="I19">
        <v>46.712192393735997</v>
      </c>
    </row>
    <row r="20" spans="1:12" x14ac:dyDescent="0.25">
      <c r="A20">
        <v>19</v>
      </c>
      <c r="B20" t="s">
        <v>14</v>
      </c>
      <c r="C20">
        <v>1</v>
      </c>
      <c r="D20">
        <v>1</v>
      </c>
      <c r="E20">
        <v>1</v>
      </c>
      <c r="F20">
        <v>1</v>
      </c>
      <c r="G20" t="s">
        <v>6</v>
      </c>
      <c r="H20" t="s">
        <v>8</v>
      </c>
      <c r="I20">
        <v>40.369905956112802</v>
      </c>
      <c r="J20">
        <f xml:space="preserve"> AVERAGE(I20,I21,I22)</f>
        <v>42.916255005505199</v>
      </c>
      <c r="K20">
        <f>STDEV(I20,I21,I22)</f>
        <v>2.6798744092897833</v>
      </c>
      <c r="L20">
        <f>K20/1.73</f>
        <v>1.5490603521906261</v>
      </c>
    </row>
    <row r="21" spans="1:12" x14ac:dyDescent="0.25">
      <c r="A21">
        <v>20</v>
      </c>
      <c r="B21">
        <v>2</v>
      </c>
      <c r="C21">
        <v>1</v>
      </c>
      <c r="D21">
        <v>1</v>
      </c>
      <c r="E21">
        <v>1</v>
      </c>
      <c r="F21">
        <v>2</v>
      </c>
      <c r="I21">
        <v>42.666666666666799</v>
      </c>
    </row>
    <row r="22" spans="1:12" x14ac:dyDescent="0.25">
      <c r="A22">
        <v>21</v>
      </c>
      <c r="B22">
        <v>2</v>
      </c>
      <c r="C22">
        <v>1</v>
      </c>
      <c r="D22">
        <v>1</v>
      </c>
      <c r="E22">
        <v>1</v>
      </c>
      <c r="F22">
        <v>3</v>
      </c>
      <c r="I22">
        <v>45.712192393735997</v>
      </c>
    </row>
    <row r="23" spans="1:12" x14ac:dyDescent="0.25">
      <c r="A23">
        <v>22</v>
      </c>
      <c r="B23">
        <v>2</v>
      </c>
      <c r="C23">
        <v>1</v>
      </c>
      <c r="D23">
        <v>1</v>
      </c>
      <c r="E23">
        <v>2</v>
      </c>
      <c r="F23">
        <v>1</v>
      </c>
      <c r="G23" t="s">
        <v>6</v>
      </c>
      <c r="H23" t="s">
        <v>9</v>
      </c>
      <c r="I23">
        <v>59.369905956112802</v>
      </c>
      <c r="J23">
        <f xml:space="preserve"> AVERAGE(I23,I24,I25)</f>
        <v>55.916255005505199</v>
      </c>
      <c r="K23">
        <f>STDEV(I23,I24,I25)</f>
        <v>3.3562755257926442</v>
      </c>
      <c r="L23">
        <f>K23/1.73</f>
        <v>1.9400436565275401</v>
      </c>
    </row>
    <row r="24" spans="1:12" x14ac:dyDescent="0.25">
      <c r="A24">
        <v>23</v>
      </c>
      <c r="B24">
        <v>2</v>
      </c>
      <c r="C24">
        <v>1</v>
      </c>
      <c r="D24">
        <v>1</v>
      </c>
      <c r="E24">
        <v>2</v>
      </c>
      <c r="F24">
        <v>2</v>
      </c>
      <c r="I24">
        <v>52.666666666666799</v>
      </c>
    </row>
    <row r="25" spans="1:12" x14ac:dyDescent="0.25">
      <c r="A25">
        <v>24</v>
      </c>
      <c r="B25">
        <v>2</v>
      </c>
      <c r="C25">
        <v>1</v>
      </c>
      <c r="D25">
        <v>1</v>
      </c>
      <c r="E25">
        <v>2</v>
      </c>
      <c r="F25">
        <v>3</v>
      </c>
      <c r="I25">
        <v>55.712192393735997</v>
      </c>
    </row>
    <row r="26" spans="1:12" x14ac:dyDescent="0.25">
      <c r="A26">
        <v>25</v>
      </c>
      <c r="B26">
        <v>2</v>
      </c>
      <c r="C26">
        <v>1</v>
      </c>
      <c r="D26">
        <v>1</v>
      </c>
      <c r="E26">
        <v>3</v>
      </c>
      <c r="F26">
        <v>1</v>
      </c>
      <c r="H26" t="s">
        <v>10</v>
      </c>
      <c r="I26">
        <v>75.369905956112802</v>
      </c>
      <c r="J26">
        <f xml:space="preserve"> AVERAGE(I26,I27,I28)</f>
        <v>70.582921672171878</v>
      </c>
      <c r="K26">
        <f>STDEV(I26,I27,I28)</f>
        <v>4.8294013843649823</v>
      </c>
      <c r="L26">
        <f>K26/1.73</f>
        <v>2.791561493852591</v>
      </c>
    </row>
    <row r="27" spans="1:12" x14ac:dyDescent="0.25">
      <c r="A27">
        <v>26</v>
      </c>
      <c r="B27">
        <v>2</v>
      </c>
      <c r="C27">
        <v>1</v>
      </c>
      <c r="D27">
        <v>1</v>
      </c>
      <c r="E27">
        <v>3</v>
      </c>
      <c r="F27">
        <v>2</v>
      </c>
      <c r="I27">
        <v>70.666666666666799</v>
      </c>
    </row>
    <row r="28" spans="1:12" x14ac:dyDescent="0.25">
      <c r="A28">
        <v>27</v>
      </c>
      <c r="B28">
        <v>2</v>
      </c>
      <c r="C28">
        <v>1</v>
      </c>
      <c r="D28">
        <v>1</v>
      </c>
      <c r="E28">
        <v>3</v>
      </c>
      <c r="F28">
        <v>3</v>
      </c>
      <c r="I28">
        <v>65.712192393736004</v>
      </c>
    </row>
    <row r="29" spans="1:12" x14ac:dyDescent="0.25">
      <c r="A29">
        <v>28</v>
      </c>
      <c r="B29">
        <v>2</v>
      </c>
      <c r="C29">
        <v>2</v>
      </c>
      <c r="D29">
        <v>2</v>
      </c>
      <c r="E29">
        <v>1</v>
      </c>
      <c r="F29">
        <v>1</v>
      </c>
      <c r="G29" t="s">
        <v>6</v>
      </c>
      <c r="H29" t="s">
        <v>11</v>
      </c>
      <c r="I29">
        <v>28.369905956112799</v>
      </c>
      <c r="J29">
        <f xml:space="preserve"> AVERAGE(I29,I30,I31)</f>
        <v>29.249588338838532</v>
      </c>
      <c r="K29">
        <f>STDEV(I29,I30,I31)</f>
        <v>3.1172866647169943</v>
      </c>
      <c r="L29">
        <f>K29/1.73</f>
        <v>1.8018998061947944</v>
      </c>
    </row>
    <row r="30" spans="1:12" x14ac:dyDescent="0.25">
      <c r="A30">
        <v>29</v>
      </c>
      <c r="B30">
        <v>2</v>
      </c>
      <c r="C30">
        <v>2</v>
      </c>
      <c r="D30">
        <v>2</v>
      </c>
      <c r="E30">
        <v>1</v>
      </c>
      <c r="F30">
        <v>2</v>
      </c>
      <c r="I30">
        <v>26.666666666666799</v>
      </c>
    </row>
    <row r="31" spans="1:12" x14ac:dyDescent="0.25">
      <c r="A31">
        <v>30</v>
      </c>
      <c r="B31">
        <v>2</v>
      </c>
      <c r="C31">
        <v>2</v>
      </c>
      <c r="D31">
        <v>2</v>
      </c>
      <c r="E31">
        <v>1</v>
      </c>
      <c r="F31">
        <v>3</v>
      </c>
      <c r="I31">
        <v>32.712192393735997</v>
      </c>
    </row>
    <row r="32" spans="1:12" x14ac:dyDescent="0.25">
      <c r="A32">
        <v>31</v>
      </c>
      <c r="B32">
        <v>2</v>
      </c>
      <c r="C32">
        <v>2</v>
      </c>
      <c r="D32">
        <v>2</v>
      </c>
      <c r="E32">
        <v>2</v>
      </c>
      <c r="F32">
        <v>1</v>
      </c>
      <c r="H32" t="s">
        <v>12</v>
      </c>
      <c r="I32">
        <v>32.369905956112802</v>
      </c>
      <c r="J32">
        <f xml:space="preserve"> AVERAGE(I32,I33,I34)</f>
        <v>35.249588338838528</v>
      </c>
      <c r="K32">
        <f>STDEV(I32,I33,I34)</f>
        <v>3.9187400141116266</v>
      </c>
      <c r="L32">
        <f>K32/1.73</f>
        <v>2.2651676382148129</v>
      </c>
    </row>
    <row r="33" spans="1:12" x14ac:dyDescent="0.25">
      <c r="A33">
        <v>32</v>
      </c>
      <c r="B33">
        <v>2</v>
      </c>
      <c r="C33">
        <v>2</v>
      </c>
      <c r="D33">
        <v>2</v>
      </c>
      <c r="E33">
        <v>2</v>
      </c>
      <c r="F33">
        <v>2</v>
      </c>
      <c r="I33">
        <v>33.666666666666799</v>
      </c>
    </row>
    <row r="34" spans="1:12" x14ac:dyDescent="0.25">
      <c r="A34">
        <v>33</v>
      </c>
      <c r="B34">
        <v>2</v>
      </c>
      <c r="C34">
        <v>2</v>
      </c>
      <c r="D34">
        <v>2</v>
      </c>
      <c r="E34">
        <v>2</v>
      </c>
      <c r="F34">
        <v>3</v>
      </c>
      <c r="I34">
        <v>39.712192393735997</v>
      </c>
    </row>
    <row r="35" spans="1:12" x14ac:dyDescent="0.25">
      <c r="A35">
        <v>34</v>
      </c>
      <c r="B35">
        <v>2</v>
      </c>
      <c r="C35">
        <v>2</v>
      </c>
      <c r="D35">
        <v>2</v>
      </c>
      <c r="E35">
        <v>3</v>
      </c>
      <c r="F35">
        <v>1</v>
      </c>
      <c r="H35" t="s">
        <v>13</v>
      </c>
      <c r="I35">
        <v>41.369905956112802</v>
      </c>
      <c r="J35">
        <f xml:space="preserve"> AVERAGE(I35,I36,I37)</f>
        <v>41.916255005505199</v>
      </c>
      <c r="K35">
        <f>STDEV(I35,I36,I37)</f>
        <v>0.67203292125511083</v>
      </c>
      <c r="L35">
        <f>K35/1.73</f>
        <v>0.38845833598561319</v>
      </c>
    </row>
    <row r="36" spans="1:12" x14ac:dyDescent="0.25">
      <c r="A36">
        <v>35</v>
      </c>
      <c r="B36">
        <v>2</v>
      </c>
      <c r="C36">
        <v>2</v>
      </c>
      <c r="D36">
        <v>2</v>
      </c>
      <c r="E36">
        <v>3</v>
      </c>
      <c r="F36">
        <v>2</v>
      </c>
      <c r="I36">
        <v>42.666666666666799</v>
      </c>
    </row>
    <row r="37" spans="1:12" x14ac:dyDescent="0.25">
      <c r="A37">
        <v>36</v>
      </c>
      <c r="B37">
        <v>2</v>
      </c>
      <c r="C37">
        <v>2</v>
      </c>
      <c r="D37">
        <v>2</v>
      </c>
      <c r="E37">
        <v>3</v>
      </c>
      <c r="F37">
        <v>3</v>
      </c>
      <c r="I37">
        <v>41.712192393735997</v>
      </c>
    </row>
  </sheetData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G11" workbookViewId="0">
      <selection activeCell="M28" sqref="M28"/>
    </sheetView>
  </sheetViews>
  <sheetFormatPr defaultRowHeight="15" x14ac:dyDescent="0.25"/>
  <cols>
    <col min="8" max="8" width="19.5703125" customWidth="1"/>
    <col min="9" max="9" width="24.7109375" customWidth="1"/>
    <col min="10" max="10" width="13.140625" customWidth="1"/>
    <col min="13" max="13" width="16" customWidth="1"/>
    <col min="14" max="14" width="13.85546875" customWidth="1"/>
    <col min="16" max="16" width="10.7109375" customWidth="1"/>
    <col min="17" max="17" width="11.42578125" customWidth="1"/>
    <col min="19" max="19" width="10.5703125" customWidth="1"/>
  </cols>
  <sheetData>
    <row r="1" spans="1:2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62</v>
      </c>
      <c r="J1" t="s">
        <v>95</v>
      </c>
      <c r="K1" t="s">
        <v>40</v>
      </c>
      <c r="L1" t="s">
        <v>41</v>
      </c>
    </row>
    <row r="2" spans="1:21" ht="15.75" x14ac:dyDescent="0.25">
      <c r="A2">
        <v>1</v>
      </c>
      <c r="B2" t="s">
        <v>15</v>
      </c>
      <c r="C2">
        <v>1</v>
      </c>
      <c r="D2">
        <v>1</v>
      </c>
      <c r="E2">
        <v>1</v>
      </c>
      <c r="F2">
        <v>1</v>
      </c>
      <c r="H2" t="s">
        <v>8</v>
      </c>
      <c r="I2">
        <v>85.040354939273001</v>
      </c>
      <c r="J2">
        <f xml:space="preserve"> AVERAGE(I2,I3,I4)</f>
        <v>85.150903233070323</v>
      </c>
      <c r="K2">
        <f>STDEV(I2,I3,I4)</f>
        <v>0.13684893994520744</v>
      </c>
      <c r="L2">
        <f>K2/1.73</f>
        <v>7.910343349433957E-2</v>
      </c>
      <c r="O2" s="7"/>
      <c r="P2" s="7"/>
      <c r="Q2" s="5"/>
      <c r="R2" s="8" t="s">
        <v>47</v>
      </c>
      <c r="S2" s="8" t="s">
        <v>49</v>
      </c>
      <c r="T2" s="8" t="s">
        <v>51</v>
      </c>
      <c r="U2" s="8"/>
    </row>
    <row r="3" spans="1:21" x14ac:dyDescent="0.25">
      <c r="A3">
        <v>2</v>
      </c>
      <c r="B3">
        <v>1</v>
      </c>
      <c r="C3">
        <v>1</v>
      </c>
      <c r="D3">
        <v>1</v>
      </c>
      <c r="E3">
        <v>1</v>
      </c>
      <c r="F3">
        <v>2</v>
      </c>
      <c r="I3">
        <v>85.303962544580003</v>
      </c>
      <c r="R3" t="s">
        <v>48</v>
      </c>
      <c r="S3" t="s">
        <v>50</v>
      </c>
      <c r="T3" t="s">
        <v>52</v>
      </c>
    </row>
    <row r="4" spans="1:21" x14ac:dyDescent="0.25">
      <c r="A4">
        <v>3</v>
      </c>
      <c r="B4">
        <v>1</v>
      </c>
      <c r="C4">
        <v>1</v>
      </c>
      <c r="D4">
        <v>1</v>
      </c>
      <c r="E4">
        <v>1</v>
      </c>
      <c r="F4">
        <v>3</v>
      </c>
      <c r="I4">
        <v>85.108392215357995</v>
      </c>
      <c r="N4" s="8"/>
      <c r="O4" s="9" t="s">
        <v>45</v>
      </c>
      <c r="P4" s="9" t="s">
        <v>42</v>
      </c>
      <c r="Q4" s="9" t="s">
        <v>43</v>
      </c>
      <c r="R4">
        <f>(O5-O6)/O5*100</f>
        <v>-30.519130142634715</v>
      </c>
      <c r="S4">
        <f>(P6-P5)/P5*100</f>
        <v>38.29456759498423</v>
      </c>
      <c r="T4">
        <f>(Q6-Q5)/Q5*100</f>
        <v>25.191831497370909</v>
      </c>
    </row>
    <row r="5" spans="1:21" x14ac:dyDescent="0.25">
      <c r="A5">
        <v>4</v>
      </c>
      <c r="B5">
        <v>1</v>
      </c>
      <c r="C5">
        <v>1</v>
      </c>
      <c r="D5">
        <v>1</v>
      </c>
      <c r="E5">
        <v>2</v>
      </c>
      <c r="F5">
        <v>1</v>
      </c>
      <c r="H5" t="s">
        <v>9</v>
      </c>
      <c r="I5">
        <v>125.072131112889</v>
      </c>
      <c r="J5">
        <f xml:space="preserve"> AVERAGE(I5,I6,I7)</f>
        <v>124.09464157367533</v>
      </c>
      <c r="K5">
        <f>STDEV(I5,I6,I7)</f>
        <v>0.87256614911544694</v>
      </c>
      <c r="L5">
        <f>K5/1.73</f>
        <v>0.50437349659852426</v>
      </c>
      <c r="M5" s="9" t="s">
        <v>53</v>
      </c>
      <c r="N5" s="9" t="s">
        <v>44</v>
      </c>
      <c r="O5">
        <f>J2</f>
        <v>85.150903233070323</v>
      </c>
      <c r="P5">
        <f>J5</f>
        <v>124.09464157367533</v>
      </c>
      <c r="Q5">
        <f>J8</f>
        <v>154.81793200663466</v>
      </c>
    </row>
    <row r="6" spans="1:21" x14ac:dyDescent="0.25">
      <c r="A6">
        <v>5</v>
      </c>
      <c r="B6">
        <v>1</v>
      </c>
      <c r="C6">
        <v>1</v>
      </c>
      <c r="D6">
        <v>1</v>
      </c>
      <c r="E6">
        <v>2</v>
      </c>
      <c r="F6">
        <v>2</v>
      </c>
      <c r="I6">
        <v>123.394337509477</v>
      </c>
      <c r="M6" s="9"/>
      <c r="N6" s="9" t="s">
        <v>46</v>
      </c>
      <c r="O6">
        <f>J11</f>
        <v>111.1382182084</v>
      </c>
      <c r="P6">
        <f>J14</f>
        <v>171.61614797285984</v>
      </c>
      <c r="Q6">
        <f>J17</f>
        <v>193.81940456546033</v>
      </c>
    </row>
    <row r="7" spans="1:21" x14ac:dyDescent="0.25">
      <c r="A7">
        <v>6</v>
      </c>
      <c r="B7">
        <v>1</v>
      </c>
      <c r="C7">
        <v>1</v>
      </c>
      <c r="D7">
        <v>1</v>
      </c>
      <c r="E7">
        <v>2</v>
      </c>
      <c r="F7">
        <v>3</v>
      </c>
      <c r="I7">
        <v>123.81745609866</v>
      </c>
      <c r="M7" s="9" t="s">
        <v>69</v>
      </c>
      <c r="N7" s="9" t="s">
        <v>44</v>
      </c>
      <c r="O7">
        <f>J20</f>
        <v>88.48382791081103</v>
      </c>
      <c r="P7">
        <f>J23</f>
        <v>122.41141365242966</v>
      </c>
      <c r="Q7">
        <f>J26</f>
        <v>149.84895398070401</v>
      </c>
      <c r="R7">
        <f>(O7-O8)/O7*100</f>
        <v>-21.133139988036909</v>
      </c>
      <c r="S7">
        <f>(P8-P7)/P7*100</f>
        <v>29.073168914137398</v>
      </c>
      <c r="T7">
        <f>(Q8-Q7)/Q7*100</f>
        <v>27.084128507819607</v>
      </c>
    </row>
    <row r="8" spans="1:21" x14ac:dyDescent="0.25">
      <c r="A8">
        <v>7</v>
      </c>
      <c r="B8">
        <v>1</v>
      </c>
      <c r="C8">
        <v>1</v>
      </c>
      <c r="D8">
        <v>1</v>
      </c>
      <c r="E8">
        <v>3</v>
      </c>
      <c r="F8">
        <v>1</v>
      </c>
      <c r="H8" t="s">
        <v>10</v>
      </c>
      <c r="I8">
        <v>150.99337969638799</v>
      </c>
      <c r="J8">
        <f xml:space="preserve"> AVERAGE(I8,I9,I10)</f>
        <v>154.81793200663466</v>
      </c>
      <c r="K8">
        <f>STDEV(I8,I9,I10)</f>
        <v>4.6009729824507541</v>
      </c>
      <c r="L8">
        <f>K8/1.73</f>
        <v>2.6595219551738465</v>
      </c>
      <c r="M8" s="9"/>
      <c r="N8" s="9" t="s">
        <v>46</v>
      </c>
      <c r="O8">
        <f>J29</f>
        <v>107.1832391299764</v>
      </c>
      <c r="P8">
        <f>J32</f>
        <v>158.00029071378398</v>
      </c>
      <c r="Q8">
        <f>J35</f>
        <v>190.43423724446134</v>
      </c>
    </row>
    <row r="9" spans="1:21" x14ac:dyDescent="0.25">
      <c r="A9">
        <v>8</v>
      </c>
      <c r="B9">
        <v>1</v>
      </c>
      <c r="C9">
        <v>1</v>
      </c>
      <c r="D9">
        <v>1</v>
      </c>
      <c r="E9">
        <v>3</v>
      </c>
      <c r="F9">
        <v>2</v>
      </c>
      <c r="I9">
        <v>153.536690962042</v>
      </c>
      <c r="N9" s="9" t="s">
        <v>41</v>
      </c>
      <c r="O9">
        <f>L2</f>
        <v>7.910343349433957E-2</v>
      </c>
      <c r="P9">
        <f>L29</f>
        <v>8.3738131825882522</v>
      </c>
      <c r="Q9">
        <f>L20</f>
        <v>3.2330220659957738</v>
      </c>
      <c r="R9">
        <f>L29</f>
        <v>8.3738131825882522</v>
      </c>
    </row>
    <row r="10" spans="1:21" x14ac:dyDescent="0.25">
      <c r="A10">
        <v>9</v>
      </c>
      <c r="B10">
        <v>1</v>
      </c>
      <c r="C10">
        <v>1</v>
      </c>
      <c r="D10">
        <v>1</v>
      </c>
      <c r="E10">
        <v>3</v>
      </c>
      <c r="F10">
        <v>3</v>
      </c>
      <c r="I10">
        <v>159.923725361474</v>
      </c>
      <c r="O10">
        <f>L5</f>
        <v>0.50437349659852426</v>
      </c>
      <c r="P10">
        <f>L14</f>
        <v>0.17234529152393743</v>
      </c>
      <c r="Q10">
        <f>L23</f>
        <v>0.76921051586135392</v>
      </c>
      <c r="R10">
        <f>L32</f>
        <v>0.7535517778560844</v>
      </c>
    </row>
    <row r="11" spans="1:21" x14ac:dyDescent="0.25">
      <c r="A11">
        <v>10</v>
      </c>
      <c r="B11">
        <v>1</v>
      </c>
      <c r="C11">
        <v>2</v>
      </c>
      <c r="D11">
        <v>2</v>
      </c>
      <c r="E11">
        <v>1</v>
      </c>
      <c r="F11">
        <v>1</v>
      </c>
      <c r="G11" t="s">
        <v>6</v>
      </c>
      <c r="H11" t="s">
        <v>11</v>
      </c>
      <c r="I11">
        <v>110.402196202076</v>
      </c>
      <c r="J11">
        <f xml:space="preserve"> AVERAGE(I11,I12,I13)</f>
        <v>111.1382182084</v>
      </c>
      <c r="K11">
        <f>STDEV(I11,I12,I13)</f>
        <v>0.97373559281110778</v>
      </c>
      <c r="L11">
        <f>K11/1.73</f>
        <v>0.56285294382144957</v>
      </c>
      <c r="O11">
        <f>L8</f>
        <v>2.6595219551738465</v>
      </c>
      <c r="P11">
        <f>L17</f>
        <v>2.2492153057201105</v>
      </c>
      <c r="Q11">
        <f>L26</f>
        <v>5.0717048266342823</v>
      </c>
      <c r="R11">
        <f>L35</f>
        <v>1.0572763193127186</v>
      </c>
    </row>
    <row r="12" spans="1:21" x14ac:dyDescent="0.25">
      <c r="A12">
        <v>11</v>
      </c>
      <c r="B12">
        <v>1</v>
      </c>
      <c r="C12">
        <v>2</v>
      </c>
      <c r="D12">
        <v>2</v>
      </c>
      <c r="E12">
        <v>1</v>
      </c>
      <c r="F12">
        <v>2</v>
      </c>
      <c r="I12">
        <v>110.770114608146</v>
      </c>
    </row>
    <row r="13" spans="1:21" x14ac:dyDescent="0.25">
      <c r="A13">
        <v>12</v>
      </c>
      <c r="B13">
        <v>1</v>
      </c>
      <c r="C13">
        <v>2</v>
      </c>
      <c r="D13">
        <v>2</v>
      </c>
      <c r="E13">
        <v>1</v>
      </c>
      <c r="F13">
        <v>3</v>
      </c>
      <c r="G13" t="s">
        <v>6</v>
      </c>
      <c r="I13">
        <v>112.242343814978</v>
      </c>
    </row>
    <row r="14" spans="1:21" x14ac:dyDescent="0.25">
      <c r="A14">
        <v>13</v>
      </c>
      <c r="B14">
        <v>1</v>
      </c>
      <c r="C14">
        <v>2</v>
      </c>
      <c r="D14">
        <v>2</v>
      </c>
      <c r="E14">
        <v>2</v>
      </c>
      <c r="F14">
        <v>1</v>
      </c>
      <c r="H14" t="s">
        <v>12</v>
      </c>
      <c r="I14">
        <v>171.27585810170041</v>
      </c>
      <c r="J14">
        <f xml:space="preserve"> AVERAGE(I14,I15,I16)</f>
        <v>171.61614797285984</v>
      </c>
      <c r="K14">
        <f>STDEV(I14,I15,I16)</f>
        <v>0.29815735433641177</v>
      </c>
      <c r="L14">
        <f>K14/1.73</f>
        <v>0.17234529152393743</v>
      </c>
    </row>
    <row r="15" spans="1:21" x14ac:dyDescent="0.25">
      <c r="A15">
        <v>14</v>
      </c>
      <c r="B15">
        <v>1</v>
      </c>
      <c r="C15">
        <v>2</v>
      </c>
      <c r="D15">
        <v>2</v>
      </c>
      <c r="E15">
        <v>2</v>
      </c>
      <c r="F15">
        <v>2</v>
      </c>
      <c r="I15">
        <v>171.74101696963501</v>
      </c>
    </row>
    <row r="16" spans="1:21" x14ac:dyDescent="0.25">
      <c r="A16">
        <v>15</v>
      </c>
      <c r="B16">
        <v>1</v>
      </c>
      <c r="C16">
        <v>2</v>
      </c>
      <c r="D16">
        <v>2</v>
      </c>
      <c r="E16">
        <v>2</v>
      </c>
      <c r="F16">
        <v>3</v>
      </c>
      <c r="I16">
        <v>171.831568847244</v>
      </c>
    </row>
    <row r="17" spans="1:12" x14ac:dyDescent="0.25">
      <c r="A17">
        <v>16</v>
      </c>
      <c r="B17">
        <v>1</v>
      </c>
      <c r="C17">
        <v>2</v>
      </c>
      <c r="D17">
        <v>2</v>
      </c>
      <c r="E17">
        <v>3</v>
      </c>
      <c r="F17">
        <v>1</v>
      </c>
      <c r="H17" t="s">
        <v>13</v>
      </c>
      <c r="I17">
        <v>198.18841928747199</v>
      </c>
      <c r="J17">
        <f xml:space="preserve"> AVERAGE(I17,I18,I19)</f>
        <v>193.81940456546033</v>
      </c>
      <c r="K17">
        <f>STDEV(I17,I18,I19)</f>
        <v>3.8911424788957909</v>
      </c>
      <c r="L17">
        <f>K17/1.73</f>
        <v>2.2492153057201105</v>
      </c>
    </row>
    <row r="18" spans="1:12" x14ac:dyDescent="0.25">
      <c r="A18">
        <v>17</v>
      </c>
      <c r="B18">
        <v>1</v>
      </c>
      <c r="C18">
        <v>2</v>
      </c>
      <c r="D18">
        <v>2</v>
      </c>
      <c r="E18">
        <v>3</v>
      </c>
      <c r="F18">
        <v>2</v>
      </c>
      <c r="I18">
        <v>190.72672730834401</v>
      </c>
    </row>
    <row r="19" spans="1:12" x14ac:dyDescent="0.25">
      <c r="A19">
        <v>18</v>
      </c>
      <c r="B19">
        <v>1</v>
      </c>
      <c r="C19">
        <v>2</v>
      </c>
      <c r="D19">
        <v>2</v>
      </c>
      <c r="E19">
        <v>3</v>
      </c>
      <c r="F19">
        <v>3</v>
      </c>
      <c r="I19">
        <v>192.543067100565</v>
      </c>
    </row>
    <row r="20" spans="1:12" x14ac:dyDescent="0.25">
      <c r="A20">
        <v>19</v>
      </c>
      <c r="B20" t="s">
        <v>14</v>
      </c>
      <c r="C20">
        <v>1</v>
      </c>
      <c r="D20">
        <v>1</v>
      </c>
      <c r="E20">
        <v>1</v>
      </c>
      <c r="F20">
        <v>1</v>
      </c>
      <c r="G20" t="s">
        <v>6</v>
      </c>
      <c r="H20" t="s">
        <v>8</v>
      </c>
      <c r="I20">
        <v>90.370773853886035</v>
      </c>
      <c r="J20">
        <f xml:space="preserve"> AVERAGE(I20,I21,I22)</f>
        <v>88.48382791081103</v>
      </c>
      <c r="K20">
        <f>STDEV(I20,I21,I22)</f>
        <v>5.5931281741726888</v>
      </c>
      <c r="L20">
        <f>K20/1.73</f>
        <v>3.2330220659957738</v>
      </c>
    </row>
    <row r="21" spans="1:12" x14ac:dyDescent="0.25">
      <c r="A21">
        <v>20</v>
      </c>
      <c r="B21">
        <v>2</v>
      </c>
      <c r="C21">
        <v>1</v>
      </c>
      <c r="D21">
        <v>1</v>
      </c>
      <c r="E21">
        <v>1</v>
      </c>
      <c r="F21">
        <v>2</v>
      </c>
      <c r="I21">
        <v>82.191274735288999</v>
      </c>
    </row>
    <row r="22" spans="1:12" x14ac:dyDescent="0.25">
      <c r="A22">
        <v>21</v>
      </c>
      <c r="B22">
        <v>2</v>
      </c>
      <c r="C22">
        <v>1</v>
      </c>
      <c r="D22">
        <v>1</v>
      </c>
      <c r="E22">
        <v>1</v>
      </c>
      <c r="F22">
        <v>3</v>
      </c>
      <c r="I22">
        <v>92.889435143257998</v>
      </c>
    </row>
    <row r="23" spans="1:12" x14ac:dyDescent="0.25">
      <c r="A23">
        <v>22</v>
      </c>
      <c r="B23">
        <v>2</v>
      </c>
      <c r="C23">
        <v>1</v>
      </c>
      <c r="D23">
        <v>1</v>
      </c>
      <c r="E23">
        <v>2</v>
      </c>
      <c r="F23">
        <v>1</v>
      </c>
      <c r="G23" t="s">
        <v>6</v>
      </c>
      <c r="H23" t="s">
        <v>9</v>
      </c>
      <c r="I23">
        <v>122.254498101511</v>
      </c>
      <c r="J23">
        <f xml:space="preserve"> AVERAGE(I23,I24,I25)</f>
        <v>122.41141365242966</v>
      </c>
      <c r="K23">
        <f>STDEV(I23,I24,I25)</f>
        <v>1.3307341924401423</v>
      </c>
      <c r="L23">
        <f>K23/1.73</f>
        <v>0.76921051586135392</v>
      </c>
    </row>
    <row r="24" spans="1:12" x14ac:dyDescent="0.25">
      <c r="A24">
        <v>23</v>
      </c>
      <c r="B24">
        <v>2</v>
      </c>
      <c r="C24">
        <v>1</v>
      </c>
      <c r="D24">
        <v>1</v>
      </c>
      <c r="E24">
        <v>2</v>
      </c>
      <c r="F24">
        <v>2</v>
      </c>
      <c r="I24">
        <v>123.81364883491</v>
      </c>
    </row>
    <row r="25" spans="1:12" x14ac:dyDescent="0.25">
      <c r="A25">
        <v>24</v>
      </c>
      <c r="B25">
        <v>2</v>
      </c>
      <c r="C25">
        <v>1</v>
      </c>
      <c r="D25">
        <v>1</v>
      </c>
      <c r="E25">
        <v>2</v>
      </c>
      <c r="F25">
        <v>3</v>
      </c>
      <c r="I25">
        <v>121.166094020868</v>
      </c>
    </row>
    <row r="26" spans="1:12" x14ac:dyDescent="0.25">
      <c r="A26">
        <v>25</v>
      </c>
      <c r="B26">
        <v>2</v>
      </c>
      <c r="C26">
        <v>1</v>
      </c>
      <c r="D26">
        <v>1</v>
      </c>
      <c r="E26">
        <v>3</v>
      </c>
      <c r="F26">
        <v>1</v>
      </c>
      <c r="H26" t="s">
        <v>10</v>
      </c>
      <c r="I26">
        <v>140.19752879126699</v>
      </c>
      <c r="J26">
        <f xml:space="preserve"> AVERAGE(I26,I27,I28)</f>
        <v>149.84895398070401</v>
      </c>
      <c r="K26">
        <f>STDEV(I26,I27,I28)</f>
        <v>8.7740493500773091</v>
      </c>
      <c r="L26">
        <f>K26/1.73</f>
        <v>5.0717048266342823</v>
      </c>
    </row>
    <row r="27" spans="1:12" x14ac:dyDescent="0.25">
      <c r="A27">
        <v>26</v>
      </c>
      <c r="B27">
        <v>2</v>
      </c>
      <c r="C27">
        <v>1</v>
      </c>
      <c r="D27">
        <v>1</v>
      </c>
      <c r="E27">
        <v>3</v>
      </c>
      <c r="F27">
        <v>2</v>
      </c>
      <c r="I27">
        <v>157.343268429787</v>
      </c>
    </row>
    <row r="28" spans="1:12" x14ac:dyDescent="0.25">
      <c r="A28">
        <v>27</v>
      </c>
      <c r="B28">
        <v>2</v>
      </c>
      <c r="C28">
        <v>1</v>
      </c>
      <c r="D28">
        <v>1</v>
      </c>
      <c r="E28">
        <v>3</v>
      </c>
      <c r="F28">
        <v>3</v>
      </c>
      <c r="I28">
        <v>152.00606472105801</v>
      </c>
    </row>
    <row r="29" spans="1:12" x14ac:dyDescent="0.25">
      <c r="A29">
        <v>28</v>
      </c>
      <c r="B29">
        <v>2</v>
      </c>
      <c r="C29">
        <v>2</v>
      </c>
      <c r="D29">
        <v>2</v>
      </c>
      <c r="E29">
        <v>1</v>
      </c>
      <c r="F29">
        <v>1</v>
      </c>
      <c r="G29" t="s">
        <v>6</v>
      </c>
      <c r="H29" t="s">
        <v>11</v>
      </c>
      <c r="I29">
        <v>92.091259528459034</v>
      </c>
      <c r="J29">
        <f xml:space="preserve"> AVERAGE(I29,I30,I31)</f>
        <v>107.1832391299764</v>
      </c>
      <c r="K29">
        <f>STDEV(I29,I30,I31)</f>
        <v>14.486696805877678</v>
      </c>
      <c r="L29">
        <f>K29/1.73</f>
        <v>8.3738131825882522</v>
      </c>
    </row>
    <row r="30" spans="1:12" x14ac:dyDescent="0.25">
      <c r="A30">
        <v>29</v>
      </c>
      <c r="B30">
        <v>2</v>
      </c>
      <c r="C30">
        <v>2</v>
      </c>
      <c r="D30">
        <v>2</v>
      </c>
      <c r="E30">
        <v>1</v>
      </c>
      <c r="F30">
        <v>2</v>
      </c>
      <c r="I30">
        <v>120.97730848576329</v>
      </c>
    </row>
    <row r="31" spans="1:12" x14ac:dyDescent="0.25">
      <c r="A31">
        <v>30</v>
      </c>
      <c r="B31">
        <v>2</v>
      </c>
      <c r="C31">
        <v>2</v>
      </c>
      <c r="D31">
        <v>2</v>
      </c>
      <c r="E31">
        <v>1</v>
      </c>
      <c r="F31">
        <v>3</v>
      </c>
      <c r="I31">
        <v>108.48114937570689</v>
      </c>
    </row>
    <row r="32" spans="1:12" x14ac:dyDescent="0.25">
      <c r="A32">
        <v>31</v>
      </c>
      <c r="B32">
        <v>2</v>
      </c>
      <c r="C32">
        <v>2</v>
      </c>
      <c r="D32">
        <v>2</v>
      </c>
      <c r="E32">
        <v>2</v>
      </c>
      <c r="F32">
        <v>1</v>
      </c>
      <c r="H32" t="s">
        <v>12</v>
      </c>
      <c r="I32">
        <v>158.912834308344</v>
      </c>
      <c r="J32">
        <f xml:space="preserve"> AVERAGE(I32,I33,I34)</f>
        <v>158.00029071378398</v>
      </c>
      <c r="K32">
        <f>STDEV(I32,I33,I34)</f>
        <v>1.303644575691026</v>
      </c>
      <c r="L32">
        <f>K32/1.73</f>
        <v>0.7535517778560844</v>
      </c>
    </row>
    <row r="33" spans="1:12" x14ac:dyDescent="0.25">
      <c r="A33">
        <v>32</v>
      </c>
      <c r="B33">
        <v>2</v>
      </c>
      <c r="C33">
        <v>2</v>
      </c>
      <c r="D33">
        <v>2</v>
      </c>
      <c r="E33">
        <v>2</v>
      </c>
      <c r="F33">
        <v>2</v>
      </c>
      <c r="I33">
        <v>158.58081075711101</v>
      </c>
    </row>
    <row r="34" spans="1:12" x14ac:dyDescent="0.25">
      <c r="A34">
        <v>33</v>
      </c>
      <c r="B34">
        <v>2</v>
      </c>
      <c r="C34">
        <v>2</v>
      </c>
      <c r="D34">
        <v>2</v>
      </c>
      <c r="E34">
        <v>2</v>
      </c>
      <c r="F34">
        <v>3</v>
      </c>
      <c r="I34">
        <v>156.50722707589699</v>
      </c>
    </row>
    <row r="35" spans="1:12" x14ac:dyDescent="0.25">
      <c r="A35">
        <v>34</v>
      </c>
      <c r="B35">
        <v>2</v>
      </c>
      <c r="C35">
        <v>2</v>
      </c>
      <c r="D35">
        <v>2</v>
      </c>
      <c r="E35">
        <v>3</v>
      </c>
      <c r="F35">
        <v>1</v>
      </c>
      <c r="H35" t="s">
        <v>13</v>
      </c>
      <c r="I35">
        <v>190.39184830929401</v>
      </c>
      <c r="J35">
        <f xml:space="preserve"> AVERAGE(I35,I36,I37)</f>
        <v>190.43423724446134</v>
      </c>
      <c r="K35">
        <f>STDEV(I35,I36,I37)</f>
        <v>1.829088032411003</v>
      </c>
      <c r="L35">
        <f>K35/1.73</f>
        <v>1.0572763193127186</v>
      </c>
    </row>
    <row r="36" spans="1:12" x14ac:dyDescent="0.25">
      <c r="A36">
        <v>35</v>
      </c>
      <c r="B36">
        <v>2</v>
      </c>
      <c r="C36">
        <v>2</v>
      </c>
      <c r="D36">
        <v>2</v>
      </c>
      <c r="E36">
        <v>3</v>
      </c>
      <c r="F36">
        <v>2</v>
      </c>
      <c r="I36">
        <v>192.28415132257601</v>
      </c>
    </row>
    <row r="37" spans="1:12" x14ac:dyDescent="0.25">
      <c r="A37">
        <v>36</v>
      </c>
      <c r="B37">
        <v>2</v>
      </c>
      <c r="C37">
        <v>2</v>
      </c>
      <c r="D37">
        <v>2</v>
      </c>
      <c r="E37">
        <v>3</v>
      </c>
      <c r="F37">
        <v>3</v>
      </c>
      <c r="I37">
        <v>188.62671210151399</v>
      </c>
    </row>
  </sheetData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topLeftCell="H9" workbookViewId="0">
      <selection activeCell="W25" sqref="W25"/>
    </sheetView>
  </sheetViews>
  <sheetFormatPr defaultRowHeight="15" x14ac:dyDescent="0.25"/>
  <cols>
    <col min="8" max="8" width="19.5703125" customWidth="1"/>
    <col min="9" max="9" width="24.7109375" customWidth="1"/>
    <col min="13" max="13" width="16" customWidth="1"/>
    <col min="14" max="14" width="13.85546875" customWidth="1"/>
    <col min="16" max="16" width="10.7109375" customWidth="1"/>
    <col min="17" max="17" width="11.42578125" customWidth="1"/>
    <col min="19" max="19" width="10.5703125" customWidth="1"/>
  </cols>
  <sheetData>
    <row r="1" spans="1:2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64</v>
      </c>
      <c r="J1" t="s">
        <v>96</v>
      </c>
      <c r="K1" t="s">
        <v>40</v>
      </c>
      <c r="L1" t="s">
        <v>41</v>
      </c>
    </row>
    <row r="2" spans="1:21" ht="15.75" x14ac:dyDescent="0.25">
      <c r="A2">
        <v>1</v>
      </c>
      <c r="B2" t="s">
        <v>15</v>
      </c>
      <c r="C2">
        <v>1</v>
      </c>
      <c r="D2">
        <v>1</v>
      </c>
      <c r="E2">
        <v>1</v>
      </c>
      <c r="F2">
        <v>1</v>
      </c>
      <c r="H2" t="s">
        <v>8</v>
      </c>
      <c r="I2">
        <v>17.244327121440801</v>
      </c>
      <c r="J2">
        <f xml:space="preserve"> AVERAGE(I2,I3,I4)</f>
        <v>17.359450235179036</v>
      </c>
      <c r="K2">
        <f>STDEV(I2,I3,I4)</f>
        <v>0.25290787666277775</v>
      </c>
      <c r="L2">
        <f>K2/1.73</f>
        <v>0.1461895240825305</v>
      </c>
      <c r="O2" s="7"/>
      <c r="P2" s="7"/>
      <c r="Q2" s="5"/>
      <c r="R2" s="8" t="s">
        <v>47</v>
      </c>
      <c r="S2" s="8" t="s">
        <v>49</v>
      </c>
      <c r="T2" s="8" t="s">
        <v>51</v>
      </c>
      <c r="U2" s="8"/>
    </row>
    <row r="3" spans="1:21" x14ac:dyDescent="0.25">
      <c r="A3">
        <v>2</v>
      </c>
      <c r="B3">
        <v>1</v>
      </c>
      <c r="C3">
        <v>1</v>
      </c>
      <c r="D3">
        <v>1</v>
      </c>
      <c r="E3">
        <v>1</v>
      </c>
      <c r="F3">
        <v>2</v>
      </c>
      <c r="I3">
        <v>17.649438975463699</v>
      </c>
      <c r="R3" t="s">
        <v>48</v>
      </c>
      <c r="S3" t="s">
        <v>50</v>
      </c>
      <c r="T3" t="s">
        <v>52</v>
      </c>
    </row>
    <row r="4" spans="1:21" x14ac:dyDescent="0.25">
      <c r="A4">
        <v>3</v>
      </c>
      <c r="B4">
        <v>1</v>
      </c>
      <c r="C4">
        <v>1</v>
      </c>
      <c r="D4">
        <v>1</v>
      </c>
      <c r="E4">
        <v>1</v>
      </c>
      <c r="F4">
        <v>3</v>
      </c>
      <c r="I4">
        <v>17.184584608632601</v>
      </c>
      <c r="N4" s="8"/>
      <c r="O4" s="9" t="s">
        <v>45</v>
      </c>
      <c r="P4" s="9" t="s">
        <v>42</v>
      </c>
      <c r="Q4" s="9" t="s">
        <v>43</v>
      </c>
      <c r="R4">
        <f>(O5-O6)/O5*100</f>
        <v>-31.171367608499732</v>
      </c>
      <c r="S4">
        <f>(P6-P5)/P5*100</f>
        <v>18.59635488399924</v>
      </c>
      <c r="T4">
        <f>(Q6-Q5)/Q5*100</f>
        <v>10.443834367004031</v>
      </c>
    </row>
    <row r="5" spans="1:21" x14ac:dyDescent="0.25">
      <c r="A5">
        <v>4</v>
      </c>
      <c r="B5">
        <v>1</v>
      </c>
      <c r="C5">
        <v>1</v>
      </c>
      <c r="D5">
        <v>1</v>
      </c>
      <c r="E5">
        <v>2</v>
      </c>
      <c r="F5">
        <v>1</v>
      </c>
      <c r="H5" t="s">
        <v>9</v>
      </c>
      <c r="I5">
        <v>30.303078812914499</v>
      </c>
      <c r="J5">
        <f xml:space="preserve"> AVERAGE(I5,I6,I7)</f>
        <v>30.648750512429</v>
      </c>
      <c r="K5">
        <f>STDEV(I5,I6,I7)</f>
        <v>0.32437850996009127</v>
      </c>
      <c r="L5">
        <f>K5/1.73</f>
        <v>0.18750202887866546</v>
      </c>
      <c r="M5" s="9" t="s">
        <v>53</v>
      </c>
      <c r="N5" s="9" t="s">
        <v>44</v>
      </c>
      <c r="O5">
        <f>J2</f>
        <v>17.359450235179036</v>
      </c>
      <c r="P5">
        <f>J5</f>
        <v>30.648750512429</v>
      </c>
      <c r="Q5">
        <f>J8</f>
        <v>40.005272875277065</v>
      </c>
    </row>
    <row r="6" spans="1:21" x14ac:dyDescent="0.25">
      <c r="A6">
        <v>5</v>
      </c>
      <c r="B6">
        <v>1</v>
      </c>
      <c r="C6">
        <v>1</v>
      </c>
      <c r="D6">
        <v>1</v>
      </c>
      <c r="E6">
        <v>2</v>
      </c>
      <c r="F6">
        <v>2</v>
      </c>
      <c r="I6">
        <v>30.696667489152599</v>
      </c>
      <c r="M6" s="9"/>
      <c r="N6" s="9" t="s">
        <v>46</v>
      </c>
      <c r="O6">
        <f>J11</f>
        <v>22.770628282801265</v>
      </c>
      <c r="P6">
        <f>J14</f>
        <v>36.348300925231833</v>
      </c>
      <c r="Q6">
        <f>J17</f>
        <v>44.183357312438993</v>
      </c>
    </row>
    <row r="7" spans="1:21" x14ac:dyDescent="0.25">
      <c r="A7">
        <v>6</v>
      </c>
      <c r="B7">
        <v>1</v>
      </c>
      <c r="C7">
        <v>1</v>
      </c>
      <c r="D7">
        <v>1</v>
      </c>
      <c r="E7">
        <v>2</v>
      </c>
      <c r="F7">
        <v>3</v>
      </c>
      <c r="I7">
        <v>30.946505235219899</v>
      </c>
      <c r="M7" s="9" t="s">
        <v>68</v>
      </c>
      <c r="N7" s="9" t="s">
        <v>44</v>
      </c>
      <c r="O7">
        <f>J20</f>
        <v>19.062594762946233</v>
      </c>
      <c r="P7">
        <f>J23</f>
        <v>34.666237045795498</v>
      </c>
      <c r="Q7">
        <f>J26</f>
        <v>40.615794460787299</v>
      </c>
      <c r="R7">
        <f>(O7-O8)/O7*100</f>
        <v>-28.781166161116296</v>
      </c>
      <c r="S7">
        <f>(P8-P7)/P7*100</f>
        <v>-15.11594742715438</v>
      </c>
      <c r="T7">
        <f>(Q8-Q7)/Q7*100</f>
        <v>-6.4915802938888474</v>
      </c>
    </row>
    <row r="8" spans="1:21" x14ac:dyDescent="0.25">
      <c r="A8">
        <v>7</v>
      </c>
      <c r="B8">
        <v>1</v>
      </c>
      <c r="C8">
        <v>1</v>
      </c>
      <c r="D8">
        <v>1</v>
      </c>
      <c r="E8">
        <v>3</v>
      </c>
      <c r="F8">
        <v>1</v>
      </c>
      <c r="H8" t="s">
        <v>10</v>
      </c>
      <c r="I8">
        <v>39.943141547729198</v>
      </c>
      <c r="J8">
        <f xml:space="preserve"> AVERAGE(I8,I9,I10)</f>
        <v>40.005272875277065</v>
      </c>
      <c r="K8">
        <f>STDEV(I8,I9,I10)</f>
        <v>1.3548529095994311</v>
      </c>
      <c r="L8">
        <f>K8/1.73</f>
        <v>0.78315197086672317</v>
      </c>
      <c r="M8" s="9"/>
      <c r="N8" s="9" t="s">
        <v>46</v>
      </c>
      <c r="O8">
        <f>J29</f>
        <v>24.549031836290041</v>
      </c>
      <c r="P8">
        <f>J32</f>
        <v>29.426106878980335</v>
      </c>
      <c r="Q8">
        <f>J35</f>
        <v>37.979187551364433</v>
      </c>
    </row>
    <row r="9" spans="1:21" x14ac:dyDescent="0.25">
      <c r="A9">
        <v>8</v>
      </c>
      <c r="B9">
        <v>1</v>
      </c>
      <c r="C9">
        <v>1</v>
      </c>
      <c r="D9">
        <v>1</v>
      </c>
      <c r="E9">
        <v>3</v>
      </c>
      <c r="F9">
        <v>2</v>
      </c>
      <c r="I9">
        <v>38.682554516301103</v>
      </c>
      <c r="N9" s="9" t="s">
        <v>41</v>
      </c>
      <c r="O9">
        <f>L2</f>
        <v>0.1461895240825305</v>
      </c>
      <c r="P9">
        <f>L29</f>
        <v>1.2557851515568614</v>
      </c>
      <c r="Q9">
        <f>L20</f>
        <v>1.6773165194261168</v>
      </c>
      <c r="R9">
        <f>L29</f>
        <v>1.2557851515568614</v>
      </c>
    </row>
    <row r="10" spans="1:21" x14ac:dyDescent="0.25">
      <c r="A10">
        <v>9</v>
      </c>
      <c r="B10">
        <v>1</v>
      </c>
      <c r="C10">
        <v>1</v>
      </c>
      <c r="D10">
        <v>1</v>
      </c>
      <c r="E10">
        <v>3</v>
      </c>
      <c r="F10">
        <v>3</v>
      </c>
      <c r="I10">
        <v>41.390122561800901</v>
      </c>
      <c r="O10">
        <f>L5</f>
        <v>0.18750202887866546</v>
      </c>
      <c r="P10">
        <f>L14</f>
        <v>2.8501210183556553</v>
      </c>
      <c r="Q10">
        <f>L23</f>
        <v>0.82446276157700182</v>
      </c>
      <c r="R10">
        <f>L32</f>
        <v>1.1786648569153195</v>
      </c>
    </row>
    <row r="11" spans="1:21" x14ac:dyDescent="0.25">
      <c r="A11">
        <v>10</v>
      </c>
      <c r="B11">
        <v>1</v>
      </c>
      <c r="C11">
        <v>2</v>
      </c>
      <c r="D11">
        <v>2</v>
      </c>
      <c r="E11">
        <v>1</v>
      </c>
      <c r="F11">
        <v>1</v>
      </c>
      <c r="G11" t="s">
        <v>6</v>
      </c>
      <c r="H11" t="s">
        <v>11</v>
      </c>
      <c r="I11">
        <v>22.102968870003899</v>
      </c>
      <c r="J11">
        <f xml:space="preserve"> AVERAGE(I11,I12,I13)</f>
        <v>22.770628282801265</v>
      </c>
      <c r="K11">
        <f>STDEV(I11,I12,I13)</f>
        <v>3.1341722266644241</v>
      </c>
      <c r="L11">
        <f>K11/1.73</f>
        <v>1.8116602466268348</v>
      </c>
      <c r="O11">
        <f>L8</f>
        <v>0.78315197086672317</v>
      </c>
      <c r="P11">
        <f>L17</f>
        <v>2.1249974341223159</v>
      </c>
      <c r="Q11">
        <f>L26</f>
        <v>0.23912322901090899</v>
      </c>
      <c r="R11">
        <f>L35</f>
        <v>0.99113910606396161</v>
      </c>
    </row>
    <row r="12" spans="1:21" x14ac:dyDescent="0.25">
      <c r="A12">
        <v>11</v>
      </c>
      <c r="B12">
        <v>1</v>
      </c>
      <c r="C12">
        <v>2</v>
      </c>
      <c r="D12">
        <v>2</v>
      </c>
      <c r="E12">
        <v>1</v>
      </c>
      <c r="F12">
        <v>2</v>
      </c>
      <c r="I12">
        <v>20.024083218531299</v>
      </c>
    </row>
    <row r="13" spans="1:21" x14ac:dyDescent="0.25">
      <c r="A13">
        <v>12</v>
      </c>
      <c r="B13">
        <v>1</v>
      </c>
      <c r="C13">
        <v>2</v>
      </c>
      <c r="D13">
        <v>2</v>
      </c>
      <c r="E13">
        <v>1</v>
      </c>
      <c r="F13">
        <v>3</v>
      </c>
      <c r="G13" t="s">
        <v>6</v>
      </c>
      <c r="I13">
        <v>26.184832759868598</v>
      </c>
    </row>
    <row r="14" spans="1:21" x14ac:dyDescent="0.25">
      <c r="A14">
        <v>13</v>
      </c>
      <c r="B14">
        <v>1</v>
      </c>
      <c r="C14">
        <v>2</v>
      </c>
      <c r="D14">
        <v>2</v>
      </c>
      <c r="E14">
        <v>2</v>
      </c>
      <c r="F14">
        <v>1</v>
      </c>
      <c r="H14" t="s">
        <v>12</v>
      </c>
      <c r="I14">
        <v>30.937584921493698</v>
      </c>
      <c r="J14">
        <f xml:space="preserve"> AVERAGE(I14,I15,I16)</f>
        <v>36.348300925231833</v>
      </c>
      <c r="K14">
        <f>STDEV(I14,I15,I16)</f>
        <v>4.9307093617552837</v>
      </c>
      <c r="L14">
        <f>K14/1.73</f>
        <v>2.8501210183556553</v>
      </c>
    </row>
    <row r="15" spans="1:21" x14ac:dyDescent="0.25">
      <c r="A15">
        <v>14</v>
      </c>
      <c r="B15">
        <v>1</v>
      </c>
      <c r="C15">
        <v>2</v>
      </c>
      <c r="D15">
        <v>2</v>
      </c>
      <c r="E15">
        <v>2</v>
      </c>
      <c r="F15">
        <v>2</v>
      </c>
      <c r="I15">
        <v>37.519055051415002</v>
      </c>
    </row>
    <row r="16" spans="1:21" x14ac:dyDescent="0.25">
      <c r="A16">
        <v>15</v>
      </c>
      <c r="B16">
        <v>1</v>
      </c>
      <c r="C16">
        <v>2</v>
      </c>
      <c r="D16">
        <v>2</v>
      </c>
      <c r="E16">
        <v>2</v>
      </c>
      <c r="F16">
        <v>3</v>
      </c>
      <c r="I16">
        <v>40.588262802786801</v>
      </c>
    </row>
    <row r="17" spans="1:12" x14ac:dyDescent="0.25">
      <c r="A17">
        <v>16</v>
      </c>
      <c r="B17">
        <v>1</v>
      </c>
      <c r="C17">
        <v>2</v>
      </c>
      <c r="D17">
        <v>2</v>
      </c>
      <c r="E17">
        <v>3</v>
      </c>
      <c r="F17">
        <v>1</v>
      </c>
      <c r="H17" t="s">
        <v>13</v>
      </c>
      <c r="I17">
        <v>40.264219472144099</v>
      </c>
      <c r="J17">
        <f xml:space="preserve"> AVERAGE(I17,I18,I19)</f>
        <v>44.183357312438993</v>
      </c>
      <c r="K17">
        <f>STDEV(I17,I18,I19)</f>
        <v>3.6762455610316063</v>
      </c>
      <c r="L17">
        <f>K17/1.73</f>
        <v>2.1249974341223159</v>
      </c>
    </row>
    <row r="18" spans="1:12" x14ac:dyDescent="0.25">
      <c r="A18">
        <v>17</v>
      </c>
      <c r="B18">
        <v>1</v>
      </c>
      <c r="C18">
        <v>2</v>
      </c>
      <c r="D18">
        <v>2</v>
      </c>
      <c r="E18">
        <v>3</v>
      </c>
      <c r="F18">
        <v>2</v>
      </c>
      <c r="I18">
        <v>44.730463713939983</v>
      </c>
    </row>
    <row r="19" spans="1:12" x14ac:dyDescent="0.25">
      <c r="A19">
        <v>18</v>
      </c>
      <c r="B19">
        <v>1</v>
      </c>
      <c r="C19">
        <v>2</v>
      </c>
      <c r="D19">
        <v>2</v>
      </c>
      <c r="E19">
        <v>3</v>
      </c>
      <c r="F19">
        <v>3</v>
      </c>
      <c r="I19">
        <v>47.555388751232897</v>
      </c>
    </row>
    <row r="20" spans="1:12" x14ac:dyDescent="0.25">
      <c r="A20">
        <v>19</v>
      </c>
      <c r="B20" t="s">
        <v>14</v>
      </c>
      <c r="C20">
        <v>1</v>
      </c>
      <c r="D20">
        <v>1</v>
      </c>
      <c r="E20">
        <v>1</v>
      </c>
      <c r="F20">
        <v>1</v>
      </c>
      <c r="G20" t="s">
        <v>6</v>
      </c>
      <c r="H20" t="s">
        <v>8</v>
      </c>
      <c r="I20">
        <v>20.6642823692539</v>
      </c>
      <c r="J20">
        <f xml:space="preserve"> AVERAGE(I20,I21,I22)</f>
        <v>19.062594762946233</v>
      </c>
      <c r="K20">
        <f>STDEV(I20,I21,I22)</f>
        <v>2.9017575786071821</v>
      </c>
      <c r="L20">
        <f>K20/1.73</f>
        <v>1.6773165194261168</v>
      </c>
    </row>
    <row r="21" spans="1:12" x14ac:dyDescent="0.25">
      <c r="A21">
        <v>20</v>
      </c>
      <c r="B21">
        <v>2</v>
      </c>
      <c r="C21">
        <v>1</v>
      </c>
      <c r="D21">
        <v>1</v>
      </c>
      <c r="E21">
        <v>1</v>
      </c>
      <c r="F21">
        <v>2</v>
      </c>
      <c r="I21">
        <v>15.712997410730701</v>
      </c>
    </row>
    <row r="22" spans="1:12" x14ac:dyDescent="0.25">
      <c r="A22">
        <v>21</v>
      </c>
      <c r="B22">
        <v>2</v>
      </c>
      <c r="C22">
        <v>1</v>
      </c>
      <c r="D22">
        <v>1</v>
      </c>
      <c r="E22">
        <v>1</v>
      </c>
      <c r="F22">
        <v>3</v>
      </c>
      <c r="I22">
        <v>20.810504508854098</v>
      </c>
    </row>
    <row r="23" spans="1:12" x14ac:dyDescent="0.25">
      <c r="A23">
        <v>22</v>
      </c>
      <c r="B23">
        <v>2</v>
      </c>
      <c r="C23">
        <v>1</v>
      </c>
      <c r="D23">
        <v>1</v>
      </c>
      <c r="E23">
        <v>2</v>
      </c>
      <c r="F23">
        <v>1</v>
      </c>
      <c r="G23" t="s">
        <v>6</v>
      </c>
      <c r="H23" t="s">
        <v>9</v>
      </c>
      <c r="I23">
        <v>35.205164887847801</v>
      </c>
      <c r="J23">
        <f xml:space="preserve"> AVERAGE(I23,I24,I25)</f>
        <v>34.666237045795498</v>
      </c>
      <c r="K23">
        <f>STDEV(I23,I24,I25)</f>
        <v>1.4263205775282131</v>
      </c>
      <c r="L23">
        <f>K23/1.73</f>
        <v>0.82446276157700182</v>
      </c>
    </row>
    <row r="24" spans="1:12" x14ac:dyDescent="0.25">
      <c r="A24">
        <v>23</v>
      </c>
      <c r="B24">
        <v>2</v>
      </c>
      <c r="C24">
        <v>1</v>
      </c>
      <c r="D24">
        <v>1</v>
      </c>
      <c r="E24">
        <v>2</v>
      </c>
      <c r="F24">
        <v>2</v>
      </c>
      <c r="I24">
        <v>35.744570578274903</v>
      </c>
    </row>
    <row r="25" spans="1:12" x14ac:dyDescent="0.25">
      <c r="A25">
        <v>24</v>
      </c>
      <c r="B25">
        <v>2</v>
      </c>
      <c r="C25">
        <v>1</v>
      </c>
      <c r="D25">
        <v>1</v>
      </c>
      <c r="E25">
        <v>2</v>
      </c>
      <c r="F25">
        <v>3</v>
      </c>
      <c r="I25">
        <v>33.048975671263797</v>
      </c>
    </row>
    <row r="26" spans="1:12" x14ac:dyDescent="0.25">
      <c r="A26">
        <v>25</v>
      </c>
      <c r="B26">
        <v>2</v>
      </c>
      <c r="C26">
        <v>1</v>
      </c>
      <c r="D26">
        <v>1</v>
      </c>
      <c r="E26">
        <v>3</v>
      </c>
      <c r="F26">
        <v>1</v>
      </c>
      <c r="H26" t="s">
        <v>10</v>
      </c>
      <c r="I26">
        <v>40.673873842539699</v>
      </c>
      <c r="J26">
        <f xml:space="preserve"> AVERAGE(I26,I27,I28)</f>
        <v>40.615794460787299</v>
      </c>
      <c r="K26">
        <f>STDEV(I26,I27,I28)</f>
        <v>0.41368318618887256</v>
      </c>
      <c r="L26">
        <f>K26/1.73</f>
        <v>0.23912322901090899</v>
      </c>
    </row>
    <row r="27" spans="1:12" x14ac:dyDescent="0.25">
      <c r="A27">
        <v>26</v>
      </c>
      <c r="B27">
        <v>2</v>
      </c>
      <c r="C27">
        <v>1</v>
      </c>
      <c r="D27">
        <v>1</v>
      </c>
      <c r="E27">
        <v>3</v>
      </c>
      <c r="F27">
        <v>2</v>
      </c>
      <c r="I27">
        <v>40.176140757002599</v>
      </c>
    </row>
    <row r="28" spans="1:12" x14ac:dyDescent="0.25">
      <c r="A28">
        <v>27</v>
      </c>
      <c r="B28">
        <v>2</v>
      </c>
      <c r="C28">
        <v>1</v>
      </c>
      <c r="D28">
        <v>1</v>
      </c>
      <c r="E28">
        <v>3</v>
      </c>
      <c r="F28">
        <v>3</v>
      </c>
      <c r="I28">
        <v>40.997368782819599</v>
      </c>
    </row>
    <row r="29" spans="1:12" x14ac:dyDescent="0.25">
      <c r="A29">
        <v>28</v>
      </c>
      <c r="B29">
        <v>2</v>
      </c>
      <c r="C29">
        <v>2</v>
      </c>
      <c r="D29">
        <v>2</v>
      </c>
      <c r="E29">
        <v>1</v>
      </c>
      <c r="F29">
        <v>1</v>
      </c>
      <c r="G29" t="s">
        <v>6</v>
      </c>
      <c r="H29" t="s">
        <v>11</v>
      </c>
      <c r="I29">
        <v>26.803227678432226</v>
      </c>
      <c r="J29">
        <f xml:space="preserve"> AVERAGE(I29,I30,I31)</f>
        <v>24.549031836290041</v>
      </c>
      <c r="K29">
        <f>STDEV(I29,I30,I31)</f>
        <v>2.1725083121933704</v>
      </c>
      <c r="L29">
        <f>K29/1.73</f>
        <v>1.2557851515568614</v>
      </c>
    </row>
    <row r="30" spans="1:12" x14ac:dyDescent="0.25">
      <c r="A30">
        <v>29</v>
      </c>
      <c r="B30">
        <v>2</v>
      </c>
      <c r="C30">
        <v>2</v>
      </c>
      <c r="D30">
        <v>2</v>
      </c>
      <c r="E30">
        <v>1</v>
      </c>
      <c r="F30">
        <v>2</v>
      </c>
      <c r="I30">
        <v>22.468653685957399</v>
      </c>
    </row>
    <row r="31" spans="1:12" x14ac:dyDescent="0.25">
      <c r="A31">
        <v>30</v>
      </c>
      <c r="B31">
        <v>2</v>
      </c>
      <c r="C31">
        <v>2</v>
      </c>
      <c r="D31">
        <v>2</v>
      </c>
      <c r="E31">
        <v>1</v>
      </c>
      <c r="F31">
        <v>3</v>
      </c>
      <c r="I31">
        <v>24.375214144480498</v>
      </c>
    </row>
    <row r="32" spans="1:12" x14ac:dyDescent="0.25">
      <c r="A32">
        <v>31</v>
      </c>
      <c r="B32">
        <v>2</v>
      </c>
      <c r="C32">
        <v>2</v>
      </c>
      <c r="D32">
        <v>2</v>
      </c>
      <c r="E32">
        <v>2</v>
      </c>
      <c r="F32">
        <v>1</v>
      </c>
      <c r="H32" t="s">
        <v>12</v>
      </c>
      <c r="I32">
        <v>30.4037049451473</v>
      </c>
      <c r="J32">
        <f xml:space="preserve"> AVERAGE(I32,I33,I34)</f>
        <v>29.426106878980335</v>
      </c>
      <c r="K32">
        <f>STDEV(I32,I33,I34)</f>
        <v>2.0390902024635027</v>
      </c>
      <c r="L32">
        <f>K32/1.73</f>
        <v>1.1786648569153195</v>
      </c>
    </row>
    <row r="33" spans="1:12" x14ac:dyDescent="0.25">
      <c r="A33">
        <v>32</v>
      </c>
      <c r="B33">
        <v>2</v>
      </c>
      <c r="C33">
        <v>2</v>
      </c>
      <c r="D33">
        <v>2</v>
      </c>
      <c r="E33">
        <v>2</v>
      </c>
      <c r="F33">
        <v>2</v>
      </c>
      <c r="I33">
        <v>30.792332204106899</v>
      </c>
    </row>
    <row r="34" spans="1:12" x14ac:dyDescent="0.25">
      <c r="A34">
        <v>33</v>
      </c>
      <c r="B34">
        <v>2</v>
      </c>
      <c r="C34">
        <v>2</v>
      </c>
      <c r="D34">
        <v>2</v>
      </c>
      <c r="E34">
        <v>2</v>
      </c>
      <c r="F34">
        <v>3</v>
      </c>
      <c r="I34">
        <v>27.082283487686801</v>
      </c>
    </row>
    <row r="35" spans="1:12" x14ac:dyDescent="0.25">
      <c r="A35">
        <v>34</v>
      </c>
      <c r="B35">
        <v>2</v>
      </c>
      <c r="C35">
        <v>2</v>
      </c>
      <c r="D35">
        <v>2</v>
      </c>
      <c r="E35">
        <v>3</v>
      </c>
      <c r="F35">
        <v>1</v>
      </c>
      <c r="H35" t="s">
        <v>13</v>
      </c>
      <c r="I35">
        <v>36.152338005239898</v>
      </c>
      <c r="J35">
        <f xml:space="preserve"> AVERAGE(I35,I36,I37)</f>
        <v>37.979187551364433</v>
      </c>
      <c r="K35">
        <f>STDEV(I35,I36,I37)</f>
        <v>1.7146706534906535</v>
      </c>
      <c r="L35">
        <f>K35/1.73</f>
        <v>0.99113910606396161</v>
      </c>
    </row>
    <row r="36" spans="1:12" x14ac:dyDescent="0.25">
      <c r="A36">
        <v>35</v>
      </c>
      <c r="B36">
        <v>2</v>
      </c>
      <c r="C36">
        <v>2</v>
      </c>
      <c r="D36">
        <v>2</v>
      </c>
      <c r="E36">
        <v>3</v>
      </c>
      <c r="F36">
        <v>2</v>
      </c>
      <c r="I36">
        <v>38.231506431387999</v>
      </c>
    </row>
    <row r="37" spans="1:12" x14ac:dyDescent="0.25">
      <c r="A37">
        <v>36</v>
      </c>
      <c r="B37">
        <v>2</v>
      </c>
      <c r="C37">
        <v>2</v>
      </c>
      <c r="D37">
        <v>2</v>
      </c>
      <c r="E37">
        <v>3</v>
      </c>
      <c r="F37">
        <v>3</v>
      </c>
      <c r="I37">
        <v>39.553718217465402</v>
      </c>
    </row>
    <row r="38" spans="1:12" x14ac:dyDescent="0.25">
      <c r="I38">
        <v>23.271832545539791</v>
      </c>
    </row>
    <row r="39" spans="1:12" x14ac:dyDescent="0.25">
      <c r="I39">
        <v>29.248787054691938</v>
      </c>
    </row>
    <row r="40" spans="1:12" x14ac:dyDescent="0.25">
      <c r="I40">
        <v>29.290925044450184</v>
      </c>
    </row>
    <row r="41" spans="1:12" x14ac:dyDescent="0.25">
      <c r="I41">
        <v>33.4249644734303</v>
      </c>
    </row>
    <row r="42" spans="1:12" x14ac:dyDescent="0.25">
      <c r="I42">
        <v>38.085803627993002</v>
      </c>
    </row>
    <row r="43" spans="1:12" x14ac:dyDescent="0.25">
      <c r="I43">
        <v>36.973798148204303</v>
      </c>
    </row>
    <row r="44" spans="1:12" x14ac:dyDescent="0.25">
      <c r="I44">
        <v>52.896102925370982</v>
      </c>
    </row>
    <row r="45" spans="1:12" x14ac:dyDescent="0.25">
      <c r="I45">
        <v>50.834744330455599</v>
      </c>
    </row>
    <row r="46" spans="1:12" x14ac:dyDescent="0.25">
      <c r="I46">
        <v>60.8978795007164</v>
      </c>
    </row>
    <row r="47" spans="1:12" x14ac:dyDescent="0.25">
      <c r="I47">
        <v>45.634996884980069</v>
      </c>
    </row>
    <row r="48" spans="1:12" x14ac:dyDescent="0.25">
      <c r="I48">
        <v>42.337630155247801</v>
      </c>
    </row>
    <row r="49" spans="9:9" x14ac:dyDescent="0.25">
      <c r="I49">
        <v>43.866226701227902</v>
      </c>
    </row>
  </sheetData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topLeftCell="G7" workbookViewId="0">
      <selection activeCell="U24" sqref="U24"/>
    </sheetView>
  </sheetViews>
  <sheetFormatPr defaultRowHeight="15" x14ac:dyDescent="0.25"/>
  <cols>
    <col min="8" max="8" width="19.5703125" customWidth="1"/>
    <col min="9" max="9" width="24.7109375" customWidth="1"/>
    <col min="10" max="10" width="11" customWidth="1"/>
    <col min="13" max="13" width="16" customWidth="1"/>
    <col min="14" max="14" width="13.85546875" customWidth="1"/>
    <col min="16" max="16" width="10.7109375" customWidth="1"/>
    <col min="17" max="17" width="11.42578125" customWidth="1"/>
    <col min="19" max="19" width="10.5703125" customWidth="1"/>
  </cols>
  <sheetData>
    <row r="1" spans="1:2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23</v>
      </c>
      <c r="J1" t="s">
        <v>97</v>
      </c>
      <c r="K1" t="s">
        <v>40</v>
      </c>
      <c r="L1" t="s">
        <v>41</v>
      </c>
    </row>
    <row r="2" spans="1:21" ht="15.75" x14ac:dyDescent="0.25">
      <c r="A2">
        <v>1</v>
      </c>
      <c r="B2" t="s">
        <v>15</v>
      </c>
      <c r="C2">
        <v>1</v>
      </c>
      <c r="D2">
        <v>1</v>
      </c>
      <c r="E2">
        <v>1</v>
      </c>
      <c r="F2">
        <v>1</v>
      </c>
      <c r="H2" t="s">
        <v>8</v>
      </c>
      <c r="I2">
        <v>15.3580898809524</v>
      </c>
      <c r="J2">
        <f xml:space="preserve"> AVERAGE(I2,I3,I4)</f>
        <v>12.753857096031751</v>
      </c>
      <c r="K2">
        <f>STDEV(I2,I3,I4)</f>
        <v>2.330406664583399</v>
      </c>
      <c r="L2">
        <f>K2/1.73</f>
        <v>1.3470558754817334</v>
      </c>
      <c r="O2" s="7"/>
      <c r="P2" s="7"/>
      <c r="Q2" s="5"/>
      <c r="R2" s="8" t="s">
        <v>47</v>
      </c>
      <c r="S2" s="8" t="s">
        <v>49</v>
      </c>
      <c r="T2" s="8" t="s">
        <v>51</v>
      </c>
      <c r="U2" s="8"/>
    </row>
    <row r="3" spans="1:21" x14ac:dyDescent="0.25">
      <c r="A3">
        <v>2</v>
      </c>
      <c r="B3">
        <v>1</v>
      </c>
      <c r="C3">
        <v>1</v>
      </c>
      <c r="D3">
        <v>1</v>
      </c>
      <c r="E3">
        <v>1</v>
      </c>
      <c r="F3">
        <v>2</v>
      </c>
      <c r="I3">
        <v>12.038489307142857</v>
      </c>
      <c r="R3" t="s">
        <v>48</v>
      </c>
      <c r="S3" t="s">
        <v>50</v>
      </c>
      <c r="T3" t="s">
        <v>52</v>
      </c>
    </row>
    <row r="4" spans="1:21" x14ac:dyDescent="0.25">
      <c r="A4">
        <v>3</v>
      </c>
      <c r="B4">
        <v>1</v>
      </c>
      <c r="C4">
        <v>1</v>
      </c>
      <c r="D4">
        <v>1</v>
      </c>
      <c r="E4">
        <v>1</v>
      </c>
      <c r="F4">
        <v>3</v>
      </c>
      <c r="I4">
        <v>10.864992099999998</v>
      </c>
      <c r="N4" s="8"/>
      <c r="O4" s="9" t="s">
        <v>45</v>
      </c>
      <c r="P4" s="9" t="s">
        <v>42</v>
      </c>
      <c r="Q4" s="9" t="s">
        <v>43</v>
      </c>
      <c r="R4">
        <f>(O5-O6)/O5*100</f>
        <v>-16.006551800143363</v>
      </c>
      <c r="S4">
        <f>(P6-P5)/P5*100</f>
        <v>34.527594530888415</v>
      </c>
      <c r="T4">
        <f>(Q6-Q5)/Q5*100</f>
        <v>14.902465743109211</v>
      </c>
    </row>
    <row r="5" spans="1:21" x14ac:dyDescent="0.25">
      <c r="A5">
        <v>4</v>
      </c>
      <c r="B5">
        <v>1</v>
      </c>
      <c r="C5">
        <v>1</v>
      </c>
      <c r="D5">
        <v>1</v>
      </c>
      <c r="E5">
        <v>2</v>
      </c>
      <c r="F5">
        <v>1</v>
      </c>
      <c r="H5" t="s">
        <v>9</v>
      </c>
      <c r="I5">
        <v>19.934615892857142</v>
      </c>
      <c r="J5">
        <f xml:space="preserve"> AVERAGE(I5,I6,I7)</f>
        <v>17.9921910984127</v>
      </c>
      <c r="K5">
        <f>STDEV(I5,I6,I7)</f>
        <v>3.1727345824504538</v>
      </c>
      <c r="L5">
        <f>K5/1.73</f>
        <v>1.833950625693904</v>
      </c>
      <c r="M5" s="9" t="s">
        <v>53</v>
      </c>
      <c r="N5" s="9" t="s">
        <v>44</v>
      </c>
      <c r="O5">
        <f>J2</f>
        <v>12.753857096031751</v>
      </c>
      <c r="P5">
        <f>J5</f>
        <v>17.9921910984127</v>
      </c>
      <c r="Q5">
        <f>J8</f>
        <v>28.574416412698412</v>
      </c>
    </row>
    <row r="6" spans="1:21" x14ac:dyDescent="0.25">
      <c r="A6">
        <v>5</v>
      </c>
      <c r="B6">
        <v>1</v>
      </c>
      <c r="C6">
        <v>1</v>
      </c>
      <c r="D6">
        <v>1</v>
      </c>
      <c r="E6">
        <v>2</v>
      </c>
      <c r="F6">
        <v>2</v>
      </c>
      <c r="I6">
        <v>19.711050107142857</v>
      </c>
      <c r="M6" s="9"/>
      <c r="N6" s="9" t="s">
        <v>46</v>
      </c>
      <c r="O6">
        <f>J11</f>
        <v>14.795309838624334</v>
      </c>
      <c r="P6">
        <f>J14</f>
        <v>24.204461888095235</v>
      </c>
      <c r="Q6">
        <f>J17</f>
        <v>32.832709029894168</v>
      </c>
    </row>
    <row r="7" spans="1:21" x14ac:dyDescent="0.25">
      <c r="A7">
        <v>6</v>
      </c>
      <c r="B7">
        <v>1</v>
      </c>
      <c r="C7">
        <v>1</v>
      </c>
      <c r="D7">
        <v>1</v>
      </c>
      <c r="E7">
        <v>2</v>
      </c>
      <c r="F7">
        <v>3</v>
      </c>
      <c r="I7">
        <v>14.3309072952381</v>
      </c>
      <c r="M7" s="9" t="s">
        <v>68</v>
      </c>
      <c r="N7" s="9" t="s">
        <v>44</v>
      </c>
      <c r="O7">
        <f>J20</f>
        <v>11.134525777513232</v>
      </c>
      <c r="P7">
        <f>J23</f>
        <v>24.417563197354468</v>
      </c>
      <c r="Q7">
        <f>J26</f>
        <v>28.746074956613729</v>
      </c>
      <c r="R7">
        <f>(O7-O8)/O7*100</f>
        <v>-77.656435028898031</v>
      </c>
      <c r="S7">
        <f>(P8-P7)/P7*100</f>
        <v>8.0853376316431422</v>
      </c>
      <c r="T7">
        <f>(Q8-Q7)/Q7*100</f>
        <v>17.534583282452783</v>
      </c>
    </row>
    <row r="8" spans="1:21" x14ac:dyDescent="0.25">
      <c r="A8">
        <v>7</v>
      </c>
      <c r="B8">
        <v>1</v>
      </c>
      <c r="C8">
        <v>1</v>
      </c>
      <c r="D8">
        <v>1</v>
      </c>
      <c r="E8">
        <v>3</v>
      </c>
      <c r="F8">
        <v>1</v>
      </c>
      <c r="H8" t="s">
        <v>10</v>
      </c>
      <c r="I8">
        <v>30.999366772222217</v>
      </c>
      <c r="J8">
        <f xml:space="preserve"> AVERAGE(I8,I9,I10)</f>
        <v>28.574416412698412</v>
      </c>
      <c r="K8">
        <f>STDEV(I8,I9,I10)</f>
        <v>2.5452075751148753</v>
      </c>
      <c r="L8">
        <f>K8/1.73</f>
        <v>1.4712182515114887</v>
      </c>
      <c r="M8" s="9"/>
      <c r="N8" s="9" t="s">
        <v>46</v>
      </c>
      <c r="O8">
        <f>J29</f>
        <v>19.781201553703699</v>
      </c>
      <c r="P8">
        <f>J32</f>
        <v>26.391805623280415</v>
      </c>
      <c r="Q8">
        <f>J35</f>
        <v>33.786579410317465</v>
      </c>
    </row>
    <row r="9" spans="1:21" x14ac:dyDescent="0.25">
      <c r="A9">
        <v>8</v>
      </c>
      <c r="B9">
        <v>1</v>
      </c>
      <c r="C9">
        <v>1</v>
      </c>
      <c r="D9">
        <v>1</v>
      </c>
      <c r="E9">
        <v>3</v>
      </c>
      <c r="F9">
        <v>2</v>
      </c>
      <c r="I9">
        <v>25.923958821428577</v>
      </c>
      <c r="N9" s="9" t="s">
        <v>41</v>
      </c>
      <c r="O9">
        <f>L2</f>
        <v>1.3470558754817334</v>
      </c>
      <c r="P9">
        <f>L29</f>
        <v>0.98980390897103521</v>
      </c>
      <c r="Q9">
        <f>L20</f>
        <v>0.8944728739948884</v>
      </c>
      <c r="R9">
        <f>L29</f>
        <v>0.98980390897103521</v>
      </c>
    </row>
    <row r="10" spans="1:21" x14ac:dyDescent="0.25">
      <c r="A10">
        <v>9</v>
      </c>
      <c r="B10">
        <v>1</v>
      </c>
      <c r="C10">
        <v>1</v>
      </c>
      <c r="D10">
        <v>1</v>
      </c>
      <c r="E10">
        <v>3</v>
      </c>
      <c r="F10">
        <v>3</v>
      </c>
      <c r="I10">
        <v>28.799923644444448</v>
      </c>
      <c r="O10">
        <f>L5</f>
        <v>1.833950625693904</v>
      </c>
      <c r="P10">
        <f>L14</f>
        <v>1.3755123279182537</v>
      </c>
      <c r="Q10">
        <f>L23</f>
        <v>2.8143419696806831</v>
      </c>
      <c r="R10">
        <f>L32</f>
        <v>0.88917815824553526</v>
      </c>
    </row>
    <row r="11" spans="1:21" x14ac:dyDescent="0.25">
      <c r="A11">
        <v>10</v>
      </c>
      <c r="B11">
        <v>1</v>
      </c>
      <c r="C11">
        <v>2</v>
      </c>
      <c r="D11">
        <v>2</v>
      </c>
      <c r="E11">
        <v>1</v>
      </c>
      <c r="F11">
        <v>1</v>
      </c>
      <c r="G11" t="s">
        <v>6</v>
      </c>
      <c r="H11" t="s">
        <v>11</v>
      </c>
      <c r="I11">
        <v>13.186936678571399</v>
      </c>
      <c r="J11">
        <f xml:space="preserve"> AVERAGE(I11,I12,I13)</f>
        <v>14.795309838624334</v>
      </c>
      <c r="K11">
        <f>STDEV(I11,I12,I13)</f>
        <v>1.4221401454210503</v>
      </c>
      <c r="L11">
        <f>K11/1.73</f>
        <v>0.82204632683297707</v>
      </c>
      <c r="O11">
        <f>L8</f>
        <v>1.4712182515114887</v>
      </c>
      <c r="P11">
        <f>L17</f>
        <v>0.79829693409854863</v>
      </c>
      <c r="Q11">
        <f>L26</f>
        <v>1.0627338760288556</v>
      </c>
      <c r="R11">
        <f>L35</f>
        <v>1.5945019482096998</v>
      </c>
    </row>
    <row r="12" spans="1:21" x14ac:dyDescent="0.25">
      <c r="A12">
        <v>11</v>
      </c>
      <c r="B12">
        <v>1</v>
      </c>
      <c r="C12">
        <v>2</v>
      </c>
      <c r="D12">
        <v>2</v>
      </c>
      <c r="E12">
        <v>1</v>
      </c>
      <c r="F12">
        <v>2</v>
      </c>
      <c r="I12">
        <v>15.312556657142901</v>
      </c>
    </row>
    <row r="13" spans="1:21" x14ac:dyDescent="0.25">
      <c r="A13">
        <v>12</v>
      </c>
      <c r="B13">
        <v>1</v>
      </c>
      <c r="C13">
        <v>2</v>
      </c>
      <c r="D13">
        <v>2</v>
      </c>
      <c r="E13">
        <v>1</v>
      </c>
      <c r="F13">
        <v>3</v>
      </c>
      <c r="G13" t="s">
        <v>6</v>
      </c>
      <c r="I13">
        <v>15.8864361801587</v>
      </c>
    </row>
    <row r="14" spans="1:21" x14ac:dyDescent="0.25">
      <c r="A14">
        <v>13</v>
      </c>
      <c r="B14">
        <v>1</v>
      </c>
      <c r="C14">
        <v>2</v>
      </c>
      <c r="D14">
        <v>2</v>
      </c>
      <c r="E14">
        <v>2</v>
      </c>
      <c r="F14">
        <v>1</v>
      </c>
      <c r="H14" t="s">
        <v>12</v>
      </c>
      <c r="I14">
        <v>24.716806355555601</v>
      </c>
      <c r="J14">
        <f xml:space="preserve"> AVERAGE(I14,I15,I16)</f>
        <v>24.204461888095235</v>
      </c>
      <c r="K14">
        <f>STDEV(I14,I15,I16)</f>
        <v>2.379636327298579</v>
      </c>
      <c r="L14">
        <f>K14/1.73</f>
        <v>1.3755123279182537</v>
      </c>
    </row>
    <row r="15" spans="1:21" x14ac:dyDescent="0.25">
      <c r="A15">
        <v>14</v>
      </c>
      <c r="B15">
        <v>1</v>
      </c>
      <c r="C15">
        <v>2</v>
      </c>
      <c r="D15">
        <v>2</v>
      </c>
      <c r="E15">
        <v>2</v>
      </c>
      <c r="F15">
        <v>2</v>
      </c>
      <c r="I15">
        <v>21.610385376984102</v>
      </c>
    </row>
    <row r="16" spans="1:21" x14ac:dyDescent="0.25">
      <c r="A16">
        <v>15</v>
      </c>
      <c r="B16">
        <v>1</v>
      </c>
      <c r="C16">
        <v>2</v>
      </c>
      <c r="D16">
        <v>2</v>
      </c>
      <c r="E16">
        <v>2</v>
      </c>
      <c r="F16">
        <v>3</v>
      </c>
      <c r="I16">
        <v>26.286193931745998</v>
      </c>
    </row>
    <row r="17" spans="1:12" x14ac:dyDescent="0.25">
      <c r="A17">
        <v>16</v>
      </c>
      <c r="B17">
        <v>1</v>
      </c>
      <c r="C17">
        <v>2</v>
      </c>
      <c r="D17">
        <v>2</v>
      </c>
      <c r="E17">
        <v>3</v>
      </c>
      <c r="F17">
        <v>1</v>
      </c>
      <c r="H17" t="s">
        <v>13</v>
      </c>
      <c r="I17">
        <v>31.322967380952399</v>
      </c>
      <c r="J17">
        <f xml:space="preserve"> AVERAGE(I17,I18,I19)</f>
        <v>32.832709029894168</v>
      </c>
      <c r="K17">
        <f>STDEV(I17,I18,I19)</f>
        <v>1.3810536959904891</v>
      </c>
      <c r="L17">
        <f>K17/1.73</f>
        <v>0.79829693409854863</v>
      </c>
    </row>
    <row r="18" spans="1:12" x14ac:dyDescent="0.25">
      <c r="A18">
        <v>17</v>
      </c>
      <c r="B18">
        <v>1</v>
      </c>
      <c r="C18">
        <v>2</v>
      </c>
      <c r="D18">
        <v>2</v>
      </c>
      <c r="E18">
        <v>3</v>
      </c>
      <c r="F18">
        <v>2</v>
      </c>
      <c r="I18">
        <v>34.032348812698402</v>
      </c>
    </row>
    <row r="19" spans="1:12" x14ac:dyDescent="0.25">
      <c r="A19">
        <v>18</v>
      </c>
      <c r="B19">
        <v>1</v>
      </c>
      <c r="C19">
        <v>2</v>
      </c>
      <c r="D19">
        <v>2</v>
      </c>
      <c r="E19">
        <v>3</v>
      </c>
      <c r="F19">
        <v>3</v>
      </c>
      <c r="I19">
        <v>33.142810896031698</v>
      </c>
    </row>
    <row r="20" spans="1:12" x14ac:dyDescent="0.25">
      <c r="A20">
        <v>19</v>
      </c>
      <c r="B20" t="s">
        <v>14</v>
      </c>
      <c r="C20">
        <v>1</v>
      </c>
      <c r="D20">
        <v>1</v>
      </c>
      <c r="E20">
        <v>1</v>
      </c>
      <c r="F20">
        <v>1</v>
      </c>
      <c r="G20" t="s">
        <v>6</v>
      </c>
      <c r="H20" t="s">
        <v>8</v>
      </c>
      <c r="I20">
        <v>9.8042527015873002</v>
      </c>
      <c r="J20">
        <f xml:space="preserve"> AVERAGE(I20,I21,I22)</f>
        <v>11.134525777513232</v>
      </c>
      <c r="K20">
        <f>STDEV(I20,I21,I22)</f>
        <v>1.5474380720111569</v>
      </c>
      <c r="L20">
        <f>K20/1.73</f>
        <v>0.8944728739948884</v>
      </c>
    </row>
    <row r="21" spans="1:12" x14ac:dyDescent="0.25">
      <c r="A21">
        <v>20</v>
      </c>
      <c r="B21">
        <v>2</v>
      </c>
      <c r="C21">
        <v>1</v>
      </c>
      <c r="D21">
        <v>1</v>
      </c>
      <c r="E21">
        <v>1</v>
      </c>
      <c r="F21">
        <v>2</v>
      </c>
      <c r="I21">
        <v>12.832786095238101</v>
      </c>
    </row>
    <row r="22" spans="1:12" x14ac:dyDescent="0.25">
      <c r="A22">
        <v>21</v>
      </c>
      <c r="B22">
        <v>2</v>
      </c>
      <c r="C22">
        <v>1</v>
      </c>
      <c r="D22">
        <v>1</v>
      </c>
      <c r="E22">
        <v>1</v>
      </c>
      <c r="F22">
        <v>3</v>
      </c>
      <c r="I22">
        <v>10.7665385357143</v>
      </c>
    </row>
    <row r="23" spans="1:12" x14ac:dyDescent="0.25">
      <c r="A23">
        <v>22</v>
      </c>
      <c r="B23">
        <v>2</v>
      </c>
      <c r="C23">
        <v>1</v>
      </c>
      <c r="D23">
        <v>1</v>
      </c>
      <c r="E23">
        <v>2</v>
      </c>
      <c r="F23">
        <v>1</v>
      </c>
      <c r="G23" t="s">
        <v>6</v>
      </c>
      <c r="H23" t="s">
        <v>9</v>
      </c>
      <c r="I23">
        <v>18.859354047619</v>
      </c>
      <c r="J23">
        <f xml:space="preserve"> AVERAGE(I23,I24,I25)</f>
        <v>24.417563197354468</v>
      </c>
      <c r="K23">
        <f>STDEV(I23,I24,I25)</f>
        <v>4.868811607547582</v>
      </c>
      <c r="L23">
        <f>K23/1.73</f>
        <v>2.8143419696806831</v>
      </c>
    </row>
    <row r="24" spans="1:12" x14ac:dyDescent="0.25">
      <c r="A24">
        <v>23</v>
      </c>
      <c r="B24">
        <v>2</v>
      </c>
      <c r="C24">
        <v>1</v>
      </c>
      <c r="D24">
        <v>1</v>
      </c>
      <c r="E24">
        <v>2</v>
      </c>
      <c r="F24">
        <v>2</v>
      </c>
      <c r="I24">
        <v>27.928145561111101</v>
      </c>
    </row>
    <row r="25" spans="1:12" x14ac:dyDescent="0.25">
      <c r="A25">
        <v>24</v>
      </c>
      <c r="B25">
        <v>2</v>
      </c>
      <c r="C25">
        <v>1</v>
      </c>
      <c r="D25">
        <v>1</v>
      </c>
      <c r="E25">
        <v>2</v>
      </c>
      <c r="F25">
        <v>3</v>
      </c>
      <c r="I25">
        <v>26.4651899833333</v>
      </c>
    </row>
    <row r="26" spans="1:12" x14ac:dyDescent="0.25">
      <c r="A26">
        <v>25</v>
      </c>
      <c r="B26">
        <v>2</v>
      </c>
      <c r="C26">
        <v>1</v>
      </c>
      <c r="D26">
        <v>1</v>
      </c>
      <c r="E26">
        <v>3</v>
      </c>
      <c r="F26">
        <v>1</v>
      </c>
      <c r="H26" t="s">
        <v>10</v>
      </c>
      <c r="I26">
        <v>28.481738249999999</v>
      </c>
      <c r="J26">
        <f xml:space="preserve"> AVERAGE(I26,I27,I28)</f>
        <v>28.746074956613729</v>
      </c>
      <c r="K26">
        <f>STDEV(I26,I27,I28)</f>
        <v>1.8385296055299201</v>
      </c>
      <c r="L26">
        <f>K26/1.73</f>
        <v>1.0627338760288556</v>
      </c>
    </row>
    <row r="27" spans="1:12" x14ac:dyDescent="0.25">
      <c r="A27">
        <v>26</v>
      </c>
      <c r="B27">
        <v>2</v>
      </c>
      <c r="C27">
        <v>1</v>
      </c>
      <c r="D27">
        <v>1</v>
      </c>
      <c r="E27">
        <v>3</v>
      </c>
      <c r="F27">
        <v>2</v>
      </c>
      <c r="I27">
        <v>27.0540213690476</v>
      </c>
    </row>
    <row r="28" spans="1:12" x14ac:dyDescent="0.25">
      <c r="A28">
        <v>27</v>
      </c>
      <c r="B28">
        <v>2</v>
      </c>
      <c r="C28">
        <v>1</v>
      </c>
      <c r="D28">
        <v>1</v>
      </c>
      <c r="E28">
        <v>3</v>
      </c>
      <c r="F28">
        <v>3</v>
      </c>
      <c r="I28">
        <v>30.702465250793601</v>
      </c>
    </row>
    <row r="29" spans="1:12" x14ac:dyDescent="0.25">
      <c r="A29">
        <v>28</v>
      </c>
      <c r="B29">
        <v>2</v>
      </c>
      <c r="C29">
        <v>2</v>
      </c>
      <c r="D29">
        <v>2</v>
      </c>
      <c r="E29">
        <v>1</v>
      </c>
      <c r="F29">
        <v>1</v>
      </c>
      <c r="G29" t="s">
        <v>6</v>
      </c>
      <c r="H29" t="s">
        <v>11</v>
      </c>
      <c r="I29">
        <v>19.126845073015879</v>
      </c>
      <c r="J29">
        <f xml:space="preserve"> AVERAGE(I29,I30,I31)</f>
        <v>19.781201553703699</v>
      </c>
      <c r="K29">
        <f>STDEV(I29,I30,I31)</f>
        <v>1.7123607625198909</v>
      </c>
      <c r="L29">
        <f>K29/1.73</f>
        <v>0.98980390897103521</v>
      </c>
    </row>
    <row r="30" spans="1:12" x14ac:dyDescent="0.25">
      <c r="A30">
        <v>29</v>
      </c>
      <c r="B30">
        <v>2</v>
      </c>
      <c r="C30">
        <v>2</v>
      </c>
      <c r="D30">
        <v>2</v>
      </c>
      <c r="E30">
        <v>1</v>
      </c>
      <c r="F30">
        <v>2</v>
      </c>
      <c r="I30">
        <v>18.492507714285701</v>
      </c>
    </row>
    <row r="31" spans="1:12" x14ac:dyDescent="0.25">
      <c r="A31">
        <v>30</v>
      </c>
      <c r="B31">
        <v>2</v>
      </c>
      <c r="C31">
        <v>2</v>
      </c>
      <c r="D31">
        <v>2</v>
      </c>
      <c r="E31">
        <v>1</v>
      </c>
      <c r="F31">
        <v>3</v>
      </c>
      <c r="I31">
        <v>21.724251873809525</v>
      </c>
    </row>
    <row r="32" spans="1:12" x14ac:dyDescent="0.25">
      <c r="A32">
        <v>31</v>
      </c>
      <c r="B32">
        <v>2</v>
      </c>
      <c r="C32">
        <v>2</v>
      </c>
      <c r="D32">
        <v>2</v>
      </c>
      <c r="E32">
        <v>2</v>
      </c>
      <c r="F32">
        <v>1</v>
      </c>
      <c r="H32" t="s">
        <v>12</v>
      </c>
      <c r="I32">
        <v>26.2715676222222</v>
      </c>
      <c r="J32">
        <f xml:space="preserve"> AVERAGE(I32,I33,I34)</f>
        <v>26.391805623280415</v>
      </c>
      <c r="K32">
        <f>STDEV(I32,I33,I34)</f>
        <v>1.5382782137647759</v>
      </c>
      <c r="L32">
        <f>K32/1.73</f>
        <v>0.88917815824553526</v>
      </c>
    </row>
    <row r="33" spans="1:12" x14ac:dyDescent="0.25">
      <c r="A33">
        <v>32</v>
      </c>
      <c r="B33">
        <v>2</v>
      </c>
      <c r="C33">
        <v>2</v>
      </c>
      <c r="D33">
        <v>2</v>
      </c>
      <c r="E33">
        <v>2</v>
      </c>
      <c r="F33">
        <v>2</v>
      </c>
      <c r="I33">
        <v>24.917174813492057</v>
      </c>
    </row>
    <row r="34" spans="1:12" x14ac:dyDescent="0.25">
      <c r="A34">
        <v>33</v>
      </c>
      <c r="B34">
        <v>2</v>
      </c>
      <c r="C34">
        <v>2</v>
      </c>
      <c r="D34">
        <v>2</v>
      </c>
      <c r="E34">
        <v>2</v>
      </c>
      <c r="F34">
        <v>3</v>
      </c>
      <c r="I34">
        <v>27.986674434126986</v>
      </c>
    </row>
    <row r="35" spans="1:12" x14ac:dyDescent="0.25">
      <c r="A35">
        <v>34</v>
      </c>
      <c r="B35">
        <v>2</v>
      </c>
      <c r="C35">
        <v>2</v>
      </c>
      <c r="D35">
        <v>2</v>
      </c>
      <c r="E35">
        <v>3</v>
      </c>
      <c r="F35">
        <v>1</v>
      </c>
      <c r="H35" t="s">
        <v>13</v>
      </c>
      <c r="I35">
        <v>36.0229151047619</v>
      </c>
      <c r="J35">
        <f xml:space="preserve"> AVERAGE(I35,I36,I37)</f>
        <v>33.786579410317465</v>
      </c>
      <c r="K35">
        <f>STDEV(I35,I36,I37)</f>
        <v>2.7584883704027807</v>
      </c>
      <c r="L35">
        <f>K35/1.73</f>
        <v>1.5945019482096998</v>
      </c>
    </row>
    <row r="36" spans="1:12" x14ac:dyDescent="0.25">
      <c r="A36">
        <v>35</v>
      </c>
      <c r="B36">
        <v>2</v>
      </c>
      <c r="C36">
        <v>2</v>
      </c>
      <c r="D36">
        <v>2</v>
      </c>
      <c r="E36">
        <v>3</v>
      </c>
      <c r="F36">
        <v>2</v>
      </c>
      <c r="I36">
        <v>34.632682442063491</v>
      </c>
    </row>
    <row r="37" spans="1:12" x14ac:dyDescent="0.25">
      <c r="A37">
        <v>36</v>
      </c>
      <c r="B37">
        <v>2</v>
      </c>
      <c r="C37">
        <v>2</v>
      </c>
      <c r="D37">
        <v>2</v>
      </c>
      <c r="E37">
        <v>3</v>
      </c>
      <c r="F37">
        <v>3</v>
      </c>
      <c r="I37">
        <v>30.704140684127001</v>
      </c>
    </row>
    <row r="38" spans="1:12" x14ac:dyDescent="0.25">
      <c r="I38">
        <v>13.003793952381001</v>
      </c>
    </row>
    <row r="39" spans="1:12" x14ac:dyDescent="0.25">
      <c r="I39">
        <v>17.133237468253999</v>
      </c>
    </row>
    <row r="40" spans="1:12" x14ac:dyDescent="0.25">
      <c r="I40">
        <v>16.393524256349199</v>
      </c>
    </row>
    <row r="41" spans="1:12" x14ac:dyDescent="0.25">
      <c r="I41">
        <v>18.579029516666669</v>
      </c>
    </row>
    <row r="42" spans="1:12" x14ac:dyDescent="0.25">
      <c r="I42">
        <v>20.429831190476193</v>
      </c>
    </row>
    <row r="43" spans="1:12" x14ac:dyDescent="0.25">
      <c r="I43">
        <v>16.225789935714289</v>
      </c>
    </row>
    <row r="44" spans="1:12" x14ac:dyDescent="0.25">
      <c r="I44">
        <v>13.808709171428569</v>
      </c>
    </row>
    <row r="45" spans="1:12" x14ac:dyDescent="0.25">
      <c r="I45">
        <v>14.786626071428572</v>
      </c>
    </row>
    <row r="46" spans="1:12" x14ac:dyDescent="0.25">
      <c r="I46">
        <v>11.684065648412696</v>
      </c>
    </row>
    <row r="47" spans="1:12" x14ac:dyDescent="0.25">
      <c r="I47">
        <v>18.979490366666663</v>
      </c>
    </row>
    <row r="48" spans="1:12" x14ac:dyDescent="0.25">
      <c r="I48">
        <v>26.034327952380952</v>
      </c>
    </row>
    <row r="49" spans="9:9" x14ac:dyDescent="0.25">
      <c r="I49">
        <v>24.835661369841265</v>
      </c>
    </row>
  </sheetData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G13" workbookViewId="0">
      <selection activeCell="U20" sqref="U20"/>
    </sheetView>
  </sheetViews>
  <sheetFormatPr defaultRowHeight="15" x14ac:dyDescent="0.25"/>
  <cols>
    <col min="8" max="8" width="24.42578125" customWidth="1"/>
    <col min="9" max="9" width="16.85546875" customWidth="1"/>
    <col min="10" max="10" width="14.85546875" customWidth="1"/>
    <col min="13" max="13" width="12.5703125" customWidth="1"/>
    <col min="14" max="14" width="13.85546875" customWidth="1"/>
    <col min="16" max="16" width="10.7109375" customWidth="1"/>
    <col min="17" max="17" width="11.42578125" customWidth="1"/>
    <col min="19" max="19" width="10.5703125" customWidth="1"/>
  </cols>
  <sheetData>
    <row r="1" spans="1:2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78</v>
      </c>
      <c r="J1" t="s">
        <v>79</v>
      </c>
      <c r="K1" t="s">
        <v>40</v>
      </c>
      <c r="L1" t="s">
        <v>41</v>
      </c>
    </row>
    <row r="2" spans="1:21" ht="15.75" x14ac:dyDescent="0.25">
      <c r="A2">
        <v>1</v>
      </c>
      <c r="B2" t="s">
        <v>15</v>
      </c>
      <c r="C2">
        <v>1</v>
      </c>
      <c r="D2">
        <v>1</v>
      </c>
      <c r="E2">
        <v>1</v>
      </c>
      <c r="F2">
        <v>1</v>
      </c>
      <c r="H2" t="s">
        <v>8</v>
      </c>
      <c r="I2">
        <v>15.13</v>
      </c>
      <c r="J2">
        <f xml:space="preserve"> AVERAGE(I2,I3,I4)</f>
        <v>17.116666666666664</v>
      </c>
      <c r="K2">
        <f>STDEV(I2,I3,I4)</f>
        <v>2.0584055317972036</v>
      </c>
      <c r="L2">
        <f>K2/1.73</f>
        <v>1.1898297871660137</v>
      </c>
      <c r="O2" s="7"/>
      <c r="P2" s="7"/>
      <c r="Q2" s="5"/>
      <c r="R2" s="8" t="s">
        <v>47</v>
      </c>
      <c r="S2" s="8" t="s">
        <v>49</v>
      </c>
      <c r="T2" s="8" t="s">
        <v>51</v>
      </c>
      <c r="U2" s="8"/>
    </row>
    <row r="3" spans="1:21" x14ac:dyDescent="0.25">
      <c r="A3">
        <v>2</v>
      </c>
      <c r="B3">
        <v>1</v>
      </c>
      <c r="C3">
        <v>1</v>
      </c>
      <c r="D3">
        <v>1</v>
      </c>
      <c r="E3">
        <v>1</v>
      </c>
      <c r="F3">
        <v>2</v>
      </c>
      <c r="I3">
        <v>16.98</v>
      </c>
      <c r="R3" t="s">
        <v>48</v>
      </c>
      <c r="S3" t="s">
        <v>50</v>
      </c>
      <c r="T3" t="s">
        <v>52</v>
      </c>
    </row>
    <row r="4" spans="1:21" x14ac:dyDescent="0.25">
      <c r="A4">
        <v>3</v>
      </c>
      <c r="B4">
        <v>1</v>
      </c>
      <c r="C4">
        <v>1</v>
      </c>
      <c r="D4">
        <v>1</v>
      </c>
      <c r="E4">
        <v>1</v>
      </c>
      <c r="F4">
        <v>3</v>
      </c>
      <c r="I4">
        <v>19.239999999999998</v>
      </c>
      <c r="N4" s="8"/>
      <c r="O4" s="9" t="s">
        <v>45</v>
      </c>
      <c r="P4" s="9" t="s">
        <v>42</v>
      </c>
      <c r="Q4" s="9" t="s">
        <v>43</v>
      </c>
      <c r="R4">
        <f>(O5-O6)/O5*100</f>
        <v>13.63193768257058</v>
      </c>
      <c r="S4">
        <f>(P6-P5)/P5*100</f>
        <v>-8.873114463176563</v>
      </c>
      <c r="T4">
        <f>(Q6-Q5)/Q5*100</f>
        <v>-12.712941774726669</v>
      </c>
    </row>
    <row r="5" spans="1:21" x14ac:dyDescent="0.25">
      <c r="A5">
        <v>4</v>
      </c>
      <c r="B5">
        <v>1</v>
      </c>
      <c r="C5">
        <v>1</v>
      </c>
      <c r="D5">
        <v>1</v>
      </c>
      <c r="E5">
        <v>2</v>
      </c>
      <c r="F5">
        <v>1</v>
      </c>
      <c r="H5" t="s">
        <v>9</v>
      </c>
      <c r="I5">
        <v>19.13</v>
      </c>
      <c r="J5">
        <f xml:space="preserve"> AVERAGE(I5,I6,I7)</f>
        <v>18.783333333333331</v>
      </c>
      <c r="K5">
        <f>STDEV(I5,I6,I7)</f>
        <v>0.69787773523256347</v>
      </c>
      <c r="L5">
        <f>K5/1.73</f>
        <v>0.40339753481651069</v>
      </c>
      <c r="M5" s="9" t="s">
        <v>53</v>
      </c>
      <c r="N5" s="9" t="s">
        <v>44</v>
      </c>
      <c r="O5">
        <f>J2</f>
        <v>17.116666666666664</v>
      </c>
      <c r="P5">
        <f>J5</f>
        <v>18.783333333333331</v>
      </c>
      <c r="Q5">
        <f>J8</f>
        <v>26.22</v>
      </c>
    </row>
    <row r="6" spans="1:21" x14ac:dyDescent="0.25">
      <c r="A6">
        <v>5</v>
      </c>
      <c r="B6">
        <v>1</v>
      </c>
      <c r="C6">
        <v>1</v>
      </c>
      <c r="D6">
        <v>1</v>
      </c>
      <c r="E6">
        <v>2</v>
      </c>
      <c r="F6">
        <v>2</v>
      </c>
      <c r="I6">
        <v>17.98</v>
      </c>
      <c r="M6" s="9"/>
      <c r="N6" s="9" t="s">
        <v>46</v>
      </c>
      <c r="O6">
        <f>J11</f>
        <v>14.783333333333333</v>
      </c>
      <c r="P6">
        <f>J14</f>
        <v>17.116666666666667</v>
      </c>
      <c r="Q6">
        <f>J17</f>
        <v>22.886666666666667</v>
      </c>
    </row>
    <row r="7" spans="1:21" x14ac:dyDescent="0.25">
      <c r="A7">
        <v>6</v>
      </c>
      <c r="B7">
        <v>1</v>
      </c>
      <c r="C7">
        <v>1</v>
      </c>
      <c r="D7">
        <v>1</v>
      </c>
      <c r="E7">
        <v>2</v>
      </c>
      <c r="F7">
        <v>3</v>
      </c>
      <c r="I7">
        <v>19.239999999999998</v>
      </c>
      <c r="M7" s="9" t="s">
        <v>68</v>
      </c>
      <c r="N7" s="9" t="s">
        <v>44</v>
      </c>
      <c r="O7">
        <f>J20</f>
        <v>16.45</v>
      </c>
      <c r="P7">
        <f>J23</f>
        <v>18.783333333333331</v>
      </c>
      <c r="Q7">
        <f>J26</f>
        <v>25.553333333333331</v>
      </c>
      <c r="R7">
        <f>(O7-O8)/O7*100</f>
        <v>22.289766970618032</v>
      </c>
      <c r="S7">
        <f>(P8-P7)/P7*100</f>
        <v>-14.196983141082509</v>
      </c>
      <c r="T7">
        <f>(Q8-Q7)/Q7*100</f>
        <v>-14.349073832507168</v>
      </c>
    </row>
    <row r="8" spans="1:21" x14ac:dyDescent="0.25">
      <c r="A8">
        <v>7</v>
      </c>
      <c r="B8">
        <v>1</v>
      </c>
      <c r="C8">
        <v>1</v>
      </c>
      <c r="D8">
        <v>1</v>
      </c>
      <c r="E8">
        <v>3</v>
      </c>
      <c r="F8">
        <v>1</v>
      </c>
      <c r="H8" t="s">
        <v>10</v>
      </c>
      <c r="I8">
        <v>26.09</v>
      </c>
      <c r="J8">
        <f xml:space="preserve"> AVERAGE(I8,I9,I10)</f>
        <v>26.22</v>
      </c>
      <c r="K8">
        <f>STDEV(I8,I9,I10)</f>
        <v>0.94175368329515841</v>
      </c>
      <c r="L8">
        <f>K8/1.73</f>
        <v>0.54436629092205691</v>
      </c>
      <c r="M8" s="9"/>
      <c r="N8" s="9" t="s">
        <v>46</v>
      </c>
      <c r="O8">
        <f>J29</f>
        <v>12.783333333333333</v>
      </c>
      <c r="P8">
        <f>J32</f>
        <v>16.116666666666667</v>
      </c>
      <c r="Q8">
        <f>J35</f>
        <v>21.886666666666667</v>
      </c>
    </row>
    <row r="9" spans="1:21" x14ac:dyDescent="0.25">
      <c r="A9">
        <v>8</v>
      </c>
      <c r="B9">
        <v>1</v>
      </c>
      <c r="C9">
        <v>1</v>
      </c>
      <c r="D9">
        <v>1</v>
      </c>
      <c r="E9">
        <v>3</v>
      </c>
      <c r="F9">
        <v>2</v>
      </c>
      <c r="I9">
        <v>25.35</v>
      </c>
      <c r="N9" s="9" t="s">
        <v>41</v>
      </c>
      <c r="O9">
        <f>L2</f>
        <v>1.1898297871660137</v>
      </c>
      <c r="P9">
        <f>L29</f>
        <v>0.90421943947544847</v>
      </c>
      <c r="Q9">
        <f>L20</f>
        <v>1.3973263635553801</v>
      </c>
      <c r="R9">
        <f>L29</f>
        <v>0.90421943947544847</v>
      </c>
    </row>
    <row r="10" spans="1:21" x14ac:dyDescent="0.25">
      <c r="A10">
        <v>9</v>
      </c>
      <c r="B10">
        <v>1</v>
      </c>
      <c r="C10">
        <v>1</v>
      </c>
      <c r="D10">
        <v>1</v>
      </c>
      <c r="E10">
        <v>3</v>
      </c>
      <c r="F10">
        <v>3</v>
      </c>
      <c r="I10">
        <v>27.22</v>
      </c>
      <c r="O10">
        <f>L5</f>
        <v>0.40339753481651069</v>
      </c>
      <c r="P10">
        <f>L14</f>
        <v>1.4778972690653491</v>
      </c>
      <c r="Q10">
        <f>L23</f>
        <v>0.40339753481651069</v>
      </c>
      <c r="R10">
        <f>L32</f>
        <v>1.0809454625919432</v>
      </c>
    </row>
    <row r="11" spans="1:21" x14ac:dyDescent="0.25">
      <c r="A11">
        <v>10</v>
      </c>
      <c r="B11">
        <v>1</v>
      </c>
      <c r="C11">
        <v>2</v>
      </c>
      <c r="D11">
        <v>2</v>
      </c>
      <c r="E11">
        <v>1</v>
      </c>
      <c r="F11">
        <v>1</v>
      </c>
      <c r="G11" t="s">
        <v>6</v>
      </c>
      <c r="H11" t="s">
        <v>11</v>
      </c>
      <c r="I11">
        <v>13.13</v>
      </c>
      <c r="J11">
        <f xml:space="preserve"> AVERAGE(I11,I12,I13)</f>
        <v>14.783333333333333</v>
      </c>
      <c r="K11">
        <f>STDEV(I11,I12,I13)</f>
        <v>1.9816743762115225</v>
      </c>
      <c r="L11">
        <f>K11/1.73</f>
        <v>1.1454765180413424</v>
      </c>
      <c r="O11">
        <f>L8</f>
        <v>0.54436629092205691</v>
      </c>
      <c r="P11">
        <f>L17</f>
        <v>1.2756419162723593</v>
      </c>
      <c r="Q11">
        <f>L26</f>
        <v>0.27126603712955738</v>
      </c>
      <c r="R11">
        <f>L35</f>
        <v>0.40057150080723097</v>
      </c>
    </row>
    <row r="12" spans="1:21" x14ac:dyDescent="0.25">
      <c r="A12">
        <v>11</v>
      </c>
      <c r="B12">
        <v>1</v>
      </c>
      <c r="C12">
        <v>2</v>
      </c>
      <c r="D12">
        <v>2</v>
      </c>
      <c r="E12">
        <v>1</v>
      </c>
      <c r="F12">
        <v>2</v>
      </c>
      <c r="I12">
        <v>16.98</v>
      </c>
    </row>
    <row r="13" spans="1:21" x14ac:dyDescent="0.25">
      <c r="A13">
        <v>12</v>
      </c>
      <c r="B13">
        <v>1</v>
      </c>
      <c r="C13">
        <v>2</v>
      </c>
      <c r="D13">
        <v>2</v>
      </c>
      <c r="E13">
        <v>1</v>
      </c>
      <c r="F13">
        <v>3</v>
      </c>
      <c r="G13" t="s">
        <v>6</v>
      </c>
      <c r="I13">
        <v>14.24</v>
      </c>
    </row>
    <row r="14" spans="1:21" x14ac:dyDescent="0.25">
      <c r="A14">
        <v>13</v>
      </c>
      <c r="B14">
        <v>1</v>
      </c>
      <c r="C14">
        <v>2</v>
      </c>
      <c r="D14">
        <v>2</v>
      </c>
      <c r="E14">
        <v>2</v>
      </c>
      <c r="F14">
        <v>1</v>
      </c>
      <c r="H14" t="s">
        <v>12</v>
      </c>
      <c r="I14">
        <v>19.13</v>
      </c>
      <c r="J14">
        <f xml:space="preserve"> AVERAGE(I14,I15,I16)</f>
        <v>17.116666666666667</v>
      </c>
      <c r="K14">
        <f>STDEV(I14,I15,I16)</f>
        <v>2.5567622754830541</v>
      </c>
      <c r="L14">
        <f>K14/1.73</f>
        <v>1.4778972690653491</v>
      </c>
    </row>
    <row r="15" spans="1:21" x14ac:dyDescent="0.25">
      <c r="A15">
        <v>14</v>
      </c>
      <c r="B15">
        <v>1</v>
      </c>
      <c r="C15">
        <v>2</v>
      </c>
      <c r="D15">
        <v>2</v>
      </c>
      <c r="E15">
        <v>2</v>
      </c>
      <c r="F15">
        <v>2</v>
      </c>
      <c r="I15">
        <v>17.98</v>
      </c>
    </row>
    <row r="16" spans="1:21" x14ac:dyDescent="0.25">
      <c r="A16">
        <v>15</v>
      </c>
      <c r="B16">
        <v>1</v>
      </c>
      <c r="C16">
        <v>2</v>
      </c>
      <c r="D16">
        <v>2</v>
      </c>
      <c r="E16">
        <v>2</v>
      </c>
      <c r="F16">
        <v>3</v>
      </c>
      <c r="I16">
        <v>14.24</v>
      </c>
    </row>
    <row r="17" spans="1:12" x14ac:dyDescent="0.25">
      <c r="A17">
        <v>16</v>
      </c>
      <c r="B17">
        <v>1</v>
      </c>
      <c r="C17">
        <v>2</v>
      </c>
      <c r="D17">
        <v>2</v>
      </c>
      <c r="E17">
        <v>3</v>
      </c>
      <c r="F17">
        <v>1</v>
      </c>
      <c r="H17" t="s">
        <v>13</v>
      </c>
      <c r="I17">
        <v>21.09</v>
      </c>
      <c r="J17">
        <f xml:space="preserve"> AVERAGE(I17,I18,I19)</f>
        <v>22.886666666666667</v>
      </c>
      <c r="K17">
        <f>STDEV(I17,I18,I19)</f>
        <v>2.2068605151511815</v>
      </c>
      <c r="L17">
        <f>K17/1.73</f>
        <v>1.2756419162723593</v>
      </c>
    </row>
    <row r="18" spans="1:12" x14ac:dyDescent="0.25">
      <c r="A18">
        <v>17</v>
      </c>
      <c r="B18">
        <v>1</v>
      </c>
      <c r="C18">
        <v>2</v>
      </c>
      <c r="D18">
        <v>2</v>
      </c>
      <c r="E18">
        <v>3</v>
      </c>
      <c r="F18">
        <v>2</v>
      </c>
      <c r="I18">
        <v>25.35</v>
      </c>
    </row>
    <row r="19" spans="1:12" x14ac:dyDescent="0.25">
      <c r="A19">
        <v>18</v>
      </c>
      <c r="B19">
        <v>1</v>
      </c>
      <c r="C19">
        <v>2</v>
      </c>
      <c r="D19">
        <v>2</v>
      </c>
      <c r="E19">
        <v>3</v>
      </c>
      <c r="F19">
        <v>3</v>
      </c>
      <c r="I19">
        <v>22.22</v>
      </c>
    </row>
    <row r="20" spans="1:12" x14ac:dyDescent="0.25">
      <c r="A20">
        <v>19</v>
      </c>
      <c r="B20" t="s">
        <v>14</v>
      </c>
      <c r="C20">
        <v>1</v>
      </c>
      <c r="D20">
        <v>1</v>
      </c>
      <c r="E20">
        <v>1</v>
      </c>
      <c r="F20">
        <v>1</v>
      </c>
      <c r="G20" t="s">
        <v>6</v>
      </c>
      <c r="H20" t="s">
        <v>8</v>
      </c>
      <c r="I20">
        <v>15.13</v>
      </c>
      <c r="J20">
        <f xml:space="preserve"> AVERAGE(I20,I21,I22)</f>
        <v>16.45</v>
      </c>
      <c r="K20">
        <f>STDEV(I20,I21,I22)</f>
        <v>2.4173746089508077</v>
      </c>
      <c r="L20">
        <f>K20/1.73</f>
        <v>1.3973263635553801</v>
      </c>
    </row>
    <row r="21" spans="1:12" x14ac:dyDescent="0.25">
      <c r="A21">
        <v>20</v>
      </c>
      <c r="B21">
        <v>2</v>
      </c>
      <c r="C21">
        <v>1</v>
      </c>
      <c r="D21">
        <v>1</v>
      </c>
      <c r="E21">
        <v>1</v>
      </c>
      <c r="F21">
        <v>2</v>
      </c>
      <c r="I21">
        <v>14.98</v>
      </c>
    </row>
    <row r="22" spans="1:12" x14ac:dyDescent="0.25">
      <c r="A22">
        <v>21</v>
      </c>
      <c r="B22">
        <v>2</v>
      </c>
      <c r="C22">
        <v>1</v>
      </c>
      <c r="D22">
        <v>1</v>
      </c>
      <c r="E22">
        <v>1</v>
      </c>
      <c r="F22">
        <v>3</v>
      </c>
      <c r="I22">
        <v>19.239999999999998</v>
      </c>
    </row>
    <row r="23" spans="1:12" x14ac:dyDescent="0.25">
      <c r="A23">
        <v>22</v>
      </c>
      <c r="B23">
        <v>2</v>
      </c>
      <c r="C23">
        <v>1</v>
      </c>
      <c r="D23">
        <v>1</v>
      </c>
      <c r="E23">
        <v>2</v>
      </c>
      <c r="F23">
        <v>1</v>
      </c>
      <c r="G23" t="s">
        <v>6</v>
      </c>
      <c r="H23" t="s">
        <v>9</v>
      </c>
      <c r="I23">
        <v>19.13</v>
      </c>
      <c r="J23">
        <f xml:space="preserve"> AVERAGE(I23,I24,I25)</f>
        <v>18.783333333333331</v>
      </c>
      <c r="K23">
        <f>STDEV(I23,I24,I25)</f>
        <v>0.69787773523256347</v>
      </c>
      <c r="L23">
        <f>K23/1.73</f>
        <v>0.40339753481651069</v>
      </c>
    </row>
    <row r="24" spans="1:12" x14ac:dyDescent="0.25">
      <c r="A24">
        <v>23</v>
      </c>
      <c r="B24">
        <v>2</v>
      </c>
      <c r="C24">
        <v>1</v>
      </c>
      <c r="D24">
        <v>1</v>
      </c>
      <c r="E24">
        <v>2</v>
      </c>
      <c r="F24">
        <v>2</v>
      </c>
      <c r="I24">
        <v>17.98</v>
      </c>
    </row>
    <row r="25" spans="1:12" x14ac:dyDescent="0.25">
      <c r="A25">
        <v>24</v>
      </c>
      <c r="B25">
        <v>2</v>
      </c>
      <c r="C25">
        <v>1</v>
      </c>
      <c r="D25">
        <v>1</v>
      </c>
      <c r="E25">
        <v>2</v>
      </c>
      <c r="F25">
        <v>3</v>
      </c>
      <c r="I25">
        <v>19.239999999999998</v>
      </c>
    </row>
    <row r="26" spans="1:12" x14ac:dyDescent="0.25">
      <c r="A26">
        <v>25</v>
      </c>
      <c r="B26">
        <v>2</v>
      </c>
      <c r="C26">
        <v>1</v>
      </c>
      <c r="D26">
        <v>1</v>
      </c>
      <c r="E26">
        <v>3</v>
      </c>
      <c r="F26">
        <v>1</v>
      </c>
      <c r="H26" t="s">
        <v>10</v>
      </c>
      <c r="I26">
        <v>26.09</v>
      </c>
      <c r="J26">
        <f xml:space="preserve"> AVERAGE(I26,I27,I28)</f>
        <v>25.553333333333331</v>
      </c>
      <c r="K26">
        <f>STDEV(I26,I27,I28)</f>
        <v>0.46929024423413424</v>
      </c>
      <c r="L26">
        <f>K26/1.73</f>
        <v>0.27126603712955738</v>
      </c>
    </row>
    <row r="27" spans="1:12" x14ac:dyDescent="0.25">
      <c r="A27">
        <v>26</v>
      </c>
      <c r="B27">
        <v>2</v>
      </c>
      <c r="C27">
        <v>1</v>
      </c>
      <c r="D27">
        <v>1</v>
      </c>
      <c r="E27">
        <v>3</v>
      </c>
      <c r="F27">
        <v>2</v>
      </c>
      <c r="I27">
        <v>25.35</v>
      </c>
    </row>
    <row r="28" spans="1:12" x14ac:dyDescent="0.25">
      <c r="A28">
        <v>27</v>
      </c>
      <c r="B28">
        <v>2</v>
      </c>
      <c r="C28">
        <v>1</v>
      </c>
      <c r="D28">
        <v>1</v>
      </c>
      <c r="E28">
        <v>3</v>
      </c>
      <c r="F28">
        <v>3</v>
      </c>
      <c r="I28">
        <v>25.22</v>
      </c>
    </row>
    <row r="29" spans="1:12" x14ac:dyDescent="0.25">
      <c r="A29">
        <v>28</v>
      </c>
      <c r="B29">
        <v>2</v>
      </c>
      <c r="C29">
        <v>2</v>
      </c>
      <c r="D29">
        <v>2</v>
      </c>
      <c r="E29">
        <v>1</v>
      </c>
      <c r="F29">
        <v>1</v>
      </c>
      <c r="G29" t="s">
        <v>6</v>
      </c>
      <c r="H29" t="s">
        <v>11</v>
      </c>
      <c r="I29">
        <v>11.13</v>
      </c>
      <c r="J29">
        <f xml:space="preserve"> AVERAGE(I29,I30,I31)</f>
        <v>12.783333333333333</v>
      </c>
      <c r="K29">
        <f>STDEV(I29,I30,I31)</f>
        <v>1.5642996302925258</v>
      </c>
      <c r="L29">
        <f>K29/1.73</f>
        <v>0.90421943947544847</v>
      </c>
    </row>
    <row r="30" spans="1:12" x14ac:dyDescent="0.25">
      <c r="A30">
        <v>29</v>
      </c>
      <c r="B30">
        <v>2</v>
      </c>
      <c r="C30">
        <v>2</v>
      </c>
      <c r="D30">
        <v>2</v>
      </c>
      <c r="E30">
        <v>1</v>
      </c>
      <c r="F30">
        <v>2</v>
      </c>
      <c r="I30">
        <v>12.98</v>
      </c>
    </row>
    <row r="31" spans="1:12" x14ac:dyDescent="0.25">
      <c r="A31">
        <v>30</v>
      </c>
      <c r="B31">
        <v>2</v>
      </c>
      <c r="C31">
        <v>2</v>
      </c>
      <c r="D31">
        <v>2</v>
      </c>
      <c r="E31">
        <v>1</v>
      </c>
      <c r="F31">
        <v>3</v>
      </c>
      <c r="I31">
        <v>14.24</v>
      </c>
    </row>
    <row r="32" spans="1:12" x14ac:dyDescent="0.25">
      <c r="A32">
        <v>31</v>
      </c>
      <c r="B32">
        <v>2</v>
      </c>
      <c r="C32">
        <v>2</v>
      </c>
      <c r="D32">
        <v>2</v>
      </c>
      <c r="E32">
        <v>2</v>
      </c>
      <c r="F32">
        <v>1</v>
      </c>
      <c r="H32" t="s">
        <v>12</v>
      </c>
      <c r="I32">
        <v>16.13</v>
      </c>
      <c r="J32">
        <f xml:space="preserve"> AVERAGE(I32,I33,I34)</f>
        <v>16.116666666666667</v>
      </c>
      <c r="K32">
        <f>STDEV(I32,I33,I34)</f>
        <v>1.8700356502840616</v>
      </c>
      <c r="L32">
        <f>K32/1.73</f>
        <v>1.0809454625919432</v>
      </c>
    </row>
    <row r="33" spans="1:12" x14ac:dyDescent="0.25">
      <c r="A33">
        <v>32</v>
      </c>
      <c r="B33">
        <v>2</v>
      </c>
      <c r="C33">
        <v>2</v>
      </c>
      <c r="D33">
        <v>2</v>
      </c>
      <c r="E33">
        <v>2</v>
      </c>
      <c r="F33">
        <v>2</v>
      </c>
      <c r="I33">
        <v>17.98</v>
      </c>
    </row>
    <row r="34" spans="1:12" x14ac:dyDescent="0.25">
      <c r="A34">
        <v>33</v>
      </c>
      <c r="B34">
        <v>2</v>
      </c>
      <c r="C34">
        <v>2</v>
      </c>
      <c r="D34">
        <v>2</v>
      </c>
      <c r="E34">
        <v>2</v>
      </c>
      <c r="F34">
        <v>3</v>
      </c>
      <c r="I34">
        <v>14.24</v>
      </c>
    </row>
    <row r="35" spans="1:12" x14ac:dyDescent="0.25">
      <c r="A35">
        <v>34</v>
      </c>
      <c r="B35">
        <v>2</v>
      </c>
      <c r="C35">
        <v>2</v>
      </c>
      <c r="D35">
        <v>2</v>
      </c>
      <c r="E35">
        <v>3</v>
      </c>
      <c r="F35">
        <v>1</v>
      </c>
      <c r="H35" t="s">
        <v>13</v>
      </c>
      <c r="I35">
        <v>21.09</v>
      </c>
      <c r="J35">
        <f xml:space="preserve"> AVERAGE(I35,I36,I37)</f>
        <v>21.886666666666667</v>
      </c>
      <c r="K35">
        <f>STDEV(I35,I36,I37)</f>
        <v>0.69298869639650962</v>
      </c>
      <c r="L35">
        <f>K35/1.73</f>
        <v>0.40057150080723097</v>
      </c>
    </row>
    <row r="36" spans="1:12" x14ac:dyDescent="0.25">
      <c r="A36">
        <v>35</v>
      </c>
      <c r="B36">
        <v>2</v>
      </c>
      <c r="C36">
        <v>2</v>
      </c>
      <c r="D36">
        <v>2</v>
      </c>
      <c r="E36">
        <v>3</v>
      </c>
      <c r="F36">
        <v>2</v>
      </c>
      <c r="I36">
        <v>22.35</v>
      </c>
    </row>
    <row r="37" spans="1:12" x14ac:dyDescent="0.25">
      <c r="A37">
        <v>36</v>
      </c>
      <c r="B37">
        <v>2</v>
      </c>
      <c r="C37">
        <v>2</v>
      </c>
      <c r="D37">
        <v>2</v>
      </c>
      <c r="E37">
        <v>3</v>
      </c>
      <c r="F37">
        <v>3</v>
      </c>
      <c r="I37">
        <v>22.22</v>
      </c>
    </row>
  </sheetData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24:W24"/>
  <sheetViews>
    <sheetView topLeftCell="E37" workbookViewId="0">
      <selection activeCell="Y9" sqref="Y9"/>
    </sheetView>
  </sheetViews>
  <sheetFormatPr defaultRowHeight="15" x14ac:dyDescent="0.25"/>
  <cols>
    <col min="7" max="7" width="9.140625" style="10"/>
    <col min="16" max="16" width="9.140625" style="10"/>
    <col min="23" max="23" width="9.140625" style="10"/>
  </cols>
  <sheetData>
    <row r="24" ht="9.75" customHeight="1" x14ac:dyDescent="0.25"/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tabSelected="1" topLeftCell="G10" workbookViewId="0">
      <selection activeCell="T24" sqref="T24"/>
    </sheetView>
  </sheetViews>
  <sheetFormatPr defaultRowHeight="15" x14ac:dyDescent="0.25"/>
  <cols>
    <col min="8" max="8" width="19.5703125" customWidth="1"/>
    <col min="9" max="9" width="19" customWidth="1"/>
    <col min="13" max="13" width="16" customWidth="1"/>
    <col min="14" max="14" width="13.85546875" customWidth="1"/>
    <col min="16" max="16" width="10.7109375" customWidth="1"/>
    <col min="17" max="17" width="11.42578125" customWidth="1"/>
    <col min="19" max="19" width="10.5703125" customWidth="1"/>
  </cols>
  <sheetData>
    <row r="1" spans="1:2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63</v>
      </c>
      <c r="J1" t="s">
        <v>92</v>
      </c>
      <c r="K1" t="s">
        <v>40</v>
      </c>
      <c r="L1" t="s">
        <v>41</v>
      </c>
    </row>
    <row r="2" spans="1:21" ht="15.75" x14ac:dyDescent="0.25">
      <c r="A2">
        <v>1</v>
      </c>
      <c r="B2" t="s">
        <v>15</v>
      </c>
      <c r="C2">
        <v>1</v>
      </c>
      <c r="D2">
        <v>1</v>
      </c>
      <c r="E2">
        <v>1</v>
      </c>
      <c r="F2">
        <v>1</v>
      </c>
      <c r="H2" t="s">
        <v>8</v>
      </c>
      <c r="I2">
        <v>136.806722689076</v>
      </c>
      <c r="J2">
        <f xml:space="preserve"> AVERAGE(I2,I3,I4)</f>
        <v>137.11484593837534</v>
      </c>
      <c r="K2">
        <f>STDEV(I2,I3,I4)</f>
        <v>1.4946018568014079</v>
      </c>
      <c r="L2">
        <f>K2/1.73</f>
        <v>0.86393170913376183</v>
      </c>
      <c r="O2" s="7"/>
      <c r="P2" s="7"/>
      <c r="Q2" s="5"/>
      <c r="R2" s="8" t="s">
        <v>47</v>
      </c>
      <c r="S2" s="8" t="s">
        <v>49</v>
      </c>
      <c r="T2" s="8" t="s">
        <v>51</v>
      </c>
      <c r="U2" s="8"/>
    </row>
    <row r="3" spans="1:21" x14ac:dyDescent="0.25">
      <c r="A3">
        <v>2</v>
      </c>
      <c r="B3">
        <v>1</v>
      </c>
      <c r="C3">
        <v>1</v>
      </c>
      <c r="D3">
        <v>1</v>
      </c>
      <c r="E3">
        <v>1</v>
      </c>
      <c r="F3">
        <v>2</v>
      </c>
      <c r="I3">
        <v>138.73949579831901</v>
      </c>
      <c r="R3" t="s">
        <v>48</v>
      </c>
      <c r="S3" t="s">
        <v>50</v>
      </c>
      <c r="T3" t="s">
        <v>52</v>
      </c>
    </row>
    <row r="4" spans="1:21" x14ac:dyDescent="0.25">
      <c r="A4">
        <v>3</v>
      </c>
      <c r="B4">
        <v>1</v>
      </c>
      <c r="C4">
        <v>1</v>
      </c>
      <c r="D4">
        <v>1</v>
      </c>
      <c r="E4">
        <v>1</v>
      </c>
      <c r="F4">
        <v>3</v>
      </c>
      <c r="I4">
        <v>135.79831932773101</v>
      </c>
      <c r="N4" s="8"/>
      <c r="O4" s="9" t="s">
        <v>45</v>
      </c>
      <c r="P4" s="9" t="s">
        <v>42</v>
      </c>
      <c r="Q4" s="9" t="s">
        <v>43</v>
      </c>
      <c r="R4">
        <f>(O5-O6)/O5*100</f>
        <v>-37.364657814095871</v>
      </c>
      <c r="S4">
        <f>(P6-P5)/P5*100</f>
        <v>8.0715850986123439</v>
      </c>
      <c r="T4">
        <f>(Q6-Q5)/Q5*100</f>
        <v>27.969307251701895</v>
      </c>
    </row>
    <row r="5" spans="1:21" x14ac:dyDescent="0.25">
      <c r="A5">
        <v>4</v>
      </c>
      <c r="B5">
        <v>1</v>
      </c>
      <c r="C5">
        <v>1</v>
      </c>
      <c r="D5">
        <v>1</v>
      </c>
      <c r="E5">
        <v>2</v>
      </c>
      <c r="F5">
        <v>1</v>
      </c>
      <c r="H5" t="s">
        <v>9</v>
      </c>
      <c r="I5">
        <v>237.56302521008399</v>
      </c>
      <c r="J5">
        <f xml:space="preserve"> AVERAGE(I5,I6,I7)</f>
        <v>230.08403361344531</v>
      </c>
      <c r="K5">
        <f>STDEV(I5,I6,I7)</f>
        <v>6.9970284329968635</v>
      </c>
      <c r="L5">
        <f>K5/1.73</f>
        <v>4.0445251057785336</v>
      </c>
      <c r="M5" s="9" t="s">
        <v>53</v>
      </c>
      <c r="N5" s="9" t="s">
        <v>44</v>
      </c>
      <c r="O5">
        <f>J2</f>
        <v>137.11484593837534</v>
      </c>
      <c r="P5">
        <f>J5</f>
        <v>230.08403361344531</v>
      </c>
      <c r="Q5">
        <f>J8</f>
        <v>259.18767507002832</v>
      </c>
    </row>
    <row r="6" spans="1:21" x14ac:dyDescent="0.25">
      <c r="A6">
        <v>5</v>
      </c>
      <c r="B6">
        <v>1</v>
      </c>
      <c r="C6">
        <v>1</v>
      </c>
      <c r="D6">
        <v>1</v>
      </c>
      <c r="E6">
        <v>2</v>
      </c>
      <c r="F6">
        <v>2</v>
      </c>
      <c r="I6">
        <v>228.99159663865501</v>
      </c>
      <c r="M6" s="9"/>
      <c r="N6" s="9" t="s">
        <v>46</v>
      </c>
      <c r="O6">
        <f>J11</f>
        <v>188.34733893557402</v>
      </c>
      <c r="P6">
        <f>J14</f>
        <v>248.65546218487438</v>
      </c>
      <c r="Q6">
        <f>J17</f>
        <v>331.6806722689073</v>
      </c>
    </row>
    <row r="7" spans="1:21" x14ac:dyDescent="0.25">
      <c r="A7">
        <v>6</v>
      </c>
      <c r="B7">
        <v>1</v>
      </c>
      <c r="C7">
        <v>1</v>
      </c>
      <c r="D7">
        <v>1</v>
      </c>
      <c r="E7">
        <v>2</v>
      </c>
      <c r="F7">
        <v>3</v>
      </c>
      <c r="I7">
        <v>223.697478991597</v>
      </c>
      <c r="M7" s="9" t="s">
        <v>69</v>
      </c>
      <c r="N7" s="9" t="s">
        <v>44</v>
      </c>
      <c r="O7">
        <f>J20</f>
        <v>142.35294117647061</v>
      </c>
      <c r="P7">
        <f>J23</f>
        <v>214.53781512605067</v>
      </c>
      <c r="Q7">
        <f>J26</f>
        <v>262.40896358543398</v>
      </c>
      <c r="R7">
        <f>(O7-O8)/O7*100</f>
        <v>-19.698937426209937</v>
      </c>
      <c r="S7">
        <f>(P8-P7)/P7*100</f>
        <v>20.020890455672927</v>
      </c>
      <c r="T7">
        <f>(Q8-Q7)/Q7*100</f>
        <v>20.492100768573955</v>
      </c>
    </row>
    <row r="8" spans="1:21" x14ac:dyDescent="0.25">
      <c r="A8">
        <v>7</v>
      </c>
      <c r="B8">
        <v>1</v>
      </c>
      <c r="C8">
        <v>1</v>
      </c>
      <c r="D8">
        <v>1</v>
      </c>
      <c r="E8">
        <v>3</v>
      </c>
      <c r="F8">
        <v>1</v>
      </c>
      <c r="H8" t="s">
        <v>10</v>
      </c>
      <c r="I8">
        <v>253.025210084034</v>
      </c>
      <c r="J8">
        <f xml:space="preserve"> AVERAGE(I8,I9,I10)</f>
        <v>259.18767507002832</v>
      </c>
      <c r="K8">
        <f>STDEV(I8,I9,I10)</f>
        <v>5.3901738868971885</v>
      </c>
      <c r="L8">
        <f>K8/1.73</f>
        <v>3.1157074490735193</v>
      </c>
      <c r="M8" s="9"/>
      <c r="N8" s="9" t="s">
        <v>46</v>
      </c>
      <c r="O8">
        <f>J29</f>
        <v>170.394957983193</v>
      </c>
      <c r="P8">
        <f>J32</f>
        <v>257.49019607843138</v>
      </c>
      <c r="Q8">
        <f>J35</f>
        <v>316.18207282913164</v>
      </c>
    </row>
    <row r="9" spans="1:21" x14ac:dyDescent="0.25">
      <c r="A9">
        <v>8</v>
      </c>
      <c r="B9">
        <v>1</v>
      </c>
      <c r="C9">
        <v>1</v>
      </c>
      <c r="D9">
        <v>1</v>
      </c>
      <c r="E9">
        <v>3</v>
      </c>
      <c r="F9">
        <v>2</v>
      </c>
      <c r="I9">
        <v>263.02521008403397</v>
      </c>
      <c r="N9" s="9" t="s">
        <v>41</v>
      </c>
      <c r="O9">
        <f>L2</f>
        <v>0.86393170913376183</v>
      </c>
      <c r="P9">
        <f>L29</f>
        <v>4.6474783038012264</v>
      </c>
      <c r="Q9">
        <f>L20</f>
        <v>9.3842814791652547</v>
      </c>
      <c r="R9">
        <f>L29</f>
        <v>4.6474783038012264</v>
      </c>
    </row>
    <row r="10" spans="1:21" x14ac:dyDescent="0.25">
      <c r="A10">
        <v>9</v>
      </c>
      <c r="B10">
        <v>1</v>
      </c>
      <c r="C10">
        <v>1</v>
      </c>
      <c r="D10">
        <v>1</v>
      </c>
      <c r="E10">
        <v>3</v>
      </c>
      <c r="F10">
        <v>3</v>
      </c>
      <c r="I10">
        <v>261.51260504201701</v>
      </c>
      <c r="O10">
        <f>L5</f>
        <v>4.0445251057785336</v>
      </c>
      <c r="P10">
        <f>L14</f>
        <v>22.07739960566914</v>
      </c>
      <c r="Q10">
        <f>L23</f>
        <v>2.2137327177549428</v>
      </c>
      <c r="R10">
        <f>L32</f>
        <v>13.477927550622686</v>
      </c>
    </row>
    <row r="11" spans="1:21" x14ac:dyDescent="0.25">
      <c r="A11">
        <v>10</v>
      </c>
      <c r="B11">
        <v>1</v>
      </c>
      <c r="C11">
        <v>2</v>
      </c>
      <c r="D11">
        <v>2</v>
      </c>
      <c r="E11">
        <v>1</v>
      </c>
      <c r="F11">
        <v>1</v>
      </c>
      <c r="G11" t="s">
        <v>6</v>
      </c>
      <c r="H11" t="s">
        <v>11</v>
      </c>
      <c r="I11">
        <v>188.90756302521001</v>
      </c>
      <c r="J11">
        <f xml:space="preserve"> AVERAGE(I11,I12,I13)</f>
        <v>188.34733893557402</v>
      </c>
      <c r="K11">
        <f>STDEV(I11,I12,I13)</f>
        <v>4.2295991234010932</v>
      </c>
      <c r="L11">
        <f>K11/1.73</f>
        <v>2.4448549846249095</v>
      </c>
      <c r="O11">
        <f>L8</f>
        <v>3.1157074490735193</v>
      </c>
      <c r="P11">
        <f>L17</f>
        <v>2.2684790263438765</v>
      </c>
      <c r="Q11">
        <f>L26</f>
        <v>17.535898471288753</v>
      </c>
      <c r="R11">
        <f>L35</f>
        <v>2.2643269226814771</v>
      </c>
    </row>
    <row r="12" spans="1:21" x14ac:dyDescent="0.25">
      <c r="A12">
        <v>11</v>
      </c>
      <c r="B12">
        <v>1</v>
      </c>
      <c r="C12">
        <v>2</v>
      </c>
      <c r="D12">
        <v>2</v>
      </c>
      <c r="E12">
        <v>1</v>
      </c>
      <c r="F12">
        <v>2</v>
      </c>
      <c r="I12">
        <v>183.865546218487</v>
      </c>
    </row>
    <row r="13" spans="1:21" x14ac:dyDescent="0.25">
      <c r="A13">
        <v>12</v>
      </c>
      <c r="B13">
        <v>1</v>
      </c>
      <c r="C13">
        <v>2</v>
      </c>
      <c r="D13">
        <v>2</v>
      </c>
      <c r="E13">
        <v>1</v>
      </c>
      <c r="F13">
        <v>3</v>
      </c>
      <c r="G13" t="s">
        <v>6</v>
      </c>
      <c r="I13">
        <v>192.26890756302501</v>
      </c>
    </row>
    <row r="14" spans="1:21" x14ac:dyDescent="0.25">
      <c r="A14">
        <v>13</v>
      </c>
      <c r="B14">
        <v>1</v>
      </c>
      <c r="C14">
        <v>2</v>
      </c>
      <c r="D14">
        <v>2</v>
      </c>
      <c r="E14">
        <v>2</v>
      </c>
      <c r="F14">
        <v>1</v>
      </c>
      <c r="H14" t="s">
        <v>12</v>
      </c>
      <c r="I14">
        <v>205.04201680672301</v>
      </c>
      <c r="J14">
        <f xml:space="preserve"> AVERAGE(I14,I15,I16)</f>
        <v>248.65546218487438</v>
      </c>
      <c r="K14">
        <f>STDEV(I14,I15,I16)</f>
        <v>38.193901317807608</v>
      </c>
      <c r="L14">
        <f>K14/1.73</f>
        <v>22.07739960566914</v>
      </c>
    </row>
    <row r="15" spans="1:21" x14ac:dyDescent="0.25">
      <c r="A15">
        <v>14</v>
      </c>
      <c r="B15">
        <v>1</v>
      </c>
      <c r="C15">
        <v>2</v>
      </c>
      <c r="D15">
        <v>2</v>
      </c>
      <c r="E15">
        <v>2</v>
      </c>
      <c r="F15">
        <v>2</v>
      </c>
      <c r="I15">
        <v>276.134453781513</v>
      </c>
    </row>
    <row r="16" spans="1:21" x14ac:dyDescent="0.25">
      <c r="A16">
        <v>15</v>
      </c>
      <c r="B16">
        <v>1</v>
      </c>
      <c r="C16">
        <v>2</v>
      </c>
      <c r="D16">
        <v>2</v>
      </c>
      <c r="E16">
        <v>2</v>
      </c>
      <c r="F16">
        <v>3</v>
      </c>
      <c r="I16">
        <v>264.78991596638701</v>
      </c>
    </row>
    <row r="17" spans="1:12" x14ac:dyDescent="0.25">
      <c r="A17">
        <v>16</v>
      </c>
      <c r="B17">
        <v>1</v>
      </c>
      <c r="C17">
        <v>2</v>
      </c>
      <c r="D17">
        <v>2</v>
      </c>
      <c r="E17">
        <v>3</v>
      </c>
      <c r="F17">
        <v>1</v>
      </c>
      <c r="H17" t="s">
        <v>13</v>
      </c>
      <c r="I17">
        <v>332.10084033613401</v>
      </c>
      <c r="J17">
        <f xml:space="preserve"> AVERAGE(I17,I18,I19)</f>
        <v>331.6806722689073</v>
      </c>
      <c r="K17">
        <f>STDEV(I17,I18,I19)</f>
        <v>3.9244687155749061</v>
      </c>
      <c r="L17">
        <f>K17/1.73</f>
        <v>2.2684790263438765</v>
      </c>
    </row>
    <row r="18" spans="1:12" x14ac:dyDescent="0.25">
      <c r="A18">
        <v>17</v>
      </c>
      <c r="B18">
        <v>1</v>
      </c>
      <c r="C18">
        <v>2</v>
      </c>
      <c r="D18">
        <v>2</v>
      </c>
      <c r="E18">
        <v>3</v>
      </c>
      <c r="F18">
        <v>2</v>
      </c>
      <c r="I18">
        <v>327.56302521008399</v>
      </c>
    </row>
    <row r="19" spans="1:12" x14ac:dyDescent="0.25">
      <c r="A19">
        <v>18</v>
      </c>
      <c r="B19">
        <v>1</v>
      </c>
      <c r="C19">
        <v>2</v>
      </c>
      <c r="D19">
        <v>2</v>
      </c>
      <c r="E19">
        <v>3</v>
      </c>
      <c r="F19">
        <v>3</v>
      </c>
      <c r="I19">
        <v>335.37815126050401</v>
      </c>
    </row>
    <row r="20" spans="1:12" x14ac:dyDescent="0.25">
      <c r="A20">
        <v>19</v>
      </c>
      <c r="B20" t="s">
        <v>14</v>
      </c>
      <c r="C20">
        <v>1</v>
      </c>
      <c r="D20">
        <v>1</v>
      </c>
      <c r="E20">
        <v>1</v>
      </c>
      <c r="F20">
        <v>1</v>
      </c>
      <c r="G20" t="s">
        <v>6</v>
      </c>
      <c r="H20" t="s">
        <v>8</v>
      </c>
      <c r="I20">
        <v>160.84033613445382</v>
      </c>
      <c r="J20">
        <f xml:space="preserve"> AVERAGE(I20,I21,I22)</f>
        <v>142.35294117647061</v>
      </c>
      <c r="K20">
        <f>STDEV(I20,I21,I22)</f>
        <v>16.23480695895589</v>
      </c>
      <c r="L20">
        <f>K20/1.73</f>
        <v>9.3842814791652547</v>
      </c>
    </row>
    <row r="21" spans="1:12" x14ac:dyDescent="0.25">
      <c r="A21">
        <v>20</v>
      </c>
      <c r="B21">
        <v>2</v>
      </c>
      <c r="C21">
        <v>1</v>
      </c>
      <c r="D21">
        <v>1</v>
      </c>
      <c r="E21">
        <v>1</v>
      </c>
      <c r="F21">
        <v>2</v>
      </c>
      <c r="I21">
        <v>130.420168067227</v>
      </c>
    </row>
    <row r="22" spans="1:12" x14ac:dyDescent="0.25">
      <c r="A22">
        <v>21</v>
      </c>
      <c r="B22">
        <v>2</v>
      </c>
      <c r="C22">
        <v>1</v>
      </c>
      <c r="D22">
        <v>1</v>
      </c>
      <c r="E22">
        <v>1</v>
      </c>
      <c r="F22">
        <v>3</v>
      </c>
      <c r="I22">
        <v>135.79831932773101</v>
      </c>
    </row>
    <row r="23" spans="1:12" x14ac:dyDescent="0.25">
      <c r="A23">
        <v>22</v>
      </c>
      <c r="B23">
        <v>2</v>
      </c>
      <c r="C23">
        <v>1</v>
      </c>
      <c r="D23">
        <v>1</v>
      </c>
      <c r="E23">
        <v>2</v>
      </c>
      <c r="F23">
        <v>1</v>
      </c>
      <c r="G23" t="s">
        <v>6</v>
      </c>
      <c r="H23" t="s">
        <v>9</v>
      </c>
      <c r="I23">
        <v>218.23529411764699</v>
      </c>
      <c r="J23">
        <f xml:space="preserve"> AVERAGE(I23,I24,I25)</f>
        <v>214.53781512605067</v>
      </c>
      <c r="K23">
        <f>STDEV(I23,I24,I25)</f>
        <v>3.8297576017160511</v>
      </c>
      <c r="L23">
        <f>K23/1.73</f>
        <v>2.2137327177549428</v>
      </c>
    </row>
    <row r="24" spans="1:12" x14ac:dyDescent="0.25">
      <c r="A24">
        <v>23</v>
      </c>
      <c r="B24">
        <v>2</v>
      </c>
      <c r="C24">
        <v>1</v>
      </c>
      <c r="D24">
        <v>1</v>
      </c>
      <c r="E24">
        <v>2</v>
      </c>
      <c r="F24">
        <v>2</v>
      </c>
      <c r="I24">
        <v>214.78991596638701</v>
      </c>
    </row>
    <row r="25" spans="1:12" x14ac:dyDescent="0.25">
      <c r="A25">
        <v>24</v>
      </c>
      <c r="B25">
        <v>2</v>
      </c>
      <c r="C25">
        <v>1</v>
      </c>
      <c r="D25">
        <v>1</v>
      </c>
      <c r="E25">
        <v>2</v>
      </c>
      <c r="F25">
        <v>3</v>
      </c>
      <c r="I25">
        <v>210.58823529411799</v>
      </c>
    </row>
    <row r="26" spans="1:12" x14ac:dyDescent="0.25">
      <c r="A26">
        <v>25</v>
      </c>
      <c r="B26">
        <v>2</v>
      </c>
      <c r="C26">
        <v>1</v>
      </c>
      <c r="D26">
        <v>1</v>
      </c>
      <c r="E26">
        <v>3</v>
      </c>
      <c r="F26">
        <v>1</v>
      </c>
      <c r="H26" t="s">
        <v>10</v>
      </c>
      <c r="I26">
        <v>227.394957983193</v>
      </c>
      <c r="J26">
        <f xml:space="preserve"> AVERAGE(I26,I27,I28)</f>
        <v>262.40896358543398</v>
      </c>
      <c r="K26">
        <f>STDEV(I26,I27,I28)</f>
        <v>30.33710435532954</v>
      </c>
      <c r="L26">
        <f>K26/1.73</f>
        <v>17.535898471288753</v>
      </c>
    </row>
    <row r="27" spans="1:12" x14ac:dyDescent="0.25">
      <c r="A27">
        <v>26</v>
      </c>
      <c r="B27">
        <v>2</v>
      </c>
      <c r="C27">
        <v>1</v>
      </c>
      <c r="D27">
        <v>1</v>
      </c>
      <c r="E27">
        <v>3</v>
      </c>
      <c r="F27">
        <v>2</v>
      </c>
      <c r="I27">
        <v>278.99159663865498</v>
      </c>
    </row>
    <row r="28" spans="1:12" x14ac:dyDescent="0.25">
      <c r="A28">
        <v>27</v>
      </c>
      <c r="B28">
        <v>2</v>
      </c>
      <c r="C28">
        <v>1</v>
      </c>
      <c r="D28">
        <v>1</v>
      </c>
      <c r="E28">
        <v>3</v>
      </c>
      <c r="F28">
        <v>3</v>
      </c>
      <c r="I28">
        <v>280.84033613445399</v>
      </c>
    </row>
    <row r="29" spans="1:12" x14ac:dyDescent="0.25">
      <c r="A29">
        <v>28</v>
      </c>
      <c r="B29">
        <v>2</v>
      </c>
      <c r="C29">
        <v>2</v>
      </c>
      <c r="D29">
        <v>2</v>
      </c>
      <c r="E29">
        <v>1</v>
      </c>
      <c r="F29">
        <v>1</v>
      </c>
      <c r="G29" t="s">
        <v>6</v>
      </c>
      <c r="H29" t="s">
        <v>11</v>
      </c>
      <c r="I29">
        <v>177.756302521008</v>
      </c>
      <c r="J29">
        <f xml:space="preserve"> AVERAGE(I29,I30,I31)</f>
        <v>170.394957983193</v>
      </c>
      <c r="K29">
        <f>STDEV(I29,I30,I31)</f>
        <v>8.0401374655761213</v>
      </c>
      <c r="L29">
        <f>K29/1.73</f>
        <v>4.6474783038012264</v>
      </c>
    </row>
    <row r="30" spans="1:12" x14ac:dyDescent="0.25">
      <c r="A30">
        <v>29</v>
      </c>
      <c r="B30">
        <v>2</v>
      </c>
      <c r="C30">
        <v>2</v>
      </c>
      <c r="D30">
        <v>2</v>
      </c>
      <c r="E30">
        <v>1</v>
      </c>
      <c r="F30">
        <v>2</v>
      </c>
      <c r="I30">
        <v>171.613445378151</v>
      </c>
    </row>
    <row r="31" spans="1:12" x14ac:dyDescent="0.25">
      <c r="A31">
        <v>30</v>
      </c>
      <c r="B31">
        <v>2</v>
      </c>
      <c r="C31">
        <v>2</v>
      </c>
      <c r="D31">
        <v>2</v>
      </c>
      <c r="E31">
        <v>1</v>
      </c>
      <c r="F31">
        <v>3</v>
      </c>
      <c r="I31">
        <v>161.81512605041999</v>
      </c>
    </row>
    <row r="32" spans="1:12" x14ac:dyDescent="0.25">
      <c r="A32">
        <v>31</v>
      </c>
      <c r="B32">
        <v>2</v>
      </c>
      <c r="C32">
        <v>2</v>
      </c>
      <c r="D32">
        <v>2</v>
      </c>
      <c r="E32">
        <v>2</v>
      </c>
      <c r="F32">
        <v>1</v>
      </c>
      <c r="H32" t="s">
        <v>12</v>
      </c>
      <c r="I32">
        <v>281.37815126050401</v>
      </c>
      <c r="J32">
        <f xml:space="preserve"> AVERAGE(I32,I33,I34)</f>
        <v>257.49019607843138</v>
      </c>
      <c r="K32">
        <f>STDEV(I32,I33,I34)</f>
        <v>23.316814662577247</v>
      </c>
      <c r="L32">
        <f>K32/1.73</f>
        <v>13.477927550622686</v>
      </c>
    </row>
    <row r="33" spans="1:12" x14ac:dyDescent="0.25">
      <c r="A33">
        <v>32</v>
      </c>
      <c r="B33">
        <v>2</v>
      </c>
      <c r="C33">
        <v>2</v>
      </c>
      <c r="D33">
        <v>2</v>
      </c>
      <c r="E33">
        <v>2</v>
      </c>
      <c r="F33">
        <v>2</v>
      </c>
      <c r="I33">
        <v>256.302521008403</v>
      </c>
    </row>
    <row r="34" spans="1:12" x14ac:dyDescent="0.25">
      <c r="A34">
        <v>33</v>
      </c>
      <c r="B34">
        <v>2</v>
      </c>
      <c r="C34">
        <v>2</v>
      </c>
      <c r="D34">
        <v>2</v>
      </c>
      <c r="E34">
        <v>2</v>
      </c>
      <c r="F34">
        <v>3</v>
      </c>
      <c r="I34">
        <v>234.78991596638701</v>
      </c>
    </row>
    <row r="35" spans="1:12" x14ac:dyDescent="0.25">
      <c r="A35">
        <v>34</v>
      </c>
      <c r="B35">
        <v>2</v>
      </c>
      <c r="C35">
        <v>2</v>
      </c>
      <c r="D35">
        <v>2</v>
      </c>
      <c r="E35">
        <v>3</v>
      </c>
      <c r="F35">
        <v>1</v>
      </c>
      <c r="H35" t="s">
        <v>13</v>
      </c>
      <c r="I35">
        <v>319.38655462184897</v>
      </c>
      <c r="J35">
        <f xml:space="preserve"> AVERAGE(I35,I36,I37)</f>
        <v>316.18207282913164</v>
      </c>
      <c r="K35">
        <f>STDEV(I35,I36,I37)</f>
        <v>3.9172855762389553</v>
      </c>
      <c r="L35">
        <f>K35/1.73</f>
        <v>2.2643269226814771</v>
      </c>
    </row>
    <row r="36" spans="1:12" x14ac:dyDescent="0.25">
      <c r="A36">
        <v>35</v>
      </c>
      <c r="B36">
        <v>2</v>
      </c>
      <c r="C36">
        <v>2</v>
      </c>
      <c r="D36">
        <v>2</v>
      </c>
      <c r="E36">
        <v>3</v>
      </c>
      <c r="F36">
        <v>2</v>
      </c>
      <c r="I36">
        <v>317.34453781512599</v>
      </c>
    </row>
    <row r="37" spans="1:12" x14ac:dyDescent="0.25">
      <c r="A37">
        <v>36</v>
      </c>
      <c r="B37">
        <v>2</v>
      </c>
      <c r="C37">
        <v>2</v>
      </c>
      <c r="D37">
        <v>2</v>
      </c>
      <c r="E37">
        <v>3</v>
      </c>
      <c r="F37">
        <v>3</v>
      </c>
      <c r="I37">
        <v>311.81512605042002</v>
      </c>
    </row>
    <row r="38" spans="1:12" x14ac:dyDescent="0.25">
      <c r="I38">
        <v>485.37815126050418</v>
      </c>
    </row>
    <row r="39" spans="1:12" x14ac:dyDescent="0.25">
      <c r="I39">
        <v>456.30252100840335</v>
      </c>
    </row>
    <row r="40" spans="1:12" x14ac:dyDescent="0.25">
      <c r="I40">
        <v>434.7899159663865</v>
      </c>
    </row>
    <row r="41" spans="1:12" x14ac:dyDescent="0.25">
      <c r="I41">
        <v>486.38655462184875</v>
      </c>
    </row>
    <row r="42" spans="1:12" x14ac:dyDescent="0.25">
      <c r="I42">
        <v>461.34453781512605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opLeftCell="E7" workbookViewId="0">
      <selection activeCell="K24" sqref="K24"/>
    </sheetView>
  </sheetViews>
  <sheetFormatPr defaultRowHeight="15" x14ac:dyDescent="0.25"/>
  <cols>
    <col min="3" max="3" width="21.42578125" bestFit="1" customWidth="1"/>
    <col min="4" max="4" width="24.5703125" bestFit="1" customWidth="1"/>
    <col min="6" max="6" width="24.42578125" customWidth="1"/>
    <col min="7" max="7" width="16.85546875" customWidth="1"/>
    <col min="11" max="11" width="16" customWidth="1"/>
    <col min="12" max="12" width="13.85546875" customWidth="1"/>
    <col min="14" max="14" width="10.7109375" customWidth="1"/>
    <col min="15" max="15" width="11.42578125" customWidth="1"/>
    <col min="17" max="17" width="10.5703125" customWidth="1"/>
  </cols>
  <sheetData>
    <row r="1" spans="1:19" x14ac:dyDescent="0.25">
      <c r="A1" t="s">
        <v>0</v>
      </c>
      <c r="B1" t="s">
        <v>1</v>
      </c>
      <c r="C1" t="s">
        <v>3</v>
      </c>
      <c r="D1" t="s">
        <v>4</v>
      </c>
      <c r="E1" t="s">
        <v>5</v>
      </c>
      <c r="F1" t="s">
        <v>66</v>
      </c>
      <c r="G1" t="s">
        <v>17</v>
      </c>
      <c r="H1" t="s">
        <v>39</v>
      </c>
      <c r="I1" t="s">
        <v>40</v>
      </c>
      <c r="J1" t="s">
        <v>41</v>
      </c>
    </row>
    <row r="2" spans="1:19" ht="15.75" x14ac:dyDescent="0.25">
      <c r="A2">
        <v>1</v>
      </c>
      <c r="B2" t="s">
        <v>15</v>
      </c>
      <c r="C2">
        <v>1</v>
      </c>
      <c r="D2">
        <v>1</v>
      </c>
      <c r="E2">
        <v>1</v>
      </c>
      <c r="F2" t="s">
        <v>8</v>
      </c>
      <c r="G2">
        <v>19</v>
      </c>
      <c r="H2">
        <f xml:space="preserve"> AVERAGE(G2,G3,G4)</f>
        <v>19</v>
      </c>
      <c r="I2">
        <f>STDEV(G2,G3,G4)</f>
        <v>1</v>
      </c>
      <c r="J2">
        <f>I2/1.73</f>
        <v>0.5780346820809249</v>
      </c>
      <c r="M2" s="7"/>
      <c r="N2" s="7"/>
      <c r="O2" s="5"/>
      <c r="P2" s="8" t="s">
        <v>47</v>
      </c>
      <c r="Q2" s="8" t="s">
        <v>49</v>
      </c>
      <c r="R2" s="8" t="s">
        <v>51</v>
      </c>
      <c r="S2" s="8"/>
    </row>
    <row r="3" spans="1:19" x14ac:dyDescent="0.25">
      <c r="A3">
        <v>2</v>
      </c>
      <c r="B3">
        <v>1</v>
      </c>
      <c r="C3">
        <v>1</v>
      </c>
      <c r="D3">
        <v>1</v>
      </c>
      <c r="E3">
        <v>2</v>
      </c>
      <c r="G3">
        <v>20</v>
      </c>
      <c r="P3" t="s">
        <v>48</v>
      </c>
      <c r="Q3" t="s">
        <v>50</v>
      </c>
      <c r="R3" t="s">
        <v>52</v>
      </c>
    </row>
    <row r="4" spans="1:19" x14ac:dyDescent="0.25">
      <c r="A4">
        <v>3</v>
      </c>
      <c r="B4">
        <v>1</v>
      </c>
      <c r="C4">
        <v>1</v>
      </c>
      <c r="D4">
        <v>1</v>
      </c>
      <c r="E4">
        <v>3</v>
      </c>
      <c r="G4">
        <v>18</v>
      </c>
      <c r="L4" s="8"/>
      <c r="M4" s="9" t="s">
        <v>45</v>
      </c>
      <c r="N4" s="9" t="s">
        <v>42</v>
      </c>
      <c r="O4" s="9" t="s">
        <v>43</v>
      </c>
      <c r="P4">
        <f>(M5-M6)/M5*100</f>
        <v>32.352941176470587</v>
      </c>
      <c r="Q4">
        <f>(N6-N5)/N5*100</f>
        <v>-15.740740740740744</v>
      </c>
      <c r="R4">
        <f>(O6-O5)/O5*100</f>
        <v>-0.82644628099174133</v>
      </c>
    </row>
    <row r="5" spans="1:19" x14ac:dyDescent="0.25">
      <c r="A5">
        <v>4</v>
      </c>
      <c r="B5">
        <v>1</v>
      </c>
      <c r="C5">
        <v>1</v>
      </c>
      <c r="D5">
        <v>2</v>
      </c>
      <c r="E5">
        <v>1</v>
      </c>
      <c r="F5" t="s">
        <v>9</v>
      </c>
      <c r="G5">
        <v>21.5</v>
      </c>
      <c r="H5">
        <f xml:space="preserve"> AVERAGE(G5,G6,G7)</f>
        <v>20.75</v>
      </c>
      <c r="I5">
        <f>STDEV(G5,G6,G7)</f>
        <v>0.90138781886599728</v>
      </c>
      <c r="J5">
        <f>I5/1.73</f>
        <v>0.521033421309825</v>
      </c>
      <c r="K5" s="9" t="s">
        <v>53</v>
      </c>
      <c r="L5" s="9" t="s">
        <v>44</v>
      </c>
      <c r="M5">
        <v>17</v>
      </c>
      <c r="N5">
        <v>18</v>
      </c>
      <c r="O5">
        <f>H8</f>
        <v>20.166666666666668</v>
      </c>
    </row>
    <row r="6" spans="1:19" x14ac:dyDescent="0.25">
      <c r="A6">
        <v>5</v>
      </c>
      <c r="B6">
        <v>1</v>
      </c>
      <c r="C6">
        <v>1</v>
      </c>
      <c r="D6">
        <v>2</v>
      </c>
      <c r="E6">
        <v>2</v>
      </c>
      <c r="G6">
        <v>19.75</v>
      </c>
      <c r="K6" s="9"/>
      <c r="L6" s="9" t="s">
        <v>46</v>
      </c>
      <c r="M6">
        <f>H11</f>
        <v>11.5</v>
      </c>
      <c r="N6">
        <f>H14</f>
        <v>15.166666666666666</v>
      </c>
      <c r="O6">
        <f>H17</f>
        <v>20</v>
      </c>
    </row>
    <row r="7" spans="1:19" x14ac:dyDescent="0.25">
      <c r="A7">
        <v>6</v>
      </c>
      <c r="B7">
        <v>1</v>
      </c>
      <c r="C7">
        <v>1</v>
      </c>
      <c r="D7">
        <v>2</v>
      </c>
      <c r="E7">
        <v>3</v>
      </c>
      <c r="G7">
        <v>21</v>
      </c>
      <c r="K7" s="9" t="s">
        <v>68</v>
      </c>
      <c r="L7" s="9" t="s">
        <v>44</v>
      </c>
      <c r="M7">
        <v>14</v>
      </c>
      <c r="N7">
        <v>15</v>
      </c>
      <c r="O7">
        <v>18</v>
      </c>
      <c r="P7">
        <f>(M7-M8)/M7*100</f>
        <v>15.476190476190471</v>
      </c>
      <c r="Q7">
        <f>(N8-N7)/N7*100</f>
        <v>1.6666666666666667</v>
      </c>
      <c r="R7">
        <f>(O8-O7)/O7*100</f>
        <v>0</v>
      </c>
    </row>
    <row r="8" spans="1:19" x14ac:dyDescent="0.25">
      <c r="A8">
        <v>7</v>
      </c>
      <c r="B8">
        <v>1</v>
      </c>
      <c r="C8">
        <v>1</v>
      </c>
      <c r="D8">
        <v>3</v>
      </c>
      <c r="E8">
        <v>1</v>
      </c>
      <c r="F8" t="s">
        <v>10</v>
      </c>
      <c r="G8">
        <v>20</v>
      </c>
      <c r="H8">
        <f xml:space="preserve"> AVERAGE(G8,G9,G10)</f>
        <v>20.166666666666668</v>
      </c>
      <c r="I8">
        <f>STDEV(G8,G9,G10)</f>
        <v>0.76376261582597327</v>
      </c>
      <c r="J8">
        <f>I8/1.73</f>
        <v>0.44148128082426202</v>
      </c>
      <c r="K8" s="9"/>
      <c r="L8" s="9" t="s">
        <v>46</v>
      </c>
      <c r="M8">
        <f>H29</f>
        <v>11.833333333333334</v>
      </c>
      <c r="N8">
        <f>H32</f>
        <v>15.25</v>
      </c>
      <c r="O8">
        <v>18</v>
      </c>
    </row>
    <row r="9" spans="1:19" x14ac:dyDescent="0.25">
      <c r="A9">
        <v>8</v>
      </c>
      <c r="B9">
        <v>1</v>
      </c>
      <c r="C9">
        <v>1</v>
      </c>
      <c r="D9">
        <v>3</v>
      </c>
      <c r="E9">
        <v>2</v>
      </c>
      <c r="G9">
        <v>21</v>
      </c>
      <c r="L9" s="9" t="s">
        <v>41</v>
      </c>
      <c r="M9">
        <f>J2</f>
        <v>0.5780346820809249</v>
      </c>
      <c r="N9">
        <f>J29</f>
        <v>0.72734435792589125</v>
      </c>
      <c r="O9">
        <f>J20</f>
        <v>0.5780346820809249</v>
      </c>
      <c r="P9">
        <f>J29</f>
        <v>0.72734435792589125</v>
      </c>
    </row>
    <row r="10" spans="1:19" x14ac:dyDescent="0.25">
      <c r="A10">
        <v>9</v>
      </c>
      <c r="B10">
        <v>1</v>
      </c>
      <c r="C10">
        <v>1</v>
      </c>
      <c r="D10">
        <v>3</v>
      </c>
      <c r="E10">
        <v>3</v>
      </c>
      <c r="G10">
        <v>19.5</v>
      </c>
      <c r="M10">
        <f>J5</f>
        <v>0.521033421309825</v>
      </c>
      <c r="N10">
        <f>J14</f>
        <v>0.16686423965018088</v>
      </c>
      <c r="O10">
        <f>J23</f>
        <v>0.76466800897820542</v>
      </c>
      <c r="P10">
        <f>J32</f>
        <v>0.25029635947527129</v>
      </c>
    </row>
    <row r="11" spans="1:19" x14ac:dyDescent="0.25">
      <c r="A11">
        <v>10</v>
      </c>
      <c r="B11">
        <v>1</v>
      </c>
      <c r="C11">
        <v>2</v>
      </c>
      <c r="D11">
        <v>1</v>
      </c>
      <c r="E11">
        <v>1</v>
      </c>
      <c r="F11" t="s">
        <v>11</v>
      </c>
      <c r="G11">
        <v>12</v>
      </c>
      <c r="H11">
        <f xml:space="preserve"> AVERAGE(G11,G12,G13)</f>
        <v>11.5</v>
      </c>
      <c r="I11">
        <f>STDEV(G11,G12,G13)</f>
        <v>0.8660254037844386</v>
      </c>
      <c r="J11">
        <f>I11/1.73</f>
        <v>0.50059271895054258</v>
      </c>
      <c r="M11">
        <f>J8</f>
        <v>0.44148128082426202</v>
      </c>
      <c r="N11">
        <f>J17</f>
        <v>0</v>
      </c>
      <c r="O11">
        <f>J26</f>
        <v>0.33372847930036176</v>
      </c>
      <c r="P11">
        <f>J35</f>
        <v>0</v>
      </c>
    </row>
    <row r="12" spans="1:19" x14ac:dyDescent="0.25">
      <c r="A12">
        <v>11</v>
      </c>
      <c r="B12">
        <v>1</v>
      </c>
      <c r="C12">
        <v>2</v>
      </c>
      <c r="D12">
        <v>1</v>
      </c>
      <c r="E12">
        <v>2</v>
      </c>
      <c r="G12">
        <v>12</v>
      </c>
    </row>
    <row r="13" spans="1:19" x14ac:dyDescent="0.25">
      <c r="A13">
        <v>12</v>
      </c>
      <c r="B13">
        <v>1</v>
      </c>
      <c r="C13">
        <v>2</v>
      </c>
      <c r="D13">
        <v>1</v>
      </c>
      <c r="E13">
        <v>3</v>
      </c>
      <c r="G13">
        <v>10.5</v>
      </c>
    </row>
    <row r="14" spans="1:19" x14ac:dyDescent="0.25">
      <c r="A14">
        <v>13</v>
      </c>
      <c r="B14">
        <v>1</v>
      </c>
      <c r="C14">
        <v>2</v>
      </c>
      <c r="D14">
        <v>2</v>
      </c>
      <c r="E14">
        <v>1</v>
      </c>
      <c r="F14" t="s">
        <v>12</v>
      </c>
      <c r="G14">
        <v>15</v>
      </c>
      <c r="H14">
        <f xml:space="preserve"> AVERAGE(G14,G15,G16)</f>
        <v>15.166666666666666</v>
      </c>
      <c r="I14">
        <f>STDEV(G14,G15,G16)</f>
        <v>0.28867513459481292</v>
      </c>
      <c r="J14">
        <f>I14/1.73</f>
        <v>0.16686423965018088</v>
      </c>
    </row>
    <row r="15" spans="1:19" x14ac:dyDescent="0.25">
      <c r="A15">
        <v>14</v>
      </c>
      <c r="B15">
        <v>1</v>
      </c>
      <c r="C15">
        <v>2</v>
      </c>
      <c r="D15">
        <v>2</v>
      </c>
      <c r="E15">
        <v>2</v>
      </c>
      <c r="G15">
        <v>15.5</v>
      </c>
    </row>
    <row r="16" spans="1:19" x14ac:dyDescent="0.25">
      <c r="A16">
        <v>15</v>
      </c>
      <c r="B16">
        <v>1</v>
      </c>
      <c r="C16">
        <v>2</v>
      </c>
      <c r="D16">
        <v>2</v>
      </c>
      <c r="E16">
        <v>3</v>
      </c>
      <c r="G16">
        <v>15</v>
      </c>
    </row>
    <row r="17" spans="1:10" x14ac:dyDescent="0.25">
      <c r="A17">
        <v>16</v>
      </c>
      <c r="B17">
        <v>1</v>
      </c>
      <c r="C17">
        <v>2</v>
      </c>
      <c r="D17">
        <v>3</v>
      </c>
      <c r="E17">
        <v>1</v>
      </c>
      <c r="F17" t="s">
        <v>13</v>
      </c>
      <c r="G17">
        <v>20</v>
      </c>
      <c r="H17">
        <f xml:space="preserve"> AVERAGE(G17,G18,G19)</f>
        <v>20</v>
      </c>
      <c r="I17">
        <f>STDEV(G17,G18,G19)</f>
        <v>0</v>
      </c>
      <c r="J17">
        <f>I17/1.73</f>
        <v>0</v>
      </c>
    </row>
    <row r="18" spans="1:10" x14ac:dyDescent="0.25">
      <c r="A18">
        <v>17</v>
      </c>
      <c r="B18">
        <v>1</v>
      </c>
      <c r="C18">
        <v>2</v>
      </c>
      <c r="D18">
        <v>3</v>
      </c>
      <c r="E18">
        <v>2</v>
      </c>
      <c r="G18">
        <v>20</v>
      </c>
    </row>
    <row r="19" spans="1:10" x14ac:dyDescent="0.25">
      <c r="A19">
        <v>18</v>
      </c>
      <c r="B19">
        <v>1</v>
      </c>
      <c r="C19">
        <v>2</v>
      </c>
      <c r="D19">
        <v>3</v>
      </c>
      <c r="E19">
        <v>3</v>
      </c>
      <c r="G19">
        <v>20</v>
      </c>
    </row>
    <row r="20" spans="1:10" x14ac:dyDescent="0.25">
      <c r="A20">
        <v>19</v>
      </c>
      <c r="B20" t="s">
        <v>14</v>
      </c>
      <c r="C20">
        <v>1</v>
      </c>
      <c r="D20">
        <v>1</v>
      </c>
      <c r="E20">
        <v>1</v>
      </c>
      <c r="F20" t="s">
        <v>67</v>
      </c>
      <c r="G20">
        <v>20</v>
      </c>
      <c r="H20">
        <f xml:space="preserve"> AVERAGE(G20,G21,G22)</f>
        <v>21</v>
      </c>
      <c r="I20">
        <f>STDEV(G20,G21,G22)</f>
        <v>1</v>
      </c>
      <c r="J20">
        <f>I20/1.73</f>
        <v>0.5780346820809249</v>
      </c>
    </row>
    <row r="21" spans="1:10" x14ac:dyDescent="0.25">
      <c r="A21">
        <v>20</v>
      </c>
      <c r="B21">
        <v>2</v>
      </c>
      <c r="C21">
        <v>1</v>
      </c>
      <c r="D21">
        <v>1</v>
      </c>
      <c r="E21">
        <v>2</v>
      </c>
      <c r="G21">
        <v>22</v>
      </c>
    </row>
    <row r="22" spans="1:10" x14ac:dyDescent="0.25">
      <c r="A22">
        <v>21</v>
      </c>
      <c r="B22">
        <v>2</v>
      </c>
      <c r="C22">
        <v>1</v>
      </c>
      <c r="D22">
        <v>1</v>
      </c>
      <c r="E22">
        <v>3</v>
      </c>
      <c r="G22">
        <v>21</v>
      </c>
    </row>
    <row r="23" spans="1:10" x14ac:dyDescent="0.25">
      <c r="A23">
        <v>22</v>
      </c>
      <c r="B23">
        <v>2</v>
      </c>
      <c r="C23">
        <v>1</v>
      </c>
      <c r="D23">
        <v>2</v>
      </c>
      <c r="E23">
        <v>1</v>
      </c>
      <c r="F23" t="s">
        <v>9</v>
      </c>
      <c r="G23">
        <v>20</v>
      </c>
      <c r="H23">
        <f xml:space="preserve"> AVERAGE(G23,G24,G25)</f>
        <v>21.5</v>
      </c>
      <c r="I23">
        <f>STDEV(G23,G24,G25)</f>
        <v>1.3228756555322954</v>
      </c>
      <c r="J23">
        <f>I23/1.73</f>
        <v>0.76466800897820542</v>
      </c>
    </row>
    <row r="24" spans="1:10" x14ac:dyDescent="0.25">
      <c r="A24">
        <v>23</v>
      </c>
      <c r="B24">
        <v>2</v>
      </c>
      <c r="C24">
        <v>1</v>
      </c>
      <c r="D24">
        <v>2</v>
      </c>
      <c r="E24">
        <v>2</v>
      </c>
      <c r="G24">
        <v>22</v>
      </c>
    </row>
    <row r="25" spans="1:10" x14ac:dyDescent="0.25">
      <c r="A25">
        <v>24</v>
      </c>
      <c r="B25">
        <v>2</v>
      </c>
      <c r="C25">
        <v>1</v>
      </c>
      <c r="D25">
        <v>2</v>
      </c>
      <c r="E25">
        <v>3</v>
      </c>
      <c r="G25">
        <v>22.5</v>
      </c>
    </row>
    <row r="26" spans="1:10" x14ac:dyDescent="0.25">
      <c r="A26">
        <v>25</v>
      </c>
      <c r="B26">
        <v>2</v>
      </c>
      <c r="C26">
        <v>1</v>
      </c>
      <c r="D26">
        <v>3</v>
      </c>
      <c r="E26">
        <v>1</v>
      </c>
      <c r="F26" t="s">
        <v>10</v>
      </c>
      <c r="G26">
        <v>20</v>
      </c>
      <c r="H26">
        <f xml:space="preserve"> AVERAGE(G26,G27,G28)</f>
        <v>20.333333333333332</v>
      </c>
      <c r="I26">
        <f>STDEV(G26,G27,G28)</f>
        <v>0.57735026918962584</v>
      </c>
      <c r="J26">
        <f>I26/1.73</f>
        <v>0.33372847930036176</v>
      </c>
    </row>
    <row r="27" spans="1:10" x14ac:dyDescent="0.25">
      <c r="A27">
        <v>26</v>
      </c>
      <c r="B27">
        <v>2</v>
      </c>
      <c r="C27">
        <v>1</v>
      </c>
      <c r="D27">
        <v>3</v>
      </c>
      <c r="E27">
        <v>2</v>
      </c>
      <c r="G27">
        <v>20</v>
      </c>
    </row>
    <row r="28" spans="1:10" x14ac:dyDescent="0.25">
      <c r="A28">
        <v>27</v>
      </c>
      <c r="B28">
        <v>2</v>
      </c>
      <c r="C28">
        <v>1</v>
      </c>
      <c r="D28">
        <v>3</v>
      </c>
      <c r="E28">
        <v>3</v>
      </c>
      <c r="G28">
        <v>21</v>
      </c>
    </row>
    <row r="29" spans="1:10" x14ac:dyDescent="0.25">
      <c r="A29">
        <v>28</v>
      </c>
      <c r="B29">
        <v>2</v>
      </c>
      <c r="C29">
        <v>2</v>
      </c>
      <c r="D29">
        <v>1</v>
      </c>
      <c r="E29">
        <v>1</v>
      </c>
      <c r="F29" t="s">
        <v>11</v>
      </c>
      <c r="G29">
        <v>12</v>
      </c>
      <c r="H29">
        <f xml:space="preserve"> AVERAGE(G29,G30,G31)</f>
        <v>11.833333333333334</v>
      </c>
      <c r="I29">
        <f>STDEV(G29,G30,G31)</f>
        <v>1.2583057392117918</v>
      </c>
      <c r="J29">
        <f>I29/1.73</f>
        <v>0.72734435792589125</v>
      </c>
    </row>
    <row r="30" spans="1:10" x14ac:dyDescent="0.25">
      <c r="A30">
        <v>29</v>
      </c>
      <c r="B30">
        <v>2</v>
      </c>
      <c r="C30">
        <v>2</v>
      </c>
      <c r="D30">
        <v>1</v>
      </c>
      <c r="E30">
        <v>2</v>
      </c>
      <c r="G30">
        <v>13</v>
      </c>
    </row>
    <row r="31" spans="1:10" x14ac:dyDescent="0.25">
      <c r="A31">
        <v>30</v>
      </c>
      <c r="B31">
        <v>2</v>
      </c>
      <c r="C31">
        <v>2</v>
      </c>
      <c r="D31">
        <v>1</v>
      </c>
      <c r="E31">
        <v>3</v>
      </c>
      <c r="G31">
        <v>10.5</v>
      </c>
    </row>
    <row r="32" spans="1:10" x14ac:dyDescent="0.25">
      <c r="A32">
        <v>31</v>
      </c>
      <c r="B32">
        <v>2</v>
      </c>
      <c r="C32">
        <v>2</v>
      </c>
      <c r="D32">
        <v>2</v>
      </c>
      <c r="E32">
        <v>1</v>
      </c>
      <c r="F32" t="s">
        <v>12</v>
      </c>
      <c r="G32">
        <v>15</v>
      </c>
      <c r="H32">
        <f xml:space="preserve"> AVERAGE(G32,G33,G34)</f>
        <v>15.25</v>
      </c>
      <c r="I32">
        <f>STDEV(G32,G33,G34)</f>
        <v>0.4330127018922193</v>
      </c>
      <c r="J32">
        <f>I32/1.73</f>
        <v>0.25029635947527129</v>
      </c>
    </row>
    <row r="33" spans="1:10" x14ac:dyDescent="0.25">
      <c r="A33">
        <v>32</v>
      </c>
      <c r="B33">
        <v>2</v>
      </c>
      <c r="C33">
        <v>2</v>
      </c>
      <c r="D33">
        <v>2</v>
      </c>
      <c r="E33">
        <v>2</v>
      </c>
      <c r="G33">
        <v>15</v>
      </c>
    </row>
    <row r="34" spans="1:10" x14ac:dyDescent="0.25">
      <c r="A34">
        <v>33</v>
      </c>
      <c r="B34">
        <v>2</v>
      </c>
      <c r="C34">
        <v>2</v>
      </c>
      <c r="D34">
        <v>2</v>
      </c>
      <c r="E34">
        <v>3</v>
      </c>
      <c r="G34">
        <v>15.75</v>
      </c>
    </row>
    <row r="35" spans="1:10" x14ac:dyDescent="0.25">
      <c r="A35">
        <v>34</v>
      </c>
      <c r="B35">
        <v>2</v>
      </c>
      <c r="C35">
        <v>2</v>
      </c>
      <c r="D35">
        <v>3</v>
      </c>
      <c r="E35">
        <v>1</v>
      </c>
      <c r="F35" t="s">
        <v>13</v>
      </c>
      <c r="G35">
        <v>25</v>
      </c>
      <c r="H35">
        <f xml:space="preserve"> AVERAGE(G35,G36,G37)</f>
        <v>25</v>
      </c>
      <c r="I35">
        <f>STDEV(G35,G36,G37)</f>
        <v>0</v>
      </c>
      <c r="J35">
        <f>I35/1.73</f>
        <v>0</v>
      </c>
    </row>
    <row r="36" spans="1:10" x14ac:dyDescent="0.25">
      <c r="A36">
        <v>35</v>
      </c>
      <c r="B36">
        <v>2</v>
      </c>
      <c r="C36">
        <v>2</v>
      </c>
      <c r="D36">
        <v>3</v>
      </c>
      <c r="E36">
        <v>2</v>
      </c>
      <c r="G36">
        <v>25</v>
      </c>
    </row>
    <row r="37" spans="1:10" x14ac:dyDescent="0.25">
      <c r="A37">
        <v>36</v>
      </c>
      <c r="B37">
        <v>2</v>
      </c>
      <c r="C37">
        <v>2</v>
      </c>
      <c r="D37">
        <v>3</v>
      </c>
      <c r="E37">
        <v>3</v>
      </c>
      <c r="G37">
        <v>25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8"/>
  <sheetViews>
    <sheetView topLeftCell="V5" workbookViewId="0">
      <selection activeCell="AE2" sqref="AE2:AE37"/>
    </sheetView>
  </sheetViews>
  <sheetFormatPr defaultRowHeight="15.75" x14ac:dyDescent="0.25"/>
  <cols>
    <col min="1" max="1" width="9.140625" style="5"/>
    <col min="2" max="2" width="19.85546875" style="5" customWidth="1"/>
    <col min="3" max="3" width="9.140625" style="5"/>
    <col min="4" max="4" width="24.85546875" style="5" customWidth="1"/>
    <col min="5" max="5" width="24.42578125" style="5" customWidth="1"/>
    <col min="6" max="6" width="14.28515625" style="5" customWidth="1"/>
    <col min="7" max="7" width="13.7109375" style="5" customWidth="1"/>
    <col min="8" max="8" width="24.5703125" style="5" customWidth="1"/>
    <col min="9" max="16384" width="9.140625" style="5"/>
  </cols>
  <sheetData>
    <row r="1" spans="1:52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1" t="s">
        <v>17</v>
      </c>
      <c r="J1" s="1" t="s">
        <v>18</v>
      </c>
      <c r="K1" s="1" t="s">
        <v>19</v>
      </c>
      <c r="L1" s="1" t="s">
        <v>16</v>
      </c>
      <c r="M1" s="1" t="s">
        <v>20</v>
      </c>
      <c r="N1" s="1" t="s">
        <v>16</v>
      </c>
      <c r="O1" s="1" t="s">
        <v>21</v>
      </c>
      <c r="P1" s="1" t="s">
        <v>16</v>
      </c>
      <c r="Q1" s="1" t="s">
        <v>22</v>
      </c>
      <c r="R1" s="1" t="s">
        <v>16</v>
      </c>
      <c r="S1" s="1" t="s">
        <v>23</v>
      </c>
      <c r="T1" s="1" t="s">
        <v>16</v>
      </c>
      <c r="U1" s="1" t="s">
        <v>24</v>
      </c>
      <c r="V1" s="1"/>
      <c r="W1" s="1"/>
      <c r="X1" s="1" t="s">
        <v>16</v>
      </c>
      <c r="Y1" s="1" t="s">
        <v>25</v>
      </c>
      <c r="Z1" s="1" t="s">
        <v>16</v>
      </c>
      <c r="AA1" s="1" t="s">
        <v>26</v>
      </c>
      <c r="AB1" s="1" t="s">
        <v>16</v>
      </c>
      <c r="AC1" s="1" t="s">
        <v>27</v>
      </c>
      <c r="AD1" s="1" t="s">
        <v>16</v>
      </c>
      <c r="AE1" s="1" t="s">
        <v>28</v>
      </c>
      <c r="AF1" s="1" t="s">
        <v>16</v>
      </c>
      <c r="AG1" s="1" t="s">
        <v>29</v>
      </c>
      <c r="AH1" s="1" t="s">
        <v>16</v>
      </c>
      <c r="AI1" s="1" t="s">
        <v>30</v>
      </c>
      <c r="AJ1" s="1" t="s">
        <v>16</v>
      </c>
      <c r="AK1" s="1" t="s">
        <v>31</v>
      </c>
      <c r="AL1" s="1" t="s">
        <v>16</v>
      </c>
      <c r="AM1" s="1" t="s">
        <v>32</v>
      </c>
      <c r="AN1" s="1" t="s">
        <v>16</v>
      </c>
      <c r="AO1" s="1" t="s">
        <v>33</v>
      </c>
      <c r="AP1" s="1" t="s">
        <v>16</v>
      </c>
      <c r="AQ1" s="1" t="s">
        <v>34</v>
      </c>
      <c r="AR1" s="1">
        <v>40</v>
      </c>
      <c r="AS1" s="1">
        <v>60</v>
      </c>
      <c r="AT1" s="1">
        <v>80</v>
      </c>
      <c r="AU1" s="1">
        <v>100</v>
      </c>
      <c r="AV1" s="1">
        <v>120</v>
      </c>
      <c r="AW1" s="1" t="s">
        <v>16</v>
      </c>
      <c r="AX1" s="1" t="s">
        <v>35</v>
      </c>
      <c r="AY1" s="1" t="s">
        <v>16</v>
      </c>
    </row>
    <row r="2" spans="1:52" x14ac:dyDescent="0.25">
      <c r="A2" s="5">
        <v>1</v>
      </c>
      <c r="B2" s="5" t="s">
        <v>15</v>
      </c>
      <c r="C2" s="5">
        <v>1</v>
      </c>
      <c r="D2" s="5">
        <v>1</v>
      </c>
      <c r="E2" s="5">
        <v>1</v>
      </c>
      <c r="F2" s="5">
        <v>1</v>
      </c>
      <c r="H2" s="5" t="s">
        <v>8</v>
      </c>
      <c r="I2" s="1">
        <v>22</v>
      </c>
      <c r="J2" s="1">
        <f>AVERAGE( I2,I3,I4)</f>
        <v>21</v>
      </c>
      <c r="K2" s="1">
        <v>30</v>
      </c>
      <c r="L2" s="1">
        <f>AVERAGE(K2,K3,K4)</f>
        <v>32</v>
      </c>
      <c r="M2" s="1">
        <v>0.97</v>
      </c>
      <c r="N2" s="1">
        <f>AVERAGE(M2,M3,M4)</f>
        <v>0.96899999999999997</v>
      </c>
      <c r="O2" s="1">
        <v>64.75</v>
      </c>
      <c r="P2" s="6">
        <f>AVERAGE( O2,O3,O4)</f>
        <v>64.63666666666667</v>
      </c>
      <c r="Q2" s="1">
        <v>0.49</v>
      </c>
      <c r="R2" s="1">
        <v>0.88</v>
      </c>
      <c r="S2" s="1">
        <v>0.09</v>
      </c>
      <c r="T2" s="1">
        <v>0.18000000000000002</v>
      </c>
      <c r="U2" s="1">
        <v>1.113</v>
      </c>
      <c r="V2" s="1">
        <v>0.12</v>
      </c>
      <c r="W2" s="1">
        <v>0.129</v>
      </c>
      <c r="X2" s="1">
        <f>AVERAGE(U2:W2,W3,W4)</f>
        <v>0.4486</v>
      </c>
      <c r="Y2" s="1">
        <v>1.35</v>
      </c>
      <c r="Z2" s="1">
        <f>AVERAGE(Y2,Y3,Y4)</f>
        <v>1.32</v>
      </c>
      <c r="AA2" s="1">
        <v>1.04</v>
      </c>
      <c r="AB2" s="1">
        <f>AVERAGE(AA2,AA3,AA4)</f>
        <v>1.0633333333333335</v>
      </c>
      <c r="AC2" s="1">
        <v>0.98599999999999999</v>
      </c>
      <c r="AD2" s="1">
        <f>AVERAGE(AC2,AC3,AC4)</f>
        <v>0.622</v>
      </c>
      <c r="AE2" s="1">
        <v>15.250999999999999</v>
      </c>
      <c r="AF2" s="1">
        <f>AVERAGE(AE2,AE3,AE4)</f>
        <v>10.663533333333332</v>
      </c>
      <c r="AG2" s="1">
        <v>0.33400000000000002</v>
      </c>
      <c r="AH2" s="1">
        <f>AVERAGE(AG2,AG3,AG4)</f>
        <v>0.5006666666666667</v>
      </c>
      <c r="AI2" s="1">
        <v>1.321</v>
      </c>
      <c r="AJ2" s="1">
        <f>AVERAGE(AI2,AI3,AI4)</f>
        <v>1.4846666666666668</v>
      </c>
      <c r="AK2" s="1">
        <v>1.0860000000000001</v>
      </c>
      <c r="AL2" s="1">
        <f>AVERAGE(AK2,AK3,AK4)</f>
        <v>0.91999999999999993</v>
      </c>
      <c r="AM2" s="1">
        <v>0.13300000000000001</v>
      </c>
      <c r="AN2" s="1">
        <f>AVERAGE(AM2,AM3,AM4)</f>
        <v>0.27866666666666667</v>
      </c>
      <c r="AO2" s="1">
        <v>1.274</v>
      </c>
      <c r="AP2" s="1">
        <f>AVERAGE(AE2:AO2,AO3,AO4)</f>
        <v>2.9078102564102557</v>
      </c>
      <c r="AQ2" s="1"/>
      <c r="AR2" s="1"/>
      <c r="AS2" s="1"/>
      <c r="AT2" s="1"/>
      <c r="AU2" s="1"/>
      <c r="AV2" s="1"/>
      <c r="AW2" s="1"/>
      <c r="AX2" s="1">
        <v>1.0349999999999999</v>
      </c>
      <c r="AY2" s="1">
        <f>AVERAGE(AX2,AX3,AX4)</f>
        <v>1.3296666666666666</v>
      </c>
    </row>
    <row r="3" spans="1:52" x14ac:dyDescent="0.25">
      <c r="A3" s="5">
        <v>2</v>
      </c>
      <c r="B3" s="5">
        <v>1</v>
      </c>
      <c r="C3" s="5">
        <v>1</v>
      </c>
      <c r="D3" s="5">
        <v>1</v>
      </c>
      <c r="E3" s="5">
        <v>1</v>
      </c>
      <c r="F3" s="5">
        <v>2</v>
      </c>
      <c r="I3" s="1">
        <v>21</v>
      </c>
      <c r="J3" s="1"/>
      <c r="K3" s="1">
        <v>32</v>
      </c>
      <c r="L3" s="1"/>
      <c r="M3" s="1">
        <v>0.96899999999999997</v>
      </c>
      <c r="N3" s="1"/>
      <c r="O3" s="1">
        <v>64.849999999999994</v>
      </c>
      <c r="P3" s="6"/>
      <c r="Q3" s="1">
        <v>0.42</v>
      </c>
      <c r="R3" s="1"/>
      <c r="S3" s="1">
        <v>0.08</v>
      </c>
      <c r="T3" s="1"/>
      <c r="U3" s="1">
        <v>1.125</v>
      </c>
      <c r="V3" s="1">
        <v>0.26</v>
      </c>
      <c r="W3" s="1">
        <v>0.436</v>
      </c>
      <c r="X3" s="1"/>
      <c r="Y3" s="1">
        <v>1.26</v>
      </c>
      <c r="Z3" s="1"/>
      <c r="AA3" s="1">
        <v>1.07</v>
      </c>
      <c r="AB3" s="1"/>
      <c r="AC3" s="1">
        <v>3.1E-2</v>
      </c>
      <c r="AD3" s="1"/>
      <c r="AE3" s="1">
        <v>15.244999999999999</v>
      </c>
      <c r="AF3" s="1"/>
      <c r="AG3" s="1">
        <v>0.72299999999999998</v>
      </c>
      <c r="AH3" s="1"/>
      <c r="AI3" s="1">
        <v>1.411</v>
      </c>
      <c r="AJ3" s="1"/>
      <c r="AK3" s="1">
        <v>1.198</v>
      </c>
      <c r="AL3" s="1"/>
      <c r="AM3" s="1">
        <v>0.216</v>
      </c>
      <c r="AN3" s="1"/>
      <c r="AO3" s="1">
        <v>2.2040000000000002</v>
      </c>
      <c r="AP3" s="1"/>
      <c r="AQ3" s="4">
        <v>1.2629999999999999</v>
      </c>
      <c r="AR3" s="4">
        <v>1.3120000000000001</v>
      </c>
      <c r="AS3" s="4">
        <v>1.462</v>
      </c>
      <c r="AT3" s="4">
        <v>1.4870000000000001</v>
      </c>
      <c r="AU3" s="4">
        <v>1.5129999999999999</v>
      </c>
      <c r="AV3" s="4">
        <v>1.524</v>
      </c>
      <c r="AW3" s="1">
        <f>AVERAGE(AQ3:AV3,AV4,AV5)</f>
        <v>1.5205000000000002</v>
      </c>
      <c r="AX3" s="1">
        <v>1.0429999999999999</v>
      </c>
      <c r="AY3" s="1"/>
    </row>
    <row r="4" spans="1:52" x14ac:dyDescent="0.25">
      <c r="A4" s="5">
        <v>3</v>
      </c>
      <c r="B4" s="5">
        <v>1</v>
      </c>
      <c r="C4" s="5">
        <v>1</v>
      </c>
      <c r="D4" s="5">
        <v>1</v>
      </c>
      <c r="E4" s="5">
        <v>1</v>
      </c>
      <c r="F4" s="5">
        <v>3</v>
      </c>
      <c r="I4" s="1">
        <v>20</v>
      </c>
      <c r="J4" s="1"/>
      <c r="K4" s="1">
        <v>34</v>
      </c>
      <c r="L4" s="1"/>
      <c r="M4" s="1">
        <v>0.96799999999999997</v>
      </c>
      <c r="N4" s="1"/>
      <c r="O4" s="1">
        <v>64.31</v>
      </c>
      <c r="P4" s="6"/>
      <c r="Q4" s="1">
        <v>0.52</v>
      </c>
      <c r="R4" s="1"/>
      <c r="S4" s="1">
        <v>7.0000000000000007E-2</v>
      </c>
      <c r="T4" s="1"/>
      <c r="U4" s="1">
        <v>1.1160000000000001</v>
      </c>
      <c r="V4" s="1">
        <v>0.24399999999999999</v>
      </c>
      <c r="W4" s="1">
        <v>0.44500000000000001</v>
      </c>
      <c r="X4" s="1"/>
      <c r="Y4" s="1">
        <v>1.35</v>
      </c>
      <c r="Z4" s="1"/>
      <c r="AA4" s="1">
        <v>1.08</v>
      </c>
      <c r="AB4" s="1"/>
      <c r="AC4" s="1">
        <v>0.84899999999999998</v>
      </c>
      <c r="AD4" s="1"/>
      <c r="AE4" s="1">
        <v>1.4945999999999999</v>
      </c>
      <c r="AF4" s="1"/>
      <c r="AG4" s="1">
        <v>0.44500000000000001</v>
      </c>
      <c r="AH4" s="1"/>
      <c r="AI4" s="1">
        <v>1.722</v>
      </c>
      <c r="AJ4" s="1"/>
      <c r="AK4" s="1">
        <v>0.47599999999999998</v>
      </c>
      <c r="AL4" s="1"/>
      <c r="AM4" s="1">
        <v>0.48699999999999999</v>
      </c>
      <c r="AN4" s="1"/>
      <c r="AO4" s="1">
        <v>2.351</v>
      </c>
      <c r="AP4" s="1"/>
      <c r="AQ4" s="4">
        <v>1.2110000000000001</v>
      </c>
      <c r="AR4" s="4">
        <v>1.242</v>
      </c>
      <c r="AS4" s="4">
        <v>1.3720000000000001</v>
      </c>
      <c r="AT4" s="4">
        <v>1.421</v>
      </c>
      <c r="AU4" s="4">
        <v>1.544</v>
      </c>
      <c r="AV4" s="4">
        <v>1.675</v>
      </c>
      <c r="AW4" s="1"/>
      <c r="AX4" s="1">
        <v>1.911</v>
      </c>
      <c r="AY4" s="1"/>
    </row>
    <row r="5" spans="1:52" x14ac:dyDescent="0.25">
      <c r="A5" s="5">
        <v>4</v>
      </c>
      <c r="B5" s="5">
        <v>1</v>
      </c>
      <c r="C5" s="5">
        <v>1</v>
      </c>
      <c r="D5" s="5">
        <v>1</v>
      </c>
      <c r="E5" s="5">
        <v>2</v>
      </c>
      <c r="F5" s="5">
        <v>1</v>
      </c>
      <c r="H5" s="5" t="s">
        <v>9</v>
      </c>
      <c r="I5" s="1">
        <v>21.5</v>
      </c>
      <c r="J5" s="1">
        <f>AVERAGE( I5,I6,I7)</f>
        <v>21.083333333333332</v>
      </c>
      <c r="K5" s="1">
        <v>31</v>
      </c>
      <c r="L5" s="1">
        <f>AVERAGE(K5,K6,K7)</f>
        <v>31</v>
      </c>
      <c r="M5" s="1">
        <v>0.95499999999999996</v>
      </c>
      <c r="N5" s="1">
        <f>AVERAGE(M5,M6,M7)</f>
        <v>0.95199999999999996</v>
      </c>
      <c r="O5" s="1">
        <v>64.78</v>
      </c>
      <c r="P5" s="2">
        <f>AVERAGE( O5,O6,O7)</f>
        <v>63.806666666666672</v>
      </c>
      <c r="Q5" s="3">
        <v>0.53</v>
      </c>
      <c r="R5" s="1">
        <v>0.62</v>
      </c>
      <c r="S5" s="1">
        <v>0.04</v>
      </c>
      <c r="T5" s="1">
        <v>0.25</v>
      </c>
      <c r="U5" s="1">
        <v>1.83</v>
      </c>
      <c r="V5" s="1">
        <v>0.13200000000000001</v>
      </c>
      <c r="W5" s="1">
        <v>0.13800000000000001</v>
      </c>
      <c r="X5" s="1">
        <f>AVERAGE(U5:W5,W6,W7)</f>
        <v>0.622</v>
      </c>
      <c r="Y5" s="1">
        <v>1.87</v>
      </c>
      <c r="Z5" s="1">
        <f>AVERAGE(Y5,Y6,Y7)</f>
        <v>1.7966666666666669</v>
      </c>
      <c r="AA5" s="1">
        <v>1.2370000000000001</v>
      </c>
      <c r="AB5" s="1">
        <f>AVERAGE(AA5,AA6,AA7)</f>
        <v>1.2353333333333332</v>
      </c>
      <c r="AC5" s="1">
        <v>0.56200000000000006</v>
      </c>
      <c r="AD5" s="1">
        <f>AVERAGE(AC5,AC6,AC7)</f>
        <v>0.64133333333333331</v>
      </c>
      <c r="AE5" s="1">
        <v>14.694000000000001</v>
      </c>
      <c r="AF5" s="1">
        <f>AVERAGE(AE5,AE6,AE7)</f>
        <v>15.280000000000001</v>
      </c>
      <c r="AG5" s="1">
        <v>0.39600000000000002</v>
      </c>
      <c r="AH5" s="1">
        <f>AVERAGE(AE5:AG5,AG6,AG7)</f>
        <v>6.1748000000000003</v>
      </c>
      <c r="AI5" s="1">
        <v>1.133</v>
      </c>
      <c r="AJ5" s="1">
        <f>AVERAGE(AI5,AI6,AI7)</f>
        <v>1.3653333333333333</v>
      </c>
      <c r="AK5" s="1">
        <v>1.5609999999999999</v>
      </c>
      <c r="AL5" s="1">
        <f>AVERAGE(AK5,AK6,AK7)</f>
        <v>0.875</v>
      </c>
      <c r="AM5" s="1">
        <v>0.35199999999999998</v>
      </c>
      <c r="AN5" s="1">
        <f>AVERAGE(AM5,AM6,AM7)</f>
        <v>0.59699999999999998</v>
      </c>
      <c r="AO5" s="1">
        <v>1.2450000000000001</v>
      </c>
      <c r="AP5" s="1">
        <f>AVERAGE(AE5:AO5,AO6,AO7)</f>
        <v>3.6040871794871796</v>
      </c>
      <c r="AQ5" s="4">
        <v>1.5229999999999999</v>
      </c>
      <c r="AR5" s="4">
        <v>1.6240000000000001</v>
      </c>
      <c r="AS5" s="4">
        <v>1.613</v>
      </c>
      <c r="AT5" s="4">
        <v>1.744</v>
      </c>
      <c r="AU5" s="4">
        <v>1.8640000000000001</v>
      </c>
      <c r="AV5" s="4">
        <v>1.9279999999999999</v>
      </c>
      <c r="AW5" s="1"/>
      <c r="AX5" s="1">
        <v>1.8660000000000001</v>
      </c>
      <c r="AY5" s="1">
        <f>AVERAGE(AX5,AX6,AX7)</f>
        <v>1.5200000000000002</v>
      </c>
    </row>
    <row r="6" spans="1:52" x14ac:dyDescent="0.25">
      <c r="A6" s="5">
        <v>5</v>
      </c>
      <c r="B6" s="5">
        <v>1</v>
      </c>
      <c r="C6" s="5">
        <v>1</v>
      </c>
      <c r="D6" s="5">
        <v>1</v>
      </c>
      <c r="E6" s="5">
        <v>2</v>
      </c>
      <c r="F6" s="5">
        <v>2</v>
      </c>
      <c r="I6" s="1">
        <v>20.75</v>
      </c>
      <c r="J6" s="1"/>
      <c r="K6" s="1">
        <v>29</v>
      </c>
      <c r="L6" s="1"/>
      <c r="M6" s="1">
        <v>0.95</v>
      </c>
      <c r="N6" s="1"/>
      <c r="O6" s="1">
        <v>63.53</v>
      </c>
      <c r="P6" s="2"/>
      <c r="Q6" s="3">
        <v>0.42</v>
      </c>
      <c r="R6" s="1"/>
      <c r="S6" s="1">
        <v>0.05</v>
      </c>
      <c r="T6" s="1"/>
      <c r="U6" s="1">
        <v>1.121</v>
      </c>
      <c r="V6" s="1">
        <v>0.125</v>
      </c>
      <c r="W6" s="1">
        <v>0.34899999999999998</v>
      </c>
      <c r="X6" s="1"/>
      <c r="Y6" s="1">
        <v>1.79</v>
      </c>
      <c r="Z6" s="1"/>
      <c r="AA6" s="1">
        <v>1.212</v>
      </c>
      <c r="AB6" s="1"/>
      <c r="AC6" s="1">
        <v>0.496</v>
      </c>
      <c r="AD6" s="1"/>
      <c r="AE6" s="1">
        <v>15.467000000000001</v>
      </c>
      <c r="AF6" s="1"/>
      <c r="AG6" s="1">
        <v>0.223</v>
      </c>
      <c r="AH6" s="1"/>
      <c r="AI6" s="1">
        <v>1.9419999999999999</v>
      </c>
      <c r="AJ6" s="1"/>
      <c r="AK6" s="1">
        <v>1.0329999999999999</v>
      </c>
      <c r="AL6" s="1"/>
      <c r="AM6" s="1">
        <v>0.442</v>
      </c>
      <c r="AN6" s="1"/>
      <c r="AO6" s="1">
        <v>1.2490000000000001</v>
      </c>
      <c r="AP6" s="1"/>
      <c r="AQ6" s="4">
        <v>1.123</v>
      </c>
      <c r="AR6" s="4">
        <v>1.2949999999999999</v>
      </c>
      <c r="AS6" s="4">
        <v>1.3109999999999999</v>
      </c>
      <c r="AT6" s="4">
        <v>1.3440000000000001</v>
      </c>
      <c r="AU6" s="4">
        <v>1.3859999999999999</v>
      </c>
      <c r="AV6" s="4">
        <v>1.3839999999999999</v>
      </c>
      <c r="AW6" s="1">
        <f>AVERAGE(AQ6:AV6,AV7,AV8)</f>
        <v>1.22475</v>
      </c>
      <c r="AX6" s="1">
        <v>1.379</v>
      </c>
      <c r="AY6" s="1"/>
    </row>
    <row r="7" spans="1:52" x14ac:dyDescent="0.25">
      <c r="A7" s="5">
        <v>6</v>
      </c>
      <c r="B7" s="5">
        <v>1</v>
      </c>
      <c r="C7" s="5">
        <v>1</v>
      </c>
      <c r="D7" s="5">
        <v>1</v>
      </c>
      <c r="E7" s="5">
        <v>2</v>
      </c>
      <c r="F7" s="5">
        <v>3</v>
      </c>
      <c r="I7" s="1">
        <v>21</v>
      </c>
      <c r="J7" s="1"/>
      <c r="K7" s="1">
        <v>33</v>
      </c>
      <c r="L7" s="1"/>
      <c r="M7" s="1">
        <v>0.95099999999999996</v>
      </c>
      <c r="N7" s="1"/>
      <c r="O7" s="1">
        <v>63.11</v>
      </c>
      <c r="P7" s="2"/>
      <c r="Q7" s="3">
        <v>0.52</v>
      </c>
      <c r="R7" s="1"/>
      <c r="S7" s="1">
        <v>7.0000000000000007E-2</v>
      </c>
      <c r="T7" s="1"/>
      <c r="U7" s="1">
        <v>1.1240000000000001</v>
      </c>
      <c r="V7" s="1">
        <v>0.186</v>
      </c>
      <c r="W7" s="1">
        <v>0.66100000000000003</v>
      </c>
      <c r="X7" s="1"/>
      <c r="Y7" s="1">
        <v>1.73</v>
      </c>
      <c r="Z7" s="1"/>
      <c r="AA7" s="1">
        <v>1.2569999999999999</v>
      </c>
      <c r="AB7" s="1"/>
      <c r="AC7" s="1">
        <v>0.86599999999999999</v>
      </c>
      <c r="AD7" s="1"/>
      <c r="AE7" s="1">
        <v>15.679</v>
      </c>
      <c r="AF7" s="1"/>
      <c r="AG7" s="1">
        <v>0.28100000000000003</v>
      </c>
      <c r="AH7" s="1"/>
      <c r="AI7" s="1">
        <v>1.0209999999999999</v>
      </c>
      <c r="AJ7" s="1"/>
      <c r="AK7" s="1">
        <v>3.1E-2</v>
      </c>
      <c r="AL7" s="1"/>
      <c r="AM7" s="1">
        <v>0.997</v>
      </c>
      <c r="AN7" s="1"/>
      <c r="AO7" s="1">
        <v>1.931</v>
      </c>
      <c r="AP7" s="1"/>
      <c r="AQ7" s="4">
        <v>0.56299999999999994</v>
      </c>
      <c r="AR7" s="4">
        <v>0.65200000000000002</v>
      </c>
      <c r="AS7" s="4">
        <v>0.68799999999999994</v>
      </c>
      <c r="AT7" s="4">
        <v>0.78400000000000003</v>
      </c>
      <c r="AU7" s="4">
        <v>0.84399999999999997</v>
      </c>
      <c r="AV7" s="4">
        <v>0.98599999999999999</v>
      </c>
      <c r="AW7" s="1"/>
      <c r="AX7" s="1">
        <v>1.3149999999999999</v>
      </c>
      <c r="AY7" s="1"/>
    </row>
    <row r="8" spans="1:52" x14ac:dyDescent="0.25">
      <c r="A8" s="5">
        <v>7</v>
      </c>
      <c r="B8" s="5">
        <v>1</v>
      </c>
      <c r="C8" s="5">
        <v>1</v>
      </c>
      <c r="D8" s="5">
        <v>1</v>
      </c>
      <c r="E8" s="5">
        <v>3</v>
      </c>
      <c r="F8" s="5">
        <v>1</v>
      </c>
      <c r="H8" s="5" t="s">
        <v>10</v>
      </c>
      <c r="I8" s="1">
        <v>23</v>
      </c>
      <c r="J8" s="1">
        <f>AVERAGE( I8,I9,I10)</f>
        <v>21.166666666666668</v>
      </c>
      <c r="K8" s="1">
        <v>30</v>
      </c>
      <c r="L8" s="1">
        <f>AVERAGE(K8,K9,K10)</f>
        <v>27</v>
      </c>
      <c r="M8" s="1">
        <v>0.95099999999999996</v>
      </c>
      <c r="N8" s="1">
        <f>AVERAGE(M8,M9,M10)</f>
        <v>0.93833333333333335</v>
      </c>
      <c r="O8" s="1">
        <v>63.76</v>
      </c>
      <c r="P8" s="2">
        <f>AVERAGE( O8,O9,O10)</f>
        <v>64.123333333333335</v>
      </c>
      <c r="Q8" s="3">
        <v>0.57999999999999996</v>
      </c>
      <c r="R8" s="1">
        <v>0.53</v>
      </c>
      <c r="S8" s="1">
        <v>0.08</v>
      </c>
      <c r="T8" s="1">
        <v>0.29000000000000004</v>
      </c>
      <c r="U8" s="1">
        <v>1.9379999999999999</v>
      </c>
      <c r="V8" s="1">
        <v>0.93400000000000005</v>
      </c>
      <c r="W8" s="1">
        <v>0.84299999999999997</v>
      </c>
      <c r="X8" s="1">
        <f>AVERAGE(U8:W8,W9,W10)</f>
        <v>0.92920000000000003</v>
      </c>
      <c r="Y8" s="1">
        <v>1.55</v>
      </c>
      <c r="Z8" s="1">
        <f>AVERAGE(Y8,Y9,Y10)</f>
        <v>1.5866666666666667</v>
      </c>
      <c r="AA8" s="1">
        <v>1.4710000000000001</v>
      </c>
      <c r="AB8" s="1">
        <f>AVERAGE(AA8,AA9,AA10)</f>
        <v>1.3243333333333334</v>
      </c>
      <c r="AC8" s="1">
        <v>0.68899999999999995</v>
      </c>
      <c r="AD8" s="1">
        <f>AVERAGE(AC8,AC9,AC10)</f>
        <v>0.67033333333333334</v>
      </c>
      <c r="AE8" s="1">
        <v>15.124000000000001</v>
      </c>
      <c r="AF8" s="1">
        <f>AVERAGE(AE8,AE9,AE10)</f>
        <v>14.991999999999999</v>
      </c>
      <c r="AG8" s="1">
        <v>0.24399999999999999</v>
      </c>
      <c r="AH8" s="1">
        <f>AVERAGE(AE8:AG8,AG9,AG10)</f>
        <v>6.2569999999999997</v>
      </c>
      <c r="AI8" s="1">
        <v>0.997</v>
      </c>
      <c r="AJ8" s="1">
        <f>AVERAGE(AI8,AI9,AI10)</f>
        <v>1.3113333333333335</v>
      </c>
      <c r="AK8" s="1">
        <v>0.35299999999999998</v>
      </c>
      <c r="AL8" s="1">
        <f>AVERAGE(AK8,AK9,AK10)</f>
        <v>0.49199999999999999</v>
      </c>
      <c r="AM8" s="1">
        <v>9.2999999999999999E-2</v>
      </c>
      <c r="AN8" s="1">
        <f>AVERAGE(AM8,AM9,AM10)</f>
        <v>0.40066666666666667</v>
      </c>
      <c r="AO8" s="1">
        <v>2.9870000000000001</v>
      </c>
      <c r="AP8" s="1">
        <f>AVERAGE(AE8:AO8,AO9,AO10)</f>
        <v>3.6516153846153845</v>
      </c>
      <c r="AQ8" s="4">
        <v>0.73899999999999999</v>
      </c>
      <c r="AR8" s="4">
        <v>0.73499999999999999</v>
      </c>
      <c r="AS8" s="4">
        <v>0.753</v>
      </c>
      <c r="AT8" s="4">
        <v>0.746</v>
      </c>
      <c r="AU8" s="4">
        <v>0.88600000000000001</v>
      </c>
      <c r="AV8" s="4">
        <v>0.96899999999999997</v>
      </c>
      <c r="AW8" s="1"/>
      <c r="AX8" s="1">
        <v>1.091</v>
      </c>
      <c r="AY8" s="1">
        <f>AVERAGE(AX8,AX9,AX10)</f>
        <v>1.4643333333333333</v>
      </c>
    </row>
    <row r="9" spans="1:52" x14ac:dyDescent="0.25">
      <c r="A9" s="5">
        <v>8</v>
      </c>
      <c r="B9" s="5">
        <v>1</v>
      </c>
      <c r="C9" s="5">
        <v>1</v>
      </c>
      <c r="D9" s="5">
        <v>1</v>
      </c>
      <c r="E9" s="5">
        <v>3</v>
      </c>
      <c r="F9" s="5">
        <v>2</v>
      </c>
      <c r="I9" s="1">
        <v>21</v>
      </c>
      <c r="J9" s="1"/>
      <c r="K9" s="1">
        <v>29</v>
      </c>
      <c r="L9" s="1"/>
      <c r="M9" s="1">
        <v>0.94899999999999995</v>
      </c>
      <c r="N9" s="1"/>
      <c r="O9" s="1">
        <v>63.71</v>
      </c>
      <c r="P9" s="2"/>
      <c r="Q9" s="3">
        <v>0.82</v>
      </c>
      <c r="R9" s="1"/>
      <c r="S9" s="1">
        <v>0.03</v>
      </c>
      <c r="T9" s="1"/>
      <c r="U9" s="1">
        <v>1.2549999999999999</v>
      </c>
      <c r="V9" s="1">
        <v>0.14399999999999999</v>
      </c>
      <c r="W9" s="1">
        <v>0.48599999999999999</v>
      </c>
      <c r="X9" s="1"/>
      <c r="Y9" s="1">
        <v>1.66</v>
      </c>
      <c r="Z9" s="1"/>
      <c r="AA9" s="1">
        <v>1.224</v>
      </c>
      <c r="AB9" s="1"/>
      <c r="AC9" s="1">
        <v>0.53500000000000003</v>
      </c>
      <c r="AD9" s="1"/>
      <c r="AE9" s="1">
        <v>15.365</v>
      </c>
      <c r="AF9" s="1"/>
      <c r="AG9" s="1">
        <v>0.223</v>
      </c>
      <c r="AH9" s="1"/>
      <c r="AI9" s="1">
        <v>1.244</v>
      </c>
      <c r="AJ9" s="1"/>
      <c r="AK9" s="1">
        <v>1.101</v>
      </c>
      <c r="AL9" s="1"/>
      <c r="AM9" s="1">
        <v>0.98799999999999999</v>
      </c>
      <c r="AN9" s="1"/>
      <c r="AO9" s="1">
        <v>2.835</v>
      </c>
      <c r="AP9" s="1"/>
      <c r="AQ9" s="4">
        <v>0.63400000000000001</v>
      </c>
      <c r="AR9" s="4">
        <v>0.73499999999999999</v>
      </c>
      <c r="AS9" s="4">
        <v>0.85499999999999998</v>
      </c>
      <c r="AT9" s="4">
        <v>0.88400000000000001</v>
      </c>
      <c r="AU9" s="4">
        <v>0.83599999999999997</v>
      </c>
      <c r="AV9" s="4">
        <v>0.90400000000000003</v>
      </c>
      <c r="AW9" s="1">
        <f>AVERAGE(AQ9:AV9,AV10,AV11)</f>
        <v>0.89737500000000003</v>
      </c>
      <c r="AX9" s="1">
        <v>1.9330000000000001</v>
      </c>
      <c r="AY9" s="1"/>
    </row>
    <row r="10" spans="1:52" x14ac:dyDescent="0.25">
      <c r="A10" s="5">
        <v>9</v>
      </c>
      <c r="B10" s="5">
        <v>1</v>
      </c>
      <c r="C10" s="5">
        <v>1</v>
      </c>
      <c r="D10" s="5">
        <v>1</v>
      </c>
      <c r="E10" s="5">
        <v>3</v>
      </c>
      <c r="F10" s="5">
        <v>3</v>
      </c>
      <c r="I10" s="1">
        <v>19.5</v>
      </c>
      <c r="J10" s="1"/>
      <c r="K10" s="1">
        <v>22</v>
      </c>
      <c r="L10" s="1"/>
      <c r="M10" s="1">
        <v>0.91500000000000004</v>
      </c>
      <c r="N10" s="1"/>
      <c r="O10" s="1">
        <v>64.900000000000006</v>
      </c>
      <c r="P10" s="2"/>
      <c r="Q10" s="3">
        <v>0.91</v>
      </c>
      <c r="R10" s="1"/>
      <c r="S10" s="1">
        <v>0.09</v>
      </c>
      <c r="T10" s="1"/>
      <c r="U10" s="1">
        <v>0.24199999999999999</v>
      </c>
      <c r="V10" s="1">
        <v>0.253</v>
      </c>
      <c r="W10" s="1">
        <v>0.44500000000000001</v>
      </c>
      <c r="X10" s="1"/>
      <c r="Y10" s="1">
        <v>1.55</v>
      </c>
      <c r="Z10" s="1"/>
      <c r="AA10" s="1">
        <v>1.278</v>
      </c>
      <c r="AB10" s="1"/>
      <c r="AC10" s="1">
        <v>0.78700000000000003</v>
      </c>
      <c r="AD10" s="1"/>
      <c r="AE10" s="1">
        <v>14.487</v>
      </c>
      <c r="AF10" s="1"/>
      <c r="AG10" s="1">
        <v>0.70199999999999996</v>
      </c>
      <c r="AH10" s="1"/>
      <c r="AI10" s="1">
        <v>1.6930000000000001</v>
      </c>
      <c r="AJ10" s="1"/>
      <c r="AK10" s="1">
        <v>2.1999999999999999E-2</v>
      </c>
      <c r="AL10" s="1"/>
      <c r="AM10" s="1">
        <v>0.121</v>
      </c>
      <c r="AN10" s="1"/>
      <c r="AO10" s="1">
        <v>1.385</v>
      </c>
      <c r="AP10" s="1"/>
      <c r="AQ10" s="4">
        <v>0.57299999999999995</v>
      </c>
      <c r="AR10" s="4">
        <v>0.69499999999999995</v>
      </c>
      <c r="AS10" s="4">
        <v>0.752</v>
      </c>
      <c r="AT10" s="4">
        <v>0.751</v>
      </c>
      <c r="AU10" s="4">
        <v>0.77300000000000002</v>
      </c>
      <c r="AV10" s="4">
        <v>0.89500000000000002</v>
      </c>
      <c r="AW10" s="1"/>
      <c r="AX10" s="1">
        <v>1.369</v>
      </c>
      <c r="AY10" s="1"/>
    </row>
    <row r="11" spans="1:52" x14ac:dyDescent="0.25">
      <c r="A11" s="5">
        <v>10</v>
      </c>
      <c r="B11" s="5">
        <v>1</v>
      </c>
      <c r="C11" s="5">
        <v>2</v>
      </c>
      <c r="D11" s="5">
        <v>2</v>
      </c>
      <c r="E11" s="5">
        <v>1</v>
      </c>
      <c r="F11" s="5">
        <v>1</v>
      </c>
      <c r="G11" s="5" t="s">
        <v>6</v>
      </c>
      <c r="H11" s="5" t="s">
        <v>11</v>
      </c>
      <c r="I11" s="1">
        <v>12</v>
      </c>
      <c r="J11" s="1">
        <f>AVERAGE( I11,I12,I13)</f>
        <v>12.833333333333334</v>
      </c>
      <c r="K11" s="1">
        <v>18</v>
      </c>
      <c r="L11" s="1">
        <f>AVERAGE(K11,K12,K13)</f>
        <v>21</v>
      </c>
      <c r="M11" s="1">
        <v>0.64</v>
      </c>
      <c r="N11" s="1">
        <f>AVERAGE(M11,M12,M13)</f>
        <v>0.66166666666666674</v>
      </c>
      <c r="O11" s="1">
        <v>64.81</v>
      </c>
      <c r="P11" s="2">
        <f>AVERAGE( O11,O12,O13)</f>
        <v>64.656666666666666</v>
      </c>
      <c r="Q11" s="3">
        <v>0.57999999999999996</v>
      </c>
      <c r="R11" s="1">
        <v>0.74</v>
      </c>
      <c r="S11" s="1">
        <v>0.01</v>
      </c>
      <c r="T11" s="1">
        <v>0.21</v>
      </c>
      <c r="U11" s="1">
        <v>0.152</v>
      </c>
      <c r="V11" s="1">
        <v>0.314</v>
      </c>
      <c r="W11" s="1">
        <v>0.38600000000000001</v>
      </c>
      <c r="X11" s="1">
        <f>AVERAGE(U11:W11,W12,W13)</f>
        <v>0.25820000000000004</v>
      </c>
      <c r="Y11" s="1">
        <v>2.78</v>
      </c>
      <c r="Z11" s="1">
        <f>AVERAGE(Y11,Y12,Y13)</f>
        <v>2.7566666666666664</v>
      </c>
      <c r="AA11" s="1">
        <v>1.1359999999999999</v>
      </c>
      <c r="AB11" s="1">
        <f>AVERAGE(AA11,AA12,AA13)</f>
        <v>1.1906666666666668</v>
      </c>
      <c r="AC11" s="1">
        <v>0.76</v>
      </c>
      <c r="AD11" s="1">
        <f>AVERAGE(AC11,AC12,AC13)</f>
        <v>0.8570000000000001</v>
      </c>
      <c r="AE11" s="1">
        <v>15.936999999999999</v>
      </c>
      <c r="AF11" s="1">
        <f>AVERAGE(AE11,AE12,AE13)</f>
        <v>15.539</v>
      </c>
      <c r="AG11" s="1">
        <v>0.67300000000000004</v>
      </c>
      <c r="AH11" s="1">
        <f>AVERAGE(AE11:AG11,AG12,AG13)</f>
        <v>6.6948000000000008</v>
      </c>
      <c r="AI11" s="1">
        <v>2.2120000000000002</v>
      </c>
      <c r="AJ11" s="1">
        <f>AVERAGE(AI11,AI12,AI13)</f>
        <v>2.1286666666666672</v>
      </c>
      <c r="AK11" s="1">
        <v>2.2719999999999998</v>
      </c>
      <c r="AL11" s="1">
        <f>AVERAGE(AK11,AK12,AK13)</f>
        <v>2.0656666666666665</v>
      </c>
      <c r="AM11" s="1">
        <v>4.1000000000000002E-2</v>
      </c>
      <c r="AN11" s="1">
        <f>AVERAGE(AM11,AM12,AM13)</f>
        <v>6.3E-2</v>
      </c>
      <c r="AO11" s="1">
        <v>2.4239999999999999</v>
      </c>
      <c r="AP11" s="1">
        <f>AVERAGE(AE11:AO11,AO12,AO13)</f>
        <v>4.1955487179487188</v>
      </c>
      <c r="AQ11" s="4">
        <v>1.038</v>
      </c>
      <c r="AR11" s="4">
        <v>1.1830000000000001</v>
      </c>
      <c r="AS11" s="4">
        <v>1.2729999999999999</v>
      </c>
      <c r="AT11" s="4">
        <v>1.333</v>
      </c>
      <c r="AU11" s="4">
        <v>1.4410000000000001</v>
      </c>
      <c r="AV11" s="4">
        <v>1.4359999999999999</v>
      </c>
      <c r="AW11" s="1"/>
      <c r="AX11" s="1">
        <v>1.355</v>
      </c>
      <c r="AY11" s="1">
        <f>AVERAGE(AX11,AX12,AX13)</f>
        <v>1.2013333333333334</v>
      </c>
      <c r="AZ11" s="1"/>
    </row>
    <row r="12" spans="1:52" x14ac:dyDescent="0.25">
      <c r="A12" s="5">
        <v>11</v>
      </c>
      <c r="B12" s="5">
        <v>1</v>
      </c>
      <c r="C12" s="5">
        <v>2</v>
      </c>
      <c r="D12" s="5">
        <v>2</v>
      </c>
      <c r="E12" s="5">
        <v>1</v>
      </c>
      <c r="F12" s="5">
        <v>2</v>
      </c>
      <c r="I12" s="1">
        <v>13</v>
      </c>
      <c r="J12" s="1"/>
      <c r="K12" s="1">
        <v>20</v>
      </c>
      <c r="L12" s="1"/>
      <c r="M12" s="1">
        <v>0.67</v>
      </c>
      <c r="N12" s="1"/>
      <c r="O12" s="1">
        <v>64.78</v>
      </c>
      <c r="P12" s="2"/>
      <c r="Q12" s="3">
        <v>0.45</v>
      </c>
      <c r="R12" s="1"/>
      <c r="S12" s="1">
        <v>0.02</v>
      </c>
      <c r="T12" s="1"/>
      <c r="U12" s="1">
        <v>1.1220000000000001</v>
      </c>
      <c r="V12" s="1">
        <v>0.17499999999999999</v>
      </c>
      <c r="W12" s="1">
        <v>0.27200000000000002</v>
      </c>
      <c r="X12" s="1"/>
      <c r="Y12" s="1">
        <v>2.83</v>
      </c>
      <c r="Z12" s="1"/>
      <c r="AA12" s="1">
        <v>1.212</v>
      </c>
      <c r="AB12" s="1"/>
      <c r="AC12" s="1">
        <v>0.86</v>
      </c>
      <c r="AD12" s="1"/>
      <c r="AE12" s="1">
        <v>14.699</v>
      </c>
      <c r="AF12" s="1"/>
      <c r="AG12" s="1">
        <v>0.95299999999999996</v>
      </c>
      <c r="AH12" s="1"/>
      <c r="AI12" s="1">
        <v>2.0910000000000002</v>
      </c>
      <c r="AJ12" s="1"/>
      <c r="AK12" s="1">
        <v>1.9370000000000001</v>
      </c>
      <c r="AL12" s="1"/>
      <c r="AM12" s="1">
        <v>0.13200000000000001</v>
      </c>
      <c r="AN12" s="1"/>
      <c r="AO12" s="1">
        <v>2.3340000000000001</v>
      </c>
      <c r="AP12" s="1"/>
      <c r="AQ12" s="4">
        <v>1.472</v>
      </c>
      <c r="AR12" s="4">
        <v>1.524</v>
      </c>
      <c r="AS12" s="4">
        <v>1.655</v>
      </c>
      <c r="AT12" s="4">
        <v>1.6859999999999999</v>
      </c>
      <c r="AU12" s="4">
        <v>1.702</v>
      </c>
      <c r="AV12" s="4">
        <v>1.748</v>
      </c>
      <c r="AW12" s="1">
        <f>AVERAGE(AQ12:AV12,AV13,AV14)</f>
        <v>1.5409999999999999</v>
      </c>
      <c r="AX12" s="1">
        <v>1.133</v>
      </c>
      <c r="AY12" s="1"/>
      <c r="AZ12" s="1"/>
    </row>
    <row r="13" spans="1:52" x14ac:dyDescent="0.25">
      <c r="A13" s="5">
        <v>12</v>
      </c>
      <c r="B13" s="5">
        <v>1</v>
      </c>
      <c r="C13" s="5">
        <v>2</v>
      </c>
      <c r="D13" s="5">
        <v>2</v>
      </c>
      <c r="E13" s="5">
        <v>1</v>
      </c>
      <c r="F13" s="5">
        <v>3</v>
      </c>
      <c r="G13" s="5" t="s">
        <v>6</v>
      </c>
      <c r="I13" s="1">
        <v>13.5</v>
      </c>
      <c r="J13" s="1"/>
      <c r="K13" s="1">
        <v>25</v>
      </c>
      <c r="L13" s="1"/>
      <c r="M13" s="1">
        <v>0.67500000000000004</v>
      </c>
      <c r="N13" s="1"/>
      <c r="O13" s="1">
        <v>64.38</v>
      </c>
      <c r="P13" s="2"/>
      <c r="Q13" s="3">
        <v>0.59</v>
      </c>
      <c r="R13" s="1"/>
      <c r="S13" s="1">
        <v>0.01</v>
      </c>
      <c r="T13" s="1"/>
      <c r="U13" s="1">
        <v>1.236</v>
      </c>
      <c r="V13" s="1">
        <v>0.161</v>
      </c>
      <c r="W13" s="1">
        <v>0.16700000000000001</v>
      </c>
      <c r="X13" s="1"/>
      <c r="Y13" s="1">
        <v>2.66</v>
      </c>
      <c r="Z13" s="1"/>
      <c r="AA13" s="1">
        <v>1.224</v>
      </c>
      <c r="AB13" s="1"/>
      <c r="AC13" s="1">
        <v>0.95099999999999996</v>
      </c>
      <c r="AD13" s="1"/>
      <c r="AE13" s="1">
        <v>15.981</v>
      </c>
      <c r="AF13" s="1"/>
      <c r="AG13" s="1">
        <v>0.372</v>
      </c>
      <c r="AH13" s="1"/>
      <c r="AI13" s="1">
        <v>2.0830000000000002</v>
      </c>
      <c r="AJ13" s="1"/>
      <c r="AK13" s="1">
        <v>1.988</v>
      </c>
      <c r="AL13" s="1"/>
      <c r="AM13" s="1">
        <v>1.6E-2</v>
      </c>
      <c r="AN13" s="1"/>
      <c r="AO13" s="1">
        <v>2.1579999999999999</v>
      </c>
      <c r="AP13" s="1"/>
      <c r="AQ13" s="4">
        <v>1.242</v>
      </c>
      <c r="AR13" s="4">
        <v>1.335</v>
      </c>
      <c r="AS13" s="4">
        <v>1.4279999999999999</v>
      </c>
      <c r="AT13" s="4">
        <v>1.5820000000000001</v>
      </c>
      <c r="AU13" s="4">
        <v>1.583</v>
      </c>
      <c r="AV13" s="4">
        <v>1.6539999999999999</v>
      </c>
      <c r="AW13" s="1"/>
      <c r="AX13" s="1">
        <v>1.1160000000000001</v>
      </c>
      <c r="AY13" s="1"/>
      <c r="AZ13" s="1"/>
    </row>
    <row r="14" spans="1:52" x14ac:dyDescent="0.25">
      <c r="A14" s="5">
        <v>13</v>
      </c>
      <c r="B14" s="5">
        <v>1</v>
      </c>
      <c r="C14" s="5">
        <v>2</v>
      </c>
      <c r="D14" s="5">
        <v>2</v>
      </c>
      <c r="E14" s="5">
        <v>2</v>
      </c>
      <c r="F14" s="5">
        <v>1</v>
      </c>
      <c r="H14" s="5" t="s">
        <v>12</v>
      </c>
      <c r="I14" s="1">
        <v>12</v>
      </c>
      <c r="J14" s="1">
        <f>AVERAGE( I14,I15,I16)</f>
        <v>12.5</v>
      </c>
      <c r="K14" s="1">
        <v>20</v>
      </c>
      <c r="L14" s="1">
        <f>AVERAGE(K14,K15,K16)</f>
        <v>22.333333333333332</v>
      </c>
      <c r="M14" s="1">
        <v>0.86499999999999999</v>
      </c>
      <c r="N14" s="1">
        <f>AVERAGE(M14,M15,M16)</f>
        <v>0.85166666666666657</v>
      </c>
      <c r="O14" s="1">
        <v>64.55</v>
      </c>
      <c r="P14" s="6">
        <f>AVERAGE( O14,O15,O16)</f>
        <v>64.696666666666658</v>
      </c>
      <c r="Q14" s="1">
        <v>0.72</v>
      </c>
      <c r="R14" s="1">
        <v>0.92</v>
      </c>
      <c r="S14" s="1">
        <v>0.01</v>
      </c>
      <c r="T14" s="1">
        <v>0.12</v>
      </c>
      <c r="U14" s="1">
        <v>1.9890000000000001</v>
      </c>
      <c r="V14" s="1">
        <v>0.879</v>
      </c>
      <c r="W14" s="1">
        <v>0.83599999999999997</v>
      </c>
      <c r="X14" s="1">
        <f>AVERAGE(U14:W14,W15,W16)</f>
        <v>0.89980000000000016</v>
      </c>
      <c r="Y14" s="1">
        <v>1.65</v>
      </c>
      <c r="Z14" s="1">
        <f>AVERAGE(Y14,Y15,Y16)</f>
        <v>1.6066666666666667</v>
      </c>
      <c r="AA14" s="1">
        <v>0.38700000000000001</v>
      </c>
      <c r="AB14" s="1">
        <f>AVERAGE(AA14,AA15,AA16)</f>
        <v>0.42366666666666664</v>
      </c>
      <c r="AC14" s="1">
        <v>0.36899999999999999</v>
      </c>
      <c r="AD14" s="1">
        <f>AVERAGE(AC14,AC15,AC16)</f>
        <v>0.4263333333333334</v>
      </c>
      <c r="AE14" s="1">
        <v>15.631</v>
      </c>
      <c r="AF14" s="1">
        <f>AVERAGE(AE14,AE15,AE16)</f>
        <v>14.687333333333335</v>
      </c>
      <c r="AG14" s="1">
        <v>0.79100000000000004</v>
      </c>
      <c r="AH14" s="1">
        <f>AVERAGE(AE14:AG14,AG15,AG16)</f>
        <v>6.5492666666666661</v>
      </c>
      <c r="AI14" s="1">
        <v>2.1269999999999998</v>
      </c>
      <c r="AJ14" s="1">
        <f>AVERAGE(AI14,AI15,AI16)</f>
        <v>2.1726666666666663</v>
      </c>
      <c r="AK14" s="1">
        <v>2.7930000000000001</v>
      </c>
      <c r="AL14" s="1">
        <f>AVERAGE(AK14,AK15,AK16)</f>
        <v>2.6123333333333334</v>
      </c>
      <c r="AM14" s="1">
        <v>0.182</v>
      </c>
      <c r="AN14" s="1">
        <f>AVERAGE(AM14,AM15,AM16)</f>
        <v>0.48366666666666669</v>
      </c>
      <c r="AO14" s="1">
        <v>1.9390000000000001</v>
      </c>
      <c r="AP14" s="1">
        <f>AVERAGE(AE14:AO14,AO15,AO16)</f>
        <v>4.13771282051282</v>
      </c>
      <c r="AQ14" s="4">
        <v>0.78300000000000003</v>
      </c>
      <c r="AR14" s="4">
        <v>0.79300000000000004</v>
      </c>
      <c r="AS14" s="4">
        <v>0.86399999999999999</v>
      </c>
      <c r="AT14" s="4">
        <v>0.874</v>
      </c>
      <c r="AU14" s="4">
        <v>0.876</v>
      </c>
      <c r="AV14" s="4">
        <v>0.88700000000000001</v>
      </c>
      <c r="AW14" s="1"/>
      <c r="AX14" s="1">
        <v>1.615</v>
      </c>
      <c r="AY14" s="1">
        <f>AVERAGE(AX14,AX15,AX16)</f>
        <v>1.5166666666666666</v>
      </c>
    </row>
    <row r="15" spans="1:52" x14ac:dyDescent="0.25">
      <c r="A15" s="5">
        <v>14</v>
      </c>
      <c r="B15" s="5">
        <v>1</v>
      </c>
      <c r="C15" s="5">
        <v>2</v>
      </c>
      <c r="D15" s="5">
        <v>2</v>
      </c>
      <c r="E15" s="5">
        <v>2</v>
      </c>
      <c r="F15" s="5">
        <v>2</v>
      </c>
      <c r="I15" s="1">
        <v>12.5</v>
      </c>
      <c r="J15" s="1"/>
      <c r="K15" s="1">
        <v>25</v>
      </c>
      <c r="L15" s="1"/>
      <c r="M15" s="1">
        <v>0.85</v>
      </c>
      <c r="N15" s="1"/>
      <c r="O15" s="1">
        <v>64.66</v>
      </c>
      <c r="P15" s="6"/>
      <c r="Q15" s="1">
        <v>0.85</v>
      </c>
      <c r="R15" s="1"/>
      <c r="S15" s="1">
        <v>0.02</v>
      </c>
      <c r="T15" s="1"/>
      <c r="U15" s="1">
        <v>1.1439999999999999</v>
      </c>
      <c r="V15" s="1">
        <v>0.15</v>
      </c>
      <c r="W15" s="1">
        <v>0.45400000000000001</v>
      </c>
      <c r="X15" s="1"/>
      <c r="Y15" s="1">
        <v>1.64</v>
      </c>
      <c r="Z15" s="1"/>
      <c r="AA15" s="1">
        <v>0.46200000000000002</v>
      </c>
      <c r="AB15" s="1"/>
      <c r="AC15" s="1">
        <v>0.46500000000000002</v>
      </c>
      <c r="AD15" s="1"/>
      <c r="AE15" s="1">
        <v>14.188000000000001</v>
      </c>
      <c r="AF15" s="1"/>
      <c r="AG15" s="1">
        <v>0.64800000000000002</v>
      </c>
      <c r="AH15" s="1"/>
      <c r="AI15" s="1">
        <v>2.198</v>
      </c>
      <c r="AJ15" s="1"/>
      <c r="AK15" s="1">
        <v>2.9319999999999999</v>
      </c>
      <c r="AL15" s="1"/>
      <c r="AM15" s="1">
        <v>0.27200000000000002</v>
      </c>
      <c r="AN15" s="1"/>
      <c r="AO15" s="1">
        <v>1.8939999999999999</v>
      </c>
      <c r="AP15" s="1"/>
      <c r="AQ15" s="4">
        <v>0.33400000000000002</v>
      </c>
      <c r="AR15" s="4">
        <v>0.34300000000000003</v>
      </c>
      <c r="AS15" s="4">
        <v>0.47499999999999998</v>
      </c>
      <c r="AT15" s="4">
        <v>0.56399999999999995</v>
      </c>
      <c r="AU15" s="4">
        <v>0.67500000000000004</v>
      </c>
      <c r="AV15" s="4">
        <v>0.79200000000000004</v>
      </c>
      <c r="AW15" s="1">
        <f>AVERAGE(AQ15:AV15,AV16,AV17)</f>
        <v>0.55362500000000003</v>
      </c>
      <c r="AX15" s="1">
        <v>1.792</v>
      </c>
      <c r="AY15" s="1"/>
    </row>
    <row r="16" spans="1:52" x14ac:dyDescent="0.25">
      <c r="A16" s="5">
        <v>15</v>
      </c>
      <c r="B16" s="5">
        <v>1</v>
      </c>
      <c r="C16" s="5">
        <v>2</v>
      </c>
      <c r="D16" s="5">
        <v>2</v>
      </c>
      <c r="E16" s="5">
        <v>2</v>
      </c>
      <c r="F16" s="5">
        <v>3</v>
      </c>
      <c r="I16" s="1">
        <v>13</v>
      </c>
      <c r="J16" s="1"/>
      <c r="K16" s="1">
        <v>22</v>
      </c>
      <c r="L16" s="1"/>
      <c r="M16" s="1">
        <v>0.84</v>
      </c>
      <c r="N16" s="1"/>
      <c r="O16" s="1">
        <v>64.88</v>
      </c>
      <c r="P16" s="6"/>
      <c r="Q16" s="1">
        <v>0.59</v>
      </c>
      <c r="R16" s="1"/>
      <c r="S16" s="1">
        <v>0.03</v>
      </c>
      <c r="T16" s="1"/>
      <c r="U16" s="1">
        <v>1.431</v>
      </c>
      <c r="V16" s="1">
        <v>0.24</v>
      </c>
      <c r="W16" s="1">
        <v>0.34100000000000003</v>
      </c>
      <c r="X16" s="1"/>
      <c r="Y16" s="1">
        <v>1.53</v>
      </c>
      <c r="Z16" s="1"/>
      <c r="AA16" s="1">
        <v>0.42199999999999999</v>
      </c>
      <c r="AB16" s="1"/>
      <c r="AC16" s="1">
        <v>0.44500000000000001</v>
      </c>
      <c r="AD16" s="1"/>
      <c r="AE16" s="1">
        <v>14.243</v>
      </c>
      <c r="AF16" s="1"/>
      <c r="AG16" s="1">
        <v>0.98899999999999999</v>
      </c>
      <c r="AH16" s="1"/>
      <c r="AI16" s="1">
        <v>2.1930000000000001</v>
      </c>
      <c r="AJ16" s="1"/>
      <c r="AK16" s="1">
        <v>2.1120000000000001</v>
      </c>
      <c r="AL16" s="1"/>
      <c r="AM16" s="1">
        <v>0.997</v>
      </c>
      <c r="AN16" s="1"/>
      <c r="AO16" s="1">
        <v>1.9279999999999999</v>
      </c>
      <c r="AP16" s="1"/>
      <c r="AQ16" s="4">
        <v>0.42399999999999999</v>
      </c>
      <c r="AR16" s="4">
        <v>0.45700000000000002</v>
      </c>
      <c r="AS16" s="4">
        <v>0.54700000000000004</v>
      </c>
      <c r="AT16" s="4">
        <v>0.53600000000000003</v>
      </c>
      <c r="AU16" s="4">
        <v>0.55600000000000005</v>
      </c>
      <c r="AV16" s="4">
        <v>0.65500000000000003</v>
      </c>
      <c r="AW16" s="1"/>
      <c r="AX16" s="1">
        <v>1.143</v>
      </c>
      <c r="AY16" s="1"/>
    </row>
    <row r="17" spans="1:51" x14ac:dyDescent="0.25">
      <c r="A17" s="5">
        <v>16</v>
      </c>
      <c r="B17" s="5">
        <v>1</v>
      </c>
      <c r="C17" s="5">
        <v>2</v>
      </c>
      <c r="D17" s="5">
        <v>2</v>
      </c>
      <c r="E17" s="5">
        <v>3</v>
      </c>
      <c r="F17" s="5">
        <v>1</v>
      </c>
      <c r="H17" s="5" t="s">
        <v>13</v>
      </c>
      <c r="I17" s="1">
        <v>14</v>
      </c>
      <c r="J17" s="1">
        <f>AVERAGE( I17,I18,I19)</f>
        <v>15.666666666666666</v>
      </c>
      <c r="K17" s="1">
        <v>26</v>
      </c>
      <c r="L17" s="1">
        <f>AVERAGE(K19,K17,K18)</f>
        <v>27.333333333333332</v>
      </c>
      <c r="M17" s="1">
        <v>0.89</v>
      </c>
      <c r="N17" s="1">
        <f>AVERAGE(M17,M18,M19)</f>
        <v>0.85499999999999998</v>
      </c>
      <c r="O17" s="1">
        <v>66.709999999999994</v>
      </c>
      <c r="P17" s="6">
        <f>AVERAGE( O17,O18,O19)</f>
        <v>64.489999999999995</v>
      </c>
      <c r="Q17" s="1">
        <v>0.82</v>
      </c>
      <c r="R17" s="1">
        <v>0.88</v>
      </c>
      <c r="S17" s="1">
        <v>0.04</v>
      </c>
      <c r="T17" s="1">
        <v>0.15000000000000002</v>
      </c>
      <c r="U17" s="1">
        <v>1.948</v>
      </c>
      <c r="V17" s="1">
        <v>0.77600000000000002</v>
      </c>
      <c r="W17" s="1">
        <v>0.38700000000000001</v>
      </c>
      <c r="X17" s="1">
        <f>AVERAGE(U17:W17,W18,W19)</f>
        <v>0.73780000000000001</v>
      </c>
      <c r="Y17" s="1">
        <v>1.46</v>
      </c>
      <c r="Z17" s="1">
        <f>AVERAGE(Y17,Y18,Y19)</f>
        <v>1.5533333333333335</v>
      </c>
      <c r="AA17" s="1">
        <v>0.19600000000000001</v>
      </c>
      <c r="AB17" s="1">
        <f>AVERAGE(AA17,AA18,AA19)</f>
        <v>0.28033333333333332</v>
      </c>
      <c r="AC17" s="1">
        <v>0.99299999999999999</v>
      </c>
      <c r="AD17" s="1">
        <f>AVERAGE(AC17,AC18,AC19)</f>
        <v>0.90433333333333332</v>
      </c>
      <c r="AE17" s="1">
        <v>15.348000000000001</v>
      </c>
      <c r="AF17" s="1">
        <f>AVERAGE(AE17,AE18,AE19)</f>
        <v>15.403</v>
      </c>
      <c r="AG17" s="1">
        <v>0.754</v>
      </c>
      <c r="AH17" s="1">
        <f>AVERAGE(AE17:AG17,AG18,AG19)</f>
        <v>6.3816000000000006</v>
      </c>
      <c r="AI17" s="1">
        <v>2.988</v>
      </c>
      <c r="AJ17" s="1">
        <f>AVERAGE(AI17,AI18,AI19)</f>
        <v>2.2613333333333334</v>
      </c>
      <c r="AK17" s="1">
        <v>2.2229999999999999</v>
      </c>
      <c r="AL17" s="1">
        <f>AVERAGE(AK17,AK18,AK19)</f>
        <v>1.8163333333333334</v>
      </c>
      <c r="AM17" s="1">
        <v>0.112</v>
      </c>
      <c r="AN17" s="1">
        <f>AVERAGE(AM17,AM18,AM19)</f>
        <v>0.31900000000000001</v>
      </c>
      <c r="AO17" s="1">
        <v>2.0169999999999999</v>
      </c>
      <c r="AP17" s="1">
        <f>AVERAGE(AE17:AO17,AO18,AO19)</f>
        <v>4.1287128205128205</v>
      </c>
      <c r="AQ17" s="4">
        <v>0.215</v>
      </c>
      <c r="AR17" s="4">
        <v>0.38400000000000001</v>
      </c>
      <c r="AS17" s="4">
        <v>0.44500000000000001</v>
      </c>
      <c r="AT17" s="4">
        <v>0.495</v>
      </c>
      <c r="AU17" s="4">
        <v>0.56699999999999995</v>
      </c>
      <c r="AV17" s="4">
        <v>0.59099999999999997</v>
      </c>
      <c r="AW17" s="1"/>
      <c r="AX17" s="1">
        <v>1.7909999999999999</v>
      </c>
      <c r="AY17" s="1">
        <f>AVERAGE(AX17,AX18,AX19)</f>
        <v>1.6196666666666666</v>
      </c>
    </row>
    <row r="18" spans="1:51" x14ac:dyDescent="0.25">
      <c r="A18" s="5">
        <v>17</v>
      </c>
      <c r="B18" s="5">
        <v>1</v>
      </c>
      <c r="C18" s="5">
        <v>2</v>
      </c>
      <c r="D18" s="5">
        <v>2</v>
      </c>
      <c r="E18" s="5">
        <v>3</v>
      </c>
      <c r="F18" s="5">
        <v>2</v>
      </c>
      <c r="I18" s="1">
        <v>16</v>
      </c>
      <c r="J18" s="1"/>
      <c r="K18" s="1">
        <v>27</v>
      </c>
      <c r="L18" s="1"/>
      <c r="M18" s="1">
        <v>0.82499999999999996</v>
      </c>
      <c r="N18" s="1"/>
      <c r="O18" s="1">
        <v>64.88</v>
      </c>
      <c r="P18" s="6"/>
      <c r="Q18" s="1">
        <v>0.87</v>
      </c>
      <c r="R18" s="1"/>
      <c r="S18" s="1">
        <v>0.05</v>
      </c>
      <c r="T18" s="1"/>
      <c r="U18" s="1">
        <v>1.9670000000000001</v>
      </c>
      <c r="V18" s="1">
        <v>0.78500000000000003</v>
      </c>
      <c r="W18" s="1">
        <v>0.34399999999999997</v>
      </c>
      <c r="X18" s="1"/>
      <c r="Y18" s="1">
        <v>1.59</v>
      </c>
      <c r="Z18" s="1" t="s">
        <v>36</v>
      </c>
      <c r="AA18" s="1">
        <v>0.314</v>
      </c>
      <c r="AB18" s="1"/>
      <c r="AC18" s="1">
        <v>0.92100000000000004</v>
      </c>
      <c r="AD18" s="1"/>
      <c r="AE18" s="1">
        <v>14.923</v>
      </c>
      <c r="AF18" s="1"/>
      <c r="AG18" s="1">
        <v>0.24199999999999999</v>
      </c>
      <c r="AH18" s="1"/>
      <c r="AI18" s="1">
        <v>1.9970000000000001</v>
      </c>
      <c r="AJ18" s="1"/>
      <c r="AK18" s="1">
        <v>1.244</v>
      </c>
      <c r="AL18" s="1"/>
      <c r="AM18" s="1">
        <v>8.1000000000000003E-2</v>
      </c>
      <c r="AN18" s="1"/>
      <c r="AO18" s="1">
        <v>2.0190000000000001</v>
      </c>
      <c r="AP18" s="1"/>
      <c r="AQ18" s="4">
        <v>0.57899999999999996</v>
      </c>
      <c r="AR18" s="4">
        <v>0.624</v>
      </c>
      <c r="AS18" s="4">
        <v>0.65800000000000003</v>
      </c>
      <c r="AT18" s="4">
        <v>0.54400000000000004</v>
      </c>
      <c r="AU18" s="4">
        <v>0.68400000000000005</v>
      </c>
      <c r="AV18" s="4">
        <v>0.78400000000000003</v>
      </c>
      <c r="AW18" s="1">
        <f>AVERAGE(AQ18:AV18,AV19,AV20)</f>
        <v>0.62971428571428578</v>
      </c>
      <c r="AX18" s="1">
        <v>1.137</v>
      </c>
      <c r="AY18" s="1"/>
    </row>
    <row r="19" spans="1:51" x14ac:dyDescent="0.25">
      <c r="A19" s="5">
        <v>18</v>
      </c>
      <c r="B19" s="5">
        <v>1</v>
      </c>
      <c r="C19" s="5">
        <v>2</v>
      </c>
      <c r="D19" s="5">
        <v>2</v>
      </c>
      <c r="E19" s="5">
        <v>3</v>
      </c>
      <c r="F19" s="5">
        <v>3</v>
      </c>
      <c r="I19" s="1">
        <v>17</v>
      </c>
      <c r="J19" s="1"/>
      <c r="K19" s="1">
        <v>29</v>
      </c>
      <c r="L19" s="1"/>
      <c r="M19" s="1">
        <v>0.85</v>
      </c>
      <c r="N19" s="1"/>
      <c r="O19" s="1">
        <v>61.88</v>
      </c>
      <c r="P19" s="6"/>
      <c r="Q19" s="1">
        <v>0.9</v>
      </c>
      <c r="R19" s="1"/>
      <c r="S19" s="1">
        <v>0.06</v>
      </c>
      <c r="T19" s="1"/>
      <c r="U19" s="1">
        <v>1.155</v>
      </c>
      <c r="V19" s="1">
        <v>0.129</v>
      </c>
      <c r="W19" s="1">
        <v>0.23400000000000001</v>
      </c>
      <c r="X19" s="1"/>
      <c r="Y19" s="1">
        <v>1.61</v>
      </c>
      <c r="Z19" s="1"/>
      <c r="AA19" s="1">
        <v>0.33100000000000002</v>
      </c>
      <c r="AB19" s="1"/>
      <c r="AC19" s="1">
        <v>0.79900000000000004</v>
      </c>
      <c r="AD19" s="1"/>
      <c r="AE19" s="1">
        <v>15.938000000000001</v>
      </c>
      <c r="AF19" s="1"/>
      <c r="AG19" s="1">
        <v>0.161</v>
      </c>
      <c r="AH19" s="1"/>
      <c r="AI19" s="1">
        <v>1.7989999999999999</v>
      </c>
      <c r="AJ19" s="1"/>
      <c r="AK19" s="1">
        <v>1.982</v>
      </c>
      <c r="AL19" s="1"/>
      <c r="AM19" s="1">
        <v>0.76400000000000001</v>
      </c>
      <c r="AN19" s="1"/>
      <c r="AO19" s="1">
        <v>2.0310000000000001</v>
      </c>
      <c r="AP19" s="1"/>
      <c r="AQ19" s="4">
        <v>0.42</v>
      </c>
      <c r="AR19" s="4">
        <v>0.13300000000000001</v>
      </c>
      <c r="AS19" s="4">
        <v>0.24099999999999999</v>
      </c>
      <c r="AT19" s="4">
        <v>0.38400000000000001</v>
      </c>
      <c r="AU19" s="4">
        <v>0.61299999999999999</v>
      </c>
      <c r="AV19" s="4" t="s">
        <v>37</v>
      </c>
      <c r="AW19" s="1"/>
      <c r="AX19" s="1">
        <v>1.931</v>
      </c>
      <c r="AY19" s="1"/>
    </row>
    <row r="20" spans="1:51" x14ac:dyDescent="0.25">
      <c r="A20" s="5">
        <v>19</v>
      </c>
      <c r="B20" s="5" t="s">
        <v>14</v>
      </c>
      <c r="C20" s="5">
        <v>1</v>
      </c>
      <c r="D20" s="5">
        <v>1</v>
      </c>
      <c r="E20" s="5">
        <v>1</v>
      </c>
      <c r="F20" s="5">
        <v>1</v>
      </c>
      <c r="G20" s="5" t="s">
        <v>6</v>
      </c>
      <c r="H20" s="5" t="s">
        <v>8</v>
      </c>
      <c r="I20" s="1">
        <v>20</v>
      </c>
      <c r="J20" s="1">
        <f>AVERAGE( I20,I21,I22)</f>
        <v>21</v>
      </c>
      <c r="K20" s="1">
        <v>30</v>
      </c>
      <c r="L20" s="1">
        <f>AVERAGE(K22,K20,K21)</f>
        <v>26.666666666666668</v>
      </c>
      <c r="M20" s="1">
        <v>0.94899999999999995</v>
      </c>
      <c r="N20" s="1">
        <f>AVERAGE(M20,M21,M22)</f>
        <v>0.95033333333333336</v>
      </c>
      <c r="O20" s="1">
        <v>62.66</v>
      </c>
      <c r="P20" s="6">
        <f>AVERAGE( O20,O21,O22)</f>
        <v>65.143333333333331</v>
      </c>
      <c r="Q20" s="1">
        <v>0.71</v>
      </c>
      <c r="R20" s="1">
        <v>0.84</v>
      </c>
      <c r="S20" s="1">
        <v>0.08</v>
      </c>
      <c r="T20" s="1">
        <v>0.18</v>
      </c>
      <c r="U20" s="1">
        <v>1.869</v>
      </c>
      <c r="V20" s="1">
        <v>0.79700000000000004</v>
      </c>
      <c r="W20" s="1">
        <v>0.73299999999999998</v>
      </c>
      <c r="X20" s="1">
        <f>AVERAGE(U20:W20,W21,W22)</f>
        <v>0.78260000000000007</v>
      </c>
      <c r="Y20" s="1">
        <v>1.74</v>
      </c>
      <c r="Z20" s="1">
        <f>AVERAGE(Y20,Y21,Y22)</f>
        <v>1.5</v>
      </c>
      <c r="AA20" s="1">
        <v>0.28799999999999998</v>
      </c>
      <c r="AB20" s="1">
        <f>AVERAGE(AA20,AA21,AA22)</f>
        <v>0.247</v>
      </c>
      <c r="AC20" s="1">
        <v>0.72799999999999998</v>
      </c>
      <c r="AD20" s="1">
        <f>AVERAGE(AC20,AC21,AC22)</f>
        <v>0.66299999999999992</v>
      </c>
      <c r="AE20" s="1">
        <v>15.036</v>
      </c>
      <c r="AF20" s="1">
        <f>AVERAGE(AE20,AE21,AE22)</f>
        <v>14.868</v>
      </c>
      <c r="AG20" s="1">
        <v>0.94799999999999995</v>
      </c>
      <c r="AH20" s="1">
        <f>AVERAGE(AE20:AG20,AG21,AG22)</f>
        <v>8.5385999999999989</v>
      </c>
      <c r="AI20" s="1">
        <v>1.6319999999999999</v>
      </c>
      <c r="AJ20" s="1">
        <f>AVERAGE(AI20,AI21,AI22)</f>
        <v>1.3179999999999998</v>
      </c>
      <c r="AK20" s="1">
        <v>0.998</v>
      </c>
      <c r="AL20" s="1">
        <f>AVERAGE(AK20,AK21,AK22)</f>
        <v>1.3233333333333333</v>
      </c>
      <c r="AM20" s="1">
        <v>9.0999999999999998E-2</v>
      </c>
      <c r="AN20" s="1">
        <f>AVERAGE(AM20,AM21,AM22)</f>
        <v>0.13666666666666666</v>
      </c>
      <c r="AO20" s="1">
        <v>2.9159999999999999</v>
      </c>
      <c r="AP20" s="1">
        <f>AVERAGE(AE20:AO20,AO21,AO22)</f>
        <v>4.1216615384615372</v>
      </c>
      <c r="AQ20" s="4">
        <v>0.34</v>
      </c>
      <c r="AR20" s="4">
        <v>0.224</v>
      </c>
      <c r="AS20" s="4">
        <v>0.23499999999999999</v>
      </c>
      <c r="AT20" s="4">
        <v>0.47199999999999998</v>
      </c>
      <c r="AU20" s="4">
        <v>0.54300000000000004</v>
      </c>
      <c r="AV20" s="4">
        <v>0.53500000000000003</v>
      </c>
      <c r="AW20" s="1"/>
      <c r="AX20" s="1">
        <v>1.413</v>
      </c>
      <c r="AY20" s="1">
        <f>AVERAGE(AX20,AX21,AX22)</f>
        <v>1.4503333333333333</v>
      </c>
    </row>
    <row r="21" spans="1:51" x14ac:dyDescent="0.25">
      <c r="A21" s="5">
        <v>20</v>
      </c>
      <c r="B21" s="5">
        <v>2</v>
      </c>
      <c r="C21" s="5">
        <v>1</v>
      </c>
      <c r="D21" s="5">
        <v>1</v>
      </c>
      <c r="E21" s="5">
        <v>1</v>
      </c>
      <c r="F21" s="5">
        <v>2</v>
      </c>
      <c r="I21" s="1">
        <v>22</v>
      </c>
      <c r="J21" s="1"/>
      <c r="K21" s="1">
        <v>25</v>
      </c>
      <c r="L21" s="1"/>
      <c r="M21" s="1">
        <v>0.95099999999999996</v>
      </c>
      <c r="N21" s="1"/>
      <c r="O21" s="1">
        <v>66.33</v>
      </c>
      <c r="P21" s="6"/>
      <c r="Q21" s="1">
        <v>0.76</v>
      </c>
      <c r="R21" s="1"/>
      <c r="S21" s="1">
        <v>0.08</v>
      </c>
      <c r="T21" s="1"/>
      <c r="U21" s="1">
        <v>1.0429999999999999</v>
      </c>
      <c r="V21" s="1">
        <v>0.81599999999999995</v>
      </c>
      <c r="W21" s="1">
        <v>0.216</v>
      </c>
      <c r="X21" s="1"/>
      <c r="Y21" s="1">
        <v>1.39</v>
      </c>
      <c r="Z21" s="1"/>
      <c r="AA21" s="1">
        <v>0.219</v>
      </c>
      <c r="AB21" s="1"/>
      <c r="AC21" s="1">
        <v>0.98199999999999998</v>
      </c>
      <c r="AD21" s="1"/>
      <c r="AE21" s="1">
        <v>15.478999999999999</v>
      </c>
      <c r="AF21" s="1"/>
      <c r="AG21" s="1">
        <v>0.871</v>
      </c>
      <c r="AH21" s="1"/>
      <c r="AI21" s="1">
        <v>1.319</v>
      </c>
      <c r="AJ21" s="1"/>
      <c r="AK21" s="1">
        <v>0.97599999999999998</v>
      </c>
      <c r="AL21" s="1"/>
      <c r="AM21" s="1">
        <v>7.6999999999999999E-2</v>
      </c>
      <c r="AN21" s="1"/>
      <c r="AO21" s="1">
        <v>2.8410000000000002</v>
      </c>
      <c r="AP21" s="1"/>
      <c r="AQ21" s="4">
        <v>0.45200000000000001</v>
      </c>
      <c r="AR21" s="4">
        <v>0.51400000000000001</v>
      </c>
      <c r="AS21" s="4">
        <v>0.58099999999999996</v>
      </c>
      <c r="AT21" s="4">
        <v>0.66900000000000004</v>
      </c>
      <c r="AU21" s="4">
        <v>0.745</v>
      </c>
      <c r="AV21" s="4">
        <v>0.78500000000000003</v>
      </c>
      <c r="AW21" s="1">
        <f>AVERAGE(AQ21:AV21,AV22,AV23)</f>
        <v>0.65200000000000002</v>
      </c>
      <c r="AX21" s="1">
        <v>1.264</v>
      </c>
      <c r="AY21" s="1"/>
    </row>
    <row r="22" spans="1:51" x14ac:dyDescent="0.25">
      <c r="A22" s="5">
        <v>21</v>
      </c>
      <c r="B22" s="5">
        <v>2</v>
      </c>
      <c r="C22" s="5">
        <v>1</v>
      </c>
      <c r="D22" s="5">
        <v>1</v>
      </c>
      <c r="E22" s="5">
        <v>1</v>
      </c>
      <c r="F22" s="5">
        <v>3</v>
      </c>
      <c r="I22" s="1">
        <v>21</v>
      </c>
      <c r="J22" s="1"/>
      <c r="K22" s="1">
        <v>25</v>
      </c>
      <c r="L22" s="1"/>
      <c r="M22" s="1">
        <v>0.95099999999999996</v>
      </c>
      <c r="N22" s="1"/>
      <c r="O22" s="1">
        <v>66.44</v>
      </c>
      <c r="P22" s="6"/>
      <c r="Q22" s="1">
        <v>0.73</v>
      </c>
      <c r="R22" s="1"/>
      <c r="S22" s="1">
        <v>0.09</v>
      </c>
      <c r="T22" s="1"/>
      <c r="U22" s="1">
        <v>1.74</v>
      </c>
      <c r="V22" s="1">
        <v>0.89600000000000002</v>
      </c>
      <c r="W22" s="1">
        <v>0.29799999999999999</v>
      </c>
      <c r="X22" s="1"/>
      <c r="Y22" s="1">
        <v>1.37</v>
      </c>
      <c r="Z22" s="1"/>
      <c r="AA22" s="1">
        <v>0.23400000000000001</v>
      </c>
      <c r="AB22" s="1"/>
      <c r="AC22" s="1">
        <v>0.27900000000000003</v>
      </c>
      <c r="AD22" s="1"/>
      <c r="AE22" s="1">
        <v>14.089</v>
      </c>
      <c r="AF22" s="1"/>
      <c r="AG22" s="1">
        <v>10.97</v>
      </c>
      <c r="AH22" s="1"/>
      <c r="AI22" s="1">
        <v>1.0029999999999999</v>
      </c>
      <c r="AJ22" s="1"/>
      <c r="AK22" s="1">
        <v>1.996</v>
      </c>
      <c r="AL22" s="1"/>
      <c r="AM22" s="1">
        <v>0.24199999999999999</v>
      </c>
      <c r="AN22" s="1"/>
      <c r="AO22" s="1">
        <v>2.9350000000000001</v>
      </c>
      <c r="AP22" s="1"/>
      <c r="AQ22" s="4">
        <v>0.36</v>
      </c>
      <c r="AR22" s="4">
        <v>0.41199999999999998</v>
      </c>
      <c r="AS22" s="4">
        <v>0.96099999999999997</v>
      </c>
      <c r="AT22" s="4">
        <v>0.73299999999999998</v>
      </c>
      <c r="AU22" s="4">
        <v>0.63200000000000001</v>
      </c>
      <c r="AV22" s="4">
        <v>0.63600000000000001</v>
      </c>
      <c r="AW22" s="1"/>
      <c r="AX22" s="1">
        <v>1.6739999999999999</v>
      </c>
      <c r="AY22" s="1"/>
    </row>
    <row r="23" spans="1:51" x14ac:dyDescent="0.25">
      <c r="A23" s="5">
        <v>22</v>
      </c>
      <c r="B23" s="5">
        <v>2</v>
      </c>
      <c r="C23" s="5">
        <v>1</v>
      </c>
      <c r="D23" s="5">
        <v>1</v>
      </c>
      <c r="E23" s="5">
        <v>2</v>
      </c>
      <c r="F23" s="5">
        <v>1</v>
      </c>
      <c r="G23" s="5" t="s">
        <v>6</v>
      </c>
      <c r="H23" s="5" t="s">
        <v>9</v>
      </c>
      <c r="I23" s="1">
        <v>21</v>
      </c>
      <c r="J23" s="1">
        <f>AVERAGE( I23,I24,I25)</f>
        <v>21.833333333333332</v>
      </c>
      <c r="K23" s="1">
        <v>25</v>
      </c>
      <c r="L23" s="1">
        <f>AVERAGE(K23,K24,K25)</f>
        <v>24.666666666666668</v>
      </c>
      <c r="M23" s="1">
        <v>0.95</v>
      </c>
      <c r="N23" s="1">
        <f>AVERAGE(M23,M24,M25)</f>
        <v>0.94633333333333336</v>
      </c>
      <c r="O23" s="1">
        <v>66.44</v>
      </c>
      <c r="P23" s="2">
        <f>AVERAGE( O23,O24,O25)</f>
        <v>65.723333333333343</v>
      </c>
      <c r="Q23" s="3">
        <v>0.55000000000000004</v>
      </c>
      <c r="R23" s="1">
        <v>1.1100000000000001</v>
      </c>
      <c r="S23" s="1">
        <v>0.06</v>
      </c>
      <c r="T23" s="1">
        <v>0.15</v>
      </c>
      <c r="U23" s="1">
        <v>2.153</v>
      </c>
      <c r="V23" s="1">
        <v>0.16700000000000001</v>
      </c>
      <c r="W23" s="1">
        <v>0.78100000000000003</v>
      </c>
      <c r="X23" s="1">
        <f>AVERAGE(U23:W23,W24,W25)</f>
        <v>0.74239999999999995</v>
      </c>
      <c r="Y23" s="1">
        <v>1.64</v>
      </c>
      <c r="Z23" s="1">
        <f>AVERAGE(Y23,Y24,Y25)</f>
        <v>1.4133333333333333</v>
      </c>
      <c r="AA23" s="1">
        <v>6.9000000000000006E-2</v>
      </c>
      <c r="AB23" s="1">
        <f>AVERAGE(AA23,AA24,AA25)</f>
        <v>3.8666666666666662E-2</v>
      </c>
      <c r="AC23" s="1">
        <v>1.7000000000000001E-2</v>
      </c>
      <c r="AD23" s="1">
        <f>AVERAGE(AC23,AC24,AC25)</f>
        <v>0.36733333333333335</v>
      </c>
      <c r="AE23" s="1">
        <v>15.773</v>
      </c>
      <c r="AF23" s="1">
        <f>AVERAGE(AE23,AE24,AE25)</f>
        <v>15.384666666666666</v>
      </c>
      <c r="AG23" s="1">
        <v>0.99399999999999999</v>
      </c>
      <c r="AH23" s="1">
        <f>AVERAGE(AE23:AG23,AG24,AG25)</f>
        <v>6.5153333333333334</v>
      </c>
      <c r="AI23" s="1">
        <v>1.113</v>
      </c>
      <c r="AJ23" s="1">
        <f>AVERAGE(AI23,AI24,AI25)</f>
        <v>1.2593333333333334</v>
      </c>
      <c r="AK23" s="1">
        <v>1.1870000000000001</v>
      </c>
      <c r="AL23" s="1">
        <f>AVERAGE(AK23,AK24,AK25)</f>
        <v>1.3780000000000001</v>
      </c>
      <c r="AM23" s="1">
        <v>0.193</v>
      </c>
      <c r="AN23" s="1">
        <f>AVERAGE(AM23,AM24,AM25)</f>
        <v>0.5076666666666666</v>
      </c>
      <c r="AO23" s="1">
        <v>1.8220000000000001</v>
      </c>
      <c r="AP23" s="1">
        <f>AVERAGE(AE23:AO23,AO24,AO25)</f>
        <v>3.7934615384615373</v>
      </c>
      <c r="AQ23" s="4">
        <v>0.74</v>
      </c>
      <c r="AR23" s="4">
        <v>0.755</v>
      </c>
      <c r="AS23" s="4">
        <v>0.76600000000000001</v>
      </c>
      <c r="AT23" s="4">
        <v>0.78200000000000003</v>
      </c>
      <c r="AU23" s="4">
        <v>0.79600000000000004</v>
      </c>
      <c r="AV23" s="4">
        <v>0.83399999999999996</v>
      </c>
      <c r="AW23" s="1"/>
      <c r="AX23" s="1">
        <v>1.345</v>
      </c>
      <c r="AY23" s="1">
        <f>AVERAGE(AX23,AX24,AX25)</f>
        <v>1.1933333333333334</v>
      </c>
    </row>
    <row r="24" spans="1:51" x14ac:dyDescent="0.25">
      <c r="A24" s="5">
        <v>23</v>
      </c>
      <c r="B24" s="5">
        <v>2</v>
      </c>
      <c r="C24" s="5">
        <v>1</v>
      </c>
      <c r="D24" s="5">
        <v>1</v>
      </c>
      <c r="E24" s="5">
        <v>2</v>
      </c>
      <c r="F24" s="5">
        <v>2</v>
      </c>
      <c r="I24" s="1">
        <v>22</v>
      </c>
      <c r="J24" s="1"/>
      <c r="K24" s="1">
        <v>27</v>
      </c>
      <c r="L24" s="1"/>
      <c r="M24" s="1">
        <v>0.94899999999999995</v>
      </c>
      <c r="N24" s="1"/>
      <c r="O24" s="1">
        <v>65.31</v>
      </c>
      <c r="P24" s="2"/>
      <c r="Q24" s="3">
        <v>0.75</v>
      </c>
      <c r="R24" s="1"/>
      <c r="S24" s="1">
        <v>0.04</v>
      </c>
      <c r="T24" s="1"/>
      <c r="U24" s="1">
        <v>1.278</v>
      </c>
      <c r="V24" s="1">
        <v>0.27800000000000002</v>
      </c>
      <c r="W24" s="1">
        <v>0.35599999999999998</v>
      </c>
      <c r="X24" s="1"/>
      <c r="Y24" s="1">
        <v>1.65</v>
      </c>
      <c r="Z24" s="1"/>
      <c r="AA24" s="1">
        <v>2.3E-2</v>
      </c>
      <c r="AB24" s="1"/>
      <c r="AC24" s="1">
        <v>0.871</v>
      </c>
      <c r="AD24" s="1"/>
      <c r="AE24" s="1">
        <v>14.548999999999999</v>
      </c>
      <c r="AF24" s="1"/>
      <c r="AG24" s="1">
        <v>0.152</v>
      </c>
      <c r="AH24" s="1"/>
      <c r="AI24" s="1">
        <v>1.3129999999999999</v>
      </c>
      <c r="AJ24" s="1"/>
      <c r="AK24" s="1">
        <v>1.845</v>
      </c>
      <c r="AL24" s="1"/>
      <c r="AM24" s="1">
        <v>0.56599999999999995</v>
      </c>
      <c r="AN24" s="1"/>
      <c r="AO24" s="1">
        <v>1.833</v>
      </c>
      <c r="AP24" s="1"/>
      <c r="AQ24" s="4">
        <v>0.499</v>
      </c>
      <c r="AR24" s="4">
        <v>0.51100000000000001</v>
      </c>
      <c r="AS24" s="4">
        <v>0.51100000000000001</v>
      </c>
      <c r="AT24" s="4">
        <v>0.52400000000000002</v>
      </c>
      <c r="AU24" s="4">
        <v>0.69099999999999995</v>
      </c>
      <c r="AV24" s="4" t="s">
        <v>38</v>
      </c>
      <c r="AW24" s="1">
        <f>AVERAGE(AQ24:AV24,AV25,AV26)</f>
        <v>0.53742857142857137</v>
      </c>
      <c r="AX24" s="1">
        <v>1.208</v>
      </c>
      <c r="AY24" s="1"/>
    </row>
    <row r="25" spans="1:51" x14ac:dyDescent="0.25">
      <c r="A25" s="5">
        <v>24</v>
      </c>
      <c r="B25" s="5">
        <v>2</v>
      </c>
      <c r="C25" s="5">
        <v>1</v>
      </c>
      <c r="D25" s="5">
        <v>1</v>
      </c>
      <c r="E25" s="5">
        <v>2</v>
      </c>
      <c r="F25" s="5">
        <v>3</v>
      </c>
      <c r="I25" s="1">
        <v>22.5</v>
      </c>
      <c r="J25" s="1"/>
      <c r="K25" s="1">
        <v>22</v>
      </c>
      <c r="L25" s="1"/>
      <c r="M25" s="1">
        <v>0.94</v>
      </c>
      <c r="N25" s="1"/>
      <c r="O25" s="1">
        <v>65.42</v>
      </c>
      <c r="P25" s="2"/>
      <c r="Q25" s="3">
        <v>0.78</v>
      </c>
      <c r="R25" s="1"/>
      <c r="S25" s="1">
        <v>0.05</v>
      </c>
      <c r="T25" s="1"/>
      <c r="U25" s="1">
        <v>1.153</v>
      </c>
      <c r="V25" s="1">
        <v>0.17799999999999999</v>
      </c>
      <c r="W25" s="1">
        <v>0.255</v>
      </c>
      <c r="X25" s="1"/>
      <c r="Y25" s="1">
        <v>0.95</v>
      </c>
      <c r="Z25" s="1"/>
      <c r="AA25" s="1">
        <v>2.4E-2</v>
      </c>
      <c r="AB25" s="1"/>
      <c r="AC25" s="1">
        <v>0.214</v>
      </c>
      <c r="AD25" s="1"/>
      <c r="AE25" s="1">
        <v>15.832000000000001</v>
      </c>
      <c r="AF25" s="1"/>
      <c r="AG25" s="1">
        <v>0.27300000000000002</v>
      </c>
      <c r="AH25" s="1"/>
      <c r="AI25" s="1">
        <v>1.3520000000000001</v>
      </c>
      <c r="AJ25" s="1"/>
      <c r="AK25" s="1">
        <v>1.1020000000000001</v>
      </c>
      <c r="AL25" s="1"/>
      <c r="AM25" s="1">
        <v>0.76400000000000001</v>
      </c>
      <c r="AN25" s="1"/>
      <c r="AO25" s="1">
        <v>1.355</v>
      </c>
      <c r="AP25" s="1"/>
      <c r="AQ25" s="4">
        <v>0.32100000000000001</v>
      </c>
      <c r="AR25" s="4">
        <v>0.35199999999999998</v>
      </c>
      <c r="AS25" s="4">
        <v>0.47699999999999998</v>
      </c>
      <c r="AT25" s="4">
        <v>0.42499999999999999</v>
      </c>
      <c r="AU25" s="4">
        <v>0.47299999999999998</v>
      </c>
      <c r="AV25" s="4">
        <v>0.56899999999999995</v>
      </c>
      <c r="AW25" s="1"/>
      <c r="AX25" s="1">
        <v>1.0269999999999999</v>
      </c>
      <c r="AY25" s="1"/>
    </row>
    <row r="26" spans="1:51" x14ac:dyDescent="0.25">
      <c r="A26" s="5">
        <v>25</v>
      </c>
      <c r="B26" s="5">
        <v>2</v>
      </c>
      <c r="C26" s="5">
        <v>1</v>
      </c>
      <c r="D26" s="5">
        <v>1</v>
      </c>
      <c r="E26" s="5">
        <v>3</v>
      </c>
      <c r="F26" s="5">
        <v>1</v>
      </c>
      <c r="H26" s="5" t="s">
        <v>10</v>
      </c>
      <c r="I26" s="1">
        <v>23</v>
      </c>
      <c r="J26" s="1">
        <f>AVERAGE( I26,I27,I28)</f>
        <v>22.5</v>
      </c>
      <c r="K26" s="1">
        <v>25</v>
      </c>
      <c r="L26" s="1">
        <f>AVERAGE(K26,K27,K28)</f>
        <v>26.333333333333332</v>
      </c>
      <c r="M26" s="1">
        <v>0.94899999999999995</v>
      </c>
      <c r="N26" s="1">
        <f>AVERAGE(M26,M27,M28)</f>
        <v>0.94933333333333325</v>
      </c>
      <c r="O26" s="1">
        <v>63.51</v>
      </c>
      <c r="P26" s="2">
        <f>AVERAGE( O26,O27,O28)</f>
        <v>63.389999999999993</v>
      </c>
      <c r="Q26" s="3">
        <v>0.89</v>
      </c>
      <c r="R26" s="1">
        <v>0.81</v>
      </c>
      <c r="S26" s="1">
        <v>0.09</v>
      </c>
      <c r="T26" s="1">
        <v>0.18</v>
      </c>
      <c r="U26" s="1">
        <v>1.2509999999999999</v>
      </c>
      <c r="V26" s="1">
        <v>0.98899999999999999</v>
      </c>
      <c r="W26" s="1">
        <v>0.13400000000000001</v>
      </c>
      <c r="X26" s="1">
        <f>AVERAGE(U26:W26,W27,W28)</f>
        <v>0.63019999999999998</v>
      </c>
      <c r="Y26" s="1">
        <v>1.63</v>
      </c>
      <c r="Z26" s="1">
        <f>AVERAGE(Y26,Y27,Y28)</f>
        <v>1.29</v>
      </c>
      <c r="AA26" s="1">
        <v>0.29799999999999999</v>
      </c>
      <c r="AB26" s="1">
        <f>AVERAGE(AA26,AA27,AA28)</f>
        <v>0.45366666666666672</v>
      </c>
      <c r="AC26" s="1">
        <v>0.442</v>
      </c>
      <c r="AD26" s="1">
        <f>AVERAGE(AC26,AC27,AC28)</f>
        <v>0.56099999999999994</v>
      </c>
      <c r="AE26" s="1">
        <v>14.993</v>
      </c>
      <c r="AF26" s="1">
        <f>AVERAGE(AE26,AE27,AE28)</f>
        <v>15.599666666666666</v>
      </c>
      <c r="AG26" s="1">
        <v>0.97899999999999998</v>
      </c>
      <c r="AH26" s="1">
        <f>AVERAGE(AE26:AG26,AG27,AG28)</f>
        <v>6.5391333333333321</v>
      </c>
      <c r="AI26" s="1">
        <v>1.0129999999999999</v>
      </c>
      <c r="AJ26" s="1">
        <f>AVERAGE(AI26,AI27,AI28)</f>
        <v>1.1493333333333333</v>
      </c>
      <c r="AK26" s="1">
        <v>1.2709999999999999</v>
      </c>
      <c r="AL26" s="1">
        <f>AVERAGE(AK26,AK27,AK28)</f>
        <v>1.1936666666666667</v>
      </c>
      <c r="AM26" s="1">
        <v>0.92400000000000004</v>
      </c>
      <c r="AN26" s="1">
        <f>AVERAGE(AM26,AM27,AM28)</f>
        <v>0.89066666666666672</v>
      </c>
      <c r="AO26" s="1">
        <v>1.9330000000000001</v>
      </c>
      <c r="AP26" s="1">
        <f>AVERAGE(AE26:AO26,AO27,AO28)</f>
        <v>3.8778820512820507</v>
      </c>
      <c r="AQ26" s="4">
        <v>0.39100000000000001</v>
      </c>
      <c r="AR26" s="4">
        <v>0.24399999999999999</v>
      </c>
      <c r="AS26" s="4">
        <v>0.379</v>
      </c>
      <c r="AT26" s="4">
        <v>0.441</v>
      </c>
      <c r="AU26" s="4">
        <v>0.43099999999999999</v>
      </c>
      <c r="AV26" s="4">
        <v>0.45700000000000002</v>
      </c>
      <c r="AW26" s="1"/>
      <c r="AX26" s="1">
        <v>1.329</v>
      </c>
      <c r="AY26" s="1">
        <f>AVERAGE(AX26,AX27,AX28)</f>
        <v>1.3426666666666669</v>
      </c>
    </row>
    <row r="27" spans="1:51" x14ac:dyDescent="0.25">
      <c r="A27" s="5">
        <v>26</v>
      </c>
      <c r="B27" s="5">
        <v>2</v>
      </c>
      <c r="C27" s="5">
        <v>1</v>
      </c>
      <c r="D27" s="5">
        <v>1</v>
      </c>
      <c r="E27" s="5">
        <v>3</v>
      </c>
      <c r="F27" s="5">
        <v>2</v>
      </c>
      <c r="I27" s="1">
        <v>23.5</v>
      </c>
      <c r="J27" s="1"/>
      <c r="K27" s="1">
        <v>28</v>
      </c>
      <c r="L27" s="1"/>
      <c r="M27" s="1">
        <v>0.95099999999999996</v>
      </c>
      <c r="N27" s="1"/>
      <c r="O27" s="1">
        <v>63.23</v>
      </c>
      <c r="P27" s="2"/>
      <c r="Q27" s="3">
        <v>0.75</v>
      </c>
      <c r="R27" s="1"/>
      <c r="S27" s="1">
        <v>0.08</v>
      </c>
      <c r="T27" s="1"/>
      <c r="U27" s="1">
        <v>1.1870000000000001</v>
      </c>
      <c r="V27" s="1">
        <v>0.96699999999999997</v>
      </c>
      <c r="W27" s="1">
        <v>0.44</v>
      </c>
      <c r="X27" s="1"/>
      <c r="Y27" s="1">
        <v>1.45</v>
      </c>
      <c r="Z27" s="1"/>
      <c r="AA27" s="1">
        <v>0.55400000000000005</v>
      </c>
      <c r="AB27" s="1"/>
      <c r="AC27" s="1">
        <v>0.98199999999999998</v>
      </c>
      <c r="AD27" s="1"/>
      <c r="AE27" s="1">
        <v>15.834</v>
      </c>
      <c r="AF27" s="1"/>
      <c r="AG27" s="1">
        <v>0.81200000000000006</v>
      </c>
      <c r="AH27" s="1"/>
      <c r="AI27" s="1">
        <v>1.214</v>
      </c>
      <c r="AJ27" s="1"/>
      <c r="AK27" s="1">
        <v>1.1120000000000001</v>
      </c>
      <c r="AL27" s="1"/>
      <c r="AM27" s="1">
        <v>0.76300000000000001</v>
      </c>
      <c r="AN27" s="1"/>
      <c r="AO27" s="1">
        <v>1.9530000000000001</v>
      </c>
      <c r="AP27" s="1"/>
      <c r="AQ27" s="4">
        <v>0.42499999999999999</v>
      </c>
      <c r="AR27" s="4">
        <v>0.42799999999999999</v>
      </c>
      <c r="AS27" s="4">
        <v>0.42899999999999999</v>
      </c>
      <c r="AT27" s="4">
        <v>0.44900000000000001</v>
      </c>
      <c r="AU27" s="4">
        <v>0.45900000000000002</v>
      </c>
      <c r="AV27" s="4">
        <v>0.54700000000000004</v>
      </c>
      <c r="AW27" s="1">
        <f>AVERAGE(AQ27:AV27,AV28,AV29)</f>
        <v>0.51037500000000002</v>
      </c>
      <c r="AX27" s="1">
        <v>1.2350000000000001</v>
      </c>
      <c r="AY27" s="1"/>
    </row>
    <row r="28" spans="1:51" x14ac:dyDescent="0.25">
      <c r="A28" s="5">
        <v>27</v>
      </c>
      <c r="B28" s="5">
        <v>2</v>
      </c>
      <c r="C28" s="5">
        <v>1</v>
      </c>
      <c r="D28" s="5">
        <v>1</v>
      </c>
      <c r="E28" s="5">
        <v>3</v>
      </c>
      <c r="F28" s="5">
        <v>3</v>
      </c>
      <c r="I28" s="1">
        <v>21</v>
      </c>
      <c r="J28" s="1"/>
      <c r="K28" s="1">
        <v>26</v>
      </c>
      <c r="L28" s="1"/>
      <c r="M28" s="1">
        <v>0.94799999999999995</v>
      </c>
      <c r="N28" s="1"/>
      <c r="O28" s="1">
        <v>63.43</v>
      </c>
      <c r="P28" s="2"/>
      <c r="Q28" s="3">
        <v>0.83</v>
      </c>
      <c r="R28" s="1"/>
      <c r="S28" s="1">
        <v>0.06</v>
      </c>
      <c r="T28" s="1"/>
      <c r="U28" s="1">
        <v>1.1519999999999999</v>
      </c>
      <c r="V28" s="1">
        <v>0.23200000000000001</v>
      </c>
      <c r="W28" s="1">
        <v>0.33700000000000002</v>
      </c>
      <c r="X28" s="1"/>
      <c r="Y28" s="1">
        <v>0.79</v>
      </c>
      <c r="Z28" s="1"/>
      <c r="AA28" s="1">
        <v>0.50900000000000001</v>
      </c>
      <c r="AB28" s="1"/>
      <c r="AC28" s="1">
        <v>0.25900000000000001</v>
      </c>
      <c r="AD28" s="1"/>
      <c r="AE28" s="1">
        <v>15.972</v>
      </c>
      <c r="AF28" s="1"/>
      <c r="AG28" s="1">
        <v>0.312</v>
      </c>
      <c r="AH28" s="1"/>
      <c r="AI28" s="1">
        <v>1.2210000000000001</v>
      </c>
      <c r="AJ28" s="1"/>
      <c r="AK28" s="1">
        <v>1.198</v>
      </c>
      <c r="AL28" s="1"/>
      <c r="AM28" s="1">
        <v>0.98499999999999999</v>
      </c>
      <c r="AN28" s="1"/>
      <c r="AO28" s="1">
        <v>1.974</v>
      </c>
      <c r="AP28" s="1"/>
      <c r="AQ28" s="4">
        <v>0.41099999999999998</v>
      </c>
      <c r="AR28" s="4">
        <v>0.32500000000000001</v>
      </c>
      <c r="AS28" s="4">
        <v>0.438</v>
      </c>
      <c r="AT28" s="4">
        <v>0.55300000000000005</v>
      </c>
      <c r="AU28" s="4">
        <v>0.622</v>
      </c>
      <c r="AV28" s="4">
        <v>0.65500000000000003</v>
      </c>
      <c r="AW28" s="1"/>
      <c r="AX28" s="1">
        <v>1.464</v>
      </c>
      <c r="AY28" s="1"/>
    </row>
    <row r="29" spans="1:51" x14ac:dyDescent="0.25">
      <c r="A29" s="5">
        <v>28</v>
      </c>
      <c r="B29" s="5">
        <v>2</v>
      </c>
      <c r="C29" s="5">
        <v>2</v>
      </c>
      <c r="D29" s="5">
        <v>2</v>
      </c>
      <c r="E29" s="5">
        <v>1</v>
      </c>
      <c r="F29" s="5">
        <v>1</v>
      </c>
      <c r="G29" s="5" t="s">
        <v>6</v>
      </c>
      <c r="H29" s="5" t="s">
        <v>11</v>
      </c>
      <c r="I29" s="1">
        <v>12</v>
      </c>
      <c r="J29" s="1">
        <f>AVERAGE( I29,I30,I31)</f>
        <v>12.5</v>
      </c>
      <c r="K29" s="1">
        <v>20</v>
      </c>
      <c r="L29" s="1">
        <f>AVERAGE(K29,K30,K31)</f>
        <v>22.333333333333332</v>
      </c>
      <c r="M29" s="1">
        <v>0.64500000000000002</v>
      </c>
      <c r="N29" s="1">
        <f>AVERAGE(M29,M30,M31)</f>
        <v>0.64833333333333332</v>
      </c>
      <c r="O29" s="1">
        <v>63.11</v>
      </c>
      <c r="P29" s="2">
        <f>AVERAGE( O29,O30,O31)</f>
        <v>63.96</v>
      </c>
      <c r="Q29" s="3">
        <v>0.87</v>
      </c>
      <c r="R29" s="1">
        <v>0.76</v>
      </c>
      <c r="S29" s="1">
        <v>0.04</v>
      </c>
      <c r="T29" s="1">
        <v>0.24</v>
      </c>
      <c r="U29" s="1">
        <v>1.143</v>
      </c>
      <c r="V29" s="1">
        <v>0.23499999999999999</v>
      </c>
      <c r="W29" s="1">
        <v>1.2E-2</v>
      </c>
      <c r="X29" s="1">
        <f>AVERAGE(U29:W29,W30,W31)</f>
        <v>0.50040000000000007</v>
      </c>
      <c r="Y29" s="1">
        <v>1.75</v>
      </c>
      <c r="Z29" s="1">
        <f>AVERAGE(Y29,Y30,Y31)</f>
        <v>1.8999999999999997</v>
      </c>
      <c r="AA29" s="1">
        <v>0.189</v>
      </c>
      <c r="AB29" s="1">
        <f>AVERAGE(AA29,AA30,AA31)</f>
        <v>0.19299999999999998</v>
      </c>
      <c r="AC29" s="1">
        <v>0.98399999999999999</v>
      </c>
      <c r="AD29" s="1">
        <f>AVERAGE(AC29,AC30,AC31)</f>
        <v>0.90266666666666673</v>
      </c>
      <c r="AE29" s="1">
        <v>15.288</v>
      </c>
      <c r="AF29" s="1">
        <f>AVERAGE(AE29,AE30,AE31)</f>
        <v>14.828666666666669</v>
      </c>
      <c r="AG29" s="1">
        <v>0.89200000000000002</v>
      </c>
      <c r="AH29" s="1">
        <f>AVERAGE(AE29:AG29,AG30,AG31)</f>
        <v>6.5473333333333326</v>
      </c>
      <c r="AI29" s="1">
        <v>1.9350000000000001</v>
      </c>
      <c r="AJ29" s="1">
        <f>AVERAGE(AI29,AI30,AI31)</f>
        <v>1.9636666666666667</v>
      </c>
      <c r="AK29" s="1">
        <v>1.9970000000000001</v>
      </c>
      <c r="AL29" s="1">
        <f>AVERAGE(AK29,AK30,AK31)</f>
        <v>1.9346666666666668</v>
      </c>
      <c r="AM29" s="1">
        <v>0.23200000000000001</v>
      </c>
      <c r="AN29" s="1">
        <f>AVERAGE(AM29,AM30,AM31)</f>
        <v>0.41666666666666669</v>
      </c>
      <c r="AO29" s="1">
        <v>1.913</v>
      </c>
      <c r="AP29" s="1">
        <f>AVERAGE(AE29:AO29,AO30,AO31)</f>
        <v>3.938846153846153</v>
      </c>
      <c r="AQ29" s="4">
        <v>0.17</v>
      </c>
      <c r="AR29" s="4">
        <v>0.315</v>
      </c>
      <c r="AS29" s="4">
        <v>0.40799999999999997</v>
      </c>
      <c r="AT29" s="4">
        <v>0.41299999999999998</v>
      </c>
      <c r="AU29" s="4">
        <v>0.46500000000000002</v>
      </c>
      <c r="AV29" s="4">
        <v>0.69099999999999995</v>
      </c>
      <c r="AW29" s="1"/>
      <c r="AX29" s="1">
        <v>1.5649999999999999</v>
      </c>
      <c r="AY29" s="1">
        <f>AVERAGE(AX29,AX30,AX31)</f>
        <v>1.3013333333333332</v>
      </c>
    </row>
    <row r="30" spans="1:51" x14ac:dyDescent="0.25">
      <c r="A30" s="5">
        <v>29</v>
      </c>
      <c r="B30" s="5">
        <v>2</v>
      </c>
      <c r="C30" s="5">
        <v>2</v>
      </c>
      <c r="D30" s="5">
        <v>2</v>
      </c>
      <c r="E30" s="5">
        <v>1</v>
      </c>
      <c r="F30" s="5">
        <v>2</v>
      </c>
      <c r="I30" s="1">
        <v>13</v>
      </c>
      <c r="J30" s="1"/>
      <c r="K30" s="1">
        <v>25</v>
      </c>
      <c r="L30" s="1"/>
      <c r="M30" s="1">
        <v>0.64900000000000002</v>
      </c>
      <c r="N30" s="1"/>
      <c r="O30" s="1">
        <v>64.55</v>
      </c>
      <c r="P30" s="2"/>
      <c r="Q30" s="3">
        <v>0.61</v>
      </c>
      <c r="R30" s="1"/>
      <c r="S30" s="1">
        <v>0.03</v>
      </c>
      <c r="T30" s="1"/>
      <c r="U30" s="1">
        <v>1.143</v>
      </c>
      <c r="V30" s="1">
        <v>10.62</v>
      </c>
      <c r="W30" s="1">
        <v>0.92300000000000004</v>
      </c>
      <c r="X30" s="1"/>
      <c r="Y30" s="1">
        <v>1.97</v>
      </c>
      <c r="Z30" s="1"/>
      <c r="AA30" s="1">
        <v>0.19800000000000001</v>
      </c>
      <c r="AB30" s="1"/>
      <c r="AC30" s="1">
        <v>0.89700000000000002</v>
      </c>
      <c r="AD30" s="1"/>
      <c r="AE30" s="1">
        <v>14.974</v>
      </c>
      <c r="AF30" s="1"/>
      <c r="AG30" s="1">
        <v>0.78200000000000003</v>
      </c>
      <c r="AH30" s="1"/>
      <c r="AI30" s="1">
        <v>1.833</v>
      </c>
      <c r="AJ30" s="1"/>
      <c r="AK30" s="1">
        <v>1.944</v>
      </c>
      <c r="AL30" s="1"/>
      <c r="AM30" s="1">
        <v>0.23100000000000001</v>
      </c>
      <c r="AN30" s="1"/>
      <c r="AO30" s="1">
        <v>1.2809999999999999</v>
      </c>
      <c r="AP30" s="1"/>
      <c r="AQ30" s="4">
        <v>0.55000000000000004</v>
      </c>
      <c r="AR30" s="4">
        <v>0.56100000000000005</v>
      </c>
      <c r="AS30" s="4">
        <v>0.57699999999999996</v>
      </c>
      <c r="AT30" s="4">
        <v>0.59399999999999997</v>
      </c>
      <c r="AU30" s="4">
        <v>0.61699999999999999</v>
      </c>
      <c r="AV30" s="4">
        <v>0.61899999999999999</v>
      </c>
      <c r="AW30" s="1">
        <f>AVERAGE(AQ30:AV30,AV31,AV32)</f>
        <v>0.59399999999999997</v>
      </c>
      <c r="AX30" s="1">
        <v>1.175</v>
      </c>
      <c r="AY30" s="1"/>
    </row>
    <row r="31" spans="1:51" x14ac:dyDescent="0.25">
      <c r="A31" s="5">
        <v>30</v>
      </c>
      <c r="B31" s="5">
        <v>2</v>
      </c>
      <c r="C31" s="5">
        <v>2</v>
      </c>
      <c r="D31" s="5">
        <v>2</v>
      </c>
      <c r="E31" s="5">
        <v>1</v>
      </c>
      <c r="F31" s="5">
        <v>3</v>
      </c>
      <c r="I31" s="1">
        <v>12.5</v>
      </c>
      <c r="J31" s="1"/>
      <c r="K31" s="1">
        <v>22</v>
      </c>
      <c r="L31" s="1"/>
      <c r="M31" s="1">
        <v>0.65100000000000002</v>
      </c>
      <c r="N31" s="1"/>
      <c r="O31" s="1">
        <v>64.22</v>
      </c>
      <c r="P31" s="2"/>
      <c r="Q31" s="3">
        <v>0.81</v>
      </c>
      <c r="R31" s="1"/>
      <c r="S31" s="1">
        <v>0.05</v>
      </c>
      <c r="T31" s="1"/>
      <c r="U31" s="1">
        <v>1.1459999999999999</v>
      </c>
      <c r="V31" s="1">
        <v>0.98</v>
      </c>
      <c r="W31" s="1">
        <v>0.189</v>
      </c>
      <c r="X31" s="1"/>
      <c r="Y31" s="1">
        <v>1.98</v>
      </c>
      <c r="Z31" s="1"/>
      <c r="AA31" s="1">
        <v>0.192</v>
      </c>
      <c r="AB31" s="1"/>
      <c r="AC31" s="1">
        <v>0.82699999999999996</v>
      </c>
      <c r="AD31" s="1"/>
      <c r="AE31" s="1">
        <v>14.224</v>
      </c>
      <c r="AF31" s="1"/>
      <c r="AG31" s="1">
        <v>0.94599999999999995</v>
      </c>
      <c r="AH31" s="1"/>
      <c r="AI31" s="1">
        <v>2.1230000000000002</v>
      </c>
      <c r="AJ31" s="1"/>
      <c r="AK31" s="1">
        <v>1.863</v>
      </c>
      <c r="AL31" s="1"/>
      <c r="AM31" s="1">
        <v>0.78700000000000003</v>
      </c>
      <c r="AN31" s="1"/>
      <c r="AO31" s="1">
        <v>1.976</v>
      </c>
      <c r="AP31" s="1"/>
      <c r="AQ31" s="4">
        <v>0.49</v>
      </c>
      <c r="AR31" s="4">
        <v>0.40600000000000003</v>
      </c>
      <c r="AS31" s="4">
        <v>0.54400000000000004</v>
      </c>
      <c r="AT31" s="4">
        <v>0.436</v>
      </c>
      <c r="AU31" s="4">
        <v>0.57399999999999995</v>
      </c>
      <c r="AV31" s="4">
        <v>0.63500000000000001</v>
      </c>
      <c r="AW31" s="1"/>
      <c r="AX31" s="1">
        <v>1.1639999999999999</v>
      </c>
      <c r="AY31" s="1"/>
    </row>
    <row r="32" spans="1:51" x14ac:dyDescent="0.25">
      <c r="A32" s="5">
        <v>31</v>
      </c>
      <c r="B32" s="5">
        <v>2</v>
      </c>
      <c r="C32" s="5">
        <v>2</v>
      </c>
      <c r="D32" s="5">
        <v>2</v>
      </c>
      <c r="E32" s="5">
        <v>2</v>
      </c>
      <c r="F32" s="5">
        <v>1</v>
      </c>
      <c r="H32" s="5" t="s">
        <v>12</v>
      </c>
      <c r="I32" s="1">
        <v>13</v>
      </c>
      <c r="J32" s="1">
        <f>AVERAGE( I32,I33,I34)</f>
        <v>12.583333333333334</v>
      </c>
      <c r="K32" s="1">
        <v>21</v>
      </c>
      <c r="L32" s="1">
        <f>AVERAGE(K32,K33,K34)</f>
        <v>20.333333333333332</v>
      </c>
      <c r="M32" s="1">
        <v>0.84499999999999997</v>
      </c>
      <c r="N32" s="1">
        <f>AVERAGE(M32,M33,M34)</f>
        <v>0.85866666666666669</v>
      </c>
      <c r="O32" s="1">
        <v>65.760000000000005</v>
      </c>
      <c r="P32" s="6">
        <f>AVERAGE( O32,O33,O34)</f>
        <v>65.99666666666667</v>
      </c>
      <c r="Q32" s="1">
        <v>0.56999999999999995</v>
      </c>
      <c r="R32" s="1">
        <v>0.71</v>
      </c>
      <c r="S32" s="1">
        <v>0.03</v>
      </c>
      <c r="T32" s="1">
        <v>0.23</v>
      </c>
      <c r="U32" s="1">
        <v>1.7609999999999999</v>
      </c>
      <c r="V32" s="1">
        <v>0.45100000000000001</v>
      </c>
      <c r="W32" s="1">
        <v>0.76900000000000002</v>
      </c>
      <c r="X32" s="1">
        <f>AVERAGE(U32:W32,W33,W34)</f>
        <v>0.9224</v>
      </c>
      <c r="Y32" s="1">
        <v>1.98</v>
      </c>
      <c r="Z32" s="1">
        <f>AVERAGE(Y32,Y33,Y34)</f>
        <v>1.83</v>
      </c>
      <c r="AA32" s="1">
        <v>0.32200000000000001</v>
      </c>
      <c r="AB32" s="1">
        <f>AVERAGE(AA32,AA33,AA34)</f>
        <v>0.33300000000000002</v>
      </c>
      <c r="AC32" s="1">
        <v>0.56000000000000005</v>
      </c>
      <c r="AD32" s="1">
        <f>AVERAGE(AC32,AC33,AC34)</f>
        <v>0.79</v>
      </c>
      <c r="AE32" s="1">
        <v>15.769</v>
      </c>
      <c r="AF32" s="1">
        <f>AVERAGE(AE32,AE34,AE36)</f>
        <v>15.095999999999998</v>
      </c>
      <c r="AG32" s="1">
        <v>0.64300000000000002</v>
      </c>
      <c r="AH32" s="1">
        <f>AVERAGE(AE32:AG32,AG33,AG34)</f>
        <v>6.5021999999999993</v>
      </c>
      <c r="AI32" s="1">
        <v>2.1349999999999998</v>
      </c>
      <c r="AJ32" s="1">
        <f>AVERAGE(AI32,AI33,AI34)</f>
        <v>2.0726666666666667</v>
      </c>
      <c r="AK32" s="1">
        <v>2.0310000000000001</v>
      </c>
      <c r="AL32" s="1">
        <f>AVERAGE(AK32,AK33,AK34)</f>
        <v>1.96</v>
      </c>
      <c r="AM32" s="1">
        <v>0.214</v>
      </c>
      <c r="AN32" s="1">
        <f>AVERAGE(AM32,AM33,AM34)</f>
        <v>0.53766666666666663</v>
      </c>
      <c r="AO32" s="1">
        <v>2.89</v>
      </c>
      <c r="AP32" s="1">
        <f>AVERAGE(AE32:AO32,AO33,AO34)</f>
        <v>4.2846564102564102</v>
      </c>
      <c r="AQ32" s="4">
        <v>0.38</v>
      </c>
      <c r="AR32" s="4">
        <v>0.32200000000000001</v>
      </c>
      <c r="AS32" s="4">
        <v>0.34300000000000003</v>
      </c>
      <c r="AT32" s="4">
        <v>0.46300000000000002</v>
      </c>
      <c r="AU32" s="4">
        <v>0.59599999999999997</v>
      </c>
      <c r="AV32" s="4">
        <v>0.59899999999999998</v>
      </c>
      <c r="AW32" s="1"/>
      <c r="AX32" s="1">
        <v>1.929</v>
      </c>
      <c r="AY32" s="1">
        <f>AVERAGE(AX32,AX33,AX34)</f>
        <v>1.5066666666666668</v>
      </c>
    </row>
    <row r="33" spans="1:51" x14ac:dyDescent="0.25">
      <c r="A33" s="5">
        <v>32</v>
      </c>
      <c r="B33" s="5">
        <v>2</v>
      </c>
      <c r="C33" s="5">
        <v>2</v>
      </c>
      <c r="D33" s="5">
        <v>2</v>
      </c>
      <c r="E33" s="5">
        <v>2</v>
      </c>
      <c r="F33" s="5">
        <v>2</v>
      </c>
      <c r="I33" s="1">
        <v>12</v>
      </c>
      <c r="J33" s="1"/>
      <c r="K33" s="1">
        <v>20</v>
      </c>
      <c r="L33" s="1"/>
      <c r="M33" s="1">
        <v>0.86499999999999999</v>
      </c>
      <c r="N33" s="1"/>
      <c r="O33" s="1">
        <v>65.25</v>
      </c>
      <c r="P33" s="6"/>
      <c r="Q33" s="1">
        <v>0.57999999999999996</v>
      </c>
      <c r="R33" s="1"/>
      <c r="S33" s="1">
        <v>0.03</v>
      </c>
      <c r="T33" s="1"/>
      <c r="U33" s="1">
        <v>1.734</v>
      </c>
      <c r="V33" s="1">
        <v>0.56799999999999995</v>
      </c>
      <c r="W33" s="1">
        <v>0.89</v>
      </c>
      <c r="X33" s="1"/>
      <c r="Y33" s="1">
        <v>1.76</v>
      </c>
      <c r="Z33" s="1"/>
      <c r="AA33" s="1">
        <v>0.504</v>
      </c>
      <c r="AB33" s="1"/>
      <c r="AC33" s="1">
        <v>0.94</v>
      </c>
      <c r="AD33" s="1"/>
      <c r="AE33" s="1">
        <v>14.875999999999999</v>
      </c>
      <c r="AF33" s="1"/>
      <c r="AG33" s="1">
        <v>0.42099999999999999</v>
      </c>
      <c r="AH33" s="1"/>
      <c r="AI33" s="1">
        <v>1.891</v>
      </c>
      <c r="AJ33" s="1"/>
      <c r="AK33" s="1">
        <v>1.907</v>
      </c>
      <c r="AL33" s="1"/>
      <c r="AM33" s="1">
        <v>0.63300000000000001</v>
      </c>
      <c r="AN33" s="1"/>
      <c r="AO33" s="1">
        <v>2.92</v>
      </c>
      <c r="AP33" s="1"/>
      <c r="AQ33" s="4">
        <v>0.42299999999999999</v>
      </c>
      <c r="AR33" s="4">
        <v>0.45500000000000002</v>
      </c>
      <c r="AS33" s="4">
        <v>0.45500000000000002</v>
      </c>
      <c r="AT33" s="4">
        <v>0.46100000000000002</v>
      </c>
      <c r="AU33" s="4">
        <v>0.48399999999999999</v>
      </c>
      <c r="AV33" s="4">
        <v>0.499</v>
      </c>
      <c r="AW33" s="1">
        <f>AVERAGE(AQ33:AV33,AV34,AV35)</f>
        <v>0.49962500000000004</v>
      </c>
      <c r="AX33" s="1">
        <v>1.1220000000000001</v>
      </c>
      <c r="AY33" s="1"/>
    </row>
    <row r="34" spans="1:51" x14ac:dyDescent="0.25">
      <c r="A34" s="5">
        <v>33</v>
      </c>
      <c r="B34" s="5">
        <v>2</v>
      </c>
      <c r="C34" s="5">
        <v>2</v>
      </c>
      <c r="D34" s="5">
        <v>2</v>
      </c>
      <c r="E34" s="5">
        <v>2</v>
      </c>
      <c r="F34" s="5">
        <v>3</v>
      </c>
      <c r="I34" s="1">
        <v>12.75</v>
      </c>
      <c r="J34" s="1"/>
      <c r="K34" s="1">
        <v>20</v>
      </c>
      <c r="L34" s="1"/>
      <c r="M34" s="1">
        <v>0.86599999999999999</v>
      </c>
      <c r="N34" s="1"/>
      <c r="O34" s="1">
        <v>66.98</v>
      </c>
      <c r="P34" s="6"/>
      <c r="Q34" s="1">
        <v>0.67</v>
      </c>
      <c r="R34" s="1"/>
      <c r="S34" s="1">
        <v>0.02</v>
      </c>
      <c r="T34" s="1"/>
      <c r="U34" s="1">
        <v>2.1659999999999999</v>
      </c>
      <c r="V34" s="1">
        <v>0.97599999999999998</v>
      </c>
      <c r="W34" s="1">
        <v>0.74099999999999999</v>
      </c>
      <c r="X34" s="1"/>
      <c r="Y34" s="1">
        <v>1.75</v>
      </c>
      <c r="Z34" s="1"/>
      <c r="AA34" s="1">
        <v>0.17299999999999999</v>
      </c>
      <c r="AB34" s="1"/>
      <c r="AC34" s="1">
        <v>0.87</v>
      </c>
      <c r="AD34" s="1"/>
      <c r="AE34" s="1">
        <v>14.778</v>
      </c>
      <c r="AF34" s="1"/>
      <c r="AG34" s="1">
        <v>0.58199999999999996</v>
      </c>
      <c r="AH34" s="1"/>
      <c r="AI34" s="1">
        <v>2.1920000000000002</v>
      </c>
      <c r="AJ34" s="1"/>
      <c r="AK34" s="1">
        <v>1.9419999999999999</v>
      </c>
      <c r="AL34" s="1"/>
      <c r="AM34" s="1">
        <v>0.76600000000000001</v>
      </c>
      <c r="AN34" s="1"/>
      <c r="AO34" s="1">
        <v>2.93</v>
      </c>
      <c r="AP34" s="1"/>
      <c r="AQ34" s="4">
        <v>0.23200000000000001</v>
      </c>
      <c r="AR34" s="4">
        <v>0.54400000000000004</v>
      </c>
      <c r="AS34" s="4">
        <v>0.32700000000000001</v>
      </c>
      <c r="AT34" s="4">
        <v>0.34699999999999998</v>
      </c>
      <c r="AU34" s="4">
        <v>0.442</v>
      </c>
      <c r="AV34" s="4">
        <v>0.46600000000000003</v>
      </c>
      <c r="AW34" s="1"/>
      <c r="AX34" s="1">
        <v>1.4690000000000001</v>
      </c>
      <c r="AY34" s="1"/>
    </row>
    <row r="35" spans="1:51" x14ac:dyDescent="0.25">
      <c r="A35" s="5">
        <v>34</v>
      </c>
      <c r="B35" s="5">
        <v>2</v>
      </c>
      <c r="C35" s="5">
        <v>2</v>
      </c>
      <c r="D35" s="5">
        <v>2</v>
      </c>
      <c r="E35" s="5">
        <v>3</v>
      </c>
      <c r="F35" s="5">
        <v>1</v>
      </c>
      <c r="H35" s="5" t="s">
        <v>13</v>
      </c>
      <c r="I35" s="1">
        <v>13</v>
      </c>
      <c r="J35" s="1">
        <f>AVERAGE( I35,I36,I37)</f>
        <v>13.5</v>
      </c>
      <c r="K35" s="1">
        <v>27</v>
      </c>
      <c r="L35" s="1">
        <f>AVERAGE(K35,K36,K37)</f>
        <v>24.666666666666668</v>
      </c>
      <c r="M35" s="1">
        <v>0.85</v>
      </c>
      <c r="N35" s="1">
        <f>AVERAGE(M35,M36,M37)</f>
        <v>0.84899999999999987</v>
      </c>
      <c r="O35" s="1">
        <v>65.66</v>
      </c>
      <c r="P35" s="6">
        <f>AVERAGE( O35,O36,O37)</f>
        <v>66.25333333333333</v>
      </c>
      <c r="Q35" s="1">
        <v>0.64</v>
      </c>
      <c r="R35" s="1">
        <v>0.57999999999999996</v>
      </c>
      <c r="S35" s="1">
        <v>7.0000000000000007E-2</v>
      </c>
      <c r="T35" s="1">
        <v>0.27</v>
      </c>
      <c r="U35" s="1">
        <v>1.2190000000000001</v>
      </c>
      <c r="V35" s="1">
        <v>0.20899999999999999</v>
      </c>
      <c r="W35" s="1">
        <v>0.23499999999999999</v>
      </c>
      <c r="X35" s="1">
        <f>AVERAGE(U35:W35,W36,W37)</f>
        <v>0.51700000000000013</v>
      </c>
      <c r="Y35" s="1">
        <v>1.43</v>
      </c>
      <c r="Z35" s="1">
        <f>AVERAGE(Y35,Y36,Y37)</f>
        <v>1.3533333333333335</v>
      </c>
      <c r="AA35" s="1">
        <v>0.55400000000000005</v>
      </c>
      <c r="AB35" s="1">
        <f>AVERAGE(AA35,AA36,AA37)</f>
        <v>0.35600000000000004</v>
      </c>
      <c r="AC35" s="1">
        <v>0.999</v>
      </c>
      <c r="AD35" s="1">
        <f>AVERAGE(AC35,AC36,AC37)</f>
        <v>0.81533333333333335</v>
      </c>
      <c r="AE35" s="1">
        <v>14.667</v>
      </c>
      <c r="AF35" s="1">
        <f>AVERAGE(AE35,AE36,AE37)</f>
        <v>14.815</v>
      </c>
      <c r="AG35" s="1">
        <v>0.94199999999999995</v>
      </c>
      <c r="AH35" s="1">
        <f>AVERAGE(AE35:AG35,AG36,AG37)</f>
        <v>6.3979999999999997</v>
      </c>
      <c r="AI35" s="1">
        <v>1.2709999999999999</v>
      </c>
      <c r="AJ35" s="1">
        <f>AVERAGE(AI35,AI36,AI37)</f>
        <v>1.7146666666666668</v>
      </c>
      <c r="AK35" s="1">
        <v>1.341</v>
      </c>
      <c r="AL35" s="1">
        <f>AVERAGE(AK35,AK36,AK37)</f>
        <v>1.5259999999999998</v>
      </c>
      <c r="AM35" s="1">
        <v>0.214</v>
      </c>
      <c r="AN35" s="1">
        <f>AVERAGE(AM35,AM36,AM37)</f>
        <v>0.46399999999999997</v>
      </c>
      <c r="AO35" s="1">
        <v>2.97</v>
      </c>
      <c r="AP35" s="1">
        <f>AVERAGE(AE35:AO35,AO36,AO37)</f>
        <v>3.9755897435897434</v>
      </c>
      <c r="AQ35" s="4">
        <v>0.26</v>
      </c>
      <c r="AR35" s="4">
        <v>0.26300000000000001</v>
      </c>
      <c r="AS35" s="4">
        <v>0.27700000000000002</v>
      </c>
      <c r="AT35" s="4">
        <v>0.53500000000000003</v>
      </c>
      <c r="AU35" s="4">
        <v>0.66400000000000003</v>
      </c>
      <c r="AV35" s="4">
        <v>0.754</v>
      </c>
      <c r="AW35" s="1"/>
      <c r="AX35" s="1">
        <v>1.911</v>
      </c>
      <c r="AY35" s="1">
        <f>AVERAGE(AX35,AX36,AX37)</f>
        <v>1.6516666666666666</v>
      </c>
    </row>
    <row r="36" spans="1:51" x14ac:dyDescent="0.25">
      <c r="A36" s="5">
        <v>35</v>
      </c>
      <c r="B36" s="5">
        <v>2</v>
      </c>
      <c r="C36" s="5">
        <v>2</v>
      </c>
      <c r="D36" s="5">
        <v>2</v>
      </c>
      <c r="E36" s="5">
        <v>3</v>
      </c>
      <c r="F36" s="5">
        <v>2</v>
      </c>
      <c r="I36" s="1">
        <v>13.5</v>
      </c>
      <c r="J36" s="1"/>
      <c r="K36" s="1">
        <v>26</v>
      </c>
      <c r="L36" s="1"/>
      <c r="M36" s="1">
        <v>0.84899999999999998</v>
      </c>
      <c r="N36" s="1"/>
      <c r="O36" s="1">
        <v>66.33</v>
      </c>
      <c r="P36" s="6"/>
      <c r="Q36" s="1">
        <v>0.68</v>
      </c>
      <c r="R36" s="1"/>
      <c r="S36" s="1">
        <v>0.08</v>
      </c>
      <c r="T36" s="1"/>
      <c r="U36" s="1">
        <v>1.278</v>
      </c>
      <c r="V36" s="1">
        <v>0.26700000000000002</v>
      </c>
      <c r="W36" s="1">
        <v>0.76900000000000002</v>
      </c>
      <c r="X36" s="1"/>
      <c r="Y36" s="1">
        <v>1.35</v>
      </c>
      <c r="Z36" s="1"/>
      <c r="AA36" s="1">
        <v>0.248</v>
      </c>
      <c r="AB36" s="1"/>
      <c r="AC36" s="1">
        <v>0.89100000000000001</v>
      </c>
      <c r="AD36" s="1"/>
      <c r="AE36" s="1">
        <v>14.741</v>
      </c>
      <c r="AF36" s="1"/>
      <c r="AG36" s="1">
        <v>0.84499999999999997</v>
      </c>
      <c r="AH36" s="1"/>
      <c r="AI36" s="1">
        <v>2.0910000000000002</v>
      </c>
      <c r="AJ36" s="1"/>
      <c r="AK36" s="1">
        <v>1.954</v>
      </c>
      <c r="AL36" s="1"/>
      <c r="AM36" s="1">
        <v>0.191</v>
      </c>
      <c r="AN36" s="1"/>
      <c r="AO36" s="1">
        <v>2.89</v>
      </c>
      <c r="AP36" s="1"/>
      <c r="AQ36" s="4">
        <v>0.39800000000000002</v>
      </c>
      <c r="AR36" s="4">
        <v>0.41099999999999998</v>
      </c>
      <c r="AS36" s="4">
        <v>0.40300000000000002</v>
      </c>
      <c r="AT36" s="4">
        <v>0.40500000000000003</v>
      </c>
      <c r="AU36" s="4">
        <v>0.41599999999999998</v>
      </c>
      <c r="AV36" s="4">
        <v>0.436</v>
      </c>
      <c r="AW36" s="1">
        <f>AVERAGE(AQ36:AV36,AV37,AV38)</f>
        <v>0.43137500000000001</v>
      </c>
      <c r="AX36" s="1">
        <v>1.135</v>
      </c>
      <c r="AY36" s="1"/>
    </row>
    <row r="37" spans="1:51" x14ac:dyDescent="0.25">
      <c r="A37" s="5">
        <v>36</v>
      </c>
      <c r="B37" s="5">
        <v>2</v>
      </c>
      <c r="C37" s="5">
        <v>2</v>
      </c>
      <c r="D37" s="5">
        <v>2</v>
      </c>
      <c r="E37" s="5">
        <v>3</v>
      </c>
      <c r="F37" s="5">
        <v>3</v>
      </c>
      <c r="I37" s="1">
        <v>14</v>
      </c>
      <c r="J37" s="1"/>
      <c r="K37" s="1">
        <v>21</v>
      </c>
      <c r="L37" s="1"/>
      <c r="M37" s="1">
        <v>0.84799999999999998</v>
      </c>
      <c r="N37" s="1"/>
      <c r="O37" s="1">
        <v>66.77</v>
      </c>
      <c r="P37" s="1"/>
      <c r="Q37" s="1">
        <v>0.62</v>
      </c>
      <c r="R37" s="1"/>
      <c r="S37" s="1">
        <v>7.0000000000000007E-2</v>
      </c>
      <c r="T37" s="1"/>
      <c r="U37" s="1">
        <v>1.2609999999999999</v>
      </c>
      <c r="V37" s="1">
        <v>0.314</v>
      </c>
      <c r="W37" s="1">
        <v>0.153</v>
      </c>
      <c r="X37" s="1"/>
      <c r="Y37" s="1">
        <v>1.28</v>
      </c>
      <c r="Z37" s="1"/>
      <c r="AA37" s="1">
        <v>0.26600000000000001</v>
      </c>
      <c r="AB37" s="1"/>
      <c r="AC37" s="1">
        <v>0.55600000000000005</v>
      </c>
      <c r="AD37" s="1"/>
      <c r="AE37" s="1">
        <v>15.037000000000001</v>
      </c>
      <c r="AF37" s="1"/>
      <c r="AG37" s="1">
        <v>0.72099999999999997</v>
      </c>
      <c r="AH37" s="1"/>
      <c r="AI37" s="1">
        <v>1.782</v>
      </c>
      <c r="AJ37" s="1"/>
      <c r="AK37" s="1">
        <v>1.2829999999999999</v>
      </c>
      <c r="AL37" s="1"/>
      <c r="AM37" s="1">
        <v>0.98699999999999999</v>
      </c>
      <c r="AN37" s="1"/>
      <c r="AO37" s="1">
        <v>2.4700000000000002</v>
      </c>
      <c r="AP37" s="1"/>
      <c r="AQ37" s="4">
        <v>0.33</v>
      </c>
      <c r="AR37" s="4">
        <v>0.38400000000000001</v>
      </c>
      <c r="AS37" s="4">
        <v>0.47699999999999998</v>
      </c>
      <c r="AT37" s="4">
        <v>0.41299999999999998</v>
      </c>
      <c r="AU37" s="4">
        <v>0.44700000000000001</v>
      </c>
      <c r="AV37" s="4">
        <v>0.54400000000000004</v>
      </c>
      <c r="AW37" s="1"/>
      <c r="AX37" s="1">
        <v>1.909</v>
      </c>
      <c r="AY37" s="1"/>
    </row>
    <row r="38" spans="1:51" x14ac:dyDescent="0.25"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4">
        <v>0.39</v>
      </c>
      <c r="AR38" s="4">
        <v>0.16300000000000001</v>
      </c>
      <c r="AS38" s="4">
        <v>0.379</v>
      </c>
      <c r="AT38" s="4">
        <v>0.39900000000000002</v>
      </c>
      <c r="AU38" s="4">
        <v>0.433</v>
      </c>
      <c r="AV38" s="4">
        <v>0.438</v>
      </c>
      <c r="AW38" s="1"/>
      <c r="AX38" s="1"/>
      <c r="AY38" s="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9"/>
  <sheetViews>
    <sheetView topLeftCell="O18" workbookViewId="0">
      <selection activeCell="Z21" sqref="Z21"/>
    </sheetView>
  </sheetViews>
  <sheetFormatPr defaultRowHeight="15" x14ac:dyDescent="0.25"/>
  <cols>
    <col min="4" max="4" width="10.7109375" customWidth="1"/>
    <col min="5" max="5" width="12.140625" customWidth="1"/>
    <col min="6" max="6" width="17" customWidth="1"/>
    <col min="7" max="7" width="17.140625" customWidth="1"/>
    <col min="8" max="8" width="13.28515625" customWidth="1"/>
    <col min="14" max="14" width="49.28515625" customWidth="1"/>
    <col min="15" max="15" width="17" customWidth="1"/>
    <col min="16" max="16" width="20.5703125" customWidth="1"/>
    <col min="17" max="17" width="20.28515625" customWidth="1"/>
    <col min="18" max="18" width="19.5703125" customWidth="1"/>
    <col min="20" max="20" width="15.28515625" customWidth="1"/>
    <col min="22" max="22" width="19.7109375" customWidth="1"/>
  </cols>
  <sheetData>
    <row r="1" spans="1:24" x14ac:dyDescent="0.25">
      <c r="A1" t="s">
        <v>73</v>
      </c>
      <c r="B1" t="s">
        <v>74</v>
      </c>
      <c r="C1" t="s">
        <v>75</v>
      </c>
      <c r="D1" t="s">
        <v>77</v>
      </c>
      <c r="E1" t="s">
        <v>76</v>
      </c>
      <c r="F1" t="s">
        <v>17</v>
      </c>
      <c r="G1" t="s">
        <v>19</v>
      </c>
      <c r="H1" t="s">
        <v>20</v>
      </c>
      <c r="I1" t="s">
        <v>21</v>
      </c>
      <c r="J1" t="s">
        <v>54</v>
      </c>
      <c r="K1" t="s">
        <v>55</v>
      </c>
      <c r="L1" t="s">
        <v>56</v>
      </c>
      <c r="M1" t="s">
        <v>22</v>
      </c>
      <c r="N1" t="s">
        <v>57</v>
      </c>
      <c r="O1" t="s">
        <v>58</v>
      </c>
      <c r="P1" t="s">
        <v>59</v>
      </c>
      <c r="Q1" t="s">
        <v>72</v>
      </c>
      <c r="R1" t="s">
        <v>60</v>
      </c>
      <c r="S1" t="s">
        <v>65</v>
      </c>
      <c r="T1" t="s">
        <v>63</v>
      </c>
      <c r="U1" t="s">
        <v>61</v>
      </c>
      <c r="V1" t="s">
        <v>62</v>
      </c>
      <c r="W1" t="s">
        <v>64</v>
      </c>
      <c r="X1" t="s">
        <v>23</v>
      </c>
    </row>
    <row r="2" spans="1:24" x14ac:dyDescent="0.25">
      <c r="A2">
        <v>1</v>
      </c>
      <c r="B2">
        <v>1</v>
      </c>
      <c r="C2">
        <v>1</v>
      </c>
      <c r="D2">
        <v>1</v>
      </c>
      <c r="E2">
        <v>1</v>
      </c>
      <c r="F2">
        <v>19</v>
      </c>
      <c r="G2">
        <v>22</v>
      </c>
      <c r="H2">
        <v>0.311</v>
      </c>
      <c r="I2">
        <v>64.05</v>
      </c>
      <c r="J2">
        <v>3.4530750000000001</v>
      </c>
      <c r="K2">
        <v>3.4530750000000001</v>
      </c>
      <c r="L2">
        <v>3.8375650000000001</v>
      </c>
      <c r="M2">
        <v>0.42899999999999999</v>
      </c>
      <c r="N2">
        <v>62.064516129032263</v>
      </c>
      <c r="O2">
        <v>1.998</v>
      </c>
      <c r="P2">
        <v>114.01666666666667</v>
      </c>
      <c r="Q2">
        <v>7.649</v>
      </c>
      <c r="R2">
        <v>10.648999999999997</v>
      </c>
      <c r="S2">
        <v>1.1941860465116301</v>
      </c>
      <c r="T2">
        <v>136.806722689076</v>
      </c>
      <c r="U2">
        <v>40.369905956112802</v>
      </c>
      <c r="V2">
        <v>85.040354939273001</v>
      </c>
      <c r="W2">
        <v>17.244327121440801</v>
      </c>
      <c r="X2">
        <v>15.3580898809524</v>
      </c>
    </row>
    <row r="3" spans="1:24" x14ac:dyDescent="0.25">
      <c r="A3">
        <v>2</v>
      </c>
      <c r="B3">
        <v>1</v>
      </c>
      <c r="C3">
        <v>1</v>
      </c>
      <c r="D3">
        <v>1</v>
      </c>
      <c r="E3">
        <v>2</v>
      </c>
      <c r="F3">
        <v>20</v>
      </c>
      <c r="G3">
        <v>22</v>
      </c>
      <c r="H3">
        <v>0.31900000000000001</v>
      </c>
      <c r="I3">
        <v>64.05</v>
      </c>
      <c r="J3">
        <v>3.3970250000000002</v>
      </c>
      <c r="K3">
        <v>3.3970250000000002</v>
      </c>
      <c r="L3">
        <v>3.5686250000000008</v>
      </c>
      <c r="M3">
        <v>0.436</v>
      </c>
      <c r="N3">
        <v>63.29032258064516</v>
      </c>
      <c r="O3">
        <v>1.988</v>
      </c>
      <c r="P3">
        <v>118.933333333333</v>
      </c>
      <c r="Q3">
        <v>7.8689999999999998</v>
      </c>
      <c r="R3">
        <v>10.869</v>
      </c>
      <c r="S3">
        <v>1.0151162790697701</v>
      </c>
      <c r="T3">
        <v>138.73949579831901</v>
      </c>
      <c r="U3">
        <v>40.666666666666799</v>
      </c>
      <c r="V3">
        <v>85.303962544580003</v>
      </c>
      <c r="W3">
        <v>17.649438975463699</v>
      </c>
      <c r="X3">
        <v>12.038489307142857</v>
      </c>
    </row>
    <row r="4" spans="1:24" x14ac:dyDescent="0.25">
      <c r="A4">
        <v>3</v>
      </c>
      <c r="B4">
        <v>1</v>
      </c>
      <c r="C4">
        <v>1</v>
      </c>
      <c r="D4">
        <v>1</v>
      </c>
      <c r="E4">
        <v>3</v>
      </c>
      <c r="F4">
        <v>18</v>
      </c>
      <c r="G4">
        <v>20</v>
      </c>
      <c r="H4">
        <v>0.318</v>
      </c>
      <c r="I4">
        <v>64.099999999999994</v>
      </c>
      <c r="J4">
        <v>3.3792100000000005</v>
      </c>
      <c r="K4">
        <v>3.3792100000000005</v>
      </c>
      <c r="L4">
        <v>3.4697800000000005</v>
      </c>
      <c r="M4">
        <v>0.44500000000000001</v>
      </c>
      <c r="N4">
        <v>64.064516129032256</v>
      </c>
      <c r="O4">
        <v>1.998</v>
      </c>
      <c r="P4">
        <v>115.76666666666667</v>
      </c>
      <c r="Q4">
        <v>9.6489999999999991</v>
      </c>
      <c r="R4">
        <v>9.6489999999999991</v>
      </c>
      <c r="S4">
        <v>1.1755813953488401</v>
      </c>
      <c r="T4">
        <v>135.79831932773101</v>
      </c>
      <c r="U4">
        <v>40.712192393735997</v>
      </c>
      <c r="V4">
        <v>85.108392215357995</v>
      </c>
      <c r="W4">
        <v>17.184584608632601</v>
      </c>
      <c r="X4">
        <v>10.864992099999998</v>
      </c>
    </row>
    <row r="5" spans="1:24" x14ac:dyDescent="0.25">
      <c r="A5">
        <v>4</v>
      </c>
      <c r="B5">
        <v>1</v>
      </c>
      <c r="C5">
        <v>1</v>
      </c>
      <c r="D5">
        <v>2</v>
      </c>
      <c r="E5">
        <v>1</v>
      </c>
      <c r="F5">
        <v>21.5</v>
      </c>
      <c r="G5">
        <v>20</v>
      </c>
      <c r="H5">
        <v>0.45500000000000002</v>
      </c>
      <c r="I5">
        <v>64.680000000000007</v>
      </c>
      <c r="J5">
        <v>4.7214799999999997</v>
      </c>
      <c r="K5">
        <v>3.7214800000000001</v>
      </c>
      <c r="L5">
        <v>4.33575</v>
      </c>
      <c r="M5">
        <v>0.53800000000000003</v>
      </c>
      <c r="N5">
        <v>53.064516130000001</v>
      </c>
      <c r="O5">
        <v>1.4279999999999999</v>
      </c>
      <c r="P5">
        <v>155.01666666666699</v>
      </c>
      <c r="Q5">
        <v>12.489000000000001</v>
      </c>
      <c r="R5">
        <v>13.489000000000001</v>
      </c>
      <c r="S5">
        <v>2.0104651162790699</v>
      </c>
      <c r="T5">
        <v>237.56302521008399</v>
      </c>
      <c r="U5">
        <v>50.369905956112802</v>
      </c>
      <c r="V5">
        <v>125.072131112889</v>
      </c>
      <c r="W5">
        <v>30.303078812914499</v>
      </c>
      <c r="X5">
        <v>19.934615892857142</v>
      </c>
    </row>
    <row r="6" spans="1:24" x14ac:dyDescent="0.25">
      <c r="A6">
        <v>5</v>
      </c>
      <c r="B6">
        <v>1</v>
      </c>
      <c r="C6">
        <v>1</v>
      </c>
      <c r="D6">
        <v>2</v>
      </c>
      <c r="E6">
        <v>2</v>
      </c>
      <c r="F6">
        <v>19.75</v>
      </c>
      <c r="G6">
        <v>25</v>
      </c>
      <c r="H6">
        <v>0.435</v>
      </c>
      <c r="I6">
        <v>64.73</v>
      </c>
      <c r="J6">
        <v>4.4751124999999998</v>
      </c>
      <c r="K6">
        <v>3.4751125000000003</v>
      </c>
      <c r="L6">
        <v>4.8788549999999997</v>
      </c>
      <c r="M6">
        <v>0.54900000000000004</v>
      </c>
      <c r="N6">
        <v>53.290322580000002</v>
      </c>
      <c r="O6">
        <v>1.448</v>
      </c>
      <c r="P6">
        <v>150.6</v>
      </c>
      <c r="Q6">
        <v>12.119</v>
      </c>
      <c r="R6">
        <v>12.119</v>
      </c>
      <c r="S6">
        <v>2.0593023255813998</v>
      </c>
      <c r="T6">
        <v>228.99159663865501</v>
      </c>
      <c r="U6">
        <v>50.666666666666799</v>
      </c>
      <c r="V6">
        <v>123.394337509477</v>
      </c>
      <c r="W6">
        <v>30.696667489152599</v>
      </c>
      <c r="X6">
        <v>19.711050107142857</v>
      </c>
    </row>
    <row r="7" spans="1:24" x14ac:dyDescent="0.25">
      <c r="A7">
        <v>6</v>
      </c>
      <c r="B7">
        <v>1</v>
      </c>
      <c r="C7">
        <v>1</v>
      </c>
      <c r="D7">
        <v>2</v>
      </c>
      <c r="E7">
        <v>3</v>
      </c>
      <c r="F7">
        <v>21</v>
      </c>
      <c r="G7">
        <v>25</v>
      </c>
      <c r="H7">
        <v>0.43099999999999999</v>
      </c>
      <c r="I7">
        <v>64.709999999999994</v>
      </c>
      <c r="J7">
        <v>4.4436150000000003</v>
      </c>
      <c r="K7">
        <v>3.4436150000000008</v>
      </c>
      <c r="L7">
        <v>4.19292</v>
      </c>
      <c r="M7">
        <v>0.54100000000000004</v>
      </c>
      <c r="N7">
        <v>54.054361129999997</v>
      </c>
      <c r="O7">
        <v>1.468</v>
      </c>
      <c r="P7">
        <v>157.1</v>
      </c>
      <c r="Q7">
        <v>12.099</v>
      </c>
      <c r="R7">
        <v>12.099</v>
      </c>
      <c r="S7">
        <v>2.1686046511627901</v>
      </c>
      <c r="T7">
        <v>223.697478991597</v>
      </c>
      <c r="U7">
        <v>50.712192393735997</v>
      </c>
      <c r="V7">
        <v>123.81745609866</v>
      </c>
      <c r="W7">
        <v>30.946505235219899</v>
      </c>
      <c r="X7">
        <v>14.3309072952381</v>
      </c>
    </row>
    <row r="8" spans="1:24" x14ac:dyDescent="0.25">
      <c r="A8">
        <v>7</v>
      </c>
      <c r="B8">
        <v>1</v>
      </c>
      <c r="C8">
        <v>1</v>
      </c>
      <c r="D8">
        <v>3</v>
      </c>
      <c r="E8">
        <v>1</v>
      </c>
      <c r="F8">
        <v>20</v>
      </c>
      <c r="G8">
        <v>30</v>
      </c>
      <c r="H8">
        <v>0.65100000000000002</v>
      </c>
      <c r="I8">
        <v>65.56</v>
      </c>
      <c r="J8">
        <v>5.9250389999999999</v>
      </c>
      <c r="K8">
        <v>4.5250349999999999</v>
      </c>
      <c r="L8">
        <v>5.6023899999999998</v>
      </c>
      <c r="M8">
        <v>0.64300000000000002</v>
      </c>
      <c r="N8">
        <v>44.234452609999998</v>
      </c>
      <c r="O8">
        <v>1.1080000000000001</v>
      </c>
      <c r="P8">
        <v>189.85</v>
      </c>
      <c r="Q8">
        <v>18.419</v>
      </c>
      <c r="R8">
        <v>16.419</v>
      </c>
      <c r="S8">
        <v>2.89883720930233</v>
      </c>
      <c r="T8">
        <v>253.025210084034</v>
      </c>
      <c r="U8">
        <v>69.369905956112802</v>
      </c>
      <c r="V8">
        <v>150.99337969638799</v>
      </c>
      <c r="W8">
        <v>45.943141547729198</v>
      </c>
      <c r="X8">
        <v>30.999366772222217</v>
      </c>
    </row>
    <row r="9" spans="1:24" x14ac:dyDescent="0.25">
      <c r="A9">
        <v>8</v>
      </c>
      <c r="B9">
        <v>1</v>
      </c>
      <c r="C9">
        <v>1</v>
      </c>
      <c r="D9">
        <v>3</v>
      </c>
      <c r="E9">
        <v>2</v>
      </c>
      <c r="F9">
        <v>21</v>
      </c>
      <c r="G9">
        <v>28</v>
      </c>
      <c r="H9">
        <v>0.54900000000000004</v>
      </c>
      <c r="I9">
        <v>65.41</v>
      </c>
      <c r="J9">
        <v>5.9877890000000003</v>
      </c>
      <c r="K9">
        <v>4.887785</v>
      </c>
      <c r="L9">
        <v>5.2434750000000001</v>
      </c>
      <c r="M9">
        <v>0.68600000000000005</v>
      </c>
      <c r="N9">
        <v>43.230322579999999</v>
      </c>
      <c r="O9">
        <v>1.1180000000000001</v>
      </c>
      <c r="P9">
        <v>180.60000000000002</v>
      </c>
      <c r="Q9">
        <v>15.609</v>
      </c>
      <c r="R9">
        <v>16.609000000000002</v>
      </c>
      <c r="S9">
        <v>2.4732558139534899</v>
      </c>
      <c r="T9">
        <v>263.02521008403397</v>
      </c>
      <c r="U9">
        <v>62.666666666666799</v>
      </c>
      <c r="V9">
        <v>153.536690962042</v>
      </c>
      <c r="W9">
        <v>40.682554516301096</v>
      </c>
      <c r="X9">
        <v>25.923958821428577</v>
      </c>
    </row>
    <row r="10" spans="1:24" x14ac:dyDescent="0.25">
      <c r="A10">
        <v>9</v>
      </c>
      <c r="B10">
        <v>1</v>
      </c>
      <c r="C10">
        <v>1</v>
      </c>
      <c r="D10">
        <v>3</v>
      </c>
      <c r="E10">
        <v>3</v>
      </c>
      <c r="F10">
        <v>19.5</v>
      </c>
      <c r="G10">
        <v>29</v>
      </c>
      <c r="H10">
        <v>0.51500000000000001</v>
      </c>
      <c r="I10">
        <v>65.489999999999995</v>
      </c>
      <c r="J10">
        <v>5.5982079000000002</v>
      </c>
      <c r="K10">
        <v>4.5982075</v>
      </c>
      <c r="L10">
        <v>5.7628599999999999</v>
      </c>
      <c r="M10">
        <v>0.64500000000000002</v>
      </c>
      <c r="N10">
        <v>44.345627280000002</v>
      </c>
      <c r="O10">
        <v>1.1079999999999999</v>
      </c>
      <c r="P10">
        <v>180.51666666666699</v>
      </c>
      <c r="Q10">
        <v>15.159000000000001</v>
      </c>
      <c r="R10">
        <v>17.158999999999999</v>
      </c>
      <c r="S10">
        <v>2.2616279069767402</v>
      </c>
      <c r="T10">
        <v>261.51260504201701</v>
      </c>
      <c r="U10">
        <v>65.712192393736004</v>
      </c>
      <c r="V10">
        <v>159.923725361474</v>
      </c>
      <c r="W10">
        <v>41.390122561800901</v>
      </c>
      <c r="X10">
        <v>28.799923644444448</v>
      </c>
    </row>
    <row r="11" spans="1:24" x14ac:dyDescent="0.25">
      <c r="A11">
        <v>10</v>
      </c>
      <c r="B11">
        <v>1</v>
      </c>
      <c r="C11">
        <v>2</v>
      </c>
      <c r="D11">
        <v>1</v>
      </c>
      <c r="E11">
        <v>1</v>
      </c>
      <c r="F11">
        <v>12</v>
      </c>
      <c r="G11">
        <v>18</v>
      </c>
      <c r="H11">
        <v>0.34</v>
      </c>
      <c r="I11">
        <v>62.78</v>
      </c>
      <c r="J11">
        <v>3.4530750000000001</v>
      </c>
      <c r="K11">
        <v>3.2714349999999999</v>
      </c>
      <c r="L11">
        <v>3.2046000000000001</v>
      </c>
      <c r="M11">
        <v>0.376</v>
      </c>
      <c r="N11">
        <v>64.258064289999993</v>
      </c>
      <c r="O11">
        <v>2.5379999999999998</v>
      </c>
      <c r="P11">
        <v>134.76666666666665</v>
      </c>
      <c r="Q11">
        <v>13.609</v>
      </c>
      <c r="R11">
        <v>12.609</v>
      </c>
      <c r="S11">
        <v>2.1779069767441901</v>
      </c>
      <c r="T11">
        <v>188.90756302521001</v>
      </c>
      <c r="U11">
        <v>60.369905956112802</v>
      </c>
      <c r="V11">
        <v>110.402196202076</v>
      </c>
      <c r="W11">
        <v>22.102968870003899</v>
      </c>
      <c r="X11">
        <v>17.186936678571399</v>
      </c>
    </row>
    <row r="12" spans="1:24" x14ac:dyDescent="0.25">
      <c r="A12">
        <v>11</v>
      </c>
      <c r="B12">
        <v>1</v>
      </c>
      <c r="C12">
        <v>2</v>
      </c>
      <c r="D12">
        <v>1</v>
      </c>
      <c r="E12">
        <v>2</v>
      </c>
      <c r="F12">
        <v>12</v>
      </c>
      <c r="G12">
        <v>18</v>
      </c>
      <c r="H12">
        <v>0.37</v>
      </c>
      <c r="I12">
        <v>62.8</v>
      </c>
      <c r="J12">
        <v>3.3970250000000002</v>
      </c>
      <c r="K12">
        <v>3.4446625000000006</v>
      </c>
      <c r="L12">
        <v>3.2333599999999998</v>
      </c>
      <c r="M12">
        <v>0.372</v>
      </c>
      <c r="N12">
        <v>63.967741910000001</v>
      </c>
      <c r="O12">
        <v>2.5880000000000001</v>
      </c>
      <c r="P12">
        <v>135.6</v>
      </c>
      <c r="Q12">
        <v>13.159000000000001</v>
      </c>
      <c r="R12">
        <v>13.159000000000001</v>
      </c>
      <c r="S12">
        <v>2.3313953488372099</v>
      </c>
      <c r="T12">
        <v>183.865546218487</v>
      </c>
      <c r="U12">
        <v>62.666666666666799</v>
      </c>
      <c r="V12">
        <v>110.770114608146</v>
      </c>
      <c r="W12">
        <v>20.024083218531299</v>
      </c>
      <c r="X12">
        <v>15.312556657142901</v>
      </c>
    </row>
    <row r="13" spans="1:24" x14ac:dyDescent="0.25">
      <c r="A13">
        <v>12</v>
      </c>
      <c r="B13">
        <v>1</v>
      </c>
      <c r="C13">
        <v>2</v>
      </c>
      <c r="D13">
        <v>1</v>
      </c>
      <c r="E13">
        <v>3</v>
      </c>
      <c r="F13">
        <v>10.5</v>
      </c>
      <c r="G13">
        <v>15</v>
      </c>
      <c r="H13">
        <v>0.375</v>
      </c>
      <c r="I13">
        <v>63.88</v>
      </c>
      <c r="J13">
        <v>3.3792100000000005</v>
      </c>
      <c r="K13">
        <v>3.8160275000000001</v>
      </c>
      <c r="L13">
        <v>3.23123</v>
      </c>
      <c r="M13">
        <v>0.377</v>
      </c>
      <c r="N13">
        <v>63.922518060000002</v>
      </c>
      <c r="O13">
        <v>2.6179999999999999</v>
      </c>
      <c r="P13">
        <v>135.51666666666699</v>
      </c>
      <c r="Q13">
        <v>13.669</v>
      </c>
      <c r="R13">
        <v>13.669</v>
      </c>
      <c r="S13">
        <v>2.11046511627907</v>
      </c>
      <c r="T13">
        <v>192.26890756302501</v>
      </c>
      <c r="U13">
        <v>60.712192393735997</v>
      </c>
      <c r="V13">
        <v>112.242343814978</v>
      </c>
      <c r="W13">
        <v>26.184832759868598</v>
      </c>
      <c r="X13">
        <v>15.8864361801587</v>
      </c>
    </row>
    <row r="14" spans="1:24" x14ac:dyDescent="0.25">
      <c r="A14">
        <v>13</v>
      </c>
      <c r="B14">
        <v>1</v>
      </c>
      <c r="C14">
        <v>2</v>
      </c>
      <c r="D14">
        <v>2</v>
      </c>
      <c r="E14">
        <v>1</v>
      </c>
      <c r="F14">
        <v>15</v>
      </c>
      <c r="G14">
        <v>20</v>
      </c>
      <c r="H14">
        <v>0.66500000000000004</v>
      </c>
      <c r="I14">
        <v>64.25</v>
      </c>
      <c r="J14">
        <v>5.7239475000000004</v>
      </c>
      <c r="K14">
        <v>4.7239475000000004</v>
      </c>
      <c r="L14">
        <v>6.426895</v>
      </c>
      <c r="M14">
        <v>0.53600000000000003</v>
      </c>
      <c r="N14">
        <v>54.838709677419402</v>
      </c>
      <c r="O14">
        <v>1.9079999999999999</v>
      </c>
      <c r="P14">
        <v>161.26666666666699</v>
      </c>
      <c r="Q14">
        <v>18.719000000000001</v>
      </c>
      <c r="R14">
        <v>18.719000000000001</v>
      </c>
      <c r="S14">
        <v>2.9802325581395399</v>
      </c>
      <c r="T14">
        <v>205.04201680672301</v>
      </c>
      <c r="U14">
        <v>69.369905956112802</v>
      </c>
      <c r="V14">
        <v>171.27585810170041</v>
      </c>
      <c r="W14">
        <v>30.937584921493698</v>
      </c>
      <c r="X14">
        <v>24.716806355555601</v>
      </c>
    </row>
    <row r="15" spans="1:24" x14ac:dyDescent="0.25">
      <c r="A15">
        <v>14</v>
      </c>
      <c r="B15">
        <v>1</v>
      </c>
      <c r="C15">
        <v>2</v>
      </c>
      <c r="D15">
        <v>2</v>
      </c>
      <c r="E15">
        <v>2</v>
      </c>
      <c r="F15">
        <v>15.5</v>
      </c>
      <c r="G15">
        <v>25</v>
      </c>
      <c r="H15">
        <v>0.65</v>
      </c>
      <c r="I15">
        <v>64.36</v>
      </c>
      <c r="J15">
        <v>5.5313249999999998</v>
      </c>
      <c r="K15">
        <v>4.5313249999999998</v>
      </c>
      <c r="L15">
        <v>6.0512199999999998</v>
      </c>
      <c r="M15">
        <v>0.55400000000000005</v>
      </c>
      <c r="N15">
        <v>54.838709677419402</v>
      </c>
      <c r="O15">
        <v>1.958</v>
      </c>
      <c r="P15">
        <v>169.35</v>
      </c>
      <c r="Q15">
        <v>15.009</v>
      </c>
      <c r="R15">
        <v>18.009</v>
      </c>
      <c r="S15">
        <v>2.9988372093023301</v>
      </c>
      <c r="T15">
        <v>276.134453781513</v>
      </c>
      <c r="U15">
        <v>72.666666666666799</v>
      </c>
      <c r="V15">
        <v>171.74101696963501</v>
      </c>
      <c r="W15">
        <v>37.519055051415002</v>
      </c>
      <c r="X15">
        <v>21.610385376984102</v>
      </c>
    </row>
    <row r="16" spans="1:24" x14ac:dyDescent="0.25">
      <c r="A16">
        <v>15</v>
      </c>
      <c r="B16">
        <v>1</v>
      </c>
      <c r="C16">
        <v>2</v>
      </c>
      <c r="D16">
        <v>2</v>
      </c>
      <c r="E16">
        <v>3</v>
      </c>
      <c r="F16">
        <v>15</v>
      </c>
      <c r="G16">
        <v>22</v>
      </c>
      <c r="H16">
        <v>0.64</v>
      </c>
      <c r="I16">
        <v>64.38</v>
      </c>
      <c r="J16">
        <v>4.3820250000000005</v>
      </c>
      <c r="K16">
        <v>4.3820250000000005</v>
      </c>
      <c r="L16">
        <v>6.0811549999999999</v>
      </c>
      <c r="M16">
        <v>0.54100000000000004</v>
      </c>
      <c r="N16">
        <v>50.838709677419303</v>
      </c>
      <c r="O16">
        <v>1.8879999999999999</v>
      </c>
      <c r="P16">
        <v>164.433333333333</v>
      </c>
      <c r="Q16">
        <v>15.009</v>
      </c>
      <c r="R16">
        <v>17.009</v>
      </c>
      <c r="S16">
        <v>2.9593023255813962</v>
      </c>
      <c r="T16">
        <v>264.78991596638701</v>
      </c>
      <c r="U16">
        <v>75.712192393736004</v>
      </c>
      <c r="V16">
        <v>171.831568847244</v>
      </c>
      <c r="W16">
        <v>40.588262802786801</v>
      </c>
      <c r="X16">
        <v>26.286193931745998</v>
      </c>
    </row>
    <row r="17" spans="1:24" x14ac:dyDescent="0.25">
      <c r="A17">
        <v>16</v>
      </c>
      <c r="B17">
        <v>1</v>
      </c>
      <c r="C17">
        <v>2</v>
      </c>
      <c r="D17">
        <v>3</v>
      </c>
      <c r="E17">
        <v>1</v>
      </c>
      <c r="F17">
        <v>20</v>
      </c>
      <c r="G17">
        <v>26</v>
      </c>
      <c r="H17">
        <v>0.79</v>
      </c>
      <c r="I17">
        <v>65.989999999999995</v>
      </c>
      <c r="J17">
        <v>6.6630399999999996</v>
      </c>
      <c r="K17">
        <v>6.6630399999999996</v>
      </c>
      <c r="L17">
        <v>7.8245400000000016</v>
      </c>
      <c r="M17">
        <v>0.68700000000000006</v>
      </c>
      <c r="N17">
        <v>41.935483870967701</v>
      </c>
      <c r="O17">
        <v>0.91799999999999993</v>
      </c>
      <c r="P17">
        <v>194.85</v>
      </c>
      <c r="Q17">
        <v>20.119</v>
      </c>
      <c r="R17">
        <v>21.119</v>
      </c>
      <c r="S17">
        <v>3.2360465116279098</v>
      </c>
      <c r="T17">
        <v>332.10084033613401</v>
      </c>
      <c r="U17">
        <v>89.369905956112802</v>
      </c>
      <c r="V17">
        <v>198.18841928747199</v>
      </c>
      <c r="W17">
        <v>40.264219472144099</v>
      </c>
      <c r="X17">
        <v>31.322967380952399</v>
      </c>
    </row>
    <row r="18" spans="1:24" x14ac:dyDescent="0.25">
      <c r="A18">
        <v>17</v>
      </c>
      <c r="B18">
        <v>1</v>
      </c>
      <c r="C18">
        <v>2</v>
      </c>
      <c r="D18">
        <v>3</v>
      </c>
      <c r="E18">
        <v>2</v>
      </c>
      <c r="F18">
        <v>20</v>
      </c>
      <c r="G18">
        <v>27</v>
      </c>
      <c r="H18">
        <v>0.72499999999999998</v>
      </c>
      <c r="I18">
        <v>64.98</v>
      </c>
      <c r="J18">
        <v>6.7173125000000002</v>
      </c>
      <c r="K18">
        <v>6.7173125000000002</v>
      </c>
      <c r="L18">
        <v>7.9080850000000007</v>
      </c>
      <c r="M18">
        <v>0.64400000000000002</v>
      </c>
      <c r="N18">
        <v>40.161290322580598</v>
      </c>
      <c r="O18">
        <v>0.94799999999999995</v>
      </c>
      <c r="P18">
        <v>192.183333333333</v>
      </c>
      <c r="Q18">
        <v>20.228999999999999</v>
      </c>
      <c r="R18">
        <v>20.228999999999999</v>
      </c>
      <c r="S18">
        <v>3.5523255813953498</v>
      </c>
      <c r="T18">
        <v>327.56302521008399</v>
      </c>
      <c r="U18">
        <v>82.666666666666757</v>
      </c>
      <c r="V18">
        <v>190.72672730834401</v>
      </c>
      <c r="W18">
        <v>44.730463713939983</v>
      </c>
      <c r="X18">
        <v>34.032348812698402</v>
      </c>
    </row>
    <row r="19" spans="1:24" x14ac:dyDescent="0.25">
      <c r="A19">
        <v>18</v>
      </c>
      <c r="B19">
        <v>1</v>
      </c>
      <c r="C19">
        <v>2</v>
      </c>
      <c r="D19">
        <v>3</v>
      </c>
      <c r="E19">
        <v>3</v>
      </c>
      <c r="F19">
        <v>20</v>
      </c>
      <c r="G19">
        <v>29</v>
      </c>
      <c r="H19">
        <v>0.78500000000000003</v>
      </c>
      <c r="I19">
        <v>64.98</v>
      </c>
      <c r="J19">
        <v>6.5803725000000002</v>
      </c>
      <c r="K19">
        <v>6.5803725000000002</v>
      </c>
      <c r="L19">
        <v>7.967225</v>
      </c>
      <c r="M19">
        <v>0.63400000000000001</v>
      </c>
      <c r="N19">
        <v>40.806451612903203</v>
      </c>
      <c r="O19">
        <v>0.96799999999999997</v>
      </c>
      <c r="P19">
        <v>180.35</v>
      </c>
      <c r="Q19">
        <v>20.609000000000002</v>
      </c>
      <c r="R19">
        <v>19.608999999999995</v>
      </c>
      <c r="S19">
        <v>3.1569767441860499</v>
      </c>
      <c r="T19">
        <v>335.37815126050401</v>
      </c>
      <c r="U19">
        <v>85.712192393736004</v>
      </c>
      <c r="V19">
        <v>192.543067100565</v>
      </c>
      <c r="W19">
        <v>47.555388751232897</v>
      </c>
      <c r="X19">
        <v>33.142810896031698</v>
      </c>
    </row>
    <row r="20" spans="1:24" x14ac:dyDescent="0.25">
      <c r="A20">
        <v>19</v>
      </c>
      <c r="B20">
        <v>2</v>
      </c>
      <c r="C20">
        <v>1</v>
      </c>
      <c r="D20">
        <v>1</v>
      </c>
      <c r="E20">
        <v>1</v>
      </c>
      <c r="F20">
        <v>20</v>
      </c>
      <c r="G20">
        <v>22</v>
      </c>
      <c r="H20">
        <v>0.34899999999999998</v>
      </c>
      <c r="I20">
        <v>64.66</v>
      </c>
      <c r="J20">
        <v>3.3980925000000002</v>
      </c>
      <c r="K20">
        <v>3.3980925000000002</v>
      </c>
      <c r="L20">
        <v>3.772195</v>
      </c>
      <c r="M20">
        <v>0.23300000000000001</v>
      </c>
      <c r="N20">
        <v>61.741935483871003</v>
      </c>
      <c r="O20">
        <v>1.8979999999999999</v>
      </c>
      <c r="P20">
        <v>145.933333333333</v>
      </c>
      <c r="Q20">
        <v>9.6690000000000005</v>
      </c>
      <c r="R20">
        <v>9.6690000000000005</v>
      </c>
      <c r="S20">
        <v>1.1686046511627901</v>
      </c>
      <c r="T20">
        <v>160.84033613445382</v>
      </c>
      <c r="U20">
        <v>40.369905956112802</v>
      </c>
      <c r="V20">
        <v>90.370773853886035</v>
      </c>
      <c r="W20">
        <v>20.6642823692539</v>
      </c>
      <c r="X20">
        <v>12.8042527015873</v>
      </c>
    </row>
    <row r="21" spans="1:24" x14ac:dyDescent="0.25">
      <c r="A21">
        <v>20</v>
      </c>
      <c r="B21">
        <v>2</v>
      </c>
      <c r="C21">
        <v>1</v>
      </c>
      <c r="D21">
        <v>1</v>
      </c>
      <c r="E21">
        <v>2</v>
      </c>
      <c r="F21">
        <v>22</v>
      </c>
      <c r="G21">
        <v>21</v>
      </c>
      <c r="H21">
        <v>0.35099999999999998</v>
      </c>
      <c r="I21">
        <v>64.33</v>
      </c>
      <c r="J21">
        <v>2.7627650000000004</v>
      </c>
      <c r="K21">
        <v>3.7627649999999999</v>
      </c>
      <c r="L21">
        <v>3.2120150000000001</v>
      </c>
      <c r="M21">
        <v>0.216</v>
      </c>
      <c r="N21">
        <v>60.580645161290299</v>
      </c>
      <c r="O21">
        <v>1.948</v>
      </c>
      <c r="P21">
        <v>141.51666666666699</v>
      </c>
      <c r="Q21">
        <v>8.6489999999999991</v>
      </c>
      <c r="R21">
        <v>8.6489999999999991</v>
      </c>
      <c r="S21">
        <v>1.5058139534883701</v>
      </c>
      <c r="T21">
        <v>130.420168067227</v>
      </c>
      <c r="U21">
        <v>42.666666666666799</v>
      </c>
      <c r="V21">
        <v>85.191274735288999</v>
      </c>
      <c r="W21">
        <v>15.712997410730701</v>
      </c>
      <c r="X21">
        <v>12.832786095238101</v>
      </c>
    </row>
    <row r="22" spans="1:24" x14ac:dyDescent="0.25">
      <c r="A22">
        <v>21</v>
      </c>
      <c r="B22">
        <v>2</v>
      </c>
      <c r="C22">
        <v>1</v>
      </c>
      <c r="D22">
        <v>1</v>
      </c>
      <c r="E22">
        <v>3</v>
      </c>
      <c r="F22">
        <v>21</v>
      </c>
      <c r="G22">
        <v>23</v>
      </c>
      <c r="H22">
        <v>0.35099999999999998</v>
      </c>
      <c r="I22">
        <v>64.44</v>
      </c>
      <c r="J22">
        <v>3.9219400000000002</v>
      </c>
      <c r="K22">
        <v>3.9219400000000002</v>
      </c>
      <c r="L22">
        <v>3.0135000000000001</v>
      </c>
      <c r="M22">
        <v>0.29799999999999999</v>
      </c>
      <c r="N22">
        <v>60.709677419354797</v>
      </c>
      <c r="O22">
        <v>1.9279999999999999</v>
      </c>
      <c r="P22">
        <v>148.183333333333</v>
      </c>
      <c r="Q22">
        <v>8.7490000000000006</v>
      </c>
      <c r="R22">
        <v>10.749000000000001</v>
      </c>
      <c r="S22">
        <v>1.3662790697674401</v>
      </c>
      <c r="T22">
        <v>135.79831932773101</v>
      </c>
      <c r="U22">
        <v>45.712192393735997</v>
      </c>
      <c r="V22">
        <v>97.889435143257998</v>
      </c>
      <c r="W22">
        <v>20.810504508854098</v>
      </c>
      <c r="X22">
        <v>10.7665385357143</v>
      </c>
    </row>
    <row r="23" spans="1:24" x14ac:dyDescent="0.25">
      <c r="A23">
        <v>22</v>
      </c>
      <c r="B23">
        <v>2</v>
      </c>
      <c r="C23">
        <v>1</v>
      </c>
      <c r="D23">
        <v>2</v>
      </c>
      <c r="E23">
        <v>1</v>
      </c>
      <c r="F23">
        <v>20</v>
      </c>
      <c r="G23">
        <v>25</v>
      </c>
      <c r="H23">
        <v>0.495</v>
      </c>
      <c r="I23">
        <v>65.34</v>
      </c>
      <c r="J23">
        <v>5.5234674999999998</v>
      </c>
      <c r="K23">
        <v>4.7234674999999999</v>
      </c>
      <c r="L23">
        <v>4.1601150000000002</v>
      </c>
      <c r="M23">
        <v>0.48099999999999998</v>
      </c>
      <c r="N23">
        <v>50.225806451612897</v>
      </c>
      <c r="O23">
        <v>1.278</v>
      </c>
      <c r="P23">
        <v>168.183333333333</v>
      </c>
      <c r="Q23">
        <v>12.759</v>
      </c>
      <c r="R23">
        <v>15.759</v>
      </c>
      <c r="S23">
        <v>2.0453488372092998</v>
      </c>
      <c r="T23">
        <v>218.23529411764699</v>
      </c>
      <c r="U23">
        <v>59.369905956112802</v>
      </c>
      <c r="V23">
        <v>128.25449810151099</v>
      </c>
      <c r="W23">
        <v>35.205164887847801</v>
      </c>
      <c r="X23">
        <v>22.859354047619</v>
      </c>
    </row>
    <row r="24" spans="1:24" x14ac:dyDescent="0.25">
      <c r="A24">
        <v>23</v>
      </c>
      <c r="B24">
        <v>2</v>
      </c>
      <c r="C24">
        <v>1</v>
      </c>
      <c r="D24">
        <v>2</v>
      </c>
      <c r="E24">
        <v>2</v>
      </c>
      <c r="F24">
        <v>22</v>
      </c>
      <c r="G24">
        <v>27</v>
      </c>
      <c r="H24">
        <v>0.44900000000000001</v>
      </c>
      <c r="I24">
        <v>65.209999999999994</v>
      </c>
      <c r="J24">
        <v>5.4706950000000001</v>
      </c>
      <c r="K24">
        <v>4.8706950000000004</v>
      </c>
      <c r="L24">
        <v>4.9662899999999999</v>
      </c>
      <c r="M24">
        <v>0.45600000000000002</v>
      </c>
      <c r="N24">
        <v>50.774193548386997</v>
      </c>
      <c r="O24">
        <v>1.2879999999999998</v>
      </c>
      <c r="P24">
        <v>166.35</v>
      </c>
      <c r="Q24">
        <v>13.638999999999999</v>
      </c>
      <c r="R24">
        <v>15.638999999999999</v>
      </c>
      <c r="S24">
        <v>2.0872093023255802</v>
      </c>
      <c r="T24">
        <v>214.78991596638701</v>
      </c>
      <c r="U24">
        <v>52.666666666666799</v>
      </c>
      <c r="V24">
        <v>123.81364883491</v>
      </c>
      <c r="W24">
        <v>35.744570578274903</v>
      </c>
      <c r="X24">
        <v>27.928145561111101</v>
      </c>
    </row>
    <row r="25" spans="1:24" x14ac:dyDescent="0.25">
      <c r="A25">
        <v>24</v>
      </c>
      <c r="B25">
        <v>2</v>
      </c>
      <c r="C25">
        <v>1</v>
      </c>
      <c r="D25">
        <v>2</v>
      </c>
      <c r="E25">
        <v>3</v>
      </c>
      <c r="F25">
        <v>22.5</v>
      </c>
      <c r="G25">
        <v>22</v>
      </c>
      <c r="H25">
        <v>0.49399999999999999</v>
      </c>
      <c r="I25">
        <v>65.22</v>
      </c>
      <c r="J25">
        <v>5.5410700000000004</v>
      </c>
      <c r="K25">
        <v>4.5410700000000004</v>
      </c>
      <c r="L25">
        <v>4.2106649999999997</v>
      </c>
      <c r="M25">
        <v>0.45500000000000002</v>
      </c>
      <c r="N25">
        <v>51.096774193548299</v>
      </c>
      <c r="O25">
        <v>1.6379999999999999</v>
      </c>
      <c r="P25">
        <v>168.1</v>
      </c>
      <c r="Q25">
        <v>13.909000000000001</v>
      </c>
      <c r="R25">
        <v>14.909000000000001</v>
      </c>
      <c r="S25">
        <v>2.0337209302325601</v>
      </c>
      <c r="T25">
        <v>210.58823529411799</v>
      </c>
      <c r="U25">
        <v>55.712192393735997</v>
      </c>
      <c r="V25">
        <v>121.166094020868</v>
      </c>
      <c r="W25">
        <v>33.048975671263797</v>
      </c>
      <c r="X25">
        <v>26.4651899833333</v>
      </c>
    </row>
    <row r="26" spans="1:24" x14ac:dyDescent="0.25">
      <c r="A26">
        <v>25</v>
      </c>
      <c r="B26">
        <v>2</v>
      </c>
      <c r="C26">
        <v>1</v>
      </c>
      <c r="D26">
        <v>3</v>
      </c>
      <c r="E26">
        <v>1</v>
      </c>
      <c r="F26">
        <v>20</v>
      </c>
      <c r="G26">
        <v>25</v>
      </c>
      <c r="H26">
        <v>0.64900000000000002</v>
      </c>
      <c r="I26">
        <v>66.31</v>
      </c>
      <c r="J26">
        <v>6.3068225</v>
      </c>
      <c r="K26">
        <v>5.3068225</v>
      </c>
      <c r="L26">
        <v>6.5027049999999997</v>
      </c>
      <c r="M26">
        <v>0.63400000000000001</v>
      </c>
      <c r="N26">
        <v>42.774193548387103</v>
      </c>
      <c r="O26">
        <v>0.98799999999999999</v>
      </c>
      <c r="P26">
        <v>183.6</v>
      </c>
      <c r="Q26">
        <v>18.399000000000001</v>
      </c>
      <c r="R26">
        <v>18.399000000000001</v>
      </c>
      <c r="S26">
        <v>2.8732558139534898</v>
      </c>
      <c r="T26">
        <v>227.394957983193</v>
      </c>
      <c r="U26">
        <v>75.369905956112802</v>
      </c>
      <c r="V26">
        <v>150.19752879126699</v>
      </c>
      <c r="W26">
        <v>40.673873842539699</v>
      </c>
      <c r="X26">
        <v>31.481738249999999</v>
      </c>
    </row>
    <row r="27" spans="1:24" x14ac:dyDescent="0.25">
      <c r="A27">
        <v>26</v>
      </c>
      <c r="B27">
        <v>2</v>
      </c>
      <c r="C27">
        <v>1</v>
      </c>
      <c r="D27">
        <v>3</v>
      </c>
      <c r="E27">
        <v>2</v>
      </c>
      <c r="F27">
        <v>20</v>
      </c>
      <c r="G27">
        <v>28</v>
      </c>
      <c r="H27">
        <v>0.65100000000000002</v>
      </c>
      <c r="I27">
        <v>65.33</v>
      </c>
      <c r="J27">
        <v>6.1184174999999996</v>
      </c>
      <c r="K27">
        <v>5.1184174999999996</v>
      </c>
      <c r="L27">
        <v>6.2632849999999998</v>
      </c>
      <c r="M27">
        <v>0.64400000000000002</v>
      </c>
      <c r="N27">
        <v>41.7783728</v>
      </c>
      <c r="O27">
        <v>0.95799999999999996</v>
      </c>
      <c r="P27">
        <v>181.35</v>
      </c>
      <c r="Q27">
        <v>18.009</v>
      </c>
      <c r="R27">
        <v>18.009</v>
      </c>
      <c r="S27">
        <v>2.9104651162790698</v>
      </c>
      <c r="T27">
        <v>278.99159663865498</v>
      </c>
      <c r="U27">
        <v>70.666666666666799</v>
      </c>
      <c r="V27">
        <v>157.343268429787</v>
      </c>
      <c r="W27">
        <v>40.176140757002599</v>
      </c>
      <c r="X27">
        <v>33.054021369047597</v>
      </c>
    </row>
    <row r="28" spans="1:24" x14ac:dyDescent="0.25">
      <c r="A28">
        <v>27</v>
      </c>
      <c r="B28">
        <v>2</v>
      </c>
      <c r="C28">
        <v>1</v>
      </c>
      <c r="D28">
        <v>3</v>
      </c>
      <c r="E28">
        <v>3</v>
      </c>
      <c r="F28">
        <v>21</v>
      </c>
      <c r="G28">
        <v>26</v>
      </c>
      <c r="H28">
        <v>0.54800000000000004</v>
      </c>
      <c r="I28">
        <v>65.430000000000007</v>
      </c>
      <c r="J28">
        <v>6.5015799999999997</v>
      </c>
      <c r="K28">
        <v>5.5015799999999997</v>
      </c>
      <c r="L28">
        <v>6.4813599999999996</v>
      </c>
      <c r="M28">
        <v>0.63700000000000001</v>
      </c>
      <c r="N28">
        <v>48.451612903225801</v>
      </c>
      <c r="O28">
        <v>0.748</v>
      </c>
      <c r="P28">
        <v>184.683333333333</v>
      </c>
      <c r="Q28">
        <v>18.869</v>
      </c>
      <c r="R28">
        <v>18.869</v>
      </c>
      <c r="S28">
        <v>2.8686046511627898</v>
      </c>
      <c r="T28">
        <v>280.84033613445399</v>
      </c>
      <c r="U28">
        <v>65.712192393736004</v>
      </c>
      <c r="V28">
        <v>152.00606472105801</v>
      </c>
      <c r="W28">
        <v>40.997368782819599</v>
      </c>
      <c r="X28">
        <v>30.702465250793601</v>
      </c>
    </row>
    <row r="29" spans="1:24" x14ac:dyDescent="0.25">
      <c r="A29">
        <v>28</v>
      </c>
      <c r="B29">
        <v>2</v>
      </c>
      <c r="C29">
        <v>2</v>
      </c>
      <c r="D29">
        <v>1</v>
      </c>
      <c r="E29">
        <v>1</v>
      </c>
      <c r="F29">
        <v>12</v>
      </c>
      <c r="G29">
        <v>15</v>
      </c>
      <c r="H29">
        <v>0.34499999999999997</v>
      </c>
      <c r="I29">
        <v>65.11</v>
      </c>
      <c r="J29">
        <v>3.4709875000000001</v>
      </c>
      <c r="K29">
        <v>3.4709875000000001</v>
      </c>
      <c r="L29">
        <v>3.4784649999999999</v>
      </c>
      <c r="M29">
        <v>0.21199999999999999</v>
      </c>
      <c r="N29">
        <v>58.903225806451601</v>
      </c>
      <c r="O29">
        <v>2.6080000000000001</v>
      </c>
      <c r="P29">
        <v>129.683333333333</v>
      </c>
      <c r="Q29">
        <v>13.759</v>
      </c>
      <c r="R29">
        <v>12.759</v>
      </c>
      <c r="S29">
        <v>2.1779069767441901</v>
      </c>
      <c r="T29">
        <v>180.756302521008</v>
      </c>
      <c r="U29">
        <v>60.369905956112802</v>
      </c>
      <c r="V29">
        <v>92.091259528459034</v>
      </c>
      <c r="W29">
        <v>26.803227678432226</v>
      </c>
      <c r="X29">
        <v>19.126845073015879</v>
      </c>
    </row>
    <row r="30" spans="1:24" x14ac:dyDescent="0.25">
      <c r="A30">
        <v>29</v>
      </c>
      <c r="B30">
        <v>2</v>
      </c>
      <c r="C30">
        <v>2</v>
      </c>
      <c r="D30">
        <v>1</v>
      </c>
      <c r="E30">
        <v>2</v>
      </c>
      <c r="F30">
        <v>13</v>
      </c>
      <c r="G30">
        <v>16</v>
      </c>
      <c r="H30">
        <v>0.34899999999999998</v>
      </c>
      <c r="I30">
        <v>65.55</v>
      </c>
      <c r="J30">
        <v>3.5129250000000001</v>
      </c>
      <c r="K30">
        <v>3.5129250000000001</v>
      </c>
      <c r="L30">
        <v>3.9227150000000002</v>
      </c>
      <c r="M30">
        <v>0.223</v>
      </c>
      <c r="N30">
        <v>58.387096774193502</v>
      </c>
      <c r="O30">
        <v>2.6280000000000001</v>
      </c>
      <c r="P30">
        <v>128.85</v>
      </c>
      <c r="Q30">
        <v>13.228999999999999</v>
      </c>
      <c r="R30">
        <v>15.228999999999999</v>
      </c>
      <c r="S30">
        <v>2.1732558139534901</v>
      </c>
      <c r="T30">
        <v>183.613445378151</v>
      </c>
      <c r="U30">
        <v>62.666666666666799</v>
      </c>
      <c r="V30">
        <v>120.97730848576329</v>
      </c>
      <c r="W30">
        <v>22.468653685957399</v>
      </c>
      <c r="X30">
        <v>22.492507714285718</v>
      </c>
    </row>
    <row r="31" spans="1:24" x14ac:dyDescent="0.25">
      <c r="A31">
        <v>30</v>
      </c>
      <c r="B31">
        <v>2</v>
      </c>
      <c r="C31">
        <v>2</v>
      </c>
      <c r="D31">
        <v>1</v>
      </c>
      <c r="E31">
        <v>3</v>
      </c>
      <c r="F31">
        <v>10.5</v>
      </c>
      <c r="G31">
        <v>19</v>
      </c>
      <c r="H31">
        <v>0.35099999999999998</v>
      </c>
      <c r="I31">
        <v>65.22</v>
      </c>
      <c r="J31">
        <v>3.9794999999999998</v>
      </c>
      <c r="K31">
        <v>3.9794999999999998</v>
      </c>
      <c r="L31">
        <v>3.2467299999999999</v>
      </c>
      <c r="M31">
        <v>0.28899999999999998</v>
      </c>
      <c r="N31">
        <v>57.677419354838698</v>
      </c>
      <c r="O31">
        <v>2.6480000000000001</v>
      </c>
      <c r="P31">
        <v>125.01666666666701</v>
      </c>
      <c r="Q31">
        <v>13.619</v>
      </c>
      <c r="R31">
        <v>16.619</v>
      </c>
      <c r="S31">
        <v>2.11744186046512</v>
      </c>
      <c r="T31">
        <v>187.81512605041999</v>
      </c>
      <c r="U31">
        <v>65.712192393736004</v>
      </c>
      <c r="V31">
        <v>108.48114937570689</v>
      </c>
      <c r="W31">
        <v>24.375214144480498</v>
      </c>
      <c r="X31">
        <v>21.724251873809525</v>
      </c>
    </row>
    <row r="32" spans="1:24" x14ac:dyDescent="0.25">
      <c r="A32">
        <v>31</v>
      </c>
      <c r="B32">
        <v>2</v>
      </c>
      <c r="C32">
        <v>2</v>
      </c>
      <c r="D32">
        <v>2</v>
      </c>
      <c r="E32">
        <v>1</v>
      </c>
      <c r="F32">
        <v>15</v>
      </c>
      <c r="G32">
        <v>21</v>
      </c>
      <c r="H32">
        <v>0.54500000000000004</v>
      </c>
      <c r="I32">
        <v>65.760000000000005</v>
      </c>
      <c r="J32">
        <v>5.2878774999999996</v>
      </c>
      <c r="K32">
        <v>5.2878774999999996</v>
      </c>
      <c r="L32">
        <v>5.8083549999999997</v>
      </c>
      <c r="M32">
        <v>0.46899999999999997</v>
      </c>
      <c r="N32">
        <v>43.806451612903203</v>
      </c>
      <c r="O32">
        <v>1.9379999999999999</v>
      </c>
      <c r="P32">
        <v>155.6</v>
      </c>
      <c r="Q32">
        <v>17.899000000000001</v>
      </c>
      <c r="R32">
        <v>19.899000000000001</v>
      </c>
      <c r="S32">
        <v>2.5639534883720931</v>
      </c>
      <c r="T32">
        <v>285.37815126050401</v>
      </c>
      <c r="U32">
        <v>79.369905956112802</v>
      </c>
      <c r="V32">
        <v>158.912834308344</v>
      </c>
      <c r="W32">
        <v>30.4037049451473</v>
      </c>
      <c r="X32">
        <v>26.2715676222222</v>
      </c>
    </row>
    <row r="33" spans="1:24" x14ac:dyDescent="0.25">
      <c r="A33">
        <v>32</v>
      </c>
      <c r="B33">
        <v>2</v>
      </c>
      <c r="C33">
        <v>2</v>
      </c>
      <c r="D33">
        <v>2</v>
      </c>
      <c r="E33">
        <v>2</v>
      </c>
      <c r="F33">
        <v>15</v>
      </c>
      <c r="G33">
        <v>20</v>
      </c>
      <c r="H33">
        <v>0.56499999999999995</v>
      </c>
      <c r="I33">
        <v>65.25</v>
      </c>
      <c r="J33">
        <v>5.1234700000000002</v>
      </c>
      <c r="K33">
        <v>5.1234700000000002</v>
      </c>
      <c r="L33">
        <v>5.3450699999999998</v>
      </c>
      <c r="M33">
        <v>0.46899999999999997</v>
      </c>
      <c r="N33">
        <v>45.677419354838698</v>
      </c>
      <c r="O33">
        <v>1.9179999999999999</v>
      </c>
      <c r="P33">
        <v>157.1</v>
      </c>
      <c r="Q33">
        <v>17.759</v>
      </c>
      <c r="R33">
        <v>19.759</v>
      </c>
      <c r="S33">
        <v>2.5639534883720931</v>
      </c>
      <c r="T33">
        <v>256.302521008403</v>
      </c>
      <c r="U33">
        <v>72.666666666666799</v>
      </c>
      <c r="V33">
        <v>158.58081075711101</v>
      </c>
      <c r="W33">
        <v>30.792332204106899</v>
      </c>
      <c r="X33">
        <v>24.917174813492057</v>
      </c>
    </row>
    <row r="34" spans="1:24" x14ac:dyDescent="0.25">
      <c r="A34">
        <v>33</v>
      </c>
      <c r="B34">
        <v>2</v>
      </c>
      <c r="C34">
        <v>2</v>
      </c>
      <c r="D34">
        <v>2</v>
      </c>
      <c r="E34">
        <v>3</v>
      </c>
      <c r="F34">
        <v>15.75</v>
      </c>
      <c r="G34">
        <v>25</v>
      </c>
      <c r="H34">
        <v>0.66600000000000004</v>
      </c>
      <c r="I34">
        <v>65.98</v>
      </c>
      <c r="J34">
        <v>5.2206900000000003</v>
      </c>
      <c r="K34">
        <v>5.2206900000000003</v>
      </c>
      <c r="L34">
        <v>5.27163</v>
      </c>
      <c r="M34">
        <v>0.441</v>
      </c>
      <c r="N34">
        <v>47.322580645161203</v>
      </c>
      <c r="O34">
        <v>1.9079999999999999</v>
      </c>
      <c r="P34">
        <v>159.683333333333</v>
      </c>
      <c r="Q34">
        <v>17.209</v>
      </c>
      <c r="R34">
        <v>16.209</v>
      </c>
      <c r="S34">
        <v>2.726744186046512</v>
      </c>
      <c r="T34">
        <v>234.78991596638701</v>
      </c>
      <c r="U34">
        <v>75.712192393736004</v>
      </c>
      <c r="V34">
        <v>156.50722707589699</v>
      </c>
      <c r="W34">
        <v>27.082283487686801</v>
      </c>
      <c r="X34">
        <v>27.986674434126986</v>
      </c>
    </row>
    <row r="35" spans="1:24" x14ac:dyDescent="0.25">
      <c r="A35">
        <v>34</v>
      </c>
      <c r="B35">
        <v>2</v>
      </c>
      <c r="C35">
        <v>2</v>
      </c>
      <c r="D35">
        <v>3</v>
      </c>
      <c r="E35">
        <v>1</v>
      </c>
      <c r="F35">
        <v>25</v>
      </c>
      <c r="G35">
        <v>27</v>
      </c>
      <c r="H35">
        <v>0.75</v>
      </c>
      <c r="I35">
        <v>65.66</v>
      </c>
      <c r="J35">
        <v>6.7297725000000002</v>
      </c>
      <c r="K35">
        <v>6.7297725000000002</v>
      </c>
      <c r="L35">
        <v>7.4995450000000003</v>
      </c>
      <c r="M35">
        <v>0.73499999999999999</v>
      </c>
      <c r="N35">
        <v>39.290322580645203</v>
      </c>
      <c r="O35">
        <v>1.1079999999999999</v>
      </c>
      <c r="P35">
        <v>184.683333333333</v>
      </c>
      <c r="Q35">
        <v>19.289000000000001</v>
      </c>
      <c r="R35">
        <v>21.289000000000001</v>
      </c>
      <c r="S35">
        <v>3.6569767441860499</v>
      </c>
      <c r="T35">
        <v>326.38655462184897</v>
      </c>
      <c r="U35">
        <v>89.369905956112802</v>
      </c>
      <c r="V35">
        <v>200.39184830929401</v>
      </c>
      <c r="W35">
        <v>36.152338005239898</v>
      </c>
      <c r="X35">
        <v>36.0229151047619</v>
      </c>
    </row>
    <row r="36" spans="1:24" x14ac:dyDescent="0.25">
      <c r="A36">
        <v>35</v>
      </c>
      <c r="B36">
        <v>2</v>
      </c>
      <c r="C36">
        <v>2</v>
      </c>
      <c r="D36">
        <v>3</v>
      </c>
      <c r="E36">
        <v>2</v>
      </c>
      <c r="F36">
        <v>25</v>
      </c>
      <c r="G36">
        <v>26</v>
      </c>
      <c r="H36">
        <v>0.749</v>
      </c>
      <c r="I36">
        <v>66.33</v>
      </c>
      <c r="J36">
        <v>6.8780925000000002</v>
      </c>
      <c r="K36">
        <v>6.8780925000000002</v>
      </c>
      <c r="L36">
        <v>7.9107399999999997</v>
      </c>
      <c r="M36">
        <v>0.76900000000000002</v>
      </c>
      <c r="N36">
        <v>39.290322580645103</v>
      </c>
      <c r="O36">
        <v>0.998</v>
      </c>
      <c r="P36">
        <v>185.76666666666699</v>
      </c>
      <c r="Q36">
        <v>19.228999999999999</v>
      </c>
      <c r="R36">
        <v>24.228999999999999</v>
      </c>
      <c r="S36">
        <v>3.2267441860465098</v>
      </c>
      <c r="T36">
        <v>321.34453781512599</v>
      </c>
      <c r="U36">
        <v>81.933999999999997</v>
      </c>
      <c r="V36">
        <v>209.28415132257601</v>
      </c>
      <c r="W36">
        <v>38.231506431387999</v>
      </c>
      <c r="X36">
        <v>34.632682442063491</v>
      </c>
    </row>
    <row r="37" spans="1:24" x14ac:dyDescent="0.25">
      <c r="A37">
        <v>36</v>
      </c>
      <c r="B37">
        <v>2</v>
      </c>
      <c r="C37">
        <v>2</v>
      </c>
      <c r="D37">
        <v>3</v>
      </c>
      <c r="E37">
        <v>3</v>
      </c>
      <c r="F37">
        <v>25</v>
      </c>
      <c r="G37">
        <v>21</v>
      </c>
      <c r="H37">
        <v>0.748</v>
      </c>
      <c r="I37">
        <v>66.77</v>
      </c>
      <c r="J37">
        <v>6.79251</v>
      </c>
      <c r="K37">
        <v>6.79251</v>
      </c>
      <c r="L37">
        <v>7.1140049999999997</v>
      </c>
      <c r="M37">
        <v>0.753</v>
      </c>
      <c r="N37">
        <v>31.290322580645199</v>
      </c>
      <c r="O37">
        <v>0.94799999999999995</v>
      </c>
      <c r="P37">
        <v>187.1</v>
      </c>
      <c r="Q37">
        <v>20.318999999999999</v>
      </c>
      <c r="R37">
        <v>20.318999999999999</v>
      </c>
      <c r="S37">
        <v>3.5988372093023302</v>
      </c>
      <c r="T37">
        <v>337.81512605042019</v>
      </c>
      <c r="U37">
        <v>81.242999999999995</v>
      </c>
      <c r="V37">
        <v>204.62671210151399</v>
      </c>
      <c r="W37">
        <v>39.553718217465402</v>
      </c>
      <c r="X37">
        <v>30.704140684127001</v>
      </c>
    </row>
    <row r="38" spans="1:24" x14ac:dyDescent="0.25">
      <c r="S38">
        <v>3.25</v>
      </c>
      <c r="T38">
        <v>485.37815126050418</v>
      </c>
      <c r="W38">
        <v>23.271832545539791</v>
      </c>
      <c r="X38">
        <v>13.003793952381001</v>
      </c>
    </row>
    <row r="39" spans="1:24" x14ac:dyDescent="0.25">
      <c r="S39">
        <v>3.2034883720930232</v>
      </c>
      <c r="T39">
        <v>456.30252100840335</v>
      </c>
      <c r="W39">
        <v>29.248787054691938</v>
      </c>
      <c r="X39">
        <v>17.133237468253999</v>
      </c>
    </row>
    <row r="40" spans="1:24" x14ac:dyDescent="0.25">
      <c r="S40">
        <v>3.3081395348837206</v>
      </c>
      <c r="T40">
        <v>434.7899159663865</v>
      </c>
      <c r="W40">
        <v>29.290925044450184</v>
      </c>
      <c r="X40">
        <v>16.393524256349199</v>
      </c>
    </row>
    <row r="41" spans="1:24" x14ac:dyDescent="0.25">
      <c r="S41">
        <v>3.4941860465116279</v>
      </c>
      <c r="T41">
        <v>486.38655462184875</v>
      </c>
      <c r="W41">
        <v>33.4249644734303</v>
      </c>
      <c r="X41">
        <v>18.579029516666669</v>
      </c>
    </row>
    <row r="42" spans="1:24" x14ac:dyDescent="0.25">
      <c r="S42">
        <v>3.1104651162790695</v>
      </c>
      <c r="T42">
        <v>461.34453781512605</v>
      </c>
      <c r="W42">
        <v>38.085803627993002</v>
      </c>
      <c r="X42">
        <v>20.429831190476193</v>
      </c>
    </row>
    <row r="43" spans="1:24" x14ac:dyDescent="0.25">
      <c r="S43">
        <v>3.3081395348837206</v>
      </c>
      <c r="W43">
        <v>36.973798148204303</v>
      </c>
      <c r="X43">
        <v>16.225789935714289</v>
      </c>
    </row>
    <row r="44" spans="1:24" x14ac:dyDescent="0.25">
      <c r="S44">
        <v>3.9127906976744189</v>
      </c>
      <c r="W44">
        <v>52.896102925370982</v>
      </c>
      <c r="X44">
        <v>13.808709171428569</v>
      </c>
    </row>
    <row r="45" spans="1:24" x14ac:dyDescent="0.25">
      <c r="S45">
        <v>3.7383720930232558</v>
      </c>
      <c r="W45">
        <v>50.834744330455599</v>
      </c>
      <c r="X45">
        <v>14.786626071428572</v>
      </c>
    </row>
    <row r="46" spans="1:24" x14ac:dyDescent="0.25">
      <c r="S46">
        <v>3.2267441860465116</v>
      </c>
      <c r="W46">
        <v>60.8978795007164</v>
      </c>
      <c r="X46">
        <v>11.684065648412696</v>
      </c>
    </row>
    <row r="47" spans="1:24" x14ac:dyDescent="0.25">
      <c r="S47">
        <v>4.0755813953488378</v>
      </c>
      <c r="W47">
        <v>45.634996884980069</v>
      </c>
      <c r="X47">
        <v>18.979490366666663</v>
      </c>
    </row>
    <row r="48" spans="1:24" x14ac:dyDescent="0.25">
      <c r="S48">
        <v>3.9011627906976751</v>
      </c>
      <c r="W48">
        <v>42.337630155247801</v>
      </c>
      <c r="X48">
        <v>26.034327952380952</v>
      </c>
    </row>
    <row r="49" spans="19:24" x14ac:dyDescent="0.25">
      <c r="S49">
        <v>3.4244186046511631</v>
      </c>
      <c r="W49">
        <v>43.866226701227902</v>
      </c>
      <c r="X49">
        <v>24.835661369841265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G10" workbookViewId="0">
      <selection activeCell="S22" sqref="S22"/>
    </sheetView>
  </sheetViews>
  <sheetFormatPr defaultRowHeight="15" x14ac:dyDescent="0.25"/>
  <cols>
    <col min="8" max="8" width="24.42578125" customWidth="1"/>
    <col min="9" max="9" width="16.85546875" customWidth="1"/>
    <col min="13" max="13" width="12.5703125" customWidth="1"/>
    <col min="14" max="14" width="13.85546875" customWidth="1"/>
    <col min="16" max="16" width="10.7109375" customWidth="1"/>
    <col min="17" max="17" width="11.42578125" customWidth="1"/>
    <col min="19" max="19" width="10.5703125" customWidth="1"/>
  </cols>
  <sheetData>
    <row r="1" spans="1:2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19</v>
      </c>
      <c r="J1" t="s">
        <v>81</v>
      </c>
      <c r="K1" t="s">
        <v>40</v>
      </c>
      <c r="L1" t="s">
        <v>41</v>
      </c>
    </row>
    <row r="2" spans="1:21" ht="15.75" x14ac:dyDescent="0.25">
      <c r="A2">
        <v>1</v>
      </c>
      <c r="B2" t="s">
        <v>15</v>
      </c>
      <c r="C2">
        <v>1</v>
      </c>
      <c r="D2">
        <v>1</v>
      </c>
      <c r="E2">
        <v>1</v>
      </c>
      <c r="F2">
        <v>1</v>
      </c>
      <c r="H2" t="s">
        <v>8</v>
      </c>
      <c r="I2">
        <v>22</v>
      </c>
      <c r="J2">
        <f xml:space="preserve"> AVERAGE(I2,I3,I4)</f>
        <v>21.333333333333332</v>
      </c>
      <c r="K2">
        <f>STDEV(I2,I3,I4)</f>
        <v>1.1547005383792515</v>
      </c>
      <c r="L2">
        <f>K2/1.73</f>
        <v>0.6674569586007234</v>
      </c>
      <c r="O2" s="7"/>
      <c r="P2" s="7"/>
      <c r="Q2" s="5"/>
      <c r="R2" s="8" t="s">
        <v>47</v>
      </c>
      <c r="S2" s="8" t="s">
        <v>49</v>
      </c>
      <c r="T2" s="8" t="s">
        <v>51</v>
      </c>
      <c r="U2" s="8"/>
    </row>
    <row r="3" spans="1:21" x14ac:dyDescent="0.25">
      <c r="A3">
        <v>2</v>
      </c>
      <c r="B3">
        <v>1</v>
      </c>
      <c r="C3">
        <v>1</v>
      </c>
      <c r="D3">
        <v>1</v>
      </c>
      <c r="E3">
        <v>1</v>
      </c>
      <c r="F3">
        <v>2</v>
      </c>
      <c r="I3">
        <v>22</v>
      </c>
      <c r="R3" t="s">
        <v>48</v>
      </c>
      <c r="S3" t="s">
        <v>50</v>
      </c>
      <c r="T3" t="s">
        <v>52</v>
      </c>
    </row>
    <row r="4" spans="1:21" x14ac:dyDescent="0.25">
      <c r="A4">
        <v>3</v>
      </c>
      <c r="B4">
        <v>1</v>
      </c>
      <c r="C4">
        <v>1</v>
      </c>
      <c r="D4">
        <v>1</v>
      </c>
      <c r="E4">
        <v>1</v>
      </c>
      <c r="F4">
        <v>3</v>
      </c>
      <c r="I4">
        <v>20</v>
      </c>
      <c r="N4" s="8"/>
      <c r="O4" s="9" t="s">
        <v>45</v>
      </c>
      <c r="P4" s="9" t="s">
        <v>42</v>
      </c>
      <c r="Q4" s="9" t="s">
        <v>43</v>
      </c>
      <c r="R4">
        <f>(O5-O6)/O5*100</f>
        <v>20.312499999999993</v>
      </c>
      <c r="S4">
        <f>(P6-P5)/P5*100</f>
        <v>-4.2857142857142856</v>
      </c>
      <c r="T4">
        <f>(Q6-Q5)/Q5*100</f>
        <v>-5.7471264367816133</v>
      </c>
    </row>
    <row r="5" spans="1:21" x14ac:dyDescent="0.25">
      <c r="A5">
        <v>4</v>
      </c>
      <c r="B5">
        <v>1</v>
      </c>
      <c r="C5">
        <v>1</v>
      </c>
      <c r="D5">
        <v>1</v>
      </c>
      <c r="E5">
        <v>2</v>
      </c>
      <c r="F5">
        <v>1</v>
      </c>
      <c r="H5" t="s">
        <v>9</v>
      </c>
      <c r="I5">
        <v>20</v>
      </c>
      <c r="J5">
        <f xml:space="preserve"> AVERAGE(I5,I6,I7)</f>
        <v>23.333333333333332</v>
      </c>
      <c r="K5">
        <f>STDEV(I5,I6,I7)</f>
        <v>2.8867513459481353</v>
      </c>
      <c r="L5">
        <f>K5/1.73</f>
        <v>1.6686423965018122</v>
      </c>
      <c r="M5" s="9" t="s">
        <v>53</v>
      </c>
      <c r="N5" s="9" t="s">
        <v>44</v>
      </c>
      <c r="O5">
        <f>J2</f>
        <v>21.333333333333332</v>
      </c>
      <c r="P5">
        <f>J5</f>
        <v>23.333333333333332</v>
      </c>
      <c r="Q5">
        <f>J8</f>
        <v>29</v>
      </c>
    </row>
    <row r="6" spans="1:21" x14ac:dyDescent="0.25">
      <c r="A6">
        <v>5</v>
      </c>
      <c r="B6">
        <v>1</v>
      </c>
      <c r="C6">
        <v>1</v>
      </c>
      <c r="D6">
        <v>1</v>
      </c>
      <c r="E6">
        <v>2</v>
      </c>
      <c r="F6">
        <v>2</v>
      </c>
      <c r="I6">
        <v>25</v>
      </c>
      <c r="M6" s="9"/>
      <c r="N6" s="9" t="s">
        <v>46</v>
      </c>
      <c r="O6">
        <f>J11</f>
        <v>17</v>
      </c>
      <c r="P6">
        <f>J14</f>
        <v>22.333333333333332</v>
      </c>
      <c r="Q6">
        <f>J17</f>
        <v>27.333333333333332</v>
      </c>
    </row>
    <row r="7" spans="1:21" x14ac:dyDescent="0.25">
      <c r="A7">
        <v>6</v>
      </c>
      <c r="B7">
        <v>1</v>
      </c>
      <c r="C7">
        <v>1</v>
      </c>
      <c r="D7">
        <v>1</v>
      </c>
      <c r="E7">
        <v>2</v>
      </c>
      <c r="F7">
        <v>3</v>
      </c>
      <c r="I7">
        <v>25</v>
      </c>
      <c r="M7" s="9" t="s">
        <v>68</v>
      </c>
      <c r="N7" s="9" t="s">
        <v>44</v>
      </c>
      <c r="O7">
        <f>J20</f>
        <v>22</v>
      </c>
      <c r="P7">
        <f>J23</f>
        <v>24.666666666666668</v>
      </c>
      <c r="Q7">
        <f>J26</f>
        <v>26.333333333333332</v>
      </c>
      <c r="R7">
        <f>(O7-O8)/O7*100</f>
        <v>24.242424242424239</v>
      </c>
      <c r="S7">
        <f>(P8-P7)/P7*100</f>
        <v>-10.810810810810816</v>
      </c>
      <c r="T7">
        <f>(Q8-Q7)/Q7*100</f>
        <v>-6.329113924050624</v>
      </c>
    </row>
    <row r="8" spans="1:21" x14ac:dyDescent="0.25">
      <c r="A8">
        <v>7</v>
      </c>
      <c r="B8">
        <v>1</v>
      </c>
      <c r="C8">
        <v>1</v>
      </c>
      <c r="D8">
        <v>1</v>
      </c>
      <c r="E8">
        <v>3</v>
      </c>
      <c r="F8">
        <v>1</v>
      </c>
      <c r="H8" t="s">
        <v>10</v>
      </c>
      <c r="I8">
        <v>30</v>
      </c>
      <c r="J8">
        <f xml:space="preserve"> AVERAGE(I8,I9,I10)</f>
        <v>29</v>
      </c>
      <c r="K8">
        <f>STDEV(I8,I9,I10)</f>
        <v>1</v>
      </c>
      <c r="L8">
        <f>K8/1.73</f>
        <v>0.5780346820809249</v>
      </c>
      <c r="M8" s="9"/>
      <c r="N8" s="9" t="s">
        <v>46</v>
      </c>
      <c r="O8">
        <f>J29</f>
        <v>16.666666666666668</v>
      </c>
      <c r="P8">
        <f>J32</f>
        <v>22</v>
      </c>
      <c r="Q8">
        <f>J35</f>
        <v>24.666666666666668</v>
      </c>
    </row>
    <row r="9" spans="1:21" x14ac:dyDescent="0.25">
      <c r="A9">
        <v>8</v>
      </c>
      <c r="B9">
        <v>1</v>
      </c>
      <c r="C9">
        <v>1</v>
      </c>
      <c r="D9">
        <v>1</v>
      </c>
      <c r="E9">
        <v>3</v>
      </c>
      <c r="F9">
        <v>2</v>
      </c>
      <c r="I9">
        <v>28</v>
      </c>
      <c r="N9" s="9" t="s">
        <v>41</v>
      </c>
      <c r="O9">
        <f>L2</f>
        <v>0.6674569586007234</v>
      </c>
      <c r="P9">
        <f>L29</f>
        <v>1.2032751442000742</v>
      </c>
      <c r="Q9">
        <f>L20</f>
        <v>0.5780346820809249</v>
      </c>
      <c r="R9">
        <f>L29</f>
        <v>1.2032751442000742</v>
      </c>
    </row>
    <row r="10" spans="1:21" x14ac:dyDescent="0.25">
      <c r="A10">
        <v>9</v>
      </c>
      <c r="B10">
        <v>1</v>
      </c>
      <c r="C10">
        <v>1</v>
      </c>
      <c r="D10">
        <v>1</v>
      </c>
      <c r="E10">
        <v>3</v>
      </c>
      <c r="F10">
        <v>3</v>
      </c>
      <c r="I10">
        <v>29</v>
      </c>
      <c r="O10">
        <f>L5</f>
        <v>1.6686423965018122</v>
      </c>
      <c r="P10">
        <f>L14</f>
        <v>1.4546887158517825</v>
      </c>
      <c r="Q10">
        <f>L23</f>
        <v>1.4546887158517825</v>
      </c>
      <c r="R10">
        <f>L32</f>
        <v>1.5293360179564108</v>
      </c>
    </row>
    <row r="11" spans="1:21" x14ac:dyDescent="0.25">
      <c r="A11">
        <v>10</v>
      </c>
      <c r="B11">
        <v>1</v>
      </c>
      <c r="C11">
        <v>2</v>
      </c>
      <c r="D11">
        <v>2</v>
      </c>
      <c r="E11">
        <v>1</v>
      </c>
      <c r="F11">
        <v>1</v>
      </c>
      <c r="G11" t="s">
        <v>6</v>
      </c>
      <c r="H11" t="s">
        <v>11</v>
      </c>
      <c r="I11">
        <v>18</v>
      </c>
      <c r="J11">
        <f xml:space="preserve"> AVERAGE(I11,I12,I13)</f>
        <v>17</v>
      </c>
      <c r="K11">
        <f>STDEV(I11,I12,I13)</f>
        <v>1.7320508075688772</v>
      </c>
      <c r="L11">
        <f>K11/1.73</f>
        <v>1.0011854379010852</v>
      </c>
      <c r="O11">
        <f>L8</f>
        <v>0.5780346820809249</v>
      </c>
      <c r="P11">
        <f>L17</f>
        <v>0.88296256164852405</v>
      </c>
      <c r="Q11">
        <f>L26</f>
        <v>0.88296256164852416</v>
      </c>
      <c r="R11">
        <f>L35</f>
        <v>1.8581215339100141</v>
      </c>
    </row>
    <row r="12" spans="1:21" x14ac:dyDescent="0.25">
      <c r="A12">
        <v>11</v>
      </c>
      <c r="B12">
        <v>1</v>
      </c>
      <c r="C12">
        <v>2</v>
      </c>
      <c r="D12">
        <v>2</v>
      </c>
      <c r="E12">
        <v>1</v>
      </c>
      <c r="F12">
        <v>2</v>
      </c>
      <c r="I12">
        <v>18</v>
      </c>
    </row>
    <row r="13" spans="1:21" x14ac:dyDescent="0.25">
      <c r="A13">
        <v>12</v>
      </c>
      <c r="B13">
        <v>1</v>
      </c>
      <c r="C13">
        <v>2</v>
      </c>
      <c r="D13">
        <v>2</v>
      </c>
      <c r="E13">
        <v>1</v>
      </c>
      <c r="F13">
        <v>3</v>
      </c>
      <c r="G13" t="s">
        <v>6</v>
      </c>
      <c r="I13">
        <v>15</v>
      </c>
    </row>
    <row r="14" spans="1:21" x14ac:dyDescent="0.25">
      <c r="A14">
        <v>13</v>
      </c>
      <c r="B14">
        <v>1</v>
      </c>
      <c r="C14">
        <v>2</v>
      </c>
      <c r="D14">
        <v>2</v>
      </c>
      <c r="E14">
        <v>2</v>
      </c>
      <c r="F14">
        <v>1</v>
      </c>
      <c r="H14" t="s">
        <v>12</v>
      </c>
      <c r="I14">
        <v>20</v>
      </c>
      <c r="J14">
        <f xml:space="preserve"> AVERAGE(I14,I15,I16)</f>
        <v>22.333333333333332</v>
      </c>
      <c r="K14">
        <f>STDEV(I14,I15,I16)</f>
        <v>2.5166114784235836</v>
      </c>
      <c r="L14">
        <f>K14/1.73</f>
        <v>1.4546887158517825</v>
      </c>
    </row>
    <row r="15" spans="1:21" x14ac:dyDescent="0.25">
      <c r="A15">
        <v>14</v>
      </c>
      <c r="B15">
        <v>1</v>
      </c>
      <c r="C15">
        <v>2</v>
      </c>
      <c r="D15">
        <v>2</v>
      </c>
      <c r="E15">
        <v>2</v>
      </c>
      <c r="F15">
        <v>2</v>
      </c>
      <c r="I15">
        <v>25</v>
      </c>
    </row>
    <row r="16" spans="1:21" x14ac:dyDescent="0.25">
      <c r="A16">
        <v>15</v>
      </c>
      <c r="B16">
        <v>1</v>
      </c>
      <c r="C16">
        <v>2</v>
      </c>
      <c r="D16">
        <v>2</v>
      </c>
      <c r="E16">
        <v>2</v>
      </c>
      <c r="F16">
        <v>3</v>
      </c>
      <c r="I16">
        <v>22</v>
      </c>
    </row>
    <row r="17" spans="1:12" x14ac:dyDescent="0.25">
      <c r="A17">
        <v>16</v>
      </c>
      <c r="B17">
        <v>1</v>
      </c>
      <c r="C17">
        <v>2</v>
      </c>
      <c r="D17">
        <v>2</v>
      </c>
      <c r="E17">
        <v>3</v>
      </c>
      <c r="F17">
        <v>1</v>
      </c>
      <c r="H17" t="s">
        <v>13</v>
      </c>
      <c r="I17">
        <v>26</v>
      </c>
      <c r="J17">
        <f xml:space="preserve"> AVERAGE(I17,I18,I19)</f>
        <v>27.333333333333332</v>
      </c>
      <c r="K17">
        <f>STDEV(I17,I18,I19)</f>
        <v>1.5275252316519465</v>
      </c>
      <c r="L17">
        <f>K17/1.73</f>
        <v>0.88296256164852405</v>
      </c>
    </row>
    <row r="18" spans="1:12" x14ac:dyDescent="0.25">
      <c r="A18">
        <v>17</v>
      </c>
      <c r="B18">
        <v>1</v>
      </c>
      <c r="C18">
        <v>2</v>
      </c>
      <c r="D18">
        <v>2</v>
      </c>
      <c r="E18">
        <v>3</v>
      </c>
      <c r="F18">
        <v>2</v>
      </c>
      <c r="I18">
        <v>27</v>
      </c>
    </row>
    <row r="19" spans="1:12" x14ac:dyDescent="0.25">
      <c r="A19">
        <v>18</v>
      </c>
      <c r="B19">
        <v>1</v>
      </c>
      <c r="C19">
        <v>2</v>
      </c>
      <c r="D19">
        <v>2</v>
      </c>
      <c r="E19">
        <v>3</v>
      </c>
      <c r="F19">
        <v>3</v>
      </c>
      <c r="I19">
        <v>29</v>
      </c>
    </row>
    <row r="20" spans="1:12" x14ac:dyDescent="0.25">
      <c r="A20">
        <v>19</v>
      </c>
      <c r="B20" t="s">
        <v>14</v>
      </c>
      <c r="C20">
        <v>1</v>
      </c>
      <c r="D20">
        <v>1</v>
      </c>
      <c r="E20">
        <v>1</v>
      </c>
      <c r="F20">
        <v>1</v>
      </c>
      <c r="G20" t="s">
        <v>6</v>
      </c>
      <c r="H20" t="s">
        <v>8</v>
      </c>
      <c r="I20">
        <v>22</v>
      </c>
      <c r="J20">
        <f xml:space="preserve"> AVERAGE(I20,I21,I22)</f>
        <v>22</v>
      </c>
      <c r="K20">
        <f>STDEV(I20,I21,I22)</f>
        <v>1</v>
      </c>
      <c r="L20">
        <f>K20/1.73</f>
        <v>0.5780346820809249</v>
      </c>
    </row>
    <row r="21" spans="1:12" x14ac:dyDescent="0.25">
      <c r="A21">
        <v>20</v>
      </c>
      <c r="B21">
        <v>2</v>
      </c>
      <c r="C21">
        <v>1</v>
      </c>
      <c r="D21">
        <v>1</v>
      </c>
      <c r="E21">
        <v>1</v>
      </c>
      <c r="F21">
        <v>2</v>
      </c>
      <c r="I21">
        <v>21</v>
      </c>
    </row>
    <row r="22" spans="1:12" x14ac:dyDescent="0.25">
      <c r="A22">
        <v>21</v>
      </c>
      <c r="B22">
        <v>2</v>
      </c>
      <c r="C22">
        <v>1</v>
      </c>
      <c r="D22">
        <v>1</v>
      </c>
      <c r="E22">
        <v>1</v>
      </c>
      <c r="F22">
        <v>3</v>
      </c>
      <c r="I22">
        <v>23</v>
      </c>
    </row>
    <row r="23" spans="1:12" x14ac:dyDescent="0.25">
      <c r="A23">
        <v>22</v>
      </c>
      <c r="B23">
        <v>2</v>
      </c>
      <c r="C23">
        <v>1</v>
      </c>
      <c r="D23">
        <v>1</v>
      </c>
      <c r="E23">
        <v>2</v>
      </c>
      <c r="F23">
        <v>1</v>
      </c>
      <c r="G23" t="s">
        <v>6</v>
      </c>
      <c r="H23" t="s">
        <v>9</v>
      </c>
      <c r="I23">
        <v>25</v>
      </c>
      <c r="J23">
        <f xml:space="preserve"> AVERAGE(I23,I24,I25)</f>
        <v>24.666666666666668</v>
      </c>
      <c r="K23">
        <f>STDEV(I23,I24,I25)</f>
        <v>2.5166114784235836</v>
      </c>
      <c r="L23">
        <f>K23/1.73</f>
        <v>1.4546887158517825</v>
      </c>
    </row>
    <row r="24" spans="1:12" x14ac:dyDescent="0.25">
      <c r="A24">
        <v>23</v>
      </c>
      <c r="B24">
        <v>2</v>
      </c>
      <c r="C24">
        <v>1</v>
      </c>
      <c r="D24">
        <v>1</v>
      </c>
      <c r="E24">
        <v>2</v>
      </c>
      <c r="F24">
        <v>2</v>
      </c>
      <c r="I24">
        <v>27</v>
      </c>
    </row>
    <row r="25" spans="1:12" x14ac:dyDescent="0.25">
      <c r="A25">
        <v>24</v>
      </c>
      <c r="B25">
        <v>2</v>
      </c>
      <c r="C25">
        <v>1</v>
      </c>
      <c r="D25">
        <v>1</v>
      </c>
      <c r="E25">
        <v>2</v>
      </c>
      <c r="F25">
        <v>3</v>
      </c>
      <c r="I25">
        <v>22</v>
      </c>
    </row>
    <row r="26" spans="1:12" x14ac:dyDescent="0.25">
      <c r="A26">
        <v>25</v>
      </c>
      <c r="B26">
        <v>2</v>
      </c>
      <c r="C26">
        <v>1</v>
      </c>
      <c r="D26">
        <v>1</v>
      </c>
      <c r="E26">
        <v>3</v>
      </c>
      <c r="F26">
        <v>1</v>
      </c>
      <c r="H26" t="s">
        <v>10</v>
      </c>
      <c r="I26">
        <v>25</v>
      </c>
      <c r="J26">
        <f xml:space="preserve"> AVERAGE(I26,I27,I28)</f>
        <v>26.333333333333332</v>
      </c>
      <c r="K26">
        <f>STDEV(I26,I27,I28)</f>
        <v>1.5275252316519468</v>
      </c>
      <c r="L26">
        <f>K26/1.73</f>
        <v>0.88296256164852416</v>
      </c>
    </row>
    <row r="27" spans="1:12" x14ac:dyDescent="0.25">
      <c r="A27">
        <v>26</v>
      </c>
      <c r="B27">
        <v>2</v>
      </c>
      <c r="C27">
        <v>1</v>
      </c>
      <c r="D27">
        <v>1</v>
      </c>
      <c r="E27">
        <v>3</v>
      </c>
      <c r="F27">
        <v>2</v>
      </c>
      <c r="I27">
        <v>28</v>
      </c>
    </row>
    <row r="28" spans="1:12" x14ac:dyDescent="0.25">
      <c r="A28">
        <v>27</v>
      </c>
      <c r="B28">
        <v>2</v>
      </c>
      <c r="C28">
        <v>1</v>
      </c>
      <c r="D28">
        <v>1</v>
      </c>
      <c r="E28">
        <v>3</v>
      </c>
      <c r="F28">
        <v>3</v>
      </c>
      <c r="I28">
        <v>26</v>
      </c>
    </row>
    <row r="29" spans="1:12" x14ac:dyDescent="0.25">
      <c r="A29">
        <v>28</v>
      </c>
      <c r="B29">
        <v>2</v>
      </c>
      <c r="C29">
        <v>2</v>
      </c>
      <c r="D29">
        <v>2</v>
      </c>
      <c r="E29">
        <v>1</v>
      </c>
      <c r="F29">
        <v>1</v>
      </c>
      <c r="G29" t="s">
        <v>6</v>
      </c>
      <c r="H29" t="s">
        <v>11</v>
      </c>
      <c r="I29">
        <v>15</v>
      </c>
      <c r="J29">
        <f xml:space="preserve"> AVERAGE(I29,I30,I31)</f>
        <v>16.666666666666668</v>
      </c>
      <c r="K29">
        <f>STDEV(I29,I30,I31)</f>
        <v>2.0816659994661282</v>
      </c>
      <c r="L29">
        <f>K29/1.73</f>
        <v>1.2032751442000742</v>
      </c>
    </row>
    <row r="30" spans="1:12" x14ac:dyDescent="0.25">
      <c r="A30">
        <v>29</v>
      </c>
      <c r="B30">
        <v>2</v>
      </c>
      <c r="C30">
        <v>2</v>
      </c>
      <c r="D30">
        <v>2</v>
      </c>
      <c r="E30">
        <v>1</v>
      </c>
      <c r="F30">
        <v>2</v>
      </c>
      <c r="I30">
        <v>16</v>
      </c>
    </row>
    <row r="31" spans="1:12" x14ac:dyDescent="0.25">
      <c r="A31">
        <v>30</v>
      </c>
      <c r="B31">
        <v>2</v>
      </c>
      <c r="C31">
        <v>2</v>
      </c>
      <c r="D31">
        <v>2</v>
      </c>
      <c r="E31">
        <v>1</v>
      </c>
      <c r="F31">
        <v>3</v>
      </c>
      <c r="I31">
        <v>19</v>
      </c>
    </row>
    <row r="32" spans="1:12" x14ac:dyDescent="0.25">
      <c r="A32">
        <v>31</v>
      </c>
      <c r="B32">
        <v>2</v>
      </c>
      <c r="C32">
        <v>2</v>
      </c>
      <c r="D32">
        <v>2</v>
      </c>
      <c r="E32">
        <v>2</v>
      </c>
      <c r="F32">
        <v>1</v>
      </c>
      <c r="H32" t="s">
        <v>12</v>
      </c>
      <c r="I32">
        <v>21</v>
      </c>
      <c r="J32">
        <f xml:space="preserve"> AVERAGE(I32,I33,I34)</f>
        <v>22</v>
      </c>
      <c r="K32">
        <f>STDEV(I32,I33,I34)</f>
        <v>2.6457513110645907</v>
      </c>
      <c r="L32">
        <f>K32/1.73</f>
        <v>1.5293360179564108</v>
      </c>
    </row>
    <row r="33" spans="1:12" x14ac:dyDescent="0.25">
      <c r="A33">
        <v>32</v>
      </c>
      <c r="B33">
        <v>2</v>
      </c>
      <c r="C33">
        <v>2</v>
      </c>
      <c r="D33">
        <v>2</v>
      </c>
      <c r="E33">
        <v>2</v>
      </c>
      <c r="F33">
        <v>2</v>
      </c>
      <c r="I33">
        <v>20</v>
      </c>
    </row>
    <row r="34" spans="1:12" x14ac:dyDescent="0.25">
      <c r="A34">
        <v>33</v>
      </c>
      <c r="B34">
        <v>2</v>
      </c>
      <c r="C34">
        <v>2</v>
      </c>
      <c r="D34">
        <v>2</v>
      </c>
      <c r="E34">
        <v>2</v>
      </c>
      <c r="F34">
        <v>3</v>
      </c>
      <c r="I34">
        <v>25</v>
      </c>
    </row>
    <row r="35" spans="1:12" x14ac:dyDescent="0.25">
      <c r="A35">
        <v>34</v>
      </c>
      <c r="B35">
        <v>2</v>
      </c>
      <c r="C35">
        <v>2</v>
      </c>
      <c r="D35">
        <v>2</v>
      </c>
      <c r="E35">
        <v>3</v>
      </c>
      <c r="F35">
        <v>1</v>
      </c>
      <c r="H35" t="s">
        <v>13</v>
      </c>
      <c r="I35">
        <v>27</v>
      </c>
      <c r="J35">
        <f xml:space="preserve"> AVERAGE(I35,I36,I37)</f>
        <v>24.666666666666668</v>
      </c>
      <c r="K35">
        <f>STDEV(I35,I36,I37)</f>
        <v>3.2145502536643242</v>
      </c>
      <c r="L35">
        <f>K35/1.73</f>
        <v>1.8581215339100141</v>
      </c>
    </row>
    <row r="36" spans="1:12" x14ac:dyDescent="0.25">
      <c r="A36">
        <v>35</v>
      </c>
      <c r="B36">
        <v>2</v>
      </c>
      <c r="C36">
        <v>2</v>
      </c>
      <c r="D36">
        <v>2</v>
      </c>
      <c r="E36">
        <v>3</v>
      </c>
      <c r="F36">
        <v>2</v>
      </c>
      <c r="I36">
        <v>26</v>
      </c>
    </row>
    <row r="37" spans="1:12" x14ac:dyDescent="0.25">
      <c r="A37">
        <v>36</v>
      </c>
      <c r="B37">
        <v>2</v>
      </c>
      <c r="C37">
        <v>2</v>
      </c>
      <c r="D37">
        <v>2</v>
      </c>
      <c r="E37">
        <v>3</v>
      </c>
      <c r="F37">
        <v>3</v>
      </c>
      <c r="I37">
        <v>21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G7" workbookViewId="0">
      <selection activeCell="N29" sqref="N29"/>
    </sheetView>
  </sheetViews>
  <sheetFormatPr defaultRowHeight="15" x14ac:dyDescent="0.25"/>
  <cols>
    <col min="8" max="8" width="24.42578125" customWidth="1"/>
    <col min="9" max="9" width="16.85546875" customWidth="1"/>
    <col min="13" max="13" width="12.5703125" customWidth="1"/>
    <col min="14" max="14" width="13.85546875" customWidth="1"/>
    <col min="16" max="16" width="10.7109375" customWidth="1"/>
    <col min="17" max="17" width="11.42578125" customWidth="1"/>
    <col min="19" max="19" width="10.5703125" customWidth="1"/>
  </cols>
  <sheetData>
    <row r="1" spans="1:2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20</v>
      </c>
      <c r="J1" t="s">
        <v>82</v>
      </c>
      <c r="K1" t="s">
        <v>40</v>
      </c>
      <c r="L1" t="s">
        <v>41</v>
      </c>
    </row>
    <row r="2" spans="1:21" ht="15.75" x14ac:dyDescent="0.25">
      <c r="A2">
        <v>1</v>
      </c>
      <c r="B2" t="s">
        <v>15</v>
      </c>
      <c r="C2">
        <v>1</v>
      </c>
      <c r="D2">
        <v>1</v>
      </c>
      <c r="E2">
        <v>1</v>
      </c>
      <c r="F2">
        <v>1</v>
      </c>
      <c r="H2" t="s">
        <v>8</v>
      </c>
      <c r="I2">
        <v>0.311</v>
      </c>
      <c r="J2">
        <f xml:space="preserve"> AVERAGE(I2,I3,I4)</f>
        <v>0.316</v>
      </c>
      <c r="K2">
        <f>STDEV(I2,I3,I4)</f>
        <v>4.3588989435406778E-3</v>
      </c>
      <c r="L2">
        <f>K2/1.73</f>
        <v>2.5195947650524151E-3</v>
      </c>
      <c r="O2" s="7"/>
      <c r="P2" s="7"/>
      <c r="Q2" s="5"/>
      <c r="R2" s="8" t="s">
        <v>47</v>
      </c>
      <c r="S2" s="8" t="s">
        <v>49</v>
      </c>
      <c r="T2" s="8" t="s">
        <v>51</v>
      </c>
      <c r="U2" s="8"/>
    </row>
    <row r="3" spans="1:21" x14ac:dyDescent="0.25">
      <c r="A3">
        <v>2</v>
      </c>
      <c r="B3">
        <v>1</v>
      </c>
      <c r="C3">
        <v>1</v>
      </c>
      <c r="D3">
        <v>1</v>
      </c>
      <c r="E3">
        <v>1</v>
      </c>
      <c r="F3">
        <v>2</v>
      </c>
      <c r="I3">
        <v>0.31900000000000001</v>
      </c>
      <c r="R3" t="s">
        <v>48</v>
      </c>
      <c r="S3" t="s">
        <v>50</v>
      </c>
      <c r="T3" t="s">
        <v>52</v>
      </c>
    </row>
    <row r="4" spans="1:21" x14ac:dyDescent="0.25">
      <c r="A4">
        <v>3</v>
      </c>
      <c r="B4">
        <v>1</v>
      </c>
      <c r="C4">
        <v>1</v>
      </c>
      <c r="D4">
        <v>1</v>
      </c>
      <c r="E4">
        <v>1</v>
      </c>
      <c r="F4">
        <v>3</v>
      </c>
      <c r="I4">
        <v>0.318</v>
      </c>
      <c r="N4" s="8"/>
      <c r="O4" s="9" t="s">
        <v>45</v>
      </c>
      <c r="P4" s="9" t="s">
        <v>42</v>
      </c>
      <c r="Q4" s="9" t="s">
        <v>43</v>
      </c>
      <c r="R4">
        <f>(O5-O6)/O5*100</f>
        <v>17.194092827004223</v>
      </c>
      <c r="S4">
        <f>(P6-P5)/P5*100</f>
        <v>-12.566237698713087</v>
      </c>
      <c r="T4">
        <f>(Q6-Q5)/Q5*100</f>
        <v>-12.536443148688061</v>
      </c>
    </row>
    <row r="5" spans="1:21" x14ac:dyDescent="0.25">
      <c r="A5">
        <v>4</v>
      </c>
      <c r="B5">
        <v>1</v>
      </c>
      <c r="C5">
        <v>1</v>
      </c>
      <c r="D5">
        <v>1</v>
      </c>
      <c r="E5">
        <v>2</v>
      </c>
      <c r="F5">
        <v>1</v>
      </c>
      <c r="H5" t="s">
        <v>9</v>
      </c>
      <c r="I5">
        <v>0.45500000000000002</v>
      </c>
      <c r="J5">
        <f xml:space="preserve"> AVERAGE(I5,I6,I7)</f>
        <v>0.4403333333333333</v>
      </c>
      <c r="K5">
        <f>STDEV(I5,I6,I7)</f>
        <v>1.2858201014657285E-2</v>
      </c>
      <c r="L5">
        <f>K5/1.73</f>
        <v>7.4324861356400498E-3</v>
      </c>
      <c r="M5" s="9" t="s">
        <v>53</v>
      </c>
      <c r="N5" s="9" t="s">
        <v>44</v>
      </c>
      <c r="O5">
        <f>J2</f>
        <v>0.316</v>
      </c>
      <c r="P5">
        <f>J5</f>
        <v>0.4403333333333333</v>
      </c>
      <c r="Q5">
        <f>J8</f>
        <v>0.57166666666666677</v>
      </c>
    </row>
    <row r="6" spans="1:21" x14ac:dyDescent="0.25">
      <c r="A6">
        <v>5</v>
      </c>
      <c r="B6">
        <v>1</v>
      </c>
      <c r="C6">
        <v>1</v>
      </c>
      <c r="D6">
        <v>1</v>
      </c>
      <c r="E6">
        <v>2</v>
      </c>
      <c r="F6">
        <v>2</v>
      </c>
      <c r="I6">
        <v>0.435</v>
      </c>
      <c r="M6" s="9"/>
      <c r="N6" s="9" t="s">
        <v>46</v>
      </c>
      <c r="O6">
        <f>J11</f>
        <v>0.26166666666666666</v>
      </c>
      <c r="P6">
        <f>J14</f>
        <v>0.38500000000000001</v>
      </c>
      <c r="Q6">
        <f>J17</f>
        <v>0.5</v>
      </c>
    </row>
    <row r="7" spans="1:21" x14ac:dyDescent="0.25">
      <c r="A7">
        <v>6</v>
      </c>
      <c r="B7">
        <v>1</v>
      </c>
      <c r="C7">
        <v>1</v>
      </c>
      <c r="D7">
        <v>1</v>
      </c>
      <c r="E7">
        <v>2</v>
      </c>
      <c r="F7">
        <v>3</v>
      </c>
      <c r="I7">
        <v>0.43099999999999999</v>
      </c>
      <c r="M7" s="9" t="s">
        <v>68</v>
      </c>
      <c r="N7" s="9" t="s">
        <v>44</v>
      </c>
      <c r="O7">
        <f>J20</f>
        <v>0.35033333333333333</v>
      </c>
      <c r="P7">
        <f>J23</f>
        <v>0.47933333333333333</v>
      </c>
      <c r="Q7">
        <f>J26</f>
        <v>0.61599999999999999</v>
      </c>
      <c r="R7">
        <f>(O7-O8)/O7*100</f>
        <v>29.115128449096101</v>
      </c>
      <c r="S7">
        <f>(P8-P7)/P7*100</f>
        <v>-25.173852573018074</v>
      </c>
      <c r="T7">
        <f>(Q8-Q7)/Q7*100</f>
        <v>-32.521645021645028</v>
      </c>
    </row>
    <row r="8" spans="1:21" x14ac:dyDescent="0.25">
      <c r="A8">
        <v>7</v>
      </c>
      <c r="B8">
        <v>1</v>
      </c>
      <c r="C8">
        <v>1</v>
      </c>
      <c r="D8">
        <v>1</v>
      </c>
      <c r="E8">
        <v>3</v>
      </c>
      <c r="F8">
        <v>1</v>
      </c>
      <c r="H8" t="s">
        <v>10</v>
      </c>
      <c r="I8">
        <v>0.65100000000000002</v>
      </c>
      <c r="J8">
        <f xml:space="preserve"> AVERAGE(I8,I9,I10)</f>
        <v>0.57166666666666677</v>
      </c>
      <c r="K8">
        <f>STDEV(I8,I9,I10)</f>
        <v>7.077664398184795E-2</v>
      </c>
      <c r="L8">
        <f>K8/1.73</f>
        <v>4.0911354902802281E-2</v>
      </c>
      <c r="M8" s="9"/>
      <c r="N8" s="9" t="s">
        <v>46</v>
      </c>
      <c r="O8">
        <f>J29</f>
        <v>0.24833333333333332</v>
      </c>
      <c r="P8">
        <f>J32</f>
        <v>0.35866666666666669</v>
      </c>
      <c r="Q8">
        <f>J35</f>
        <v>0.41566666666666663</v>
      </c>
    </row>
    <row r="9" spans="1:21" x14ac:dyDescent="0.25">
      <c r="A9">
        <v>8</v>
      </c>
      <c r="B9">
        <v>1</v>
      </c>
      <c r="C9">
        <v>1</v>
      </c>
      <c r="D9">
        <v>1</v>
      </c>
      <c r="E9">
        <v>3</v>
      </c>
      <c r="F9">
        <v>2</v>
      </c>
      <c r="I9">
        <v>0.54900000000000004</v>
      </c>
      <c r="N9" s="9" t="s">
        <v>41</v>
      </c>
      <c r="O9">
        <f>L2</f>
        <v>2.5195947650524151E-3</v>
      </c>
      <c r="P9">
        <f>L29</f>
        <v>1.7659251232970497E-3</v>
      </c>
      <c r="Q9">
        <f>L20</f>
        <v>6.6745695860072406E-4</v>
      </c>
      <c r="R9">
        <f>L29</f>
        <v>1.7659251232970497E-3</v>
      </c>
    </row>
    <row r="10" spans="1:21" x14ac:dyDescent="0.25">
      <c r="A10">
        <v>9</v>
      </c>
      <c r="B10">
        <v>1</v>
      </c>
      <c r="C10">
        <v>1</v>
      </c>
      <c r="D10">
        <v>1</v>
      </c>
      <c r="E10">
        <v>3</v>
      </c>
      <c r="F10">
        <v>3</v>
      </c>
      <c r="I10">
        <v>0.51500000000000001</v>
      </c>
      <c r="O10">
        <f>L5</f>
        <v>7.4324861356400498E-3</v>
      </c>
      <c r="P10">
        <f>L14</f>
        <v>3.3331105764944607E-2</v>
      </c>
      <c r="Q10">
        <f>L23</f>
        <v>1.5187396068546086E-2</v>
      </c>
      <c r="R10">
        <f>L32</f>
        <v>6.8475358936095866E-3</v>
      </c>
    </row>
    <row r="11" spans="1:21" x14ac:dyDescent="0.25">
      <c r="A11">
        <v>10</v>
      </c>
      <c r="B11">
        <v>1</v>
      </c>
      <c r="C11">
        <v>2</v>
      </c>
      <c r="D11">
        <v>2</v>
      </c>
      <c r="E11">
        <v>1</v>
      </c>
      <c r="F11">
        <v>1</v>
      </c>
      <c r="G11" t="s">
        <v>6</v>
      </c>
      <c r="H11" t="s">
        <v>11</v>
      </c>
      <c r="I11">
        <v>0.24</v>
      </c>
      <c r="J11">
        <f xml:space="preserve"> AVERAGE(I11,I12,I13)</f>
        <v>0.26166666666666666</v>
      </c>
      <c r="K11">
        <f>STDEV(I11,I12,I13)</f>
        <v>1.8929694486000931E-2</v>
      </c>
      <c r="L11">
        <f>K11/1.73</f>
        <v>1.0942019934104584E-2</v>
      </c>
      <c r="O11">
        <f>L8</f>
        <v>4.0911354902802281E-2</v>
      </c>
      <c r="P11">
        <f>L17</f>
        <v>1.2597973825262074E-2</v>
      </c>
      <c r="Q11">
        <f>L26</f>
        <v>3.4045212306652528E-2</v>
      </c>
      <c r="R11">
        <f>L35</f>
        <v>3.387467361354024E-2</v>
      </c>
    </row>
    <row r="12" spans="1:21" x14ac:dyDescent="0.25">
      <c r="A12">
        <v>11</v>
      </c>
      <c r="B12">
        <v>1</v>
      </c>
      <c r="C12">
        <v>2</v>
      </c>
      <c r="D12">
        <v>2</v>
      </c>
      <c r="E12">
        <v>1</v>
      </c>
      <c r="F12">
        <v>2</v>
      </c>
      <c r="I12">
        <v>0.27</v>
      </c>
    </row>
    <row r="13" spans="1:21" x14ac:dyDescent="0.25">
      <c r="A13">
        <v>12</v>
      </c>
      <c r="B13">
        <v>1</v>
      </c>
      <c r="C13">
        <v>2</v>
      </c>
      <c r="D13">
        <v>2</v>
      </c>
      <c r="E13">
        <v>1</v>
      </c>
      <c r="F13">
        <v>3</v>
      </c>
      <c r="G13" t="s">
        <v>6</v>
      </c>
      <c r="I13">
        <v>0.27500000000000002</v>
      </c>
    </row>
    <row r="14" spans="1:21" x14ac:dyDescent="0.25">
      <c r="A14">
        <v>13</v>
      </c>
      <c r="B14">
        <v>1</v>
      </c>
      <c r="C14">
        <v>2</v>
      </c>
      <c r="D14">
        <v>2</v>
      </c>
      <c r="E14">
        <v>2</v>
      </c>
      <c r="F14">
        <v>1</v>
      </c>
      <c r="H14" t="s">
        <v>12</v>
      </c>
      <c r="I14">
        <v>0.36499999999999999</v>
      </c>
      <c r="J14">
        <f xml:space="preserve"> AVERAGE(I14,I15,I16)</f>
        <v>0.38500000000000001</v>
      </c>
      <c r="K14">
        <f>STDEV(I14,I15,I16)</f>
        <v>5.7662812973354176E-2</v>
      </c>
      <c r="L14">
        <f>K14/1.73</f>
        <v>3.3331105764944607E-2</v>
      </c>
    </row>
    <row r="15" spans="1:21" x14ac:dyDescent="0.25">
      <c r="A15">
        <v>14</v>
      </c>
      <c r="B15">
        <v>1</v>
      </c>
      <c r="C15">
        <v>2</v>
      </c>
      <c r="D15">
        <v>2</v>
      </c>
      <c r="E15">
        <v>2</v>
      </c>
      <c r="F15">
        <v>2</v>
      </c>
      <c r="I15">
        <v>0.45</v>
      </c>
    </row>
    <row r="16" spans="1:21" x14ac:dyDescent="0.25">
      <c r="A16">
        <v>15</v>
      </c>
      <c r="B16">
        <v>1</v>
      </c>
      <c r="C16">
        <v>2</v>
      </c>
      <c r="D16">
        <v>2</v>
      </c>
      <c r="E16">
        <v>2</v>
      </c>
      <c r="F16">
        <v>3</v>
      </c>
      <c r="I16">
        <v>0.34</v>
      </c>
    </row>
    <row r="17" spans="1:12" x14ac:dyDescent="0.25">
      <c r="A17">
        <v>16</v>
      </c>
      <c r="B17">
        <v>1</v>
      </c>
      <c r="C17">
        <v>2</v>
      </c>
      <c r="D17">
        <v>2</v>
      </c>
      <c r="E17">
        <v>3</v>
      </c>
      <c r="F17">
        <v>1</v>
      </c>
      <c r="H17" t="s">
        <v>13</v>
      </c>
      <c r="I17">
        <v>0.49</v>
      </c>
      <c r="J17">
        <f xml:space="preserve"> AVERAGE(I17,I18,I19)</f>
        <v>0.5</v>
      </c>
      <c r="K17">
        <f>STDEV(I17,I18,I19)</f>
        <v>2.1794494717703387E-2</v>
      </c>
      <c r="L17">
        <f>K17/1.73</f>
        <v>1.2597973825262074E-2</v>
      </c>
    </row>
    <row r="18" spans="1:12" x14ac:dyDescent="0.25">
      <c r="A18">
        <v>17</v>
      </c>
      <c r="B18">
        <v>1</v>
      </c>
      <c r="C18">
        <v>2</v>
      </c>
      <c r="D18">
        <v>2</v>
      </c>
      <c r="E18">
        <v>3</v>
      </c>
      <c r="F18">
        <v>2</v>
      </c>
      <c r="I18">
        <v>0.52500000000000002</v>
      </c>
    </row>
    <row r="19" spans="1:12" x14ac:dyDescent="0.25">
      <c r="A19">
        <v>18</v>
      </c>
      <c r="B19">
        <v>1</v>
      </c>
      <c r="C19">
        <v>2</v>
      </c>
      <c r="D19">
        <v>2</v>
      </c>
      <c r="E19">
        <v>3</v>
      </c>
      <c r="F19">
        <v>3</v>
      </c>
      <c r="I19">
        <v>0.48499999999999999</v>
      </c>
    </row>
    <row r="20" spans="1:12" x14ac:dyDescent="0.25">
      <c r="A20">
        <v>19</v>
      </c>
      <c r="B20" t="s">
        <v>14</v>
      </c>
      <c r="C20">
        <v>1</v>
      </c>
      <c r="D20">
        <v>1</v>
      </c>
      <c r="E20">
        <v>1</v>
      </c>
      <c r="F20">
        <v>1</v>
      </c>
      <c r="G20" t="s">
        <v>6</v>
      </c>
      <c r="H20" t="s">
        <v>8</v>
      </c>
      <c r="I20">
        <v>0.34899999999999998</v>
      </c>
      <c r="J20">
        <f xml:space="preserve"> AVERAGE(I20,I21,I22)</f>
        <v>0.35033333333333333</v>
      </c>
      <c r="K20">
        <f>STDEV(I20,I21,I22)</f>
        <v>1.1547005383792527E-3</v>
      </c>
      <c r="L20">
        <f>K20/1.73</f>
        <v>6.6745695860072406E-4</v>
      </c>
    </row>
    <row r="21" spans="1:12" x14ac:dyDescent="0.25">
      <c r="A21">
        <v>20</v>
      </c>
      <c r="B21">
        <v>2</v>
      </c>
      <c r="C21">
        <v>1</v>
      </c>
      <c r="D21">
        <v>1</v>
      </c>
      <c r="E21">
        <v>1</v>
      </c>
      <c r="F21">
        <v>2</v>
      </c>
      <c r="I21">
        <v>0.35099999999999998</v>
      </c>
    </row>
    <row r="22" spans="1:12" x14ac:dyDescent="0.25">
      <c r="A22">
        <v>21</v>
      </c>
      <c r="B22">
        <v>2</v>
      </c>
      <c r="C22">
        <v>1</v>
      </c>
      <c r="D22">
        <v>1</v>
      </c>
      <c r="E22">
        <v>1</v>
      </c>
      <c r="F22">
        <v>3</v>
      </c>
      <c r="I22">
        <v>0.35099999999999998</v>
      </c>
    </row>
    <row r="23" spans="1:12" x14ac:dyDescent="0.25">
      <c r="A23">
        <v>22</v>
      </c>
      <c r="B23">
        <v>2</v>
      </c>
      <c r="C23">
        <v>1</v>
      </c>
      <c r="D23">
        <v>1</v>
      </c>
      <c r="E23">
        <v>2</v>
      </c>
      <c r="F23">
        <v>1</v>
      </c>
      <c r="G23" t="s">
        <v>6</v>
      </c>
      <c r="H23" t="s">
        <v>9</v>
      </c>
      <c r="I23">
        <v>0.495</v>
      </c>
      <c r="J23">
        <f xml:space="preserve"> AVERAGE(I23,I24,I25)</f>
        <v>0.47933333333333333</v>
      </c>
      <c r="K23">
        <f>STDEV(I23,I24,I25)</f>
        <v>2.6274195198584729E-2</v>
      </c>
      <c r="L23">
        <f>K23/1.73</f>
        <v>1.5187396068546086E-2</v>
      </c>
    </row>
    <row r="24" spans="1:12" x14ac:dyDescent="0.25">
      <c r="A24">
        <v>23</v>
      </c>
      <c r="B24">
        <v>2</v>
      </c>
      <c r="C24">
        <v>1</v>
      </c>
      <c r="D24">
        <v>1</v>
      </c>
      <c r="E24">
        <v>2</v>
      </c>
      <c r="F24">
        <v>2</v>
      </c>
      <c r="I24">
        <v>0.44900000000000001</v>
      </c>
    </row>
    <row r="25" spans="1:12" x14ac:dyDescent="0.25">
      <c r="A25">
        <v>24</v>
      </c>
      <c r="B25">
        <v>2</v>
      </c>
      <c r="C25">
        <v>1</v>
      </c>
      <c r="D25">
        <v>1</v>
      </c>
      <c r="E25">
        <v>2</v>
      </c>
      <c r="F25">
        <v>3</v>
      </c>
      <c r="I25">
        <v>0.49399999999999999</v>
      </c>
    </row>
    <row r="26" spans="1:12" x14ac:dyDescent="0.25">
      <c r="A26">
        <v>25</v>
      </c>
      <c r="B26">
        <v>2</v>
      </c>
      <c r="C26">
        <v>1</v>
      </c>
      <c r="D26">
        <v>1</v>
      </c>
      <c r="E26">
        <v>3</v>
      </c>
      <c r="F26">
        <v>1</v>
      </c>
      <c r="H26" t="s">
        <v>10</v>
      </c>
      <c r="I26">
        <v>0.64900000000000002</v>
      </c>
      <c r="J26">
        <f xml:space="preserve"> AVERAGE(I26,I27,I28)</f>
        <v>0.61599999999999999</v>
      </c>
      <c r="K26">
        <f>STDEV(I26,I27,I28)</f>
        <v>5.889821729050887E-2</v>
      </c>
      <c r="L26">
        <f>K26/1.73</f>
        <v>3.4045212306652528E-2</v>
      </c>
    </row>
    <row r="27" spans="1:12" x14ac:dyDescent="0.25">
      <c r="A27">
        <v>26</v>
      </c>
      <c r="B27">
        <v>2</v>
      </c>
      <c r="C27">
        <v>1</v>
      </c>
      <c r="D27">
        <v>1</v>
      </c>
      <c r="E27">
        <v>3</v>
      </c>
      <c r="F27">
        <v>2</v>
      </c>
      <c r="I27">
        <v>0.65100000000000002</v>
      </c>
    </row>
    <row r="28" spans="1:12" x14ac:dyDescent="0.25">
      <c r="A28">
        <v>27</v>
      </c>
      <c r="B28">
        <v>2</v>
      </c>
      <c r="C28">
        <v>1</v>
      </c>
      <c r="D28">
        <v>1</v>
      </c>
      <c r="E28">
        <v>3</v>
      </c>
      <c r="F28">
        <v>3</v>
      </c>
      <c r="I28">
        <v>0.54800000000000004</v>
      </c>
    </row>
    <row r="29" spans="1:12" x14ac:dyDescent="0.25">
      <c r="A29">
        <v>28</v>
      </c>
      <c r="B29">
        <v>2</v>
      </c>
      <c r="C29">
        <v>2</v>
      </c>
      <c r="D29">
        <v>2</v>
      </c>
      <c r="E29">
        <v>1</v>
      </c>
      <c r="F29">
        <v>1</v>
      </c>
      <c r="G29" t="s">
        <v>6</v>
      </c>
      <c r="H29" t="s">
        <v>11</v>
      </c>
      <c r="I29">
        <v>0.245</v>
      </c>
      <c r="J29">
        <f xml:space="preserve"> AVERAGE(I29,I30,I31)</f>
        <v>0.24833333333333332</v>
      </c>
      <c r="K29">
        <f>STDEV(I29,I30,I31)</f>
        <v>3.0550504633038958E-3</v>
      </c>
      <c r="L29">
        <f>K29/1.73</f>
        <v>1.7659251232970497E-3</v>
      </c>
    </row>
    <row r="30" spans="1:12" x14ac:dyDescent="0.25">
      <c r="A30">
        <v>29</v>
      </c>
      <c r="B30">
        <v>2</v>
      </c>
      <c r="C30">
        <v>2</v>
      </c>
      <c r="D30">
        <v>2</v>
      </c>
      <c r="E30">
        <v>1</v>
      </c>
      <c r="F30">
        <v>2</v>
      </c>
      <c r="I30">
        <v>0.249</v>
      </c>
    </row>
    <row r="31" spans="1:12" x14ac:dyDescent="0.25">
      <c r="A31">
        <v>30</v>
      </c>
      <c r="B31">
        <v>2</v>
      </c>
      <c r="C31">
        <v>2</v>
      </c>
      <c r="D31">
        <v>2</v>
      </c>
      <c r="E31">
        <v>1</v>
      </c>
      <c r="F31">
        <v>3</v>
      </c>
      <c r="I31">
        <v>0.251</v>
      </c>
    </row>
    <row r="32" spans="1:12" x14ac:dyDescent="0.25">
      <c r="A32">
        <v>31</v>
      </c>
      <c r="B32">
        <v>2</v>
      </c>
      <c r="C32">
        <v>2</v>
      </c>
      <c r="D32">
        <v>2</v>
      </c>
      <c r="E32">
        <v>2</v>
      </c>
      <c r="F32">
        <v>1</v>
      </c>
      <c r="H32" t="s">
        <v>12</v>
      </c>
      <c r="I32">
        <v>0.34499999999999997</v>
      </c>
      <c r="J32">
        <f xml:space="preserve"> AVERAGE(I32,I33,I34)</f>
        <v>0.35866666666666669</v>
      </c>
      <c r="K32">
        <f>STDEV(I32,I33,I34)</f>
        <v>1.1846237095944585E-2</v>
      </c>
      <c r="L32">
        <f>K32/1.73</f>
        <v>6.8475358936095866E-3</v>
      </c>
    </row>
    <row r="33" spans="1:12" x14ac:dyDescent="0.25">
      <c r="A33">
        <v>32</v>
      </c>
      <c r="B33">
        <v>2</v>
      </c>
      <c r="C33">
        <v>2</v>
      </c>
      <c r="D33">
        <v>2</v>
      </c>
      <c r="E33">
        <v>2</v>
      </c>
      <c r="F33">
        <v>2</v>
      </c>
      <c r="I33">
        <v>0.36499999999999999</v>
      </c>
    </row>
    <row r="34" spans="1:12" x14ac:dyDescent="0.25">
      <c r="A34">
        <v>33</v>
      </c>
      <c r="B34">
        <v>2</v>
      </c>
      <c r="C34">
        <v>2</v>
      </c>
      <c r="D34">
        <v>2</v>
      </c>
      <c r="E34">
        <v>2</v>
      </c>
      <c r="F34">
        <v>3</v>
      </c>
      <c r="I34">
        <v>0.36599999999999999</v>
      </c>
    </row>
    <row r="35" spans="1:12" x14ac:dyDescent="0.25">
      <c r="A35">
        <v>34</v>
      </c>
      <c r="B35">
        <v>2</v>
      </c>
      <c r="C35">
        <v>2</v>
      </c>
      <c r="D35">
        <v>2</v>
      </c>
      <c r="E35">
        <v>3</v>
      </c>
      <c r="F35">
        <v>1</v>
      </c>
      <c r="H35" t="s">
        <v>13</v>
      </c>
      <c r="I35">
        <v>0.45</v>
      </c>
      <c r="J35">
        <f xml:space="preserve"> AVERAGE(I35,I36,I37)</f>
        <v>0.41566666666666663</v>
      </c>
      <c r="K35">
        <f>STDEV(I35,I36,I37)</f>
        <v>5.8603185351424614E-2</v>
      </c>
      <c r="L35">
        <f>K35/1.73</f>
        <v>3.387467361354024E-2</v>
      </c>
    </row>
    <row r="36" spans="1:12" x14ac:dyDescent="0.25">
      <c r="A36">
        <v>35</v>
      </c>
      <c r="B36">
        <v>2</v>
      </c>
      <c r="C36">
        <v>2</v>
      </c>
      <c r="D36">
        <v>2</v>
      </c>
      <c r="E36">
        <v>3</v>
      </c>
      <c r="F36">
        <v>2</v>
      </c>
      <c r="I36">
        <v>0.44900000000000001</v>
      </c>
    </row>
    <row r="37" spans="1:12" x14ac:dyDescent="0.25">
      <c r="A37">
        <v>36</v>
      </c>
      <c r="B37">
        <v>2</v>
      </c>
      <c r="C37">
        <v>2</v>
      </c>
      <c r="D37">
        <v>2</v>
      </c>
      <c r="E37">
        <v>3</v>
      </c>
      <c r="F37">
        <v>3</v>
      </c>
      <c r="I37">
        <v>0.34799999999999998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G7" workbookViewId="0">
      <selection activeCell="V22" sqref="V22"/>
    </sheetView>
  </sheetViews>
  <sheetFormatPr defaultRowHeight="15" x14ac:dyDescent="0.25"/>
  <cols>
    <col min="8" max="8" width="24.42578125" customWidth="1"/>
    <col min="9" max="9" width="16.85546875" customWidth="1"/>
    <col min="13" max="13" width="16" customWidth="1"/>
    <col min="14" max="14" width="13.85546875" customWidth="1"/>
    <col min="16" max="16" width="10.7109375" customWidth="1"/>
    <col min="17" max="17" width="11.42578125" customWidth="1"/>
    <col min="19" max="19" width="10.5703125" customWidth="1"/>
  </cols>
  <sheetData>
    <row r="1" spans="1:2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21</v>
      </c>
      <c r="J1" t="s">
        <v>83</v>
      </c>
      <c r="K1" t="s">
        <v>40</v>
      </c>
      <c r="L1" t="s">
        <v>41</v>
      </c>
    </row>
    <row r="2" spans="1:21" ht="15.75" x14ac:dyDescent="0.25">
      <c r="A2">
        <v>1</v>
      </c>
      <c r="B2" t="s">
        <v>15</v>
      </c>
      <c r="C2">
        <v>1</v>
      </c>
      <c r="D2">
        <v>1</v>
      </c>
      <c r="E2">
        <v>1</v>
      </c>
      <c r="F2">
        <v>1</v>
      </c>
      <c r="H2" t="s">
        <v>8</v>
      </c>
      <c r="I2">
        <v>64.05</v>
      </c>
      <c r="J2">
        <f xml:space="preserve"> AVERAGE(I2,I3,I4)</f>
        <v>64.066666666666663</v>
      </c>
      <c r="K2">
        <f>STDEV(I2,I3,I4)</f>
        <v>2.8867513459479646E-2</v>
      </c>
      <c r="L2">
        <f>K2/1.73</f>
        <v>1.6686423965017138E-2</v>
      </c>
      <c r="O2" s="7"/>
      <c r="P2" s="7"/>
      <c r="Q2" s="5"/>
      <c r="R2" s="8" t="s">
        <v>47</v>
      </c>
      <c r="S2" s="8" t="s">
        <v>49</v>
      </c>
      <c r="T2" s="8" t="s">
        <v>51</v>
      </c>
      <c r="U2" s="8"/>
    </row>
    <row r="3" spans="1:21" x14ac:dyDescent="0.25">
      <c r="A3">
        <v>2</v>
      </c>
      <c r="B3">
        <v>1</v>
      </c>
      <c r="C3">
        <v>1</v>
      </c>
      <c r="D3">
        <v>1</v>
      </c>
      <c r="E3">
        <v>1</v>
      </c>
      <c r="F3">
        <v>2</v>
      </c>
      <c r="I3">
        <v>64.05</v>
      </c>
      <c r="R3" t="s">
        <v>48</v>
      </c>
      <c r="S3" t="s">
        <v>50</v>
      </c>
      <c r="T3" t="s">
        <v>52</v>
      </c>
    </row>
    <row r="4" spans="1:21" x14ac:dyDescent="0.25">
      <c r="A4">
        <v>3</v>
      </c>
      <c r="B4">
        <v>1</v>
      </c>
      <c r="C4">
        <v>1</v>
      </c>
      <c r="D4">
        <v>1</v>
      </c>
      <c r="E4">
        <v>1</v>
      </c>
      <c r="F4">
        <v>3</v>
      </c>
      <c r="I4">
        <v>64.099999999999994</v>
      </c>
      <c r="N4" s="8"/>
      <c r="O4" s="9" t="s">
        <v>45</v>
      </c>
      <c r="P4" s="9" t="s">
        <v>42</v>
      </c>
      <c r="Q4" s="9" t="s">
        <v>43</v>
      </c>
      <c r="R4">
        <f>(O5-O6)/O5*100</f>
        <v>1.425598335067628</v>
      </c>
      <c r="S4">
        <f>(P6-P5)/P5*100</f>
        <v>-0.58211415619204387</v>
      </c>
      <c r="T4">
        <f>(Q6-Q5)/Q5*100</f>
        <v>-0.25959482846381204</v>
      </c>
    </row>
    <row r="5" spans="1:21" x14ac:dyDescent="0.25">
      <c r="A5">
        <v>4</v>
      </c>
      <c r="B5">
        <v>1</v>
      </c>
      <c r="C5">
        <v>1</v>
      </c>
      <c r="D5">
        <v>1</v>
      </c>
      <c r="E5">
        <v>2</v>
      </c>
      <c r="F5">
        <v>1</v>
      </c>
      <c r="H5" t="s">
        <v>9</v>
      </c>
      <c r="I5">
        <v>64.680000000000007</v>
      </c>
      <c r="J5">
        <f xml:space="preserve"> AVERAGE(I5,I6,I7)</f>
        <v>64.706666666666663</v>
      </c>
      <c r="K5">
        <f>STDEV(I5,I6,I7)</f>
        <v>2.516611478423365E-2</v>
      </c>
      <c r="L5">
        <f>K5/1.73</f>
        <v>1.4546887158516561E-2</v>
      </c>
      <c r="M5" s="9" t="s">
        <v>53</v>
      </c>
      <c r="N5" s="9" t="s">
        <v>44</v>
      </c>
      <c r="O5">
        <f>J2</f>
        <v>64.066666666666663</v>
      </c>
      <c r="P5">
        <f>J5</f>
        <v>64.706666666666663</v>
      </c>
      <c r="Q5">
        <f>J8</f>
        <v>65.486666666666665</v>
      </c>
    </row>
    <row r="6" spans="1:21" x14ac:dyDescent="0.25">
      <c r="A6">
        <v>5</v>
      </c>
      <c r="B6">
        <v>1</v>
      </c>
      <c r="C6">
        <v>1</v>
      </c>
      <c r="D6">
        <v>1</v>
      </c>
      <c r="E6">
        <v>2</v>
      </c>
      <c r="F6">
        <v>2</v>
      </c>
      <c r="I6">
        <v>64.73</v>
      </c>
      <c r="M6" s="9"/>
      <c r="N6" s="9" t="s">
        <v>46</v>
      </c>
      <c r="O6">
        <f>J11</f>
        <v>63.153333333333336</v>
      </c>
      <c r="P6">
        <f>J14</f>
        <v>64.33</v>
      </c>
      <c r="Q6">
        <f>J17</f>
        <v>65.316666666666663</v>
      </c>
    </row>
    <row r="7" spans="1:21" x14ac:dyDescent="0.25">
      <c r="A7">
        <v>6</v>
      </c>
      <c r="B7">
        <v>1</v>
      </c>
      <c r="C7">
        <v>1</v>
      </c>
      <c r="D7">
        <v>1</v>
      </c>
      <c r="E7">
        <v>2</v>
      </c>
      <c r="F7">
        <v>3</v>
      </c>
      <c r="I7">
        <v>64.709999999999994</v>
      </c>
      <c r="M7" s="9" t="s">
        <v>68</v>
      </c>
      <c r="N7" s="9" t="s">
        <v>44</v>
      </c>
      <c r="O7">
        <f>J20</f>
        <v>64.476666666666674</v>
      </c>
      <c r="P7">
        <f>J23</f>
        <v>65.256666666666675</v>
      </c>
      <c r="Q7">
        <f>J26</f>
        <v>65.69</v>
      </c>
      <c r="R7">
        <f>(O7-O8)/O7*100</f>
        <v>3.3862379155250122</v>
      </c>
      <c r="S7">
        <f>(P8-P7)/P7*100</f>
        <v>-3.9740511825101104</v>
      </c>
      <c r="T7">
        <f>(Q8-Q7)/Q7*100</f>
        <v>-3.2019079514893161</v>
      </c>
    </row>
    <row r="8" spans="1:21" x14ac:dyDescent="0.25">
      <c r="A8">
        <v>7</v>
      </c>
      <c r="B8">
        <v>1</v>
      </c>
      <c r="C8">
        <v>1</v>
      </c>
      <c r="D8">
        <v>1</v>
      </c>
      <c r="E8">
        <v>3</v>
      </c>
      <c r="F8">
        <v>1</v>
      </c>
      <c r="H8" t="s">
        <v>10</v>
      </c>
      <c r="I8">
        <v>65.56</v>
      </c>
      <c r="J8">
        <f xml:space="preserve"> AVERAGE(I8,I9,I10)</f>
        <v>65.486666666666665</v>
      </c>
      <c r="K8">
        <f>STDEV(I8,I9,I10)</f>
        <v>7.5055534994654075E-2</v>
      </c>
      <c r="L8">
        <f>K8/1.73</f>
        <v>4.3384702309048596E-2</v>
      </c>
      <c r="M8" s="9"/>
      <c r="N8" s="9" t="s">
        <v>46</v>
      </c>
      <c r="O8">
        <f>J29</f>
        <v>62.293333333333329</v>
      </c>
      <c r="P8">
        <f>J32</f>
        <v>62.663333333333327</v>
      </c>
      <c r="Q8">
        <f>J35</f>
        <v>63.586666666666666</v>
      </c>
    </row>
    <row r="9" spans="1:21" x14ac:dyDescent="0.25">
      <c r="A9">
        <v>8</v>
      </c>
      <c r="B9">
        <v>1</v>
      </c>
      <c r="C9">
        <v>1</v>
      </c>
      <c r="D9">
        <v>1</v>
      </c>
      <c r="E9">
        <v>3</v>
      </c>
      <c r="F9">
        <v>2</v>
      </c>
      <c r="I9">
        <v>65.41</v>
      </c>
      <c r="N9" s="9" t="s">
        <v>41</v>
      </c>
      <c r="O9">
        <f>L2</f>
        <v>1.6686423965017138E-2</v>
      </c>
      <c r="P9">
        <f>L29</f>
        <v>0.62321503830795089</v>
      </c>
      <c r="Q9">
        <f>L20</f>
        <v>9.7125881781337145E-2</v>
      </c>
      <c r="R9">
        <f>L29</f>
        <v>0.62321503830795089</v>
      </c>
    </row>
    <row r="10" spans="1:21" x14ac:dyDescent="0.25">
      <c r="A10">
        <v>9</v>
      </c>
      <c r="B10">
        <v>1</v>
      </c>
      <c r="C10">
        <v>1</v>
      </c>
      <c r="D10">
        <v>1</v>
      </c>
      <c r="E10">
        <v>3</v>
      </c>
      <c r="F10">
        <v>3</v>
      </c>
      <c r="I10">
        <v>65.489999999999995</v>
      </c>
      <c r="O10">
        <f>L5</f>
        <v>1.4546887158516561E-2</v>
      </c>
      <c r="P10">
        <f>L14</f>
        <v>4.0462427745663734E-2</v>
      </c>
      <c r="Q10">
        <f>L23</f>
        <v>4.1816058601564524E-2</v>
      </c>
      <c r="R10">
        <f>L32</f>
        <v>0.55450169384939796</v>
      </c>
    </row>
    <row r="11" spans="1:21" x14ac:dyDescent="0.25">
      <c r="A11">
        <v>10</v>
      </c>
      <c r="B11">
        <v>1</v>
      </c>
      <c r="C11">
        <v>2</v>
      </c>
      <c r="D11">
        <v>2</v>
      </c>
      <c r="E11">
        <v>1</v>
      </c>
      <c r="F11">
        <v>1</v>
      </c>
      <c r="G11" t="s">
        <v>6</v>
      </c>
      <c r="H11" t="s">
        <v>11</v>
      </c>
      <c r="I11">
        <v>62.78</v>
      </c>
      <c r="J11">
        <f xml:space="preserve"> AVERAGE(I11,I12,I13)</f>
        <v>63.153333333333336</v>
      </c>
      <c r="K11">
        <f>STDEV(I11,I12,I13)</f>
        <v>0.62939124027375515</v>
      </c>
      <c r="L11">
        <f>K11/1.73</f>
        <v>0.36380996547615907</v>
      </c>
      <c r="O11">
        <f>L8</f>
        <v>4.3384702309048596E-2</v>
      </c>
      <c r="P11">
        <f>L17</f>
        <v>0.33706576409336231</v>
      </c>
      <c r="Q11">
        <f>L26</f>
        <v>0.3117102604095438</v>
      </c>
      <c r="R11">
        <f>L35</f>
        <v>0.49130681121910741</v>
      </c>
    </row>
    <row r="12" spans="1:21" x14ac:dyDescent="0.25">
      <c r="A12">
        <v>11</v>
      </c>
      <c r="B12">
        <v>1</v>
      </c>
      <c r="C12">
        <v>2</v>
      </c>
      <c r="D12">
        <v>2</v>
      </c>
      <c r="E12">
        <v>1</v>
      </c>
      <c r="F12">
        <v>2</v>
      </c>
      <c r="I12">
        <v>62.8</v>
      </c>
    </row>
    <row r="13" spans="1:21" x14ac:dyDescent="0.25">
      <c r="A13">
        <v>12</v>
      </c>
      <c r="B13">
        <v>1</v>
      </c>
      <c r="C13">
        <v>2</v>
      </c>
      <c r="D13">
        <v>2</v>
      </c>
      <c r="E13">
        <v>1</v>
      </c>
      <c r="F13">
        <v>3</v>
      </c>
      <c r="G13" t="s">
        <v>6</v>
      </c>
      <c r="I13">
        <v>63.88</v>
      </c>
    </row>
    <row r="14" spans="1:21" x14ac:dyDescent="0.25">
      <c r="A14">
        <v>13</v>
      </c>
      <c r="B14">
        <v>1</v>
      </c>
      <c r="C14">
        <v>2</v>
      </c>
      <c r="D14">
        <v>2</v>
      </c>
      <c r="E14">
        <v>2</v>
      </c>
      <c r="F14">
        <v>1</v>
      </c>
      <c r="H14" t="s">
        <v>12</v>
      </c>
      <c r="I14">
        <v>64.25</v>
      </c>
      <c r="J14">
        <f xml:space="preserve"> AVERAGE(I14,I15,I16)</f>
        <v>64.33</v>
      </c>
      <c r="K14">
        <f>STDEV(I14,I15,I16)</f>
        <v>6.9999999999998258E-2</v>
      </c>
      <c r="L14">
        <f>K14/1.73</f>
        <v>4.0462427745663734E-2</v>
      </c>
    </row>
    <row r="15" spans="1:21" x14ac:dyDescent="0.25">
      <c r="A15">
        <v>14</v>
      </c>
      <c r="B15">
        <v>1</v>
      </c>
      <c r="C15">
        <v>2</v>
      </c>
      <c r="D15">
        <v>2</v>
      </c>
      <c r="E15">
        <v>2</v>
      </c>
      <c r="F15">
        <v>2</v>
      </c>
      <c r="I15">
        <v>64.36</v>
      </c>
    </row>
    <row r="16" spans="1:21" x14ac:dyDescent="0.25">
      <c r="A16">
        <v>15</v>
      </c>
      <c r="B16">
        <v>1</v>
      </c>
      <c r="C16">
        <v>2</v>
      </c>
      <c r="D16">
        <v>2</v>
      </c>
      <c r="E16">
        <v>2</v>
      </c>
      <c r="F16">
        <v>3</v>
      </c>
      <c r="I16">
        <v>64.38</v>
      </c>
    </row>
    <row r="17" spans="1:12" x14ac:dyDescent="0.25">
      <c r="A17">
        <v>16</v>
      </c>
      <c r="B17">
        <v>1</v>
      </c>
      <c r="C17">
        <v>2</v>
      </c>
      <c r="D17">
        <v>2</v>
      </c>
      <c r="E17">
        <v>3</v>
      </c>
      <c r="F17">
        <v>1</v>
      </c>
      <c r="H17" t="s">
        <v>13</v>
      </c>
      <c r="I17">
        <v>65.989999999999995</v>
      </c>
      <c r="J17">
        <f xml:space="preserve"> AVERAGE(I17,I18,I19)</f>
        <v>65.316666666666663</v>
      </c>
      <c r="K17">
        <f>STDEV(I17,I18,I19)</f>
        <v>0.58312377188151676</v>
      </c>
      <c r="L17">
        <f>K17/1.73</f>
        <v>0.33706576409336231</v>
      </c>
    </row>
    <row r="18" spans="1:12" x14ac:dyDescent="0.25">
      <c r="A18">
        <v>17</v>
      </c>
      <c r="B18">
        <v>1</v>
      </c>
      <c r="C18">
        <v>2</v>
      </c>
      <c r="D18">
        <v>2</v>
      </c>
      <c r="E18">
        <v>3</v>
      </c>
      <c r="F18">
        <v>2</v>
      </c>
      <c r="I18">
        <v>64.98</v>
      </c>
    </row>
    <row r="19" spans="1:12" x14ac:dyDescent="0.25">
      <c r="A19">
        <v>18</v>
      </c>
      <c r="B19">
        <v>1</v>
      </c>
      <c r="C19">
        <v>2</v>
      </c>
      <c r="D19">
        <v>2</v>
      </c>
      <c r="E19">
        <v>3</v>
      </c>
      <c r="F19">
        <v>3</v>
      </c>
      <c r="I19">
        <v>64.98</v>
      </c>
    </row>
    <row r="20" spans="1:12" x14ac:dyDescent="0.25">
      <c r="A20">
        <v>19</v>
      </c>
      <c r="B20" t="s">
        <v>14</v>
      </c>
      <c r="C20">
        <v>1</v>
      </c>
      <c r="D20">
        <v>1</v>
      </c>
      <c r="E20">
        <v>1</v>
      </c>
      <c r="F20">
        <v>1</v>
      </c>
      <c r="G20" t="s">
        <v>6</v>
      </c>
      <c r="H20" t="s">
        <v>8</v>
      </c>
      <c r="I20">
        <v>64.66</v>
      </c>
      <c r="J20">
        <f xml:space="preserve"> AVERAGE(I20,I21,I22)</f>
        <v>64.476666666666674</v>
      </c>
      <c r="K20">
        <f>STDEV(I20,I21,I22)</f>
        <v>0.16802777548171327</v>
      </c>
      <c r="L20">
        <f>K20/1.73</f>
        <v>9.7125881781337145E-2</v>
      </c>
    </row>
    <row r="21" spans="1:12" x14ac:dyDescent="0.25">
      <c r="A21">
        <v>20</v>
      </c>
      <c r="B21">
        <v>2</v>
      </c>
      <c r="C21">
        <v>1</v>
      </c>
      <c r="D21">
        <v>1</v>
      </c>
      <c r="E21">
        <v>1</v>
      </c>
      <c r="F21">
        <v>2</v>
      </c>
      <c r="I21">
        <v>64.33</v>
      </c>
    </row>
    <row r="22" spans="1:12" x14ac:dyDescent="0.25">
      <c r="A22">
        <v>21</v>
      </c>
      <c r="B22">
        <v>2</v>
      </c>
      <c r="C22">
        <v>1</v>
      </c>
      <c r="D22">
        <v>1</v>
      </c>
      <c r="E22">
        <v>1</v>
      </c>
      <c r="F22">
        <v>3</v>
      </c>
      <c r="I22">
        <v>64.44</v>
      </c>
    </row>
    <row r="23" spans="1:12" x14ac:dyDescent="0.25">
      <c r="A23">
        <v>22</v>
      </c>
      <c r="B23">
        <v>2</v>
      </c>
      <c r="C23">
        <v>1</v>
      </c>
      <c r="D23">
        <v>1</v>
      </c>
      <c r="E23">
        <v>2</v>
      </c>
      <c r="F23">
        <v>1</v>
      </c>
      <c r="G23" t="s">
        <v>6</v>
      </c>
      <c r="H23" t="s">
        <v>9</v>
      </c>
      <c r="I23">
        <v>65.34</v>
      </c>
      <c r="J23">
        <f xml:space="preserve"> AVERAGE(I23,I24,I25)</f>
        <v>65.256666666666675</v>
      </c>
      <c r="K23">
        <f>STDEV(I23,I24,I25)</f>
        <v>7.2341781380706627E-2</v>
      </c>
      <c r="L23">
        <f>K23/1.73</f>
        <v>4.1816058601564524E-2</v>
      </c>
    </row>
    <row r="24" spans="1:12" x14ac:dyDescent="0.25">
      <c r="A24">
        <v>23</v>
      </c>
      <c r="B24">
        <v>2</v>
      </c>
      <c r="C24">
        <v>1</v>
      </c>
      <c r="D24">
        <v>1</v>
      </c>
      <c r="E24">
        <v>2</v>
      </c>
      <c r="F24">
        <v>2</v>
      </c>
      <c r="I24">
        <v>65.209999999999994</v>
      </c>
    </row>
    <row r="25" spans="1:12" x14ac:dyDescent="0.25">
      <c r="A25">
        <v>24</v>
      </c>
      <c r="B25">
        <v>2</v>
      </c>
      <c r="C25">
        <v>1</v>
      </c>
      <c r="D25">
        <v>1</v>
      </c>
      <c r="E25">
        <v>2</v>
      </c>
      <c r="F25">
        <v>3</v>
      </c>
      <c r="I25">
        <v>65.22</v>
      </c>
    </row>
    <row r="26" spans="1:12" x14ac:dyDescent="0.25">
      <c r="A26">
        <v>25</v>
      </c>
      <c r="B26">
        <v>2</v>
      </c>
      <c r="C26">
        <v>1</v>
      </c>
      <c r="D26">
        <v>1</v>
      </c>
      <c r="E26">
        <v>3</v>
      </c>
      <c r="F26">
        <v>1</v>
      </c>
      <c r="H26" t="s">
        <v>10</v>
      </c>
      <c r="I26">
        <v>66.31</v>
      </c>
      <c r="J26">
        <f xml:space="preserve"> AVERAGE(I26,I27,I28)</f>
        <v>65.69</v>
      </c>
      <c r="K26">
        <f>STDEV(I26,I27,I28)</f>
        <v>0.5392587505085108</v>
      </c>
      <c r="L26">
        <f>K26/1.73</f>
        <v>0.3117102604095438</v>
      </c>
    </row>
    <row r="27" spans="1:12" x14ac:dyDescent="0.25">
      <c r="A27">
        <v>26</v>
      </c>
      <c r="B27">
        <v>2</v>
      </c>
      <c r="C27">
        <v>1</v>
      </c>
      <c r="D27">
        <v>1</v>
      </c>
      <c r="E27">
        <v>3</v>
      </c>
      <c r="F27">
        <v>2</v>
      </c>
      <c r="I27">
        <v>65.33</v>
      </c>
    </row>
    <row r="28" spans="1:12" x14ac:dyDescent="0.25">
      <c r="A28">
        <v>27</v>
      </c>
      <c r="B28">
        <v>2</v>
      </c>
      <c r="C28">
        <v>1</v>
      </c>
      <c r="D28">
        <v>1</v>
      </c>
      <c r="E28">
        <v>3</v>
      </c>
      <c r="F28">
        <v>3</v>
      </c>
      <c r="I28">
        <v>65.430000000000007</v>
      </c>
    </row>
    <row r="29" spans="1:12" x14ac:dyDescent="0.25">
      <c r="A29">
        <v>28</v>
      </c>
      <c r="B29">
        <v>2</v>
      </c>
      <c r="C29">
        <v>2</v>
      </c>
      <c r="D29">
        <v>2</v>
      </c>
      <c r="E29">
        <v>1</v>
      </c>
      <c r="F29">
        <v>1</v>
      </c>
      <c r="G29" t="s">
        <v>6</v>
      </c>
      <c r="H29" t="s">
        <v>11</v>
      </c>
      <c r="I29">
        <v>61.11</v>
      </c>
      <c r="J29">
        <f xml:space="preserve"> AVERAGE(I29,I30,I31)</f>
        <v>62.293333333333329</v>
      </c>
      <c r="K29">
        <f>STDEV(I29,I30,I31)</f>
        <v>1.078162016272755</v>
      </c>
      <c r="L29">
        <f>K29/1.73</f>
        <v>0.62321503830795089</v>
      </c>
    </row>
    <row r="30" spans="1:12" x14ac:dyDescent="0.25">
      <c r="A30">
        <v>29</v>
      </c>
      <c r="B30">
        <v>2</v>
      </c>
      <c r="C30">
        <v>2</v>
      </c>
      <c r="D30">
        <v>2</v>
      </c>
      <c r="E30">
        <v>1</v>
      </c>
      <c r="F30">
        <v>2</v>
      </c>
      <c r="I30">
        <v>62.55</v>
      </c>
    </row>
    <row r="31" spans="1:12" x14ac:dyDescent="0.25">
      <c r="A31">
        <v>30</v>
      </c>
      <c r="B31">
        <v>2</v>
      </c>
      <c r="C31">
        <v>2</v>
      </c>
      <c r="D31">
        <v>2</v>
      </c>
      <c r="E31">
        <v>1</v>
      </c>
      <c r="F31">
        <v>3</v>
      </c>
      <c r="I31">
        <v>63.22</v>
      </c>
    </row>
    <row r="32" spans="1:12" x14ac:dyDescent="0.25">
      <c r="A32">
        <v>31</v>
      </c>
      <c r="B32">
        <v>2</v>
      </c>
      <c r="C32">
        <v>2</v>
      </c>
      <c r="D32">
        <v>2</v>
      </c>
      <c r="E32">
        <v>2</v>
      </c>
      <c r="F32">
        <v>1</v>
      </c>
      <c r="H32" t="s">
        <v>12</v>
      </c>
      <c r="I32">
        <v>63.76</v>
      </c>
      <c r="J32">
        <f xml:space="preserve"> AVERAGE(I32,I33,I34)</f>
        <v>62.663333333333327</v>
      </c>
      <c r="K32">
        <f>STDEV(I32,I33,I34)</f>
        <v>0.95928793035945847</v>
      </c>
      <c r="L32">
        <f>K32/1.73</f>
        <v>0.55450169384939796</v>
      </c>
    </row>
    <row r="33" spans="1:12" x14ac:dyDescent="0.25">
      <c r="A33">
        <v>32</v>
      </c>
      <c r="B33">
        <v>2</v>
      </c>
      <c r="C33">
        <v>2</v>
      </c>
      <c r="D33">
        <v>2</v>
      </c>
      <c r="E33">
        <v>2</v>
      </c>
      <c r="F33">
        <v>2</v>
      </c>
      <c r="I33">
        <v>62.25</v>
      </c>
    </row>
    <row r="34" spans="1:12" x14ac:dyDescent="0.25">
      <c r="A34">
        <v>33</v>
      </c>
      <c r="B34">
        <v>2</v>
      </c>
      <c r="C34">
        <v>2</v>
      </c>
      <c r="D34">
        <v>2</v>
      </c>
      <c r="E34">
        <v>2</v>
      </c>
      <c r="F34">
        <v>3</v>
      </c>
      <c r="I34">
        <v>61.98</v>
      </c>
    </row>
    <row r="35" spans="1:12" x14ac:dyDescent="0.25">
      <c r="A35">
        <v>34</v>
      </c>
      <c r="B35">
        <v>2</v>
      </c>
      <c r="C35">
        <v>2</v>
      </c>
      <c r="D35">
        <v>2</v>
      </c>
      <c r="E35">
        <v>3</v>
      </c>
      <c r="F35">
        <v>1</v>
      </c>
      <c r="H35" t="s">
        <v>13</v>
      </c>
      <c r="I35">
        <v>62.66</v>
      </c>
      <c r="J35">
        <f xml:space="preserve"> AVERAGE(I35,I36,I37)</f>
        <v>63.586666666666666</v>
      </c>
      <c r="K35">
        <f>STDEV(I35,I36,I37)</f>
        <v>0.84996078340905579</v>
      </c>
      <c r="L35">
        <f>K35/1.73</f>
        <v>0.49130681121910741</v>
      </c>
    </row>
    <row r="36" spans="1:12" x14ac:dyDescent="0.25">
      <c r="A36">
        <v>35</v>
      </c>
      <c r="B36">
        <v>2</v>
      </c>
      <c r="C36">
        <v>2</v>
      </c>
      <c r="D36">
        <v>2</v>
      </c>
      <c r="E36">
        <v>3</v>
      </c>
      <c r="F36">
        <v>2</v>
      </c>
      <c r="I36">
        <v>64.33</v>
      </c>
    </row>
    <row r="37" spans="1:12" x14ac:dyDescent="0.25">
      <c r="A37">
        <v>36</v>
      </c>
      <c r="B37">
        <v>2</v>
      </c>
      <c r="C37">
        <v>2</v>
      </c>
      <c r="D37">
        <v>2</v>
      </c>
      <c r="E37">
        <v>3</v>
      </c>
      <c r="F37">
        <v>3</v>
      </c>
      <c r="I37">
        <v>63.77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G13" workbookViewId="0">
      <selection activeCell="M34" sqref="M34"/>
    </sheetView>
  </sheetViews>
  <sheetFormatPr defaultRowHeight="15" x14ac:dyDescent="0.25"/>
  <cols>
    <col min="8" max="8" width="24.42578125" customWidth="1"/>
    <col min="9" max="9" width="16.85546875" customWidth="1"/>
    <col min="13" max="13" width="16" customWidth="1"/>
    <col min="14" max="14" width="13.85546875" customWidth="1"/>
    <col min="16" max="16" width="10.7109375" customWidth="1"/>
    <col min="17" max="17" width="11.42578125" customWidth="1"/>
    <col min="19" max="19" width="10.5703125" customWidth="1"/>
  </cols>
  <sheetData>
    <row r="1" spans="1:2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54</v>
      </c>
      <c r="J1" t="s">
        <v>84</v>
      </c>
      <c r="K1" t="s">
        <v>40</v>
      </c>
      <c r="L1" t="s">
        <v>41</v>
      </c>
    </row>
    <row r="2" spans="1:21" ht="15.75" x14ac:dyDescent="0.25">
      <c r="A2">
        <v>1</v>
      </c>
      <c r="B2" t="s">
        <v>15</v>
      </c>
      <c r="C2">
        <v>1</v>
      </c>
      <c r="D2">
        <v>1</v>
      </c>
      <c r="E2">
        <v>1</v>
      </c>
      <c r="F2">
        <v>1</v>
      </c>
      <c r="H2" t="s">
        <v>8</v>
      </c>
      <c r="I2">
        <v>3.1530749999999999</v>
      </c>
      <c r="J2">
        <f xml:space="preserve"> AVERAGE(I2,I3,I4)</f>
        <v>3.3097700000000003</v>
      </c>
      <c r="K2">
        <f>STDEV(I2,I3,I4)</f>
        <v>0.13599388157192982</v>
      </c>
      <c r="L2">
        <f>K2/1.73</f>
        <v>7.8609180099381393E-2</v>
      </c>
      <c r="O2" s="7"/>
      <c r="P2" s="7"/>
      <c r="Q2" s="5"/>
      <c r="R2" s="8" t="s">
        <v>47</v>
      </c>
      <c r="S2" s="8" t="s">
        <v>49</v>
      </c>
      <c r="T2" s="8" t="s">
        <v>51</v>
      </c>
      <c r="U2" s="8"/>
    </row>
    <row r="3" spans="1:21" x14ac:dyDescent="0.25">
      <c r="A3">
        <v>2</v>
      </c>
      <c r="B3">
        <v>1</v>
      </c>
      <c r="C3">
        <v>1</v>
      </c>
      <c r="D3">
        <v>1</v>
      </c>
      <c r="E3">
        <v>1</v>
      </c>
      <c r="F3">
        <v>2</v>
      </c>
      <c r="I3">
        <v>3.3970250000000002</v>
      </c>
      <c r="R3" t="s">
        <v>48</v>
      </c>
      <c r="S3" t="s">
        <v>50</v>
      </c>
      <c r="T3" t="s">
        <v>52</v>
      </c>
    </row>
    <row r="4" spans="1:21" x14ac:dyDescent="0.25">
      <c r="A4">
        <v>3</v>
      </c>
      <c r="B4">
        <v>1</v>
      </c>
      <c r="C4">
        <v>1</v>
      </c>
      <c r="D4">
        <v>1</v>
      </c>
      <c r="E4">
        <v>1</v>
      </c>
      <c r="F4">
        <v>3</v>
      </c>
      <c r="I4">
        <v>3.3792100000000005</v>
      </c>
      <c r="N4" s="8"/>
      <c r="O4" s="9" t="s">
        <v>45</v>
      </c>
      <c r="P4" s="9" t="s">
        <v>42</v>
      </c>
      <c r="Q4" s="9" t="s">
        <v>43</v>
      </c>
      <c r="R4">
        <f>(O5-O6)/O5*100</f>
        <v>25.98367862419445</v>
      </c>
      <c r="S4">
        <f>(P6-P5)/P5*100</f>
        <v>-22.015134300559563</v>
      </c>
      <c r="T4">
        <f>(Q6-Q5)/Q5*100</f>
        <v>-25.98538959080086</v>
      </c>
    </row>
    <row r="5" spans="1:21" x14ac:dyDescent="0.25">
      <c r="A5">
        <v>4</v>
      </c>
      <c r="B5">
        <v>1</v>
      </c>
      <c r="C5">
        <v>1</v>
      </c>
      <c r="D5">
        <v>1</v>
      </c>
      <c r="E5">
        <v>2</v>
      </c>
      <c r="F5">
        <v>1</v>
      </c>
      <c r="H5" t="s">
        <v>9</v>
      </c>
      <c r="I5">
        <v>4.7214799999999997</v>
      </c>
      <c r="J5">
        <f xml:space="preserve"> AVERAGE(I5,I6,I7)</f>
        <v>4.546735833333333</v>
      </c>
      <c r="K5">
        <f>STDEV(I5,I6,I7)</f>
        <v>0.15215014283458053</v>
      </c>
      <c r="L5">
        <f>K5/1.73</f>
        <v>8.7948059441954066E-2</v>
      </c>
      <c r="M5" s="9" t="s">
        <v>53</v>
      </c>
      <c r="N5" s="9" t="s">
        <v>44</v>
      </c>
      <c r="O5">
        <f>J2</f>
        <v>3.3097700000000003</v>
      </c>
      <c r="P5">
        <f>J5</f>
        <v>4.546735833333333</v>
      </c>
      <c r="Q5">
        <f>J8</f>
        <v>5.837011966666668</v>
      </c>
    </row>
    <row r="6" spans="1:21" x14ac:dyDescent="0.25">
      <c r="A6">
        <v>5</v>
      </c>
      <c r="B6">
        <v>1</v>
      </c>
      <c r="C6">
        <v>1</v>
      </c>
      <c r="D6">
        <v>1</v>
      </c>
      <c r="E6">
        <v>2</v>
      </c>
      <c r="F6">
        <v>2</v>
      </c>
      <c r="I6">
        <v>4.4751124999999998</v>
      </c>
      <c r="M6" s="9"/>
      <c r="N6" s="9" t="s">
        <v>46</v>
      </c>
      <c r="O6">
        <f>J11</f>
        <v>2.4497699999999996</v>
      </c>
      <c r="P6">
        <f>J14</f>
        <v>3.5457658333333337</v>
      </c>
      <c r="Q6">
        <f>J17</f>
        <v>4.320241666666667</v>
      </c>
    </row>
    <row r="7" spans="1:21" x14ac:dyDescent="0.25">
      <c r="A7">
        <v>6</v>
      </c>
      <c r="B7">
        <v>1</v>
      </c>
      <c r="C7">
        <v>1</v>
      </c>
      <c r="D7">
        <v>1</v>
      </c>
      <c r="E7">
        <v>2</v>
      </c>
      <c r="F7">
        <v>3</v>
      </c>
      <c r="I7">
        <v>4.4436150000000003</v>
      </c>
      <c r="M7" s="9" t="s">
        <v>71</v>
      </c>
      <c r="N7" s="9" t="s">
        <v>44</v>
      </c>
      <c r="O7">
        <f>J20</f>
        <v>2.9764366666666668</v>
      </c>
      <c r="P7">
        <f>J23</f>
        <v>4.2134024999999999</v>
      </c>
      <c r="Q7">
        <f>J26</f>
        <v>5.1703453000000001</v>
      </c>
      <c r="R7">
        <f>(O7-O8)/O7*100</f>
        <v>28.893609920587377</v>
      </c>
      <c r="S7">
        <f>(P8-P7)/P7*100</f>
        <v>-20.592304358927645</v>
      </c>
      <c r="T7">
        <f>(Q8-Q7)/Q7*100</f>
        <v>-19.020721240159084</v>
      </c>
    </row>
    <row r="8" spans="1:21" x14ac:dyDescent="0.25">
      <c r="A8">
        <v>7</v>
      </c>
      <c r="B8">
        <v>1</v>
      </c>
      <c r="C8">
        <v>1</v>
      </c>
      <c r="D8">
        <v>1</v>
      </c>
      <c r="E8">
        <v>3</v>
      </c>
      <c r="F8">
        <v>1</v>
      </c>
      <c r="H8" t="s">
        <v>10</v>
      </c>
      <c r="I8">
        <v>5.9250389999999999</v>
      </c>
      <c r="J8">
        <f xml:space="preserve"> AVERAGE(I8,I9,I10)</f>
        <v>5.837011966666668</v>
      </c>
      <c r="K8">
        <f>STDEV(I8,I9,I10)</f>
        <v>0.2091767848433552</v>
      </c>
      <c r="L8">
        <f>K8/1.73</f>
        <v>0.12091143632563885</v>
      </c>
      <c r="M8" s="9"/>
      <c r="N8" s="9" t="s">
        <v>46</v>
      </c>
      <c r="O8">
        <f>J29</f>
        <v>2.1164366666666665</v>
      </c>
      <c r="P8">
        <f>J32</f>
        <v>3.3457658333333335</v>
      </c>
      <c r="Q8">
        <f>J35</f>
        <v>4.1869083333333332</v>
      </c>
    </row>
    <row r="9" spans="1:21" x14ac:dyDescent="0.25">
      <c r="A9">
        <v>8</v>
      </c>
      <c r="B9">
        <v>1</v>
      </c>
      <c r="C9">
        <v>1</v>
      </c>
      <c r="D9">
        <v>1</v>
      </c>
      <c r="E9">
        <v>3</v>
      </c>
      <c r="F9">
        <v>2</v>
      </c>
      <c r="I9">
        <v>5.9877890000000003</v>
      </c>
      <c r="N9" s="9" t="s">
        <v>41</v>
      </c>
      <c r="O9">
        <f>L2</f>
        <v>7.8609180099381393E-2</v>
      </c>
      <c r="P9">
        <f>L29</f>
        <v>0.58769891334731872</v>
      </c>
      <c r="Q9">
        <f>L20</f>
        <v>0.41220101401201342</v>
      </c>
      <c r="R9">
        <f>L29</f>
        <v>0.58769891334731872</v>
      </c>
    </row>
    <row r="10" spans="1:21" x14ac:dyDescent="0.25">
      <c r="A10">
        <v>9</v>
      </c>
      <c r="B10">
        <v>1</v>
      </c>
      <c r="C10">
        <v>1</v>
      </c>
      <c r="D10">
        <v>1</v>
      </c>
      <c r="E10">
        <v>3</v>
      </c>
      <c r="F10">
        <v>3</v>
      </c>
      <c r="I10">
        <v>5.5982079000000002</v>
      </c>
      <c r="O10">
        <f>L5</f>
        <v>8.7948059441954066E-2</v>
      </c>
      <c r="P10">
        <f>L14</f>
        <v>0.47926767208341459</v>
      </c>
      <c r="Q10">
        <f>L23</f>
        <v>0.24642102739194857</v>
      </c>
      <c r="R10">
        <f>L32</f>
        <v>0.6592010135214954</v>
      </c>
    </row>
    <row r="11" spans="1:21" x14ac:dyDescent="0.25">
      <c r="A11">
        <v>10</v>
      </c>
      <c r="B11">
        <v>1</v>
      </c>
      <c r="C11">
        <v>2</v>
      </c>
      <c r="D11">
        <v>2</v>
      </c>
      <c r="E11">
        <v>1</v>
      </c>
      <c r="F11">
        <v>1</v>
      </c>
      <c r="G11" t="s">
        <v>6</v>
      </c>
      <c r="H11" t="s">
        <v>11</v>
      </c>
      <c r="I11">
        <v>2.1530749999999999</v>
      </c>
      <c r="J11">
        <f xml:space="preserve"> AVERAGE(I11,I12,I13)</f>
        <v>2.4497699999999996</v>
      </c>
      <c r="K11">
        <f>STDEV(I11,I12,I13)</f>
        <v>0.63536559225771816</v>
      </c>
      <c r="L11">
        <f>K11/1.73</f>
        <v>0.36726334812584865</v>
      </c>
      <c r="O11">
        <f>L8</f>
        <v>0.12091143632563885</v>
      </c>
      <c r="P11">
        <f>L17</f>
        <v>0.30276613745784081</v>
      </c>
      <c r="Q11">
        <f>L26</f>
        <v>0.21495134562583629</v>
      </c>
      <c r="R11">
        <f>L35</f>
        <v>0.43596851973834205</v>
      </c>
    </row>
    <row r="12" spans="1:21" x14ac:dyDescent="0.25">
      <c r="A12">
        <v>11</v>
      </c>
      <c r="B12">
        <v>1</v>
      </c>
      <c r="C12">
        <v>2</v>
      </c>
      <c r="D12">
        <v>2</v>
      </c>
      <c r="E12">
        <v>1</v>
      </c>
      <c r="F12">
        <v>2</v>
      </c>
      <c r="I12">
        <v>2.0170249999999998</v>
      </c>
    </row>
    <row r="13" spans="1:21" x14ac:dyDescent="0.25">
      <c r="A13">
        <v>12</v>
      </c>
      <c r="B13">
        <v>1</v>
      </c>
      <c r="C13">
        <v>2</v>
      </c>
      <c r="D13">
        <v>2</v>
      </c>
      <c r="E13">
        <v>1</v>
      </c>
      <c r="F13">
        <v>3</v>
      </c>
      <c r="G13" t="s">
        <v>6</v>
      </c>
      <c r="I13">
        <v>3.1792099999999999</v>
      </c>
    </row>
    <row r="14" spans="1:21" x14ac:dyDescent="0.25">
      <c r="A14">
        <v>13</v>
      </c>
      <c r="B14">
        <v>1</v>
      </c>
      <c r="C14">
        <v>2</v>
      </c>
      <c r="D14">
        <v>2</v>
      </c>
      <c r="E14">
        <v>2</v>
      </c>
      <c r="F14">
        <v>1</v>
      </c>
      <c r="H14" t="s">
        <v>12</v>
      </c>
      <c r="I14">
        <v>2.7239475</v>
      </c>
      <c r="J14">
        <f xml:space="preserve"> AVERAGE(I14,I15,I16)</f>
        <v>3.5457658333333337</v>
      </c>
      <c r="K14">
        <f>STDEV(I14,I15,I16)</f>
        <v>0.82913307270430725</v>
      </c>
      <c r="L14">
        <f>K14/1.73</f>
        <v>0.47926767208341459</v>
      </c>
    </row>
    <row r="15" spans="1:21" x14ac:dyDescent="0.25">
      <c r="A15">
        <v>14</v>
      </c>
      <c r="B15">
        <v>1</v>
      </c>
      <c r="C15">
        <v>2</v>
      </c>
      <c r="D15">
        <v>2</v>
      </c>
      <c r="E15">
        <v>2</v>
      </c>
      <c r="F15">
        <v>2</v>
      </c>
      <c r="I15">
        <v>3.5313249999999998</v>
      </c>
    </row>
    <row r="16" spans="1:21" x14ac:dyDescent="0.25">
      <c r="A16">
        <v>15</v>
      </c>
      <c r="B16">
        <v>1</v>
      </c>
      <c r="C16">
        <v>2</v>
      </c>
      <c r="D16">
        <v>2</v>
      </c>
      <c r="E16">
        <v>2</v>
      </c>
      <c r="F16">
        <v>3</v>
      </c>
      <c r="I16">
        <v>4.3820250000000005</v>
      </c>
    </row>
    <row r="17" spans="1:12" x14ac:dyDescent="0.25">
      <c r="A17">
        <v>16</v>
      </c>
      <c r="B17">
        <v>1</v>
      </c>
      <c r="C17">
        <v>2</v>
      </c>
      <c r="D17">
        <v>2</v>
      </c>
      <c r="E17">
        <v>3</v>
      </c>
      <c r="F17">
        <v>1</v>
      </c>
      <c r="H17" t="s">
        <v>13</v>
      </c>
      <c r="I17">
        <v>4.6630399999999996</v>
      </c>
      <c r="J17">
        <f xml:space="preserve"> AVERAGE(I17,I18,I19)</f>
        <v>4.320241666666667</v>
      </c>
      <c r="K17">
        <f>STDEV(I17,I18,I19)</f>
        <v>0.52378541780206456</v>
      </c>
      <c r="L17">
        <f>K17/1.73</f>
        <v>0.30276613745784081</v>
      </c>
    </row>
    <row r="18" spans="1:12" x14ac:dyDescent="0.25">
      <c r="A18">
        <v>17</v>
      </c>
      <c r="B18">
        <v>1</v>
      </c>
      <c r="C18">
        <v>2</v>
      </c>
      <c r="D18">
        <v>2</v>
      </c>
      <c r="E18">
        <v>3</v>
      </c>
      <c r="F18">
        <v>2</v>
      </c>
      <c r="I18">
        <v>3.7173124999999998</v>
      </c>
    </row>
    <row r="19" spans="1:12" x14ac:dyDescent="0.25">
      <c r="A19">
        <v>18</v>
      </c>
      <c r="B19">
        <v>1</v>
      </c>
      <c r="C19">
        <v>2</v>
      </c>
      <c r="D19">
        <v>2</v>
      </c>
      <c r="E19">
        <v>3</v>
      </c>
      <c r="F19">
        <v>3</v>
      </c>
      <c r="I19">
        <v>4.5803725000000002</v>
      </c>
    </row>
    <row r="20" spans="1:12" x14ac:dyDescent="0.25">
      <c r="A20">
        <v>19</v>
      </c>
      <c r="B20" t="s">
        <v>14</v>
      </c>
      <c r="C20">
        <v>1</v>
      </c>
      <c r="D20">
        <v>1</v>
      </c>
      <c r="E20">
        <v>1</v>
      </c>
      <c r="F20">
        <v>1</v>
      </c>
      <c r="G20" t="s">
        <v>6</v>
      </c>
      <c r="H20" t="s">
        <v>8</v>
      </c>
      <c r="I20">
        <v>2.1530749999999999</v>
      </c>
      <c r="J20">
        <f xml:space="preserve"> AVERAGE(I20,I21,I22)</f>
        <v>2.9764366666666668</v>
      </c>
      <c r="K20">
        <f>STDEV(I20,I21,I22)</f>
        <v>0.71310775424078321</v>
      </c>
      <c r="L20">
        <f>K20/1.73</f>
        <v>0.41220101401201342</v>
      </c>
    </row>
    <row r="21" spans="1:12" x14ac:dyDescent="0.25">
      <c r="A21">
        <v>20</v>
      </c>
      <c r="B21">
        <v>2</v>
      </c>
      <c r="C21">
        <v>1</v>
      </c>
      <c r="D21">
        <v>1</v>
      </c>
      <c r="E21">
        <v>1</v>
      </c>
      <c r="F21">
        <v>2</v>
      </c>
      <c r="I21">
        <v>3.3970250000000002</v>
      </c>
    </row>
    <row r="22" spans="1:12" x14ac:dyDescent="0.25">
      <c r="A22">
        <v>21</v>
      </c>
      <c r="B22">
        <v>2</v>
      </c>
      <c r="C22">
        <v>1</v>
      </c>
      <c r="D22">
        <v>1</v>
      </c>
      <c r="E22">
        <v>1</v>
      </c>
      <c r="F22">
        <v>3</v>
      </c>
      <c r="I22">
        <v>3.3792100000000005</v>
      </c>
    </row>
    <row r="23" spans="1:12" x14ac:dyDescent="0.25">
      <c r="A23">
        <v>22</v>
      </c>
      <c r="B23">
        <v>2</v>
      </c>
      <c r="C23">
        <v>1</v>
      </c>
      <c r="D23">
        <v>1</v>
      </c>
      <c r="E23">
        <v>2</v>
      </c>
      <c r="F23">
        <v>1</v>
      </c>
      <c r="G23" t="s">
        <v>6</v>
      </c>
      <c r="H23" t="s">
        <v>9</v>
      </c>
      <c r="I23">
        <v>3.7214800000000001</v>
      </c>
      <c r="J23">
        <f xml:space="preserve"> AVERAGE(I23,I24,I25)</f>
        <v>4.2134024999999999</v>
      </c>
      <c r="K23">
        <f>STDEV(I23,I24,I25)</f>
        <v>0.42630837738807104</v>
      </c>
      <c r="L23">
        <f>K23/1.73</f>
        <v>0.24642102739194857</v>
      </c>
    </row>
    <row r="24" spans="1:12" x14ac:dyDescent="0.25">
      <c r="A24">
        <v>23</v>
      </c>
      <c r="B24">
        <v>2</v>
      </c>
      <c r="C24">
        <v>1</v>
      </c>
      <c r="D24">
        <v>1</v>
      </c>
      <c r="E24">
        <v>2</v>
      </c>
      <c r="F24">
        <v>2</v>
      </c>
      <c r="I24">
        <v>4.4751124999999998</v>
      </c>
    </row>
    <row r="25" spans="1:12" x14ac:dyDescent="0.25">
      <c r="A25">
        <v>24</v>
      </c>
      <c r="B25">
        <v>2</v>
      </c>
      <c r="C25">
        <v>1</v>
      </c>
      <c r="D25">
        <v>1</v>
      </c>
      <c r="E25">
        <v>2</v>
      </c>
      <c r="F25">
        <v>3</v>
      </c>
      <c r="I25">
        <v>4.4436150000000003</v>
      </c>
    </row>
    <row r="26" spans="1:12" x14ac:dyDescent="0.25">
      <c r="A26">
        <v>25</v>
      </c>
      <c r="B26">
        <v>2</v>
      </c>
      <c r="C26">
        <v>1</v>
      </c>
      <c r="D26">
        <v>1</v>
      </c>
      <c r="E26">
        <v>3</v>
      </c>
      <c r="F26">
        <v>1</v>
      </c>
      <c r="H26" t="s">
        <v>10</v>
      </c>
      <c r="I26">
        <v>4.9250389999999999</v>
      </c>
      <c r="J26">
        <f xml:space="preserve"> AVERAGE(I26,I27,I28)</f>
        <v>5.1703453000000001</v>
      </c>
      <c r="K26">
        <f>STDEV(I26,I27,I28)</f>
        <v>0.37186582793269679</v>
      </c>
      <c r="L26">
        <f>K26/1.73</f>
        <v>0.21495134562583629</v>
      </c>
    </row>
    <row r="27" spans="1:12" x14ac:dyDescent="0.25">
      <c r="A27">
        <v>26</v>
      </c>
      <c r="B27">
        <v>2</v>
      </c>
      <c r="C27">
        <v>1</v>
      </c>
      <c r="D27">
        <v>1</v>
      </c>
      <c r="E27">
        <v>3</v>
      </c>
      <c r="F27">
        <v>2</v>
      </c>
      <c r="I27">
        <v>4.9877890000000003</v>
      </c>
    </row>
    <row r="28" spans="1:12" x14ac:dyDescent="0.25">
      <c r="A28">
        <v>27</v>
      </c>
      <c r="B28">
        <v>2</v>
      </c>
      <c r="C28">
        <v>1</v>
      </c>
      <c r="D28">
        <v>1</v>
      </c>
      <c r="E28">
        <v>3</v>
      </c>
      <c r="F28">
        <v>3</v>
      </c>
      <c r="I28">
        <v>5.5982079000000002</v>
      </c>
    </row>
    <row r="29" spans="1:12" x14ac:dyDescent="0.25">
      <c r="A29">
        <v>28</v>
      </c>
      <c r="B29">
        <v>2</v>
      </c>
      <c r="C29">
        <v>2</v>
      </c>
      <c r="D29">
        <v>2</v>
      </c>
      <c r="E29">
        <v>1</v>
      </c>
      <c r="F29">
        <v>1</v>
      </c>
      <c r="G29" t="s">
        <v>6</v>
      </c>
      <c r="H29" t="s">
        <v>11</v>
      </c>
      <c r="I29">
        <v>1.1530750000000001</v>
      </c>
      <c r="J29">
        <f xml:space="preserve"> AVERAGE(I29,I30,I31)</f>
        <v>2.1164366666666665</v>
      </c>
      <c r="K29">
        <f>STDEV(I29,I30,I31)</f>
        <v>1.0167191200908614</v>
      </c>
      <c r="L29">
        <f>K29/1.73</f>
        <v>0.58769891334731872</v>
      </c>
    </row>
    <row r="30" spans="1:12" x14ac:dyDescent="0.25">
      <c r="A30">
        <v>29</v>
      </c>
      <c r="B30">
        <v>2</v>
      </c>
      <c r="C30">
        <v>2</v>
      </c>
      <c r="D30">
        <v>2</v>
      </c>
      <c r="E30">
        <v>1</v>
      </c>
      <c r="F30">
        <v>2</v>
      </c>
      <c r="I30">
        <v>2.0170249999999998</v>
      </c>
    </row>
    <row r="31" spans="1:12" x14ac:dyDescent="0.25">
      <c r="A31">
        <v>30</v>
      </c>
      <c r="B31">
        <v>2</v>
      </c>
      <c r="C31">
        <v>2</v>
      </c>
      <c r="D31">
        <v>2</v>
      </c>
      <c r="E31">
        <v>1</v>
      </c>
      <c r="F31">
        <v>3</v>
      </c>
      <c r="I31">
        <v>3.1792099999999999</v>
      </c>
    </row>
    <row r="32" spans="1:12" x14ac:dyDescent="0.25">
      <c r="A32">
        <v>31</v>
      </c>
      <c r="B32">
        <v>2</v>
      </c>
      <c r="C32">
        <v>2</v>
      </c>
      <c r="D32">
        <v>2</v>
      </c>
      <c r="E32">
        <v>2</v>
      </c>
      <c r="F32">
        <v>1</v>
      </c>
      <c r="H32" t="s">
        <v>12</v>
      </c>
      <c r="I32">
        <v>2.1239474999999999</v>
      </c>
      <c r="J32">
        <f xml:space="preserve"> AVERAGE(I32,I33,I34)</f>
        <v>3.3457658333333335</v>
      </c>
      <c r="K32">
        <f>STDEV(I32,I33,I34)</f>
        <v>1.1404177533921871</v>
      </c>
      <c r="L32">
        <f>K32/1.73</f>
        <v>0.6592010135214954</v>
      </c>
    </row>
    <row r="33" spans="1:12" x14ac:dyDescent="0.25">
      <c r="A33">
        <v>32</v>
      </c>
      <c r="B33">
        <v>2</v>
      </c>
      <c r="C33">
        <v>2</v>
      </c>
      <c r="D33">
        <v>2</v>
      </c>
      <c r="E33">
        <v>2</v>
      </c>
      <c r="F33">
        <v>2</v>
      </c>
      <c r="I33">
        <v>3.5313249999999998</v>
      </c>
    </row>
    <row r="34" spans="1:12" x14ac:dyDescent="0.25">
      <c r="A34">
        <v>33</v>
      </c>
      <c r="B34">
        <v>2</v>
      </c>
      <c r="C34">
        <v>2</v>
      </c>
      <c r="D34">
        <v>2</v>
      </c>
      <c r="E34">
        <v>2</v>
      </c>
      <c r="F34">
        <v>3</v>
      </c>
      <c r="I34">
        <v>4.3820250000000005</v>
      </c>
    </row>
    <row r="35" spans="1:12" x14ac:dyDescent="0.25">
      <c r="A35">
        <v>34</v>
      </c>
      <c r="B35">
        <v>2</v>
      </c>
      <c r="C35">
        <v>2</v>
      </c>
      <c r="D35">
        <v>2</v>
      </c>
      <c r="E35">
        <v>3</v>
      </c>
      <c r="F35">
        <v>1</v>
      </c>
      <c r="H35" t="s">
        <v>13</v>
      </c>
      <c r="I35">
        <v>4.6630399999999996</v>
      </c>
      <c r="J35">
        <f xml:space="preserve"> AVERAGE(I35,I36,I37)</f>
        <v>4.1869083333333332</v>
      </c>
      <c r="K35">
        <f>STDEV(I35,I36,I37)</f>
        <v>0.7542255391473317</v>
      </c>
      <c r="L35">
        <f>K35/1.73</f>
        <v>0.43596851973834205</v>
      </c>
    </row>
    <row r="36" spans="1:12" x14ac:dyDescent="0.25">
      <c r="A36">
        <v>35</v>
      </c>
      <c r="B36">
        <v>2</v>
      </c>
      <c r="C36">
        <v>2</v>
      </c>
      <c r="D36">
        <v>2</v>
      </c>
      <c r="E36">
        <v>3</v>
      </c>
      <c r="F36">
        <v>2</v>
      </c>
      <c r="I36">
        <v>3.3173124999999999</v>
      </c>
    </row>
    <row r="37" spans="1:12" x14ac:dyDescent="0.25">
      <c r="A37">
        <v>36</v>
      </c>
      <c r="B37">
        <v>2</v>
      </c>
      <c r="C37">
        <v>2</v>
      </c>
      <c r="D37">
        <v>2</v>
      </c>
      <c r="E37">
        <v>3</v>
      </c>
      <c r="F37">
        <v>3</v>
      </c>
      <c r="I37">
        <v>4.5803725000000002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Tubers  dry weight  </vt:lpstr>
      <vt:lpstr>Tubers  fresh weight </vt:lpstr>
      <vt:lpstr>Plant height </vt:lpstr>
      <vt:lpstr>Data </vt:lpstr>
      <vt:lpstr>statistical sheet </vt:lpstr>
      <vt:lpstr>number of leaves </vt:lpstr>
      <vt:lpstr>leaf area</vt:lpstr>
      <vt:lpstr>RWC</vt:lpstr>
      <vt:lpstr>Chla </vt:lpstr>
      <vt:lpstr>Chl b </vt:lpstr>
      <vt:lpstr>Total chlorophyll</vt:lpstr>
      <vt:lpstr>Carotenoids </vt:lpstr>
      <vt:lpstr>MDA</vt:lpstr>
      <vt:lpstr>H2O2</vt:lpstr>
      <vt:lpstr>Phenolics </vt:lpstr>
      <vt:lpstr>Proline (2)</vt:lpstr>
      <vt:lpstr>Total soluble proteins </vt:lpstr>
      <vt:lpstr>Anthocyanins </vt:lpstr>
      <vt:lpstr>Total soluble sugars </vt:lpstr>
      <vt:lpstr>Relative membrane permeability</vt:lpstr>
      <vt:lpstr>CAT</vt:lpstr>
      <vt:lpstr>POD</vt:lpstr>
      <vt:lpstr>SOD</vt:lpstr>
      <vt:lpstr>sd</vt:lpstr>
      <vt:lpstr>graphes</vt:lpstr>
      <vt:lpstr>Total soluble sugars1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dcterms:created xsi:type="dcterms:W3CDTF">2020-11-17T09:05:29Z</dcterms:created>
  <dcterms:modified xsi:type="dcterms:W3CDTF">2021-03-05T08:51:17Z</dcterms:modified>
</cp:coreProperties>
</file>