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ADEMIC MATTERS YHidayat\00. MANUSCRIPT\1. Penelitian Joshua\PeerJ\Uploaded\"/>
    </mc:Choice>
  </mc:AlternateContent>
  <bookViews>
    <workbookView xWindow="0" yWindow="0" windowWidth="20490" windowHeight="7755"/>
  </bookViews>
  <sheets>
    <sheet name="Laid Eggs" sheetId="6" r:id="rId1"/>
    <sheet name="Infested Fruits" sheetId="5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 l="1"/>
  <c r="J7" i="6"/>
  <c r="J8" i="6"/>
  <c r="J9" i="6"/>
  <c r="J5" i="6"/>
  <c r="J6" i="5"/>
  <c r="J7" i="5"/>
  <c r="J8" i="5"/>
  <c r="J9" i="5"/>
  <c r="J10" i="5"/>
  <c r="J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5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6" i="5"/>
  <c r="AM7" i="5"/>
  <c r="AM8" i="5"/>
  <c r="AM9" i="5"/>
  <c r="AM10" i="5"/>
  <c r="AM5" i="5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H10" i="6"/>
  <c r="I10" i="6"/>
  <c r="G10" i="6"/>
  <c r="AL9" i="6"/>
  <c r="H9" i="6"/>
  <c r="I9" i="6"/>
  <c r="G9" i="6"/>
  <c r="AL8" i="6"/>
  <c r="H8" i="6"/>
  <c r="I8" i="6"/>
  <c r="G8" i="6"/>
  <c r="AL7" i="6"/>
  <c r="H7" i="6"/>
  <c r="I7" i="6"/>
  <c r="G7" i="6"/>
  <c r="AL6" i="6"/>
  <c r="H6" i="6"/>
  <c r="I6" i="6"/>
  <c r="G6" i="6"/>
  <c r="AL5" i="6"/>
  <c r="H5" i="6"/>
  <c r="I5" i="6"/>
  <c r="G5" i="6"/>
  <c r="G8" i="5"/>
  <c r="AL5" i="5"/>
  <c r="AL6" i="5"/>
  <c r="AL7" i="5"/>
  <c r="AL8" i="5"/>
  <c r="AL9" i="5"/>
  <c r="AL10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H10" i="5"/>
  <c r="I10" i="5"/>
  <c r="G10" i="5"/>
  <c r="H9" i="5"/>
  <c r="I9" i="5"/>
  <c r="G9" i="5"/>
  <c r="H8" i="5"/>
  <c r="I8" i="5"/>
  <c r="H7" i="5"/>
  <c r="I7" i="5"/>
  <c r="G7" i="5"/>
  <c r="H6" i="5"/>
  <c r="I6" i="5"/>
  <c r="G6" i="5"/>
  <c r="H5" i="5"/>
  <c r="I5" i="5"/>
  <c r="G5" i="5"/>
</calcChain>
</file>

<file path=xl/sharedStrings.xml><?xml version="1.0" encoding="utf-8"?>
<sst xmlns="http://schemas.openxmlformats.org/spreadsheetml/2006/main" count="95" uniqueCount="31">
  <si>
    <t xml:space="preserve">Treatments </t>
  </si>
  <si>
    <t>SE</t>
  </si>
  <si>
    <t>Talc</t>
  </si>
  <si>
    <t>Calcium Oxide</t>
  </si>
  <si>
    <t>Calcium Hydroxide</t>
  </si>
  <si>
    <t>Calcium Carbonate</t>
  </si>
  <si>
    <t>Control</t>
  </si>
  <si>
    <t>Means</t>
  </si>
  <si>
    <t>SD</t>
  </si>
  <si>
    <t>Rep 1</t>
  </si>
  <si>
    <t>Rep 2</t>
  </si>
  <si>
    <t>Rep 3</t>
  </si>
  <si>
    <t>Rep 4</t>
  </si>
  <si>
    <t>Replication</t>
  </si>
  <si>
    <t>Treatments</t>
  </si>
  <si>
    <t>Infested Chili Fruits (%)</t>
  </si>
  <si>
    <t>* 1 : Chili fruit was infested by fruit fly</t>
  </si>
  <si>
    <t>Chili fruits infested by Fruit fly (%)</t>
  </si>
  <si>
    <t>Chili Fruits Infested by Fruit Fly *</t>
  </si>
  <si>
    <t xml:space="preserve">   0 : Chili fruit was not invested by fruit fly</t>
  </si>
  <si>
    <t>Deltamethrin</t>
  </si>
  <si>
    <t>Total Eggs</t>
  </si>
  <si>
    <t>Infested Fruits</t>
  </si>
  <si>
    <t>Total Fruits</t>
  </si>
  <si>
    <t>% Infested  Fruits</t>
  </si>
  <si>
    <t xml:space="preserve">Number of Fruit Fly Eggs in Chili Fruits </t>
  </si>
  <si>
    <t>Number of Fruit Fly  Eggs in Each Chili Fruit</t>
  </si>
  <si>
    <t>Reduction in Fruit Fly Infestation (%)</t>
  </si>
  <si>
    <t>Laid Eggs</t>
  </si>
  <si>
    <t>Reduction in Laid Eggs (%)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</si>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</sst>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0" fontId="0" fillId="0" borderId="2" xfId="0" applyFont="1" applyBorder="1"/>
    <xf numFmtId="0" fontId="0" fillId="0" borderId="0" xfId="0" applyBorder="1"/>
    <xf numFmtId="0" fontId="0" fillId="0" borderId="0" xfId="0"/>
    <xf numFmtId="0" fontId="0" fillId="4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0" fillId="0" borderId="4" xfId="0" applyNumberFormat="1" applyFont="1" applyBorder="1"/>
    <xf numFmtId="0" fontId="0" fillId="3" borderId="1" xfId="0" applyFont="1" applyFill="1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4" borderId="2" xfId="0" applyFont="1" applyFill="1" applyBorder="1"/>
    <xf numFmtId="0" fontId="0" fillId="4" borderId="1" xfId="0" applyFill="1" applyBorder="1" applyAlignment="1">
      <alignment horizontal="center"/>
    </xf>
    <xf numFmtId="2" fontId="0" fillId="0" borderId="0" xfId="0" applyNumberFormat="1"/>
    <xf numFmtId="0" fontId="1" fillId="0" borderId="0" xfId="0" applyFont="1" applyFill="1" applyBorder="1"/>
    <xf numFmtId="2" fontId="0" fillId="0" borderId="1" xfId="0" applyNumberFormat="1" applyFont="1" applyBorder="1"/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/>
    <xf numFmtId="2" fontId="0" fillId="0" borderId="0" xfId="0" applyNumberFormat="1" applyFont="1" applyBorder="1"/>
    <xf numFmtId="2" fontId="3" fillId="0" borderId="1" xfId="0" applyNumberFormat="1" applyFont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2" fontId="10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10" fillId="0" borderId="0" xfId="0" applyNumberFormat="1" applyFont="1" applyFill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Fill="1" applyBorder="1"/>
    <xf numFmtId="2" fontId="0" fillId="4" borderId="1" xfId="0" applyNumberFormat="1" applyFill="1" applyBorder="1"/>
    <xf numFmtId="0" fontId="8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quotePrefix="1" applyNumberFormat="1" applyFont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5"/>
  <sheetViews>
    <sheetView tabSelected="1" topLeftCell="F1" workbookViewId="0">
      <selection activeCell="G18" sqref="G18"/>
    </sheetView>
  </sheetViews>
  <sheetFormatPr defaultRowHeight="15" x14ac:dyDescent="0.25"/>
  <cols>
    <col min="1" max="1" width="9.140625" style="6"/>
    <col min="2" max="2" width="18.42578125" style="6" customWidth="1"/>
    <col min="3" max="3" width="13" style="6" customWidth="1"/>
    <col min="4" max="4" width="13.7109375" style="6" bestFit="1" customWidth="1"/>
    <col min="5" max="6" width="12.5703125" style="6" bestFit="1" customWidth="1"/>
    <col min="7" max="7" width="13.85546875" style="6" customWidth="1"/>
    <col min="8" max="9" width="9.140625" style="6"/>
    <col min="10" max="10" width="13.5703125" style="6" customWidth="1"/>
    <col min="11" max="11" width="9.140625" style="6"/>
    <col min="12" max="12" width="19.140625" style="6" customWidth="1"/>
    <col min="13" max="13" width="12.28515625" style="6" customWidth="1"/>
    <col min="14" max="14" width="5.28515625" style="6" customWidth="1"/>
    <col min="15" max="15" width="5.140625" style="6" customWidth="1"/>
    <col min="16" max="16" width="4.7109375" style="6" customWidth="1"/>
    <col min="17" max="17" width="5" style="6" customWidth="1"/>
    <col min="18" max="18" width="4" style="6" customWidth="1"/>
    <col min="19" max="19" width="4.42578125" style="6" customWidth="1"/>
    <col min="20" max="20" width="4.140625" style="6" customWidth="1"/>
    <col min="21" max="21" width="4.7109375" style="6" customWidth="1"/>
    <col min="22" max="22" width="4.5703125" style="6" customWidth="1"/>
    <col min="23" max="23" width="4.85546875" style="6" customWidth="1"/>
    <col min="24" max="24" width="3.85546875" style="6" customWidth="1"/>
    <col min="25" max="25" width="4" style="6" customWidth="1"/>
    <col min="26" max="26" width="3.5703125" style="6" customWidth="1"/>
    <col min="27" max="27" width="3.85546875" style="6" customWidth="1"/>
    <col min="28" max="29" width="4.140625" style="6" customWidth="1"/>
    <col min="30" max="30" width="4.28515625" style="6" customWidth="1"/>
    <col min="31" max="31" width="4.140625" style="6" customWidth="1"/>
    <col min="32" max="37" width="4.42578125" style="6" customWidth="1"/>
    <col min="38" max="38" width="10.5703125" style="1" customWidth="1"/>
    <col min="39" max="16384" width="9.140625" style="6"/>
  </cols>
  <sheetData>
    <row r="2" spans="2:38" ht="21" x14ac:dyDescent="0.35">
      <c r="B2" s="53" t="s">
        <v>25</v>
      </c>
      <c r="C2" s="53"/>
      <c r="D2" s="53"/>
      <c r="E2" s="53"/>
      <c r="F2" s="53"/>
      <c r="G2" s="53"/>
      <c r="H2" s="53"/>
    </row>
    <row r="3" spans="2:38" ht="15" customHeight="1" x14ac:dyDescent="0.25">
      <c r="B3" s="54" t="s">
        <v>0</v>
      </c>
      <c r="C3" s="55" t="s">
        <v>28</v>
      </c>
      <c r="D3" s="55"/>
      <c r="E3" s="55"/>
      <c r="F3" s="55"/>
      <c r="G3" s="55"/>
      <c r="H3" s="55"/>
      <c r="I3" s="55"/>
      <c r="J3" s="49" t="s">
        <v>29</v>
      </c>
      <c r="L3" s="56" t="s">
        <v>14</v>
      </c>
      <c r="M3" s="57" t="s">
        <v>13</v>
      </c>
      <c r="N3" s="59" t="s">
        <v>26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50" t="s">
        <v>21</v>
      </c>
    </row>
    <row r="4" spans="2:38" x14ac:dyDescent="0.25">
      <c r="B4" s="54"/>
      <c r="C4" s="14" t="s">
        <v>9</v>
      </c>
      <c r="D4" s="14" t="s">
        <v>10</v>
      </c>
      <c r="E4" s="14" t="s">
        <v>11</v>
      </c>
      <c r="F4" s="14" t="s">
        <v>12</v>
      </c>
      <c r="G4" s="14" t="s">
        <v>7</v>
      </c>
      <c r="H4" s="14" t="s">
        <v>8</v>
      </c>
      <c r="I4" s="14" t="s">
        <v>1</v>
      </c>
      <c r="J4" s="49"/>
      <c r="L4" s="56"/>
      <c r="M4" s="58"/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11">
        <v>7</v>
      </c>
      <c r="U4" s="11">
        <v>8</v>
      </c>
      <c r="V4" s="11">
        <v>9</v>
      </c>
      <c r="W4" s="11">
        <v>10</v>
      </c>
      <c r="X4" s="11">
        <v>11</v>
      </c>
      <c r="Y4" s="11">
        <v>12</v>
      </c>
      <c r="Z4" s="11">
        <v>13</v>
      </c>
      <c r="AA4" s="11">
        <v>14</v>
      </c>
      <c r="AB4" s="11">
        <v>15</v>
      </c>
      <c r="AC4" s="11">
        <v>16</v>
      </c>
      <c r="AD4" s="11">
        <v>17</v>
      </c>
      <c r="AE4" s="11">
        <v>18</v>
      </c>
      <c r="AF4" s="11">
        <v>19</v>
      </c>
      <c r="AG4" s="11">
        <v>20</v>
      </c>
      <c r="AH4" s="11">
        <v>21</v>
      </c>
      <c r="AI4" s="11">
        <v>22</v>
      </c>
      <c r="AJ4" s="11">
        <v>23</v>
      </c>
      <c r="AK4" s="11">
        <v>24</v>
      </c>
      <c r="AL4" s="50"/>
    </row>
    <row r="5" spans="2:38" x14ac:dyDescent="0.25">
      <c r="B5" s="4" t="s">
        <v>2</v>
      </c>
      <c r="C5" s="33">
        <v>99</v>
      </c>
      <c r="D5" s="33">
        <v>134</v>
      </c>
      <c r="E5" s="33">
        <v>126</v>
      </c>
      <c r="F5" s="33">
        <v>104</v>
      </c>
      <c r="G5" s="10">
        <f t="shared" ref="G5:G10" si="0">AVERAGE(C5:F5)</f>
        <v>115.75</v>
      </c>
      <c r="H5" s="19">
        <f t="shared" ref="H5:H10" si="1">STDEV(C5:F5)</f>
        <v>16.899211026948368</v>
      </c>
      <c r="I5" s="19">
        <f t="shared" ref="I5:I10" si="2">H5/SQRT(4)</f>
        <v>8.4496055134741841</v>
      </c>
      <c r="J5" s="42">
        <f>((190.25-G5)/190.25)*100</f>
        <v>39.159001314060447</v>
      </c>
      <c r="L5" s="4" t="s">
        <v>2</v>
      </c>
      <c r="M5" s="44">
        <v>1</v>
      </c>
      <c r="N5" s="2">
        <v>0</v>
      </c>
      <c r="O5" s="2">
        <v>0</v>
      </c>
      <c r="P5" s="2">
        <v>24</v>
      </c>
      <c r="Q5" s="2">
        <v>0</v>
      </c>
      <c r="R5" s="2">
        <v>0</v>
      </c>
      <c r="S5" s="2">
        <v>29</v>
      </c>
      <c r="T5" s="2">
        <v>0</v>
      </c>
      <c r="U5" s="2">
        <v>38</v>
      </c>
      <c r="V5" s="2">
        <v>0</v>
      </c>
      <c r="W5" s="2">
        <v>2</v>
      </c>
      <c r="X5" s="2">
        <v>0</v>
      </c>
      <c r="Y5" s="2">
        <v>6</v>
      </c>
      <c r="Z5" s="2">
        <v>0</v>
      </c>
      <c r="AA5" s="2">
        <v>0</v>
      </c>
      <c r="AB5" s="2">
        <v>0</v>
      </c>
      <c r="AC5" s="2"/>
      <c r="AD5" s="2"/>
      <c r="AE5" s="2"/>
      <c r="AF5" s="2"/>
      <c r="AG5" s="2"/>
      <c r="AH5" s="2"/>
      <c r="AI5" s="2"/>
      <c r="AJ5" s="2"/>
      <c r="AK5" s="2"/>
      <c r="AL5" s="8">
        <f t="shared" ref="AL5:AL28" si="3">SUM(N5:AK5)</f>
        <v>99</v>
      </c>
    </row>
    <row r="6" spans="2:38" x14ac:dyDescent="0.25">
      <c r="B6" s="4" t="s">
        <v>3</v>
      </c>
      <c r="C6" s="33">
        <v>27</v>
      </c>
      <c r="D6" s="33">
        <v>90</v>
      </c>
      <c r="E6" s="33">
        <v>65</v>
      </c>
      <c r="F6" s="33">
        <v>95</v>
      </c>
      <c r="G6" s="10">
        <f t="shared" si="0"/>
        <v>69.25</v>
      </c>
      <c r="H6" s="19">
        <f t="shared" si="1"/>
        <v>31.073836797752115</v>
      </c>
      <c r="I6" s="19">
        <f t="shared" si="2"/>
        <v>15.536918398876058</v>
      </c>
      <c r="J6" s="42">
        <f t="shared" ref="J6:J9" si="4">((190.25-G6)/190.25)*100</f>
        <v>63.600525624178715</v>
      </c>
      <c r="L6" s="4" t="s">
        <v>3</v>
      </c>
      <c r="M6" s="44"/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21</v>
      </c>
      <c r="V6" s="2">
        <v>0</v>
      </c>
      <c r="W6" s="2">
        <v>0</v>
      </c>
      <c r="X6" s="2">
        <v>2</v>
      </c>
      <c r="Y6" s="2">
        <v>4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/>
      <c r="AF6" s="2"/>
      <c r="AG6" s="2"/>
      <c r="AH6" s="2"/>
      <c r="AI6" s="2"/>
      <c r="AJ6" s="2"/>
      <c r="AK6" s="2"/>
      <c r="AL6" s="8">
        <f t="shared" si="3"/>
        <v>27</v>
      </c>
    </row>
    <row r="7" spans="2:38" x14ac:dyDescent="0.25">
      <c r="B7" s="4" t="s">
        <v>4</v>
      </c>
      <c r="C7" s="33">
        <v>44</v>
      </c>
      <c r="D7" s="33">
        <v>73</v>
      </c>
      <c r="E7" s="33">
        <v>47</v>
      </c>
      <c r="F7" s="33">
        <v>85</v>
      </c>
      <c r="G7" s="10">
        <f t="shared" si="0"/>
        <v>62.25</v>
      </c>
      <c r="H7" s="19">
        <f t="shared" si="1"/>
        <v>19.989580619245949</v>
      </c>
      <c r="I7" s="19">
        <f t="shared" si="2"/>
        <v>9.9947903096229744</v>
      </c>
      <c r="J7" s="42">
        <f t="shared" si="4"/>
        <v>67.27989487516426</v>
      </c>
      <c r="L7" s="4" t="s">
        <v>4</v>
      </c>
      <c r="M7" s="44"/>
      <c r="N7" s="2">
        <v>0</v>
      </c>
      <c r="O7" s="2">
        <v>0</v>
      </c>
      <c r="P7" s="2">
        <v>0</v>
      </c>
      <c r="Q7" s="2">
        <v>24</v>
      </c>
      <c r="R7" s="2">
        <v>12</v>
      </c>
      <c r="S7" s="2">
        <v>0</v>
      </c>
      <c r="T7" s="2">
        <v>0</v>
      </c>
      <c r="U7" s="2">
        <v>0</v>
      </c>
      <c r="V7" s="2">
        <v>8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  <c r="AI7" s="2"/>
      <c r="AJ7" s="2"/>
      <c r="AK7" s="2"/>
      <c r="AL7" s="8">
        <f t="shared" si="3"/>
        <v>44</v>
      </c>
    </row>
    <row r="8" spans="2:38" x14ac:dyDescent="0.25">
      <c r="B8" s="4" t="s">
        <v>5</v>
      </c>
      <c r="C8" s="33">
        <v>69</v>
      </c>
      <c r="D8" s="33">
        <v>94</v>
      </c>
      <c r="E8" s="33">
        <v>110</v>
      </c>
      <c r="F8" s="33">
        <v>119</v>
      </c>
      <c r="G8" s="10">
        <f t="shared" si="0"/>
        <v>98</v>
      </c>
      <c r="H8" s="19">
        <f t="shared" si="1"/>
        <v>21.924111536540465</v>
      </c>
      <c r="I8" s="19">
        <f t="shared" si="2"/>
        <v>10.962055768270233</v>
      </c>
      <c r="J8" s="42">
        <f t="shared" si="4"/>
        <v>48.488830486202367</v>
      </c>
      <c r="L8" s="4" t="s">
        <v>5</v>
      </c>
      <c r="M8" s="44"/>
      <c r="N8" s="2">
        <v>0</v>
      </c>
      <c r="O8" s="2">
        <v>28</v>
      </c>
      <c r="P8" s="2">
        <v>0</v>
      </c>
      <c r="Q8" s="2">
        <v>0</v>
      </c>
      <c r="R8" s="2">
        <v>0</v>
      </c>
      <c r="S8" s="2">
        <v>3</v>
      </c>
      <c r="T8" s="2">
        <v>0</v>
      </c>
      <c r="U8" s="2">
        <v>2</v>
      </c>
      <c r="V8" s="2">
        <v>0</v>
      </c>
      <c r="W8" s="2">
        <v>24</v>
      </c>
      <c r="X8" s="2">
        <v>0</v>
      </c>
      <c r="Y8" s="2">
        <v>12</v>
      </c>
      <c r="Z8" s="2">
        <v>0</v>
      </c>
      <c r="AA8" s="2">
        <v>0</v>
      </c>
      <c r="AB8" s="2">
        <v>0</v>
      </c>
      <c r="AC8" s="2">
        <v>0</v>
      </c>
      <c r="AD8" s="2"/>
      <c r="AE8" s="2"/>
      <c r="AF8" s="2"/>
      <c r="AG8" s="2"/>
      <c r="AH8" s="2"/>
      <c r="AI8" s="2"/>
      <c r="AJ8" s="2"/>
      <c r="AK8" s="2"/>
      <c r="AL8" s="8">
        <f t="shared" si="3"/>
        <v>69</v>
      </c>
    </row>
    <row r="9" spans="2:38" x14ac:dyDescent="0.25">
      <c r="B9" s="4" t="s">
        <v>20</v>
      </c>
      <c r="C9" s="33">
        <v>0</v>
      </c>
      <c r="D9" s="33">
        <v>0</v>
      </c>
      <c r="E9" s="33">
        <v>0</v>
      </c>
      <c r="F9" s="33">
        <v>0</v>
      </c>
      <c r="G9" s="10">
        <f t="shared" si="0"/>
        <v>0</v>
      </c>
      <c r="H9" s="19">
        <f t="shared" si="1"/>
        <v>0</v>
      </c>
      <c r="I9" s="19">
        <f t="shared" si="2"/>
        <v>0</v>
      </c>
      <c r="J9" s="42">
        <f t="shared" si="4"/>
        <v>100</v>
      </c>
      <c r="L9" s="4" t="s">
        <v>20</v>
      </c>
      <c r="M9" s="44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/>
      <c r="AE9" s="2"/>
      <c r="AF9" s="2"/>
      <c r="AG9" s="2"/>
      <c r="AH9" s="2"/>
      <c r="AI9" s="2"/>
      <c r="AJ9" s="2"/>
      <c r="AK9" s="2"/>
      <c r="AL9" s="8">
        <f t="shared" si="3"/>
        <v>0</v>
      </c>
    </row>
    <row r="10" spans="2:38" x14ac:dyDescent="0.25">
      <c r="B10" s="4" t="s">
        <v>6</v>
      </c>
      <c r="C10" s="33">
        <v>180</v>
      </c>
      <c r="D10" s="33">
        <v>180</v>
      </c>
      <c r="E10" s="33">
        <v>215</v>
      </c>
      <c r="F10" s="33">
        <v>186</v>
      </c>
      <c r="G10" s="10">
        <f t="shared" si="0"/>
        <v>190.25</v>
      </c>
      <c r="H10" s="19">
        <f t="shared" si="1"/>
        <v>16.740669042783207</v>
      </c>
      <c r="I10" s="19">
        <f t="shared" si="2"/>
        <v>8.3703345213916034</v>
      </c>
      <c r="J10" s="43" t="s">
        <v>30</v>
      </c>
      <c r="L10" s="4" t="s">
        <v>6</v>
      </c>
      <c r="M10" s="45"/>
      <c r="N10" s="2">
        <v>0</v>
      </c>
      <c r="O10" s="2">
        <v>82</v>
      </c>
      <c r="P10" s="2">
        <v>0</v>
      </c>
      <c r="Q10" s="2">
        <v>23</v>
      </c>
      <c r="R10" s="2">
        <v>14</v>
      </c>
      <c r="S10" s="2">
        <v>3</v>
      </c>
      <c r="T10" s="2">
        <v>8</v>
      </c>
      <c r="U10" s="2">
        <v>38</v>
      </c>
      <c r="V10" s="2">
        <v>12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8">
        <f t="shared" si="3"/>
        <v>180</v>
      </c>
    </row>
    <row r="11" spans="2:38" x14ac:dyDescent="0.25">
      <c r="L11" s="15" t="s">
        <v>2</v>
      </c>
      <c r="M11" s="46">
        <v>2</v>
      </c>
      <c r="N11" s="7">
        <v>0</v>
      </c>
      <c r="O11" s="7">
        <v>28</v>
      </c>
      <c r="P11" s="7">
        <v>0</v>
      </c>
      <c r="Q11" s="7">
        <v>0</v>
      </c>
      <c r="R11" s="7">
        <v>45</v>
      </c>
      <c r="S11" s="7">
        <v>0</v>
      </c>
      <c r="T11" s="7">
        <v>0</v>
      </c>
      <c r="U11" s="7">
        <v>54</v>
      </c>
      <c r="V11" s="7">
        <v>0</v>
      </c>
      <c r="W11" s="7">
        <v>4</v>
      </c>
      <c r="X11" s="7">
        <v>0</v>
      </c>
      <c r="Y11" s="7">
        <v>3</v>
      </c>
      <c r="Z11" s="7">
        <v>0</v>
      </c>
      <c r="AA11" s="7">
        <v>0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>
        <f t="shared" si="3"/>
        <v>134</v>
      </c>
    </row>
    <row r="12" spans="2:38" x14ac:dyDescent="0.25">
      <c r="B12" s="18"/>
      <c r="C12" s="5"/>
      <c r="D12" s="5"/>
      <c r="E12" s="5"/>
      <c r="F12" s="5"/>
      <c r="G12" s="5"/>
      <c r="L12" s="15" t="s">
        <v>3</v>
      </c>
      <c r="M12" s="46"/>
      <c r="N12" s="7">
        <v>0</v>
      </c>
      <c r="O12" s="7">
        <v>13</v>
      </c>
      <c r="P12" s="7">
        <v>9</v>
      </c>
      <c r="Q12" s="7">
        <v>0</v>
      </c>
      <c r="R12" s="7">
        <v>12</v>
      </c>
      <c r="S12" s="7">
        <v>0</v>
      </c>
      <c r="T12" s="7">
        <v>56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9">
        <f t="shared" si="3"/>
        <v>90</v>
      </c>
    </row>
    <row r="13" spans="2:38" ht="15.75" x14ac:dyDescent="0.25">
      <c r="B13" s="51"/>
      <c r="C13" s="52"/>
      <c r="D13" s="52"/>
      <c r="E13" s="52"/>
      <c r="F13" s="52"/>
      <c r="G13" s="52"/>
      <c r="H13" s="27"/>
      <c r="L13" s="15" t="s">
        <v>4</v>
      </c>
      <c r="M13" s="46"/>
      <c r="N13" s="7">
        <v>0</v>
      </c>
      <c r="O13" s="7">
        <v>0</v>
      </c>
      <c r="P13" s="7">
        <v>0</v>
      </c>
      <c r="Q13" s="7">
        <v>23</v>
      </c>
      <c r="R13" s="7">
        <v>37</v>
      </c>
      <c r="S13" s="7">
        <v>0</v>
      </c>
      <c r="T13" s="7">
        <v>0</v>
      </c>
      <c r="U13" s="7">
        <v>0</v>
      </c>
      <c r="V13" s="7">
        <v>13</v>
      </c>
      <c r="W13" s="7">
        <v>0</v>
      </c>
      <c r="X13" s="7">
        <v>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9">
        <f t="shared" si="3"/>
        <v>73</v>
      </c>
    </row>
    <row r="14" spans="2:38" ht="15.75" x14ac:dyDescent="0.25">
      <c r="B14" s="51"/>
      <c r="C14" s="37"/>
      <c r="D14" s="37"/>
      <c r="E14" s="28"/>
      <c r="F14" s="28"/>
      <c r="G14" s="52"/>
      <c r="H14" s="27"/>
      <c r="I14" s="5"/>
      <c r="J14" s="5"/>
      <c r="K14" s="5"/>
      <c r="L14" s="15" t="s">
        <v>5</v>
      </c>
      <c r="M14" s="46"/>
      <c r="N14" s="7">
        <v>0</v>
      </c>
      <c r="O14" s="7">
        <v>21</v>
      </c>
      <c r="P14" s="7">
        <v>0</v>
      </c>
      <c r="Q14" s="7">
        <v>32</v>
      </c>
      <c r="R14" s="7">
        <v>0</v>
      </c>
      <c r="S14" s="7">
        <v>0</v>
      </c>
      <c r="T14" s="7">
        <v>21</v>
      </c>
      <c r="U14" s="7">
        <v>0</v>
      </c>
      <c r="V14" s="7">
        <v>0</v>
      </c>
      <c r="W14" s="7">
        <v>8</v>
      </c>
      <c r="X14" s="7">
        <v>12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/>
      <c r="AG14" s="7"/>
      <c r="AH14" s="7"/>
      <c r="AI14" s="7"/>
      <c r="AJ14" s="7"/>
      <c r="AK14" s="7"/>
      <c r="AL14" s="9">
        <f t="shared" si="3"/>
        <v>94</v>
      </c>
    </row>
    <row r="15" spans="2:38" ht="15.75" x14ac:dyDescent="0.25">
      <c r="B15" s="29"/>
      <c r="C15" s="38"/>
      <c r="D15" s="38"/>
      <c r="E15" s="30"/>
      <c r="F15" s="30"/>
      <c r="G15" s="30"/>
      <c r="H15" s="27"/>
      <c r="L15" s="15" t="s">
        <v>20</v>
      </c>
      <c r="M15" s="46"/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/>
      <c r="AG15" s="7"/>
      <c r="AH15" s="7"/>
      <c r="AI15" s="7"/>
      <c r="AJ15" s="7"/>
      <c r="AK15" s="7"/>
      <c r="AL15" s="9">
        <f t="shared" si="3"/>
        <v>0</v>
      </c>
    </row>
    <row r="16" spans="2:38" ht="15.75" x14ac:dyDescent="0.25">
      <c r="B16" s="29"/>
      <c r="C16" s="38"/>
      <c r="D16" s="38"/>
      <c r="E16" s="30"/>
      <c r="F16" s="30"/>
      <c r="G16" s="30"/>
      <c r="H16" s="27"/>
      <c r="L16" s="15" t="s">
        <v>6</v>
      </c>
      <c r="M16" s="47"/>
      <c r="N16" s="7">
        <v>0</v>
      </c>
      <c r="O16" s="7">
        <v>12</v>
      </c>
      <c r="P16" s="7">
        <v>43</v>
      </c>
      <c r="Q16" s="7">
        <v>6</v>
      </c>
      <c r="R16" s="7">
        <v>8</v>
      </c>
      <c r="S16" s="7">
        <v>87</v>
      </c>
      <c r="T16" s="7">
        <v>8</v>
      </c>
      <c r="U16" s="7">
        <v>11</v>
      </c>
      <c r="V16" s="7">
        <v>0</v>
      </c>
      <c r="W16" s="7">
        <v>5</v>
      </c>
      <c r="X16" s="7"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9">
        <f t="shared" si="3"/>
        <v>180</v>
      </c>
    </row>
    <row r="17" spans="2:38" ht="15.75" x14ac:dyDescent="0.25">
      <c r="B17" s="29"/>
      <c r="C17" s="38"/>
      <c r="D17" s="38"/>
      <c r="E17" s="30"/>
      <c r="F17" s="30"/>
      <c r="G17" s="30"/>
      <c r="H17" s="27"/>
      <c r="L17" s="4" t="s">
        <v>2</v>
      </c>
      <c r="M17" s="44">
        <v>3</v>
      </c>
      <c r="N17" s="2">
        <v>0</v>
      </c>
      <c r="O17" s="2">
        <v>21</v>
      </c>
      <c r="P17" s="2">
        <v>0</v>
      </c>
      <c r="Q17" s="2">
        <v>0</v>
      </c>
      <c r="R17" s="2">
        <v>29</v>
      </c>
      <c r="S17" s="2">
        <v>0</v>
      </c>
      <c r="T17" s="2">
        <v>32</v>
      </c>
      <c r="U17" s="2">
        <v>0</v>
      </c>
      <c r="V17" s="2">
        <v>44</v>
      </c>
      <c r="W17" s="2">
        <v>0</v>
      </c>
      <c r="X17" s="2">
        <v>0</v>
      </c>
      <c r="Y17" s="2">
        <v>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8">
        <f t="shared" si="3"/>
        <v>126</v>
      </c>
    </row>
    <row r="18" spans="2:38" ht="15.75" x14ac:dyDescent="0.25">
      <c r="B18" s="29"/>
      <c r="C18" s="38"/>
      <c r="D18" s="38"/>
      <c r="E18" s="30"/>
      <c r="F18" s="30"/>
      <c r="G18" s="30"/>
      <c r="H18" s="27"/>
      <c r="L18" s="4" t="s">
        <v>3</v>
      </c>
      <c r="M18" s="44"/>
      <c r="N18" s="2">
        <v>0</v>
      </c>
      <c r="O18" s="2">
        <v>0</v>
      </c>
      <c r="P18" s="2">
        <v>0</v>
      </c>
      <c r="Q18" s="2">
        <v>8</v>
      </c>
      <c r="R18" s="2">
        <v>0</v>
      </c>
      <c r="S18" s="2">
        <v>12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45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8">
        <f t="shared" si="3"/>
        <v>65</v>
      </c>
    </row>
    <row r="19" spans="2:38" ht="15.75" x14ac:dyDescent="0.25">
      <c r="B19" s="28"/>
      <c r="C19" s="38"/>
      <c r="D19" s="38"/>
      <c r="E19" s="30"/>
      <c r="F19" s="30"/>
      <c r="G19" s="30"/>
      <c r="H19" s="27"/>
      <c r="L19" s="4" t="s">
        <v>4</v>
      </c>
      <c r="M19" s="44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23</v>
      </c>
      <c r="W19" s="2">
        <v>0</v>
      </c>
      <c r="X19" s="2">
        <v>0</v>
      </c>
      <c r="Y19" s="2">
        <v>24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/>
      <c r="AH19" s="2"/>
      <c r="AI19" s="2"/>
      <c r="AJ19" s="2"/>
      <c r="AK19" s="2"/>
      <c r="AL19" s="8">
        <f t="shared" si="3"/>
        <v>47</v>
      </c>
    </row>
    <row r="20" spans="2:38" ht="15.75" x14ac:dyDescent="0.25">
      <c r="B20" s="31"/>
      <c r="C20" s="30"/>
      <c r="D20" s="32"/>
      <c r="E20" s="30"/>
      <c r="F20" s="30"/>
      <c r="G20" s="30"/>
      <c r="H20" s="27"/>
      <c r="L20" s="4" t="s">
        <v>5</v>
      </c>
      <c r="M20" s="44"/>
      <c r="N20" s="2">
        <v>0</v>
      </c>
      <c r="O20" s="2">
        <v>0</v>
      </c>
      <c r="P20" s="2">
        <v>0</v>
      </c>
      <c r="Q20" s="2">
        <v>24</v>
      </c>
      <c r="R20" s="2">
        <v>0</v>
      </c>
      <c r="S20" s="2">
        <v>86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/>
      <c r="AE20" s="2"/>
      <c r="AF20" s="2"/>
      <c r="AG20" s="2"/>
      <c r="AH20" s="2"/>
      <c r="AI20" s="2"/>
      <c r="AJ20" s="2"/>
      <c r="AK20" s="2"/>
      <c r="AL20" s="8">
        <f t="shared" si="3"/>
        <v>110</v>
      </c>
    </row>
    <row r="21" spans="2:38" x14ac:dyDescent="0.25">
      <c r="B21" s="26"/>
      <c r="C21" s="26"/>
      <c r="D21" s="26"/>
      <c r="E21" s="26"/>
      <c r="F21" s="26"/>
      <c r="G21" s="26"/>
      <c r="H21" s="27"/>
      <c r="L21" s="4" t="s">
        <v>20</v>
      </c>
      <c r="M21" s="44"/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8">
        <f t="shared" si="3"/>
        <v>0</v>
      </c>
    </row>
    <row r="22" spans="2:38" x14ac:dyDescent="0.25">
      <c r="B22" s="20"/>
      <c r="C22" s="23"/>
      <c r="D22" s="23"/>
      <c r="E22" s="23"/>
      <c r="F22" s="23"/>
      <c r="G22" s="23"/>
      <c r="L22" s="4" t="s">
        <v>6</v>
      </c>
      <c r="M22" s="45"/>
      <c r="N22" s="2">
        <v>0</v>
      </c>
      <c r="O22" s="2">
        <v>6</v>
      </c>
      <c r="P22" s="2">
        <v>7</v>
      </c>
      <c r="Q22" s="2">
        <v>0</v>
      </c>
      <c r="R22" s="2">
        <v>9</v>
      </c>
      <c r="S22" s="2">
        <v>24</v>
      </c>
      <c r="T22" s="2">
        <v>0</v>
      </c>
      <c r="U22" s="2">
        <v>45</v>
      </c>
      <c r="V22" s="2">
        <v>0</v>
      </c>
      <c r="W22" s="2">
        <v>56</v>
      </c>
      <c r="X22" s="2">
        <v>12</v>
      </c>
      <c r="Y22" s="2">
        <v>0</v>
      </c>
      <c r="Z22" s="2">
        <v>54</v>
      </c>
      <c r="AA22" s="2">
        <v>0</v>
      </c>
      <c r="AB22" s="2">
        <v>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/>
      <c r="AL22" s="8">
        <f t="shared" si="3"/>
        <v>215</v>
      </c>
    </row>
    <row r="23" spans="2:38" x14ac:dyDescent="0.25">
      <c r="B23" s="21"/>
      <c r="C23" s="24"/>
      <c r="D23" s="24"/>
      <c r="E23" s="24"/>
      <c r="F23" s="24"/>
      <c r="G23" s="24"/>
      <c r="L23" s="15" t="s">
        <v>2</v>
      </c>
      <c r="M23" s="46">
        <v>4</v>
      </c>
      <c r="N23" s="7">
        <v>0</v>
      </c>
      <c r="O23" s="7">
        <v>0</v>
      </c>
      <c r="P23" s="7">
        <v>0</v>
      </c>
      <c r="Q23" s="7">
        <v>0</v>
      </c>
      <c r="R23" s="7">
        <v>34</v>
      </c>
      <c r="S23" s="7">
        <v>0</v>
      </c>
      <c r="T23" s="7">
        <v>0</v>
      </c>
      <c r="U23" s="7">
        <v>21</v>
      </c>
      <c r="V23" s="7">
        <v>0</v>
      </c>
      <c r="W23" s="7">
        <v>17</v>
      </c>
      <c r="X23" s="7">
        <v>0</v>
      </c>
      <c r="Y23" s="7">
        <v>0</v>
      </c>
      <c r="Z23" s="7">
        <v>32</v>
      </c>
      <c r="AA23" s="7">
        <v>0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9">
        <f t="shared" si="3"/>
        <v>104</v>
      </c>
    </row>
    <row r="24" spans="2:38" x14ac:dyDescent="0.25">
      <c r="B24" s="21"/>
      <c r="C24" s="24"/>
      <c r="D24" s="24"/>
      <c r="E24" s="24"/>
      <c r="F24" s="24"/>
      <c r="G24" s="24"/>
      <c r="L24" s="15" t="s">
        <v>3</v>
      </c>
      <c r="M24" s="46"/>
      <c r="N24" s="7">
        <v>0</v>
      </c>
      <c r="O24" s="7">
        <v>0</v>
      </c>
      <c r="P24" s="7">
        <v>32</v>
      </c>
      <c r="Q24" s="7">
        <v>12</v>
      </c>
      <c r="R24" s="7">
        <v>0</v>
      </c>
      <c r="S24" s="7">
        <v>51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/>
      <c r="AD24" s="7"/>
      <c r="AE24" s="7"/>
      <c r="AF24" s="7"/>
      <c r="AG24" s="7"/>
      <c r="AH24" s="7"/>
      <c r="AI24" s="7"/>
      <c r="AJ24" s="7"/>
      <c r="AK24" s="7"/>
      <c r="AL24" s="9">
        <f t="shared" si="3"/>
        <v>95</v>
      </c>
    </row>
    <row r="25" spans="2:38" x14ac:dyDescent="0.25">
      <c r="B25" s="21"/>
      <c r="C25" s="24"/>
      <c r="D25" s="24"/>
      <c r="E25" s="24"/>
      <c r="F25" s="24"/>
      <c r="G25" s="24"/>
      <c r="L25" s="15" t="s">
        <v>4</v>
      </c>
      <c r="M25" s="46"/>
      <c r="N25" s="7">
        <v>0</v>
      </c>
      <c r="O25" s="7">
        <v>0</v>
      </c>
      <c r="P25" s="7">
        <v>0</v>
      </c>
      <c r="Q25" s="7">
        <v>0</v>
      </c>
      <c r="R25" s="7">
        <v>11</v>
      </c>
      <c r="S25" s="7">
        <v>0</v>
      </c>
      <c r="T25" s="7">
        <v>0</v>
      </c>
      <c r="U25" s="7">
        <v>29</v>
      </c>
      <c r="V25" s="7">
        <v>0</v>
      </c>
      <c r="W25" s="7">
        <v>0</v>
      </c>
      <c r="X25" s="7">
        <v>45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/>
      <c r="AH25" s="7"/>
      <c r="AI25" s="7"/>
      <c r="AJ25" s="7"/>
      <c r="AK25" s="7"/>
      <c r="AL25" s="9">
        <f t="shared" si="3"/>
        <v>85</v>
      </c>
    </row>
    <row r="26" spans="2:38" x14ac:dyDescent="0.25">
      <c r="B26" s="21"/>
      <c r="C26" s="24"/>
      <c r="D26" s="24"/>
      <c r="E26" s="24"/>
      <c r="F26" s="24"/>
      <c r="G26" s="24"/>
      <c r="L26" s="15" t="s">
        <v>5</v>
      </c>
      <c r="M26" s="46"/>
      <c r="N26" s="7">
        <v>0</v>
      </c>
      <c r="O26" s="7">
        <v>17</v>
      </c>
      <c r="P26" s="7">
        <v>0</v>
      </c>
      <c r="Q26" s="7">
        <v>0</v>
      </c>
      <c r="R26" s="7">
        <v>23</v>
      </c>
      <c r="S26" s="7">
        <v>0</v>
      </c>
      <c r="T26" s="7">
        <v>0</v>
      </c>
      <c r="U26" s="7">
        <v>34</v>
      </c>
      <c r="V26" s="7">
        <v>0</v>
      </c>
      <c r="W26" s="7">
        <v>0</v>
      </c>
      <c r="X26" s="7">
        <v>0</v>
      </c>
      <c r="Y26" s="7">
        <v>45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/>
      <c r="AI26" s="7"/>
      <c r="AJ26" s="7"/>
      <c r="AK26" s="7"/>
      <c r="AL26" s="9">
        <f t="shared" si="3"/>
        <v>119</v>
      </c>
    </row>
    <row r="27" spans="2:38" x14ac:dyDescent="0.25">
      <c r="B27" s="21"/>
      <c r="C27" s="24"/>
      <c r="D27" s="24"/>
      <c r="E27" s="24"/>
      <c r="F27" s="24"/>
      <c r="G27" s="24"/>
      <c r="L27" s="15" t="s">
        <v>20</v>
      </c>
      <c r="M27" s="46"/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/>
      <c r="AF27" s="7"/>
      <c r="AG27" s="7"/>
      <c r="AH27" s="7"/>
      <c r="AI27" s="7"/>
      <c r="AJ27" s="7"/>
      <c r="AK27" s="7"/>
      <c r="AL27" s="9">
        <f t="shared" si="3"/>
        <v>0</v>
      </c>
    </row>
    <row r="28" spans="2:38" x14ac:dyDescent="0.25">
      <c r="B28" s="22"/>
      <c r="C28" s="24"/>
      <c r="D28" s="24"/>
      <c r="E28" s="24"/>
      <c r="F28" s="24"/>
      <c r="G28" s="24"/>
      <c r="L28" s="15" t="s">
        <v>6</v>
      </c>
      <c r="M28" s="47"/>
      <c r="N28" s="7">
        <v>0</v>
      </c>
      <c r="O28" s="7">
        <v>23</v>
      </c>
      <c r="P28" s="7">
        <v>21</v>
      </c>
      <c r="Q28" s="7">
        <v>0</v>
      </c>
      <c r="R28" s="7">
        <v>14</v>
      </c>
      <c r="S28" s="7">
        <v>2</v>
      </c>
      <c r="T28" s="7">
        <v>34</v>
      </c>
      <c r="U28" s="7">
        <v>18</v>
      </c>
      <c r="V28" s="7">
        <v>3</v>
      </c>
      <c r="W28" s="7">
        <v>0</v>
      </c>
      <c r="X28" s="7">
        <v>23</v>
      </c>
      <c r="Y28" s="7">
        <v>0</v>
      </c>
      <c r="Z28" s="7">
        <v>19</v>
      </c>
      <c r="AA28" s="7">
        <v>0</v>
      </c>
      <c r="AB28" s="7">
        <v>0</v>
      </c>
      <c r="AC28" s="7">
        <v>23</v>
      </c>
      <c r="AD28" s="7">
        <v>0</v>
      </c>
      <c r="AE28" s="7">
        <v>2</v>
      </c>
      <c r="AF28" s="7">
        <v>4</v>
      </c>
      <c r="AG28" s="7">
        <v>0</v>
      </c>
      <c r="AH28" s="7"/>
      <c r="AI28" s="7"/>
      <c r="AJ28" s="7"/>
      <c r="AK28" s="7"/>
      <c r="AL28" s="9">
        <f t="shared" si="3"/>
        <v>186</v>
      </c>
    </row>
    <row r="30" spans="2:38" x14ac:dyDescent="0.25">
      <c r="C30" s="17"/>
      <c r="D30" s="17"/>
      <c r="E30" s="17"/>
      <c r="F30" s="17"/>
      <c r="L30" s="48"/>
      <c r="M30" s="48"/>
      <c r="N30" s="48"/>
    </row>
    <row r="31" spans="2:38" x14ac:dyDescent="0.25">
      <c r="C31" s="17"/>
      <c r="D31" s="17"/>
      <c r="E31" s="17"/>
      <c r="F31" s="17"/>
      <c r="L31" s="12"/>
      <c r="M31" s="12"/>
      <c r="N31" s="12"/>
    </row>
    <row r="32" spans="2:38" x14ac:dyDescent="0.25">
      <c r="C32" s="17"/>
      <c r="D32" s="17"/>
      <c r="E32" s="17"/>
      <c r="F32" s="17"/>
    </row>
    <row r="33" spans="3:6" x14ac:dyDescent="0.25">
      <c r="C33" s="17"/>
      <c r="D33" s="17"/>
      <c r="E33" s="17"/>
      <c r="F33" s="17"/>
    </row>
    <row r="34" spans="3:6" x14ac:dyDescent="0.25">
      <c r="C34" s="17"/>
      <c r="D34" s="17"/>
      <c r="E34" s="17"/>
      <c r="F34" s="17"/>
    </row>
    <row r="35" spans="3:6" x14ac:dyDescent="0.25">
      <c r="C35" s="17"/>
      <c r="D35" s="17"/>
      <c r="E35" s="17"/>
      <c r="F35" s="17"/>
    </row>
  </sheetData>
  <mergeCells count="16">
    <mergeCell ref="B13:B14"/>
    <mergeCell ref="C13:F13"/>
    <mergeCell ref="G13:G14"/>
    <mergeCell ref="B2:H2"/>
    <mergeCell ref="B3:B4"/>
    <mergeCell ref="C3:I3"/>
    <mergeCell ref="M17:M22"/>
    <mergeCell ref="M23:M28"/>
    <mergeCell ref="L30:N30"/>
    <mergeCell ref="J3:J4"/>
    <mergeCell ref="AL3:AL4"/>
    <mergeCell ref="M5:M10"/>
    <mergeCell ref="M11:M16"/>
    <mergeCell ref="L3:L4"/>
    <mergeCell ref="M3:M4"/>
    <mergeCell ref="N3:AK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5"/>
  <sheetViews>
    <sheetView workbookViewId="0">
      <selection activeCell="K13" sqref="K13"/>
    </sheetView>
  </sheetViews>
  <sheetFormatPr defaultRowHeight="15" x14ac:dyDescent="0.25"/>
  <cols>
    <col min="1" max="1" width="9.140625" style="6"/>
    <col min="2" max="2" width="18.42578125" style="6" customWidth="1"/>
    <col min="3" max="3" width="13" style="6" customWidth="1"/>
    <col min="4" max="4" width="13.7109375" style="6" bestFit="1" customWidth="1"/>
    <col min="5" max="5" width="13.140625" style="6" bestFit="1" customWidth="1"/>
    <col min="6" max="6" width="16.7109375" style="6" customWidth="1"/>
    <col min="7" max="7" width="13.85546875" style="6" customWidth="1"/>
    <col min="8" max="9" width="9.140625" style="6"/>
    <col min="10" max="10" width="19.140625" style="6" customWidth="1"/>
    <col min="11" max="11" width="9.140625" style="6"/>
    <col min="12" max="12" width="19.140625" style="6" customWidth="1"/>
    <col min="13" max="13" width="12.28515625" style="6" customWidth="1"/>
    <col min="14" max="14" width="5.28515625" style="6" customWidth="1"/>
    <col min="15" max="15" width="5.140625" style="6" customWidth="1"/>
    <col min="16" max="16" width="4.7109375" style="6" customWidth="1"/>
    <col min="17" max="17" width="5" style="6" customWidth="1"/>
    <col min="18" max="18" width="4" style="6" customWidth="1"/>
    <col min="19" max="19" width="4.42578125" style="6" customWidth="1"/>
    <col min="20" max="20" width="4.140625" style="6" customWidth="1"/>
    <col min="21" max="21" width="4.7109375" style="6" customWidth="1"/>
    <col min="22" max="22" width="4.5703125" style="6" customWidth="1"/>
    <col min="23" max="23" width="4.85546875" style="6" customWidth="1"/>
    <col min="24" max="24" width="3.85546875" style="6" customWidth="1"/>
    <col min="25" max="25" width="4" style="6" customWidth="1"/>
    <col min="26" max="26" width="3.5703125" style="6" customWidth="1"/>
    <col min="27" max="27" width="3.85546875" style="6" customWidth="1"/>
    <col min="28" max="29" width="4.140625" style="6" customWidth="1"/>
    <col min="30" max="30" width="4.28515625" style="6" customWidth="1"/>
    <col min="31" max="31" width="4.140625" style="6" customWidth="1"/>
    <col min="32" max="37" width="4.42578125" style="6" customWidth="1"/>
    <col min="38" max="38" width="9" style="1" customWidth="1"/>
    <col min="39" max="39" width="7.28515625" style="6" customWidth="1"/>
    <col min="40" max="40" width="12.5703125" style="6" customWidth="1"/>
    <col min="41" max="16384" width="9.140625" style="6"/>
  </cols>
  <sheetData>
    <row r="1" spans="2:40" x14ac:dyDescent="0.25">
      <c r="B1" s="5"/>
      <c r="C1" s="5"/>
      <c r="D1" s="5"/>
      <c r="E1" s="5"/>
      <c r="F1" s="5"/>
      <c r="G1" s="5"/>
      <c r="H1" s="5"/>
    </row>
    <row r="2" spans="2:40" ht="21" x14ac:dyDescent="0.35">
      <c r="B2" s="53" t="s">
        <v>17</v>
      </c>
      <c r="C2" s="53"/>
      <c r="D2" s="53"/>
      <c r="E2" s="53"/>
      <c r="F2" s="53"/>
      <c r="G2" s="53"/>
      <c r="H2" s="53"/>
    </row>
    <row r="3" spans="2:40" ht="15" customHeight="1" x14ac:dyDescent="0.25">
      <c r="B3" s="54" t="s">
        <v>0</v>
      </c>
      <c r="C3" s="55" t="s">
        <v>15</v>
      </c>
      <c r="D3" s="55"/>
      <c r="E3" s="55"/>
      <c r="F3" s="55"/>
      <c r="G3" s="55"/>
      <c r="H3" s="55"/>
      <c r="I3" s="55"/>
      <c r="J3" s="63" t="s">
        <v>27</v>
      </c>
      <c r="L3" s="56" t="s">
        <v>14</v>
      </c>
      <c r="M3" s="57" t="s">
        <v>13</v>
      </c>
      <c r="N3" s="59" t="s">
        <v>18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64" t="s">
        <v>22</v>
      </c>
      <c r="AM3" s="62" t="s">
        <v>23</v>
      </c>
      <c r="AN3" s="62" t="s">
        <v>24</v>
      </c>
    </row>
    <row r="4" spans="2:40" x14ac:dyDescent="0.25">
      <c r="B4" s="54"/>
      <c r="C4" s="14" t="s">
        <v>9</v>
      </c>
      <c r="D4" s="14" t="s">
        <v>10</v>
      </c>
      <c r="E4" s="14" t="s">
        <v>11</v>
      </c>
      <c r="F4" s="14" t="s">
        <v>12</v>
      </c>
      <c r="G4" s="14" t="s">
        <v>7</v>
      </c>
      <c r="H4" s="14" t="s">
        <v>8</v>
      </c>
      <c r="I4" s="14" t="s">
        <v>1</v>
      </c>
      <c r="J4" s="63"/>
      <c r="L4" s="56"/>
      <c r="M4" s="58"/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11">
        <v>7</v>
      </c>
      <c r="U4" s="11">
        <v>8</v>
      </c>
      <c r="V4" s="11">
        <v>9</v>
      </c>
      <c r="W4" s="11">
        <v>10</v>
      </c>
      <c r="X4" s="11">
        <v>11</v>
      </c>
      <c r="Y4" s="11">
        <v>12</v>
      </c>
      <c r="Z4" s="11">
        <v>13</v>
      </c>
      <c r="AA4" s="11">
        <v>14</v>
      </c>
      <c r="AB4" s="11">
        <v>15</v>
      </c>
      <c r="AC4" s="11">
        <v>16</v>
      </c>
      <c r="AD4" s="11">
        <v>17</v>
      </c>
      <c r="AE4" s="11">
        <v>18</v>
      </c>
      <c r="AF4" s="11">
        <v>19</v>
      </c>
      <c r="AG4" s="11">
        <v>20</v>
      </c>
      <c r="AH4" s="11">
        <v>21</v>
      </c>
      <c r="AI4" s="11">
        <v>22</v>
      </c>
      <c r="AJ4" s="11">
        <v>23</v>
      </c>
      <c r="AK4" s="11">
        <v>24</v>
      </c>
      <c r="AL4" s="65"/>
      <c r="AM4" s="62"/>
      <c r="AN4" s="62"/>
    </row>
    <row r="5" spans="2:40" x14ac:dyDescent="0.25">
      <c r="B5" s="4" t="s">
        <v>2</v>
      </c>
      <c r="C5" s="25">
        <v>33.333333333333329</v>
      </c>
      <c r="D5" s="25">
        <v>35.714285714285715</v>
      </c>
      <c r="E5" s="25">
        <v>33.333333333333329</v>
      </c>
      <c r="F5" s="25">
        <v>28.571428571428569</v>
      </c>
      <c r="G5" s="10">
        <f t="shared" ref="G5:G10" si="0">AVERAGE(C5:F5)</f>
        <v>32.738095238095234</v>
      </c>
      <c r="H5" s="3">
        <f t="shared" ref="H5:H10" si="1">STDEV(C5:F5)</f>
        <v>2.9959660457423616</v>
      </c>
      <c r="I5" s="3">
        <f t="shared" ref="I5:I10" si="2">H5/SQRT(4)</f>
        <v>1.4979830228711808</v>
      </c>
      <c r="J5" s="41">
        <f>((55.464-G5)/55.464)*100</f>
        <v>40.974153977182972</v>
      </c>
      <c r="L5" s="4" t="s">
        <v>2</v>
      </c>
      <c r="M5" s="44">
        <v>1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1</v>
      </c>
      <c r="T5" s="2">
        <v>0</v>
      </c>
      <c r="U5" s="2">
        <v>1</v>
      </c>
      <c r="V5" s="2">
        <v>0</v>
      </c>
      <c r="W5" s="2">
        <v>1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/>
      <c r="AD5" s="2"/>
      <c r="AE5" s="2"/>
      <c r="AF5" s="2"/>
      <c r="AG5" s="2"/>
      <c r="AH5" s="2"/>
      <c r="AI5" s="2"/>
      <c r="AJ5" s="2"/>
      <c r="AK5" s="2"/>
      <c r="AL5" s="8">
        <f t="shared" ref="AL5:AL28" si="3">SUM(N5:AK5)</f>
        <v>5</v>
      </c>
      <c r="AM5" s="13">
        <f>COUNT(N5:AK5)</f>
        <v>15</v>
      </c>
      <c r="AN5" s="34">
        <f>(AL5/AM5)*100</f>
        <v>33.333333333333329</v>
      </c>
    </row>
    <row r="6" spans="2:40" x14ac:dyDescent="0.25">
      <c r="B6" s="4" t="s">
        <v>3</v>
      </c>
      <c r="C6" s="25">
        <v>17.647058823529413</v>
      </c>
      <c r="D6" s="25">
        <v>33.333333333333329</v>
      </c>
      <c r="E6" s="25">
        <v>12.5</v>
      </c>
      <c r="F6" s="25">
        <v>20</v>
      </c>
      <c r="G6" s="10">
        <f t="shared" si="0"/>
        <v>20.870098039215684</v>
      </c>
      <c r="H6" s="3">
        <f t="shared" si="1"/>
        <v>8.8794862382595259</v>
      </c>
      <c r="I6" s="3">
        <f t="shared" si="2"/>
        <v>4.4397431191297629</v>
      </c>
      <c r="J6" s="41">
        <f t="shared" ref="J6:J10" si="4">((55.464-G6)/55.464)*100</f>
        <v>62.371812276042682</v>
      </c>
      <c r="L6" s="4" t="s">
        <v>3</v>
      </c>
      <c r="M6" s="44"/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1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/>
      <c r="AF6" s="2"/>
      <c r="AG6" s="2"/>
      <c r="AH6" s="2"/>
      <c r="AI6" s="2"/>
      <c r="AJ6" s="2"/>
      <c r="AK6" s="2"/>
      <c r="AL6" s="8">
        <f t="shared" si="3"/>
        <v>3</v>
      </c>
      <c r="AM6" s="13">
        <f t="shared" ref="AM6:AM28" si="5">COUNT(N6:AK6)</f>
        <v>17</v>
      </c>
      <c r="AN6" s="35">
        <f t="shared" ref="AN6:AN28" si="6">(AL6/AM6)*100</f>
        <v>17.647058823529413</v>
      </c>
    </row>
    <row r="7" spans="2:40" x14ac:dyDescent="0.25">
      <c r="B7" s="4" t="s">
        <v>4</v>
      </c>
      <c r="C7" s="25">
        <v>20</v>
      </c>
      <c r="D7" s="25">
        <v>27.27272727272727</v>
      </c>
      <c r="E7" s="25">
        <v>10.526315789473683</v>
      </c>
      <c r="F7" s="25">
        <v>15.789473684210526</v>
      </c>
      <c r="G7" s="10">
        <f t="shared" si="0"/>
        <v>18.397129186602868</v>
      </c>
      <c r="H7" s="3">
        <f t="shared" si="1"/>
        <v>7.073306793441593</v>
      </c>
      <c r="I7" s="3">
        <f t="shared" si="2"/>
        <v>3.5366533967207965</v>
      </c>
      <c r="J7" s="41">
        <f t="shared" si="4"/>
        <v>66.8305041349292</v>
      </c>
      <c r="L7" s="4" t="s">
        <v>4</v>
      </c>
      <c r="M7" s="44"/>
      <c r="N7" s="2">
        <v>0</v>
      </c>
      <c r="O7" s="2">
        <v>0</v>
      </c>
      <c r="P7" s="2">
        <v>0</v>
      </c>
      <c r="Q7" s="2">
        <v>1</v>
      </c>
      <c r="R7" s="2">
        <v>1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  <c r="AI7" s="2"/>
      <c r="AJ7" s="2"/>
      <c r="AK7" s="2"/>
      <c r="AL7" s="8">
        <f t="shared" si="3"/>
        <v>3</v>
      </c>
      <c r="AM7" s="13">
        <f t="shared" si="5"/>
        <v>15</v>
      </c>
      <c r="AN7" s="35">
        <f t="shared" si="6"/>
        <v>20</v>
      </c>
    </row>
    <row r="8" spans="2:40" x14ac:dyDescent="0.25">
      <c r="B8" s="4" t="s">
        <v>5</v>
      </c>
      <c r="C8" s="25">
        <v>31.25</v>
      </c>
      <c r="D8" s="25">
        <v>27.777777777777779</v>
      </c>
      <c r="E8" s="25">
        <v>12.5</v>
      </c>
      <c r="F8" s="25">
        <v>20</v>
      </c>
      <c r="G8" s="10">
        <f t="shared" si="0"/>
        <v>22.881944444444443</v>
      </c>
      <c r="H8" s="3">
        <f t="shared" si="1"/>
        <v>8.3682716661812826</v>
      </c>
      <c r="I8" s="3">
        <f t="shared" si="2"/>
        <v>4.1841358330906413</v>
      </c>
      <c r="J8" s="41">
        <f t="shared" si="4"/>
        <v>58.744510954052274</v>
      </c>
      <c r="L8" s="4" t="s">
        <v>5</v>
      </c>
      <c r="M8" s="44"/>
      <c r="N8" s="2">
        <v>0</v>
      </c>
      <c r="O8" s="2">
        <v>1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1</v>
      </c>
      <c r="Z8" s="2">
        <v>0</v>
      </c>
      <c r="AA8" s="2">
        <v>0</v>
      </c>
      <c r="AB8" s="2">
        <v>0</v>
      </c>
      <c r="AC8" s="2">
        <v>0</v>
      </c>
      <c r="AD8" s="2"/>
      <c r="AE8" s="2"/>
      <c r="AF8" s="2"/>
      <c r="AG8" s="2"/>
      <c r="AH8" s="2"/>
      <c r="AI8" s="2"/>
      <c r="AJ8" s="2"/>
      <c r="AK8" s="2"/>
      <c r="AL8" s="8">
        <f t="shared" si="3"/>
        <v>5</v>
      </c>
      <c r="AM8" s="13">
        <f t="shared" si="5"/>
        <v>16</v>
      </c>
      <c r="AN8" s="35">
        <f t="shared" si="6"/>
        <v>31.25</v>
      </c>
    </row>
    <row r="9" spans="2:40" x14ac:dyDescent="0.25">
      <c r="B9" s="4" t="s">
        <v>20</v>
      </c>
      <c r="C9" s="25">
        <v>0</v>
      </c>
      <c r="D9" s="25">
        <v>0</v>
      </c>
      <c r="E9" s="25">
        <v>0</v>
      </c>
      <c r="F9" s="25">
        <v>0</v>
      </c>
      <c r="G9" s="10">
        <f t="shared" si="0"/>
        <v>0</v>
      </c>
      <c r="H9" s="3">
        <f t="shared" si="1"/>
        <v>0</v>
      </c>
      <c r="I9" s="3">
        <f t="shared" si="2"/>
        <v>0</v>
      </c>
      <c r="J9" s="41">
        <f t="shared" si="4"/>
        <v>100</v>
      </c>
      <c r="L9" s="4" t="s">
        <v>20</v>
      </c>
      <c r="M9" s="44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/>
      <c r="AE9" s="2"/>
      <c r="AF9" s="2"/>
      <c r="AG9" s="2"/>
      <c r="AH9" s="2"/>
      <c r="AI9" s="2"/>
      <c r="AJ9" s="2"/>
      <c r="AK9" s="2"/>
      <c r="AL9" s="8">
        <f t="shared" si="3"/>
        <v>0</v>
      </c>
      <c r="AM9" s="13">
        <f t="shared" si="5"/>
        <v>16</v>
      </c>
      <c r="AN9" s="35">
        <f t="shared" si="6"/>
        <v>0</v>
      </c>
    </row>
    <row r="10" spans="2:40" x14ac:dyDescent="0.25">
      <c r="B10" s="4" t="s">
        <v>6</v>
      </c>
      <c r="C10" s="25">
        <v>50</v>
      </c>
      <c r="D10" s="25">
        <v>72.727272727272705</v>
      </c>
      <c r="E10" s="25">
        <v>39.130434782608695</v>
      </c>
      <c r="F10" s="25">
        <v>60</v>
      </c>
      <c r="G10" s="10">
        <f t="shared" si="0"/>
        <v>55.464426877470352</v>
      </c>
      <c r="H10" s="3">
        <f t="shared" si="1"/>
        <v>14.320574118357063</v>
      </c>
      <c r="I10" s="3">
        <f t="shared" si="2"/>
        <v>7.1602870591785317</v>
      </c>
      <c r="J10" s="41">
        <f t="shared" si="4"/>
        <v>-7.696478262536132E-4</v>
      </c>
      <c r="L10" s="4" t="s">
        <v>6</v>
      </c>
      <c r="M10" s="45"/>
      <c r="N10" s="2">
        <v>0</v>
      </c>
      <c r="O10" s="2">
        <v>1</v>
      </c>
      <c r="P10" s="2">
        <v>0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8">
        <f t="shared" si="3"/>
        <v>7</v>
      </c>
      <c r="AM10" s="13">
        <f t="shared" si="5"/>
        <v>14</v>
      </c>
      <c r="AN10" s="35">
        <f t="shared" si="6"/>
        <v>50</v>
      </c>
    </row>
    <row r="11" spans="2:40" x14ac:dyDescent="0.25">
      <c r="L11" s="15" t="s">
        <v>2</v>
      </c>
      <c r="M11" s="46">
        <v>2</v>
      </c>
      <c r="N11" s="7">
        <v>0</v>
      </c>
      <c r="O11" s="7">
        <v>1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1</v>
      </c>
      <c r="V11" s="7">
        <v>0</v>
      </c>
      <c r="W11" s="7">
        <v>1</v>
      </c>
      <c r="X11" s="7">
        <v>0</v>
      </c>
      <c r="Y11" s="7">
        <v>1</v>
      </c>
      <c r="Z11" s="7">
        <v>0</v>
      </c>
      <c r="AA11" s="7">
        <v>0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>
        <f t="shared" si="3"/>
        <v>5</v>
      </c>
      <c r="AM11" s="16">
        <f t="shared" si="5"/>
        <v>14</v>
      </c>
      <c r="AN11" s="36">
        <f t="shared" si="6"/>
        <v>35.714285714285715</v>
      </c>
    </row>
    <row r="12" spans="2:40" x14ac:dyDescent="0.25">
      <c r="B12" s="18"/>
      <c r="C12" s="5"/>
      <c r="D12" s="5"/>
      <c r="E12" s="5"/>
      <c r="F12" s="5"/>
      <c r="G12" s="5"/>
      <c r="L12" s="15" t="s">
        <v>3</v>
      </c>
      <c r="M12" s="46"/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0</v>
      </c>
      <c r="T12" s="7">
        <v>1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9">
        <f t="shared" si="3"/>
        <v>4</v>
      </c>
      <c r="AM12" s="16">
        <f t="shared" si="5"/>
        <v>12</v>
      </c>
      <c r="AN12" s="36">
        <f t="shared" si="6"/>
        <v>33.333333333333329</v>
      </c>
    </row>
    <row r="13" spans="2:40" ht="15.75" x14ac:dyDescent="0.25">
      <c r="B13" s="51"/>
      <c r="C13" s="52"/>
      <c r="D13" s="52"/>
      <c r="E13" s="52"/>
      <c r="F13" s="52"/>
      <c r="G13" s="52"/>
      <c r="H13" s="27"/>
      <c r="L13" s="15" t="s">
        <v>4</v>
      </c>
      <c r="M13" s="46"/>
      <c r="N13" s="7">
        <v>0</v>
      </c>
      <c r="O13" s="7">
        <v>0</v>
      </c>
      <c r="P13" s="7">
        <v>0</v>
      </c>
      <c r="Q13" s="7">
        <v>1</v>
      </c>
      <c r="R13" s="7">
        <v>1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9">
        <f t="shared" si="3"/>
        <v>3</v>
      </c>
      <c r="AM13" s="16">
        <f t="shared" si="5"/>
        <v>11</v>
      </c>
      <c r="AN13" s="36">
        <f t="shared" si="6"/>
        <v>27.27272727272727</v>
      </c>
    </row>
    <row r="14" spans="2:40" ht="15.75" x14ac:dyDescent="0.25">
      <c r="B14" s="51"/>
      <c r="C14" s="37"/>
      <c r="D14" s="37"/>
      <c r="E14" s="39"/>
      <c r="F14" s="40"/>
      <c r="G14" s="52"/>
      <c r="H14" s="27"/>
      <c r="I14" s="5"/>
      <c r="J14" s="5"/>
      <c r="K14" s="5"/>
      <c r="L14" s="15" t="s">
        <v>5</v>
      </c>
      <c r="M14" s="46"/>
      <c r="N14" s="7">
        <v>0</v>
      </c>
      <c r="O14" s="7">
        <v>1</v>
      </c>
      <c r="P14" s="7">
        <v>0</v>
      </c>
      <c r="Q14" s="7">
        <v>1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1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/>
      <c r="AG14" s="7"/>
      <c r="AH14" s="7"/>
      <c r="AI14" s="7"/>
      <c r="AJ14" s="7"/>
      <c r="AK14" s="7"/>
      <c r="AL14" s="9">
        <f t="shared" si="3"/>
        <v>5</v>
      </c>
      <c r="AM14" s="16">
        <f t="shared" si="5"/>
        <v>18</v>
      </c>
      <c r="AN14" s="36">
        <f t="shared" si="6"/>
        <v>27.777777777777779</v>
      </c>
    </row>
    <row r="15" spans="2:40" ht="15.75" x14ac:dyDescent="0.25">
      <c r="B15" s="29"/>
      <c r="C15" s="38"/>
      <c r="D15" s="38"/>
      <c r="E15" s="30"/>
      <c r="F15" s="38"/>
      <c r="G15" s="30"/>
      <c r="H15" s="27"/>
      <c r="L15" s="15" t="s">
        <v>20</v>
      </c>
      <c r="M15" s="46"/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/>
      <c r="AG15" s="7"/>
      <c r="AH15" s="7"/>
      <c r="AI15" s="7"/>
      <c r="AJ15" s="7"/>
      <c r="AK15" s="7"/>
      <c r="AL15" s="9">
        <f t="shared" si="3"/>
        <v>0</v>
      </c>
      <c r="AM15" s="16">
        <f t="shared" si="5"/>
        <v>18</v>
      </c>
      <c r="AN15" s="36">
        <f t="shared" si="6"/>
        <v>0</v>
      </c>
    </row>
    <row r="16" spans="2:40" ht="15.75" x14ac:dyDescent="0.25">
      <c r="B16" s="29"/>
      <c r="C16" s="38"/>
      <c r="D16" s="38"/>
      <c r="E16" s="30"/>
      <c r="F16" s="38"/>
      <c r="G16" s="30"/>
      <c r="H16" s="27"/>
      <c r="L16" s="15" t="s">
        <v>6</v>
      </c>
      <c r="M16" s="47"/>
      <c r="N16" s="7">
        <v>0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0</v>
      </c>
      <c r="W16" s="7">
        <v>1</v>
      </c>
      <c r="X16" s="7"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9">
        <f t="shared" si="3"/>
        <v>8</v>
      </c>
      <c r="AM16" s="16">
        <f t="shared" si="5"/>
        <v>11</v>
      </c>
      <c r="AN16" s="36">
        <f t="shared" si="6"/>
        <v>72.727272727272734</v>
      </c>
    </row>
    <row r="17" spans="2:40" ht="15.75" x14ac:dyDescent="0.25">
      <c r="B17" s="29"/>
      <c r="C17" s="38"/>
      <c r="D17" s="38"/>
      <c r="E17" s="30"/>
      <c r="F17" s="38"/>
      <c r="G17" s="30"/>
      <c r="H17" s="27"/>
      <c r="L17" s="4" t="s">
        <v>2</v>
      </c>
      <c r="M17" s="44">
        <v>3</v>
      </c>
      <c r="N17" s="2">
        <v>0</v>
      </c>
      <c r="O17" s="2">
        <v>1</v>
      </c>
      <c r="P17" s="2">
        <v>0</v>
      </c>
      <c r="Q17" s="2">
        <v>0</v>
      </c>
      <c r="R17" s="2">
        <v>1</v>
      </c>
      <c r="S17" s="2">
        <v>0</v>
      </c>
      <c r="T17" s="2">
        <v>1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8">
        <f t="shared" si="3"/>
        <v>4</v>
      </c>
      <c r="AM17" s="13">
        <f t="shared" si="5"/>
        <v>12</v>
      </c>
      <c r="AN17" s="34">
        <f t="shared" si="6"/>
        <v>33.333333333333329</v>
      </c>
    </row>
    <row r="18" spans="2:40" ht="15.75" x14ac:dyDescent="0.25">
      <c r="B18" s="29"/>
      <c r="C18" s="38"/>
      <c r="D18" s="38"/>
      <c r="E18" s="30"/>
      <c r="F18" s="38"/>
      <c r="G18" s="30"/>
      <c r="H18" s="27"/>
      <c r="L18" s="4" t="s">
        <v>3</v>
      </c>
      <c r="M18" s="44"/>
      <c r="N18" s="2">
        <v>0</v>
      </c>
      <c r="O18" s="2">
        <v>0</v>
      </c>
      <c r="P18" s="2">
        <v>0</v>
      </c>
      <c r="Q18" s="2">
        <v>1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8">
        <f t="shared" si="3"/>
        <v>3</v>
      </c>
      <c r="AM18" s="13">
        <f t="shared" si="5"/>
        <v>24</v>
      </c>
      <c r="AN18" s="34">
        <f t="shared" si="6"/>
        <v>12.5</v>
      </c>
    </row>
    <row r="19" spans="2:40" ht="15.75" x14ac:dyDescent="0.25">
      <c r="B19" s="28"/>
      <c r="C19" s="38"/>
      <c r="D19" s="38"/>
      <c r="E19" s="30"/>
      <c r="F19" s="38"/>
      <c r="G19" s="30"/>
      <c r="H19" s="27"/>
      <c r="L19" s="4" t="s">
        <v>4</v>
      </c>
      <c r="M19" s="44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/>
      <c r="AH19" s="2"/>
      <c r="AI19" s="2"/>
      <c r="AJ19" s="2"/>
      <c r="AK19" s="2"/>
      <c r="AL19" s="8">
        <f t="shared" si="3"/>
        <v>2</v>
      </c>
      <c r="AM19" s="13">
        <f t="shared" si="5"/>
        <v>19</v>
      </c>
      <c r="AN19" s="34">
        <f t="shared" si="6"/>
        <v>10.526315789473683</v>
      </c>
    </row>
    <row r="20" spans="2:40" ht="15.75" x14ac:dyDescent="0.25">
      <c r="B20" s="31"/>
      <c r="C20" s="30"/>
      <c r="D20" s="32"/>
      <c r="E20" s="30"/>
      <c r="F20" s="30"/>
      <c r="G20" s="30"/>
      <c r="H20" s="27"/>
      <c r="L20" s="4" t="s">
        <v>5</v>
      </c>
      <c r="M20" s="44"/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/>
      <c r="AE20" s="2"/>
      <c r="AF20" s="2"/>
      <c r="AG20" s="2"/>
      <c r="AH20" s="2"/>
      <c r="AI20" s="2"/>
      <c r="AJ20" s="2"/>
      <c r="AK20" s="2"/>
      <c r="AL20" s="8">
        <f t="shared" si="3"/>
        <v>2</v>
      </c>
      <c r="AM20" s="13">
        <f t="shared" si="5"/>
        <v>16</v>
      </c>
      <c r="AN20" s="34">
        <f t="shared" si="6"/>
        <v>12.5</v>
      </c>
    </row>
    <row r="21" spans="2:40" x14ac:dyDescent="0.25">
      <c r="B21" s="26"/>
      <c r="C21" s="26"/>
      <c r="D21" s="26"/>
      <c r="E21" s="26"/>
      <c r="F21" s="26"/>
      <c r="G21" s="26"/>
      <c r="H21" s="27"/>
      <c r="L21" s="4" t="s">
        <v>20</v>
      </c>
      <c r="M21" s="44"/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8">
        <f t="shared" si="3"/>
        <v>0</v>
      </c>
      <c r="AM21" s="13">
        <f t="shared" si="5"/>
        <v>12</v>
      </c>
      <c r="AN21" s="34">
        <f t="shared" si="6"/>
        <v>0</v>
      </c>
    </row>
    <row r="22" spans="2:40" x14ac:dyDescent="0.25">
      <c r="B22" s="20"/>
      <c r="C22" s="23"/>
      <c r="D22" s="23"/>
      <c r="E22" s="23"/>
      <c r="F22" s="23"/>
      <c r="G22" s="23"/>
      <c r="L22" s="4" t="s">
        <v>6</v>
      </c>
      <c r="M22" s="45"/>
      <c r="N22" s="2">
        <v>0</v>
      </c>
      <c r="O22" s="2">
        <v>1</v>
      </c>
      <c r="P22" s="2">
        <v>1</v>
      </c>
      <c r="Q22" s="2">
        <v>0</v>
      </c>
      <c r="R22" s="2">
        <v>1</v>
      </c>
      <c r="S22" s="2">
        <v>1</v>
      </c>
      <c r="T22" s="2">
        <v>0</v>
      </c>
      <c r="U22" s="2">
        <v>1</v>
      </c>
      <c r="V22" s="2">
        <v>0</v>
      </c>
      <c r="W22" s="2">
        <v>1</v>
      </c>
      <c r="X22" s="2">
        <v>1</v>
      </c>
      <c r="Y22" s="2">
        <v>0</v>
      </c>
      <c r="Z22" s="2">
        <v>1</v>
      </c>
      <c r="AA22" s="2">
        <v>0</v>
      </c>
      <c r="AB22" s="2">
        <v>1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/>
      <c r="AL22" s="8">
        <f t="shared" si="3"/>
        <v>9</v>
      </c>
      <c r="AM22" s="13">
        <f t="shared" si="5"/>
        <v>23</v>
      </c>
      <c r="AN22" s="34">
        <f t="shared" si="6"/>
        <v>39.130434782608695</v>
      </c>
    </row>
    <row r="23" spans="2:40" x14ac:dyDescent="0.25">
      <c r="B23" s="21"/>
      <c r="C23" s="24"/>
      <c r="D23" s="24"/>
      <c r="E23" s="24"/>
      <c r="F23" s="24"/>
      <c r="G23" s="24"/>
      <c r="L23" s="15" t="s">
        <v>2</v>
      </c>
      <c r="M23" s="46">
        <v>4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1</v>
      </c>
      <c r="AA23" s="7">
        <v>0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9">
        <f t="shared" si="3"/>
        <v>4</v>
      </c>
      <c r="AM23" s="16">
        <f t="shared" si="5"/>
        <v>14</v>
      </c>
      <c r="AN23" s="36">
        <f t="shared" si="6"/>
        <v>28.571428571428569</v>
      </c>
    </row>
    <row r="24" spans="2:40" x14ac:dyDescent="0.25">
      <c r="B24" s="21"/>
      <c r="C24" s="24"/>
      <c r="D24" s="24"/>
      <c r="E24" s="24"/>
      <c r="F24" s="24"/>
      <c r="G24" s="24"/>
      <c r="L24" s="15" t="s">
        <v>3</v>
      </c>
      <c r="M24" s="46"/>
      <c r="N24" s="7">
        <v>0</v>
      </c>
      <c r="O24" s="7">
        <v>0</v>
      </c>
      <c r="P24" s="7">
        <v>1</v>
      </c>
      <c r="Q24" s="7">
        <v>1</v>
      </c>
      <c r="R24" s="7">
        <v>0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/>
      <c r="AD24" s="7"/>
      <c r="AE24" s="7"/>
      <c r="AF24" s="7"/>
      <c r="AG24" s="7"/>
      <c r="AH24" s="7"/>
      <c r="AI24" s="7"/>
      <c r="AJ24" s="7"/>
      <c r="AK24" s="7"/>
      <c r="AL24" s="9">
        <f t="shared" si="3"/>
        <v>3</v>
      </c>
      <c r="AM24" s="16">
        <f t="shared" si="5"/>
        <v>15</v>
      </c>
      <c r="AN24" s="36">
        <f t="shared" si="6"/>
        <v>20</v>
      </c>
    </row>
    <row r="25" spans="2:40" x14ac:dyDescent="0.25">
      <c r="B25" s="21"/>
      <c r="C25" s="24"/>
      <c r="D25" s="24"/>
      <c r="E25" s="24"/>
      <c r="F25" s="24"/>
      <c r="G25" s="24"/>
      <c r="L25" s="15" t="s">
        <v>4</v>
      </c>
      <c r="M25" s="46"/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1</v>
      </c>
      <c r="V25" s="7">
        <v>0</v>
      </c>
      <c r="W25" s="7">
        <v>0</v>
      </c>
      <c r="X25" s="7">
        <v>1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/>
      <c r="AH25" s="7"/>
      <c r="AI25" s="7"/>
      <c r="AJ25" s="7"/>
      <c r="AK25" s="7"/>
      <c r="AL25" s="9">
        <f t="shared" si="3"/>
        <v>3</v>
      </c>
      <c r="AM25" s="16">
        <f t="shared" si="5"/>
        <v>19</v>
      </c>
      <c r="AN25" s="36">
        <f t="shared" si="6"/>
        <v>15.789473684210526</v>
      </c>
    </row>
    <row r="26" spans="2:40" x14ac:dyDescent="0.25">
      <c r="B26" s="21"/>
      <c r="C26" s="24"/>
      <c r="D26" s="24"/>
      <c r="E26" s="24"/>
      <c r="F26" s="24"/>
      <c r="G26" s="24"/>
      <c r="L26" s="15" t="s">
        <v>5</v>
      </c>
      <c r="M26" s="46"/>
      <c r="N26" s="7">
        <v>0</v>
      </c>
      <c r="O26" s="7">
        <v>1</v>
      </c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/>
      <c r="AI26" s="7"/>
      <c r="AJ26" s="7"/>
      <c r="AK26" s="7"/>
      <c r="AL26" s="9">
        <f t="shared" si="3"/>
        <v>4</v>
      </c>
      <c r="AM26" s="16">
        <f t="shared" si="5"/>
        <v>20</v>
      </c>
      <c r="AN26" s="36">
        <f t="shared" si="6"/>
        <v>20</v>
      </c>
    </row>
    <row r="27" spans="2:40" x14ac:dyDescent="0.25">
      <c r="B27" s="21"/>
      <c r="C27" s="24"/>
      <c r="D27" s="24"/>
      <c r="E27" s="24"/>
      <c r="F27" s="24"/>
      <c r="G27" s="24"/>
      <c r="L27" s="15" t="s">
        <v>20</v>
      </c>
      <c r="M27" s="46"/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/>
      <c r="AF27" s="7"/>
      <c r="AG27" s="7"/>
      <c r="AH27" s="7"/>
      <c r="AI27" s="7"/>
      <c r="AJ27" s="7"/>
      <c r="AK27" s="7"/>
      <c r="AL27" s="9">
        <f t="shared" si="3"/>
        <v>0</v>
      </c>
      <c r="AM27" s="16">
        <f t="shared" si="5"/>
        <v>17</v>
      </c>
      <c r="AN27" s="36">
        <f t="shared" si="6"/>
        <v>0</v>
      </c>
    </row>
    <row r="28" spans="2:40" x14ac:dyDescent="0.25">
      <c r="B28" s="22"/>
      <c r="C28" s="24"/>
      <c r="D28" s="24"/>
      <c r="E28" s="24"/>
      <c r="F28" s="24"/>
      <c r="G28" s="24"/>
      <c r="L28" s="15" t="s">
        <v>6</v>
      </c>
      <c r="M28" s="47"/>
      <c r="N28" s="7">
        <v>0</v>
      </c>
      <c r="O28" s="7">
        <v>1</v>
      </c>
      <c r="P28" s="7">
        <v>1</v>
      </c>
      <c r="Q28" s="7">
        <v>0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0</v>
      </c>
      <c r="X28" s="7">
        <v>1</v>
      </c>
      <c r="Y28" s="7">
        <v>0</v>
      </c>
      <c r="Z28" s="7">
        <v>1</v>
      </c>
      <c r="AA28" s="7">
        <v>0</v>
      </c>
      <c r="AB28" s="7">
        <v>0</v>
      </c>
      <c r="AC28" s="7">
        <v>1</v>
      </c>
      <c r="AD28" s="7">
        <v>0</v>
      </c>
      <c r="AE28" s="7">
        <v>1</v>
      </c>
      <c r="AF28" s="7">
        <v>1</v>
      </c>
      <c r="AG28" s="7">
        <v>0</v>
      </c>
      <c r="AH28" s="7"/>
      <c r="AI28" s="7"/>
      <c r="AJ28" s="7"/>
      <c r="AK28" s="7"/>
      <c r="AL28" s="9">
        <f t="shared" si="3"/>
        <v>12</v>
      </c>
      <c r="AM28" s="16">
        <f t="shared" si="5"/>
        <v>20</v>
      </c>
      <c r="AN28" s="36">
        <f t="shared" si="6"/>
        <v>60</v>
      </c>
    </row>
    <row r="30" spans="2:40" x14ac:dyDescent="0.25">
      <c r="C30" s="17"/>
      <c r="D30" s="17"/>
      <c r="E30" s="17"/>
      <c r="F30" s="17"/>
      <c r="L30" s="48" t="s">
        <v>16</v>
      </c>
      <c r="M30" s="48"/>
      <c r="N30" s="48"/>
    </row>
    <row r="31" spans="2:40" x14ac:dyDescent="0.25">
      <c r="C31" s="17"/>
      <c r="D31" s="17"/>
      <c r="E31" s="17"/>
      <c r="F31" s="17"/>
      <c r="L31" s="12" t="s">
        <v>19</v>
      </c>
      <c r="M31" s="12"/>
      <c r="N31" s="12"/>
    </row>
    <row r="32" spans="2:40" x14ac:dyDescent="0.25">
      <c r="C32" s="17"/>
      <c r="D32" s="17"/>
      <c r="E32" s="17"/>
      <c r="F32" s="17"/>
    </row>
    <row r="33" spans="3:6" x14ac:dyDescent="0.25">
      <c r="C33" s="17"/>
      <c r="D33" s="17"/>
      <c r="E33" s="17"/>
      <c r="F33" s="17"/>
    </row>
    <row r="34" spans="3:6" x14ac:dyDescent="0.25">
      <c r="C34" s="17"/>
      <c r="D34" s="17"/>
      <c r="E34" s="17"/>
      <c r="F34" s="17"/>
    </row>
    <row r="35" spans="3:6" x14ac:dyDescent="0.25">
      <c r="C35" s="17"/>
      <c r="D35" s="17"/>
      <c r="E35" s="17"/>
      <c r="F35" s="17"/>
    </row>
  </sheetData>
  <mergeCells count="18">
    <mergeCell ref="L30:N30"/>
    <mergeCell ref="B2:H2"/>
    <mergeCell ref="B3:B4"/>
    <mergeCell ref="C3:I3"/>
    <mergeCell ref="L3:L4"/>
    <mergeCell ref="M3:M4"/>
    <mergeCell ref="N3:AK3"/>
    <mergeCell ref="M11:M16"/>
    <mergeCell ref="M17:M22"/>
    <mergeCell ref="M23:M28"/>
    <mergeCell ref="B13:B14"/>
    <mergeCell ref="C13:F13"/>
    <mergeCell ref="G13:G14"/>
    <mergeCell ref="AN3:AN4"/>
    <mergeCell ref="J3:J4"/>
    <mergeCell ref="AM3:AM4"/>
    <mergeCell ref="AL3:AL4"/>
    <mergeCell ref="M5:M10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Laid Eggs</vt:lpstr>
      <vt:lpstr>Infested Fruits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Yusup Hidayat</dc:creator>
  <cp:lastModifiedBy>Yusup Hidayat</cp:lastModifiedBy>
  <dcterms:created xsi:type="dcterms:W3CDTF">2021-07-29T23:28:12Z</dcterms:created>
  <dcterms:modified xsi:type="dcterms:W3CDTF">2021-08-02T11:53:27Z</dcterms:modified>
</cp:coreProperties>
</file>