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mailnoh/Desktop/PhD - Statistics/ Combined mRNA and serum profile among 39   subjects/gene expression/"/>
    </mc:Choice>
  </mc:AlternateContent>
  <xr:revisionPtr revIDLastSave="0" documentId="13_ncr:1_{5A3BB6C9-F834-9342-B813-57AD7C0A4B8C}" xr6:coauthVersionLast="47" xr6:coauthVersionMax="47" xr10:uidLastSave="{00000000-0000-0000-0000-000000000000}"/>
  <bookViews>
    <workbookView xWindow="0" yWindow="500" windowWidth="28800" windowHeight="16280" activeTab="2" xr2:uid="{AE95E19A-BB48-3442-BB3E-9B9CA31D17F1}"/>
  </bookViews>
  <sheets>
    <sheet name="IL-6" sheetId="2" r:id="rId1"/>
    <sheet name="TNF-a" sheetId="3" r:id="rId2"/>
    <sheet name="TGF-b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6" i="4"/>
  <c r="F22" i="3"/>
  <c r="F9" i="2" l="1"/>
  <c r="F8" i="2"/>
  <c r="F7" i="2"/>
  <c r="F6" i="2"/>
  <c r="F5" i="2"/>
  <c r="F4" i="2"/>
  <c r="F9" i="3"/>
  <c r="F8" i="3"/>
  <c r="F7" i="3"/>
  <c r="F6" i="3"/>
  <c r="F5" i="3"/>
  <c r="F4" i="3"/>
  <c r="F10" i="3"/>
  <c r="F9" i="4"/>
  <c r="F8" i="4"/>
  <c r="F7" i="4"/>
  <c r="F6" i="4"/>
  <c r="F5" i="4"/>
  <c r="F4" i="4"/>
  <c r="F21" i="4"/>
  <c r="O14" i="4"/>
  <c r="O13" i="4"/>
  <c r="O12" i="4"/>
  <c r="O11" i="4"/>
  <c r="O10" i="4"/>
  <c r="O9" i="4"/>
  <c r="O8" i="4"/>
  <c r="F22" i="4"/>
  <c r="O7" i="4"/>
  <c r="F20" i="4"/>
  <c r="O6" i="4"/>
  <c r="F19" i="4"/>
  <c r="O5" i="4"/>
  <c r="F18" i="4"/>
  <c r="F17" i="4"/>
  <c r="F16" i="4"/>
  <c r="F15" i="4"/>
  <c r="F14" i="4"/>
  <c r="F13" i="4"/>
  <c r="F12" i="4"/>
  <c r="O4" i="4"/>
  <c r="F11" i="4"/>
  <c r="F10" i="4"/>
  <c r="O13" i="3"/>
  <c r="O12" i="3"/>
  <c r="O11" i="3"/>
  <c r="O10" i="3"/>
  <c r="O9" i="3"/>
  <c r="O8" i="3"/>
  <c r="F18" i="3"/>
  <c r="O7" i="3"/>
  <c r="F17" i="3"/>
  <c r="O6" i="3"/>
  <c r="F16" i="3"/>
  <c r="F15" i="3"/>
  <c r="O5" i="3"/>
  <c r="F14" i="3"/>
  <c r="F13" i="3"/>
  <c r="O4" i="3"/>
  <c r="F12" i="3"/>
  <c r="F11" i="3"/>
  <c r="O16" i="2"/>
  <c r="O15" i="2"/>
  <c r="O14" i="2"/>
  <c r="O13" i="2"/>
  <c r="O12" i="2"/>
  <c r="O11" i="2"/>
  <c r="O10" i="2"/>
  <c r="F22" i="2"/>
  <c r="O9" i="2"/>
  <c r="F21" i="2"/>
  <c r="O8" i="2"/>
  <c r="F20" i="2"/>
  <c r="O7" i="2"/>
  <c r="O6" i="2"/>
  <c r="F19" i="2"/>
  <c r="F18" i="2"/>
  <c r="F17" i="2"/>
  <c r="F16" i="2"/>
  <c r="O5" i="2"/>
  <c r="F15" i="2"/>
  <c r="F14" i="2"/>
  <c r="F13" i="2"/>
  <c r="O4" i="2"/>
  <c r="F12" i="2"/>
  <c r="F11" i="2"/>
  <c r="F10" i="2"/>
  <c r="G7" i="4" l="1"/>
  <c r="H7" i="4" s="1"/>
  <c r="P9" i="4" l="1"/>
  <c r="Q9" i="4" s="1"/>
  <c r="P7" i="4"/>
  <c r="Q7" i="4" s="1"/>
  <c r="P11" i="4"/>
  <c r="Q11" i="4" s="1"/>
  <c r="P5" i="4"/>
  <c r="Q5" i="4" s="1"/>
  <c r="G9" i="4"/>
  <c r="H9" i="4" s="1"/>
  <c r="G4" i="4"/>
  <c r="H4" i="4" s="1"/>
  <c r="P8" i="4"/>
  <c r="Q8" i="4" s="1"/>
  <c r="P12" i="4"/>
  <c r="Q12" i="4" s="1"/>
  <c r="P10" i="4"/>
  <c r="Q10" i="4" s="1"/>
  <c r="G6" i="4"/>
  <c r="H6" i="4" s="1"/>
  <c r="P6" i="4"/>
  <c r="Q6" i="4" s="1"/>
  <c r="G5" i="4"/>
  <c r="H5" i="4" s="1"/>
  <c r="P14" i="4"/>
  <c r="Q14" i="4" s="1"/>
  <c r="P13" i="4"/>
  <c r="Q13" i="4" s="1"/>
  <c r="G8" i="4"/>
  <c r="H8" i="4" s="1"/>
  <c r="P4" i="4"/>
  <c r="Q4" i="4" s="1"/>
  <c r="G22" i="4"/>
  <c r="H22" i="4" s="1"/>
  <c r="G12" i="4"/>
  <c r="H12" i="4" s="1"/>
  <c r="G13" i="4"/>
  <c r="H13" i="4" s="1"/>
  <c r="G18" i="4"/>
  <c r="H18" i="4" s="1"/>
  <c r="G19" i="4"/>
  <c r="H19" i="4" s="1"/>
  <c r="G16" i="4"/>
  <c r="H16" i="4" s="1"/>
  <c r="G10" i="4"/>
  <c r="H10" i="4" s="1"/>
  <c r="G15" i="4"/>
  <c r="H15" i="4" s="1"/>
  <c r="G21" i="4"/>
  <c r="H21" i="4" s="1"/>
  <c r="G11" i="4"/>
  <c r="H11" i="4" s="1"/>
  <c r="G14" i="4"/>
  <c r="H14" i="4" s="1"/>
  <c r="G20" i="4"/>
  <c r="H20" i="4" s="1"/>
  <c r="G17" i="4"/>
  <c r="H17" i="4" s="1"/>
  <c r="P16" i="2"/>
  <c r="Q16" i="2" s="1"/>
  <c r="P14" i="2"/>
  <c r="Q14" i="2" s="1"/>
  <c r="G19" i="2"/>
  <c r="H19" i="2" s="1"/>
  <c r="P11" i="2"/>
  <c r="Q11" i="2" s="1"/>
  <c r="G13" i="2"/>
  <c r="H13" i="2" s="1"/>
  <c r="G6" i="2"/>
  <c r="H6" i="2" s="1"/>
  <c r="P7" i="2"/>
  <c r="Q7" i="2" s="1"/>
  <c r="G18" i="2"/>
  <c r="H18" i="2" s="1"/>
  <c r="P9" i="2"/>
  <c r="Q9" i="2" s="1"/>
  <c r="G12" i="2"/>
  <c r="H12" i="2" s="1"/>
  <c r="G11" i="2"/>
  <c r="H11" i="2" s="1"/>
  <c r="P5" i="2"/>
  <c r="Q5" i="2" s="1"/>
  <c r="P6" i="2"/>
  <c r="Q6" i="2" s="1"/>
  <c r="G16" i="2"/>
  <c r="H16" i="2" s="1"/>
  <c r="P4" i="2"/>
  <c r="Q4" i="2" s="1"/>
  <c r="G22" i="2"/>
  <c r="H22" i="2" s="1"/>
  <c r="P12" i="2"/>
  <c r="Q12" i="2" s="1"/>
  <c r="G8" i="2"/>
  <c r="H8" i="2" s="1"/>
  <c r="Q15" i="2"/>
  <c r="P15" i="2"/>
  <c r="G20" i="2"/>
  <c r="H20" i="2" s="1"/>
  <c r="P10" i="2"/>
  <c r="Q10" i="2" s="1"/>
  <c r="P13" i="2"/>
  <c r="Q13" i="2" s="1"/>
  <c r="P8" i="2"/>
  <c r="Q8" i="2" s="1"/>
  <c r="G5" i="2"/>
  <c r="H5" i="2" s="1"/>
  <c r="G10" i="2"/>
  <c r="H10" i="2" s="1"/>
  <c r="H15" i="2"/>
  <c r="G15" i="2"/>
  <c r="G14" i="2"/>
  <c r="H14" i="2" s="1"/>
  <c r="G21" i="2"/>
  <c r="H21" i="2" s="1"/>
  <c r="H17" i="2"/>
  <c r="G17" i="2"/>
  <c r="G4" i="2"/>
  <c r="H4" i="2" s="1"/>
  <c r="G7" i="2"/>
  <c r="H7" i="2"/>
  <c r="G9" i="2"/>
  <c r="H9" i="2" s="1"/>
  <c r="P8" i="3" l="1"/>
  <c r="Q8" i="3" s="1"/>
  <c r="P9" i="3"/>
  <c r="Q9" i="3" s="1"/>
  <c r="G9" i="3"/>
  <c r="H9" i="3" s="1"/>
  <c r="P12" i="3"/>
  <c r="Q12" i="3" s="1"/>
  <c r="P5" i="3"/>
  <c r="Q5" i="3" s="1"/>
  <c r="P10" i="3"/>
  <c r="Q10" i="3" s="1"/>
  <c r="G8" i="3"/>
  <c r="H8" i="3" s="1"/>
  <c r="P4" i="3"/>
  <c r="Q4" i="3" s="1"/>
  <c r="G6" i="3"/>
  <c r="H6" i="3" s="1"/>
  <c r="G15" i="3"/>
  <c r="H15" i="3" s="1"/>
  <c r="G4" i="3"/>
  <c r="H4" i="3" s="1"/>
  <c r="G14" i="3"/>
  <c r="H14" i="3" s="1"/>
  <c r="P7" i="3"/>
  <c r="Q7" i="3" s="1"/>
  <c r="G13" i="3"/>
  <c r="H13" i="3" s="1"/>
  <c r="P13" i="3"/>
  <c r="Q13" i="3" s="1"/>
  <c r="G17" i="3"/>
  <c r="H17" i="3" s="1"/>
  <c r="G10" i="3"/>
  <c r="H10" i="3" s="1"/>
  <c r="G11" i="3"/>
  <c r="H11" i="3" s="1"/>
  <c r="G16" i="3"/>
  <c r="H16" i="3" s="1"/>
  <c r="G7" i="3"/>
  <c r="H7" i="3" s="1"/>
  <c r="P6" i="3"/>
  <c r="Q6" i="3" s="1"/>
  <c r="P11" i="3"/>
  <c r="Q11" i="3" s="1"/>
  <c r="G12" i="3"/>
  <c r="H12" i="3" s="1"/>
  <c r="G18" i="3"/>
  <c r="H18" i="3" s="1"/>
  <c r="G5" i="3"/>
  <c r="H5" i="3" s="1"/>
</calcChain>
</file>

<file path=xl/sharedStrings.xml><?xml version="1.0" encoding="utf-8"?>
<sst xmlns="http://schemas.openxmlformats.org/spreadsheetml/2006/main" count="231" uniqueCount="41">
  <si>
    <t>HCV POSITIVE (HP)</t>
  </si>
  <si>
    <t xml:space="preserve"> B-act (HG)</t>
  </si>
  <si>
    <t>Study code</t>
  </si>
  <si>
    <t>Average CT</t>
  </si>
  <si>
    <t>Delta Ct</t>
  </si>
  <si>
    <t>Delta2 CT</t>
  </si>
  <si>
    <t>2^-delta2CT</t>
  </si>
  <si>
    <t>HN 14</t>
  </si>
  <si>
    <t>HN 15</t>
  </si>
  <si>
    <t>HN 16</t>
  </si>
  <si>
    <t>HN 19</t>
  </si>
  <si>
    <t>HN 21</t>
  </si>
  <si>
    <t>HN 22</t>
  </si>
  <si>
    <t>HS 38</t>
  </si>
  <si>
    <t>HS 39</t>
  </si>
  <si>
    <t>HS 40</t>
  </si>
  <si>
    <t>HP 40</t>
  </si>
  <si>
    <t>HS 41</t>
  </si>
  <si>
    <t>HS 42</t>
  </si>
  <si>
    <t>HS 43</t>
  </si>
  <si>
    <t>HP 43</t>
  </si>
  <si>
    <t>HS 44</t>
  </si>
  <si>
    <t>HS 45</t>
  </si>
  <si>
    <t>HS 46</t>
  </si>
  <si>
    <t>HS 47</t>
  </si>
  <si>
    <t>HP 47</t>
  </si>
  <si>
    <t>HP 48</t>
  </si>
  <si>
    <t>HS 49</t>
  </si>
  <si>
    <t>HP 49</t>
  </si>
  <si>
    <t>HS 50</t>
  </si>
  <si>
    <t>HP 50</t>
  </si>
  <si>
    <t>HS 51</t>
  </si>
  <si>
    <t>HP 54</t>
  </si>
  <si>
    <t>HP 62</t>
  </si>
  <si>
    <t>HP 65</t>
  </si>
  <si>
    <t>HP 67</t>
  </si>
  <si>
    <t>HP 68</t>
  </si>
  <si>
    <t>HP 69</t>
  </si>
  <si>
    <t>HP 71</t>
  </si>
  <si>
    <t>GEOMEAN</t>
  </si>
  <si>
    <t xml:space="preserve">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</si>
</sst>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/>
    <xf numFmtId="0" fontId="1" fillId="0" borderId="0" xfId="0" applyFont="1"/>
    <xf numFmtId="0" fontId="0" fillId="0" borderId="0" xfId="0" applyFill="1"/>
    <xf numFmtId="0" fontId="0" fillId="7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F304-126A-944D-9333-DAB786436A26}">
  <dimension ref="A1:AA177"/>
  <sheetViews>
    <sheetView workbookViewId="0">
      <selection activeCell="C31" sqref="C31"/>
    </sheetView>
  </sheetViews>
  <sheetFormatPr baseColWidth="10" defaultRowHeight="16" x14ac:dyDescent="0.2"/>
  <cols>
    <col min="19" max="27" width="10.83203125" style="9"/>
  </cols>
  <sheetData>
    <row r="1" spans="1:19" x14ac:dyDescent="0.2">
      <c r="A1" s="1" t="s">
        <v>40</v>
      </c>
      <c r="B1" s="1"/>
      <c r="C1" s="1"/>
      <c r="J1" s="2" t="s">
        <v>0</v>
      </c>
      <c r="K1" s="2"/>
    </row>
    <row r="2" spans="1:19" x14ac:dyDescent="0.2">
      <c r="A2" s="3" t="s">
        <v>1</v>
      </c>
      <c r="J2" s="3" t="s">
        <v>1</v>
      </c>
      <c r="S2" s="13"/>
    </row>
    <row r="3" spans="1:19" x14ac:dyDescent="0.2">
      <c r="A3" s="4" t="s">
        <v>2</v>
      </c>
      <c r="B3" s="4" t="s">
        <v>3</v>
      </c>
      <c r="C3" s="5"/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J3" s="4" t="s">
        <v>2</v>
      </c>
      <c r="K3" s="4" t="s">
        <v>3</v>
      </c>
      <c r="L3" s="6"/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</row>
    <row r="4" spans="1:19" x14ac:dyDescent="0.2">
      <c r="A4" t="s">
        <v>7</v>
      </c>
      <c r="B4">
        <v>18.62</v>
      </c>
      <c r="D4" t="s">
        <v>7</v>
      </c>
      <c r="E4">
        <v>30.424819899999999</v>
      </c>
      <c r="F4">
        <f t="shared" ref="F4:F22" si="0">E4-B4</f>
        <v>11.804819899999998</v>
      </c>
      <c r="G4">
        <f t="shared" ref="G4:G22" si="1">F4-$F$25</f>
        <v>8.8881032744460668</v>
      </c>
      <c r="H4">
        <f t="shared" ref="H4:H22" si="2">2^G4</f>
        <v>473.78978189453636</v>
      </c>
      <c r="J4" t="s">
        <v>16</v>
      </c>
      <c r="K4">
        <v>18.940000000000001</v>
      </c>
      <c r="M4" t="s">
        <v>16</v>
      </c>
      <c r="N4">
        <v>35.652423858642578</v>
      </c>
      <c r="O4">
        <f t="shared" ref="O4:O16" si="3">N4-K4</f>
        <v>16.712423858642577</v>
      </c>
      <c r="P4">
        <f t="shared" ref="P4:P16" si="4">O4-$F$25</f>
        <v>13.795707233088645</v>
      </c>
      <c r="Q4">
        <f t="shared" ref="Q4" si="5">2^P4</f>
        <v>14220.723376838587</v>
      </c>
    </row>
    <row r="5" spans="1:19" x14ac:dyDescent="0.2">
      <c r="A5" t="s">
        <v>8</v>
      </c>
      <c r="B5">
        <v>18.88</v>
      </c>
      <c r="D5" t="s">
        <v>8</v>
      </c>
      <c r="E5">
        <v>29.633964500000001</v>
      </c>
      <c r="F5">
        <f t="shared" si="0"/>
        <v>10.753964500000002</v>
      </c>
      <c r="G5">
        <f t="shared" si="1"/>
        <v>7.8372478744460716</v>
      </c>
      <c r="H5">
        <f t="shared" si="2"/>
        <v>228.68974680679025</v>
      </c>
      <c r="J5" t="s">
        <v>20</v>
      </c>
      <c r="K5">
        <v>32.57</v>
      </c>
      <c r="M5" t="s">
        <v>20</v>
      </c>
      <c r="N5">
        <v>36.504430770874023</v>
      </c>
      <c r="O5">
        <f t="shared" si="3"/>
        <v>3.9344307708740232</v>
      </c>
      <c r="P5">
        <f t="shared" si="4"/>
        <v>1.0177141453200926</v>
      </c>
      <c r="Q5">
        <f>2^P5</f>
        <v>2.0247084005164822</v>
      </c>
    </row>
    <row r="6" spans="1:19" x14ac:dyDescent="0.2">
      <c r="A6" t="s">
        <v>9</v>
      </c>
      <c r="B6">
        <v>22.78</v>
      </c>
      <c r="D6" t="s">
        <v>9</v>
      </c>
      <c r="E6">
        <v>31.671082500000001</v>
      </c>
      <c r="F6">
        <f t="shared" si="0"/>
        <v>8.8910824999999996</v>
      </c>
      <c r="G6">
        <f t="shared" si="1"/>
        <v>5.974365874446069</v>
      </c>
      <c r="H6">
        <f t="shared" si="2"/>
        <v>62.872876941123323</v>
      </c>
      <c r="J6" t="s">
        <v>25</v>
      </c>
      <c r="K6">
        <v>19.73</v>
      </c>
      <c r="M6" t="s">
        <v>25</v>
      </c>
      <c r="N6">
        <v>31.359066963195801</v>
      </c>
      <c r="O6">
        <f t="shared" si="3"/>
        <v>11.6290669631958</v>
      </c>
      <c r="P6">
        <f t="shared" si="4"/>
        <v>8.7123503376418689</v>
      </c>
      <c r="Q6">
        <f>2^P6</f>
        <v>419.44863397716347</v>
      </c>
    </row>
    <row r="7" spans="1:19" x14ac:dyDescent="0.2">
      <c r="A7" t="s">
        <v>10</v>
      </c>
      <c r="B7">
        <v>21.97</v>
      </c>
      <c r="D7" t="s">
        <v>10</v>
      </c>
      <c r="E7">
        <v>31.63</v>
      </c>
      <c r="F7">
        <f t="shared" si="0"/>
        <v>9.66</v>
      </c>
      <c r="G7">
        <f t="shared" si="1"/>
        <v>6.7432833744460696</v>
      </c>
      <c r="H7">
        <f t="shared" si="2"/>
        <v>107.1348004356814</v>
      </c>
      <c r="J7" t="s">
        <v>26</v>
      </c>
      <c r="K7">
        <v>26.2</v>
      </c>
      <c r="M7" t="s">
        <v>26</v>
      </c>
      <c r="N7">
        <v>32.840000000000003</v>
      </c>
      <c r="O7">
        <f t="shared" si="3"/>
        <v>6.6400000000000041</v>
      </c>
      <c r="P7">
        <f t="shared" si="4"/>
        <v>3.7232833744460736</v>
      </c>
      <c r="Q7">
        <f>2^P7</f>
        <v>13.207480497379841</v>
      </c>
    </row>
    <row r="8" spans="1:19" x14ac:dyDescent="0.2">
      <c r="A8" t="s">
        <v>11</v>
      </c>
      <c r="B8">
        <v>20.94</v>
      </c>
      <c r="D8" t="s">
        <v>11</v>
      </c>
      <c r="E8">
        <v>30.473130226135254</v>
      </c>
      <c r="F8">
        <f t="shared" si="0"/>
        <v>9.5331302261352526</v>
      </c>
      <c r="G8">
        <f t="shared" si="1"/>
        <v>6.6164136005813221</v>
      </c>
      <c r="H8">
        <f t="shared" si="2"/>
        <v>98.115801855976414</v>
      </c>
      <c r="J8" t="s">
        <v>28</v>
      </c>
      <c r="K8">
        <v>24.03</v>
      </c>
      <c r="M8" t="s">
        <v>28</v>
      </c>
      <c r="N8">
        <v>32.746009826660156</v>
      </c>
      <c r="O8">
        <f t="shared" si="3"/>
        <v>8.7160098266601551</v>
      </c>
      <c r="P8">
        <f t="shared" si="4"/>
        <v>5.7992932011062246</v>
      </c>
      <c r="Q8">
        <f>2^P8</f>
        <v>55.687946969505262</v>
      </c>
    </row>
    <row r="9" spans="1:19" x14ac:dyDescent="0.2">
      <c r="A9" t="s">
        <v>12</v>
      </c>
      <c r="B9">
        <v>22.97</v>
      </c>
      <c r="D9" t="s">
        <v>12</v>
      </c>
      <c r="E9">
        <v>34.772487640380859</v>
      </c>
      <c r="F9">
        <f t="shared" si="0"/>
        <v>11.802487640380861</v>
      </c>
      <c r="G9">
        <f t="shared" si="1"/>
        <v>8.8857710148269291</v>
      </c>
      <c r="H9">
        <f t="shared" si="2"/>
        <v>473.02447248789684</v>
      </c>
      <c r="J9" t="s">
        <v>30</v>
      </c>
      <c r="K9">
        <v>23.87</v>
      </c>
      <c r="M9" t="s">
        <v>30</v>
      </c>
      <c r="N9">
        <v>33.154069900512695</v>
      </c>
      <c r="O9">
        <f t="shared" si="3"/>
        <v>9.2840699005126943</v>
      </c>
      <c r="P9">
        <f t="shared" si="4"/>
        <v>6.3673532749587638</v>
      </c>
      <c r="Q9">
        <f>2^P9</f>
        <v>82.558981912151083</v>
      </c>
    </row>
    <row r="10" spans="1:19" x14ac:dyDescent="0.2">
      <c r="A10" t="s">
        <v>13</v>
      </c>
      <c r="B10">
        <v>31.26</v>
      </c>
      <c r="D10" t="s">
        <v>13</v>
      </c>
      <c r="E10">
        <v>33.64044189453125</v>
      </c>
      <c r="F10">
        <f t="shared" si="0"/>
        <v>2.3804418945312484</v>
      </c>
      <c r="G10">
        <f t="shared" si="1"/>
        <v>-0.53627473102268208</v>
      </c>
      <c r="H10">
        <f t="shared" si="2"/>
        <v>0.6895491382339608</v>
      </c>
      <c r="J10" t="s">
        <v>32</v>
      </c>
      <c r="K10">
        <v>26.48</v>
      </c>
      <c r="M10" t="s">
        <v>32</v>
      </c>
      <c r="N10">
        <v>33.755123138427734</v>
      </c>
      <c r="O10">
        <f t="shared" si="3"/>
        <v>7.2751231384277339</v>
      </c>
      <c r="P10">
        <f t="shared" si="4"/>
        <v>4.3584065128738034</v>
      </c>
      <c r="Q10">
        <f t="shared" ref="Q10" si="6">2^P10</f>
        <v>20.512145746366087</v>
      </c>
    </row>
    <row r="11" spans="1:19" x14ac:dyDescent="0.2">
      <c r="A11" t="s">
        <v>14</v>
      </c>
      <c r="B11" s="7">
        <v>27.9</v>
      </c>
      <c r="D11" t="s">
        <v>14</v>
      </c>
      <c r="E11">
        <v>35.06280517578125</v>
      </c>
      <c r="F11">
        <f t="shared" si="0"/>
        <v>7.1628051757812514</v>
      </c>
      <c r="G11">
        <f t="shared" si="1"/>
        <v>4.2460885502273209</v>
      </c>
      <c r="H11">
        <f t="shared" si="2"/>
        <v>18.975796657738854</v>
      </c>
      <c r="J11" t="s">
        <v>33</v>
      </c>
      <c r="K11">
        <v>31.03</v>
      </c>
      <c r="M11" t="s">
        <v>33</v>
      </c>
      <c r="N11">
        <v>33.516841888427734</v>
      </c>
      <c r="O11">
        <f t="shared" si="3"/>
        <v>2.4868418884277332</v>
      </c>
      <c r="P11">
        <f t="shared" si="4"/>
        <v>-0.42987473712619728</v>
      </c>
      <c r="Q11">
        <f>2^P11</f>
        <v>0.74232623544310539</v>
      </c>
    </row>
    <row r="12" spans="1:19" x14ac:dyDescent="0.2">
      <c r="A12" t="s">
        <v>15</v>
      </c>
      <c r="B12">
        <v>23.85</v>
      </c>
      <c r="D12" t="s">
        <v>15</v>
      </c>
      <c r="E12">
        <v>34.558376312255859</v>
      </c>
      <c r="F12">
        <f t="shared" si="0"/>
        <v>10.708376312255858</v>
      </c>
      <c r="G12">
        <f t="shared" si="1"/>
        <v>7.7916596867019274</v>
      </c>
      <c r="H12">
        <f t="shared" si="2"/>
        <v>221.57628759724116</v>
      </c>
      <c r="J12" t="s">
        <v>34</v>
      </c>
      <c r="K12">
        <v>31.54</v>
      </c>
      <c r="M12" t="s">
        <v>34</v>
      </c>
      <c r="N12">
        <v>33.450000000000003</v>
      </c>
      <c r="O12">
        <f t="shared" si="3"/>
        <v>1.9100000000000037</v>
      </c>
      <c r="P12">
        <f t="shared" si="4"/>
        <v>-1.0067166255539268</v>
      </c>
      <c r="Q12">
        <f>2^P12</f>
        <v>0.49767760524417709</v>
      </c>
    </row>
    <row r="13" spans="1:19" x14ac:dyDescent="0.2">
      <c r="A13" t="s">
        <v>17</v>
      </c>
      <c r="B13" s="7">
        <v>20.53</v>
      </c>
      <c r="D13" t="s">
        <v>17</v>
      </c>
      <c r="E13">
        <v>35.539566040039062</v>
      </c>
      <c r="F13">
        <f t="shared" si="0"/>
        <v>15.009566040039061</v>
      </c>
      <c r="G13">
        <f t="shared" si="1"/>
        <v>12.09284941448513</v>
      </c>
      <c r="H13">
        <f t="shared" si="2"/>
        <v>4368.2793825523659</v>
      </c>
      <c r="J13" t="s">
        <v>35</v>
      </c>
      <c r="K13">
        <v>34.880000000000003</v>
      </c>
      <c r="M13" t="s">
        <v>35</v>
      </c>
      <c r="N13">
        <v>32.43</v>
      </c>
      <c r="O13">
        <f t="shared" si="3"/>
        <v>-2.4500000000000028</v>
      </c>
      <c r="P13">
        <f t="shared" si="4"/>
        <v>-5.3667166255539334</v>
      </c>
      <c r="Q13">
        <f>2^P13</f>
        <v>2.4235797631032608E-2</v>
      </c>
    </row>
    <row r="14" spans="1:19" x14ac:dyDescent="0.2">
      <c r="A14" t="s">
        <v>18</v>
      </c>
      <c r="B14">
        <v>29.57</v>
      </c>
      <c r="D14" t="s">
        <v>18</v>
      </c>
      <c r="E14">
        <v>33.933101654052734</v>
      </c>
      <c r="F14">
        <f t="shared" si="0"/>
        <v>4.3631016540527341</v>
      </c>
      <c r="G14">
        <f t="shared" si="1"/>
        <v>1.4463850284988036</v>
      </c>
      <c r="H14">
        <f t="shared" si="2"/>
        <v>2.7252432890303502</v>
      </c>
      <c r="J14" t="s">
        <v>36</v>
      </c>
      <c r="K14">
        <v>33.700000000000003</v>
      </c>
      <c r="M14" t="s">
        <v>36</v>
      </c>
      <c r="N14">
        <v>36.159999999999997</v>
      </c>
      <c r="O14">
        <f t="shared" si="3"/>
        <v>2.4599999999999937</v>
      </c>
      <c r="P14">
        <f t="shared" si="4"/>
        <v>-0.45671662555393677</v>
      </c>
      <c r="Q14">
        <f>2^P14</f>
        <v>0.72864266303046821</v>
      </c>
    </row>
    <row r="15" spans="1:19" x14ac:dyDescent="0.2">
      <c r="A15" t="s">
        <v>19</v>
      </c>
      <c r="B15" s="7">
        <v>22.16</v>
      </c>
      <c r="D15" t="s">
        <v>19</v>
      </c>
      <c r="E15">
        <v>34.287849426269531</v>
      </c>
      <c r="F15">
        <f t="shared" si="0"/>
        <v>12.127849426269531</v>
      </c>
      <c r="G15">
        <f t="shared" si="1"/>
        <v>9.2111328007155997</v>
      </c>
      <c r="H15">
        <f t="shared" si="2"/>
        <v>592.68954592243676</v>
      </c>
      <c r="J15" t="s">
        <v>37</v>
      </c>
      <c r="K15">
        <v>33.46</v>
      </c>
      <c r="M15" t="s">
        <v>37</v>
      </c>
      <c r="N15">
        <v>32.827301025390625</v>
      </c>
      <c r="O15">
        <f t="shared" si="3"/>
        <v>-0.63269897460937585</v>
      </c>
      <c r="P15">
        <f t="shared" si="4"/>
        <v>-3.5494156001633064</v>
      </c>
      <c r="Q15">
        <f>2^P15</f>
        <v>8.5412107358491932E-2</v>
      </c>
    </row>
    <row r="16" spans="1:19" x14ac:dyDescent="0.2">
      <c r="A16" t="s">
        <v>21</v>
      </c>
      <c r="B16">
        <v>34.36</v>
      </c>
      <c r="D16" t="s">
        <v>21</v>
      </c>
      <c r="E16">
        <v>34.77893066</v>
      </c>
      <c r="F16">
        <f t="shared" si="0"/>
        <v>0.4189306600000009</v>
      </c>
      <c r="G16">
        <f t="shared" si="1"/>
        <v>-2.4977859655539296</v>
      </c>
      <c r="H16">
        <f t="shared" si="2"/>
        <v>0.17704819423346882</v>
      </c>
      <c r="J16" t="s">
        <v>38</v>
      </c>
      <c r="K16">
        <v>29.2</v>
      </c>
      <c r="M16" t="s">
        <v>38</v>
      </c>
      <c r="N16">
        <v>33.619999999999997</v>
      </c>
      <c r="O16">
        <f t="shared" si="3"/>
        <v>4.4199999999999982</v>
      </c>
      <c r="P16">
        <f t="shared" si="4"/>
        <v>1.5032833744460676</v>
      </c>
      <c r="Q16">
        <f t="shared" ref="Q16" si="7">2^P16</f>
        <v>2.8348715643689997</v>
      </c>
    </row>
    <row r="17" spans="1:8" x14ac:dyDescent="0.2">
      <c r="A17" t="s">
        <v>22</v>
      </c>
      <c r="B17" s="7">
        <v>27.84</v>
      </c>
      <c r="D17" t="s">
        <v>22</v>
      </c>
      <c r="E17">
        <v>33.451141357421875</v>
      </c>
      <c r="F17">
        <f t="shared" si="0"/>
        <v>5.6111413574218751</v>
      </c>
      <c r="G17">
        <f t="shared" si="1"/>
        <v>2.6944247318679446</v>
      </c>
      <c r="H17">
        <f t="shared" si="2"/>
        <v>6.4729561556835327</v>
      </c>
    </row>
    <row r="18" spans="1:8" x14ac:dyDescent="0.2">
      <c r="A18" t="s">
        <v>23</v>
      </c>
      <c r="B18" s="15">
        <v>33.53</v>
      </c>
      <c r="D18" t="s">
        <v>23</v>
      </c>
      <c r="E18">
        <v>33.5368461608887</v>
      </c>
      <c r="F18">
        <f t="shared" si="0"/>
        <v>6.8461608886991598E-3</v>
      </c>
      <c r="G18">
        <f t="shared" si="1"/>
        <v>-2.9098704646652314</v>
      </c>
      <c r="H18">
        <f t="shared" si="2"/>
        <v>0.13305821917560182</v>
      </c>
    </row>
    <row r="19" spans="1:8" x14ac:dyDescent="0.2">
      <c r="A19" t="s">
        <v>24</v>
      </c>
      <c r="B19" s="7">
        <v>32.54</v>
      </c>
      <c r="D19" t="s">
        <v>24</v>
      </c>
      <c r="E19">
        <v>33.77880859375</v>
      </c>
      <c r="F19">
        <f t="shared" si="0"/>
        <v>1.2388085937500009</v>
      </c>
      <c r="G19">
        <f t="shared" si="1"/>
        <v>-1.6779080318039297</v>
      </c>
      <c r="H19">
        <f t="shared" si="2"/>
        <v>0.31253549836665556</v>
      </c>
    </row>
    <row r="20" spans="1:8" x14ac:dyDescent="0.2">
      <c r="A20" t="s">
        <v>27</v>
      </c>
      <c r="B20">
        <v>33.97</v>
      </c>
      <c r="D20" t="s">
        <v>27</v>
      </c>
      <c r="E20">
        <v>33.993780000000001</v>
      </c>
      <c r="F20">
        <f t="shared" si="0"/>
        <v>2.3780000000002133E-2</v>
      </c>
      <c r="G20">
        <f t="shared" si="1"/>
        <v>-2.8929366255539284</v>
      </c>
      <c r="H20">
        <f t="shared" si="2"/>
        <v>0.134629210861794</v>
      </c>
    </row>
    <row r="21" spans="1:8" x14ac:dyDescent="0.2">
      <c r="A21" t="s">
        <v>29</v>
      </c>
      <c r="B21" s="7">
        <v>32.6</v>
      </c>
      <c r="D21" t="s">
        <v>29</v>
      </c>
      <c r="E21">
        <v>34.542110443115234</v>
      </c>
      <c r="F21">
        <f t="shared" si="0"/>
        <v>1.942110443115233</v>
      </c>
      <c r="G21">
        <f t="shared" si="1"/>
        <v>-0.97460618243869757</v>
      </c>
      <c r="H21">
        <f t="shared" si="2"/>
        <v>0.50887873752011226</v>
      </c>
    </row>
    <row r="22" spans="1:8" x14ac:dyDescent="0.2">
      <c r="A22" t="s">
        <v>31</v>
      </c>
      <c r="B22">
        <v>29.71</v>
      </c>
      <c r="D22" t="s">
        <v>31</v>
      </c>
      <c r="E22">
        <v>33.866039276123047</v>
      </c>
      <c r="F22">
        <f t="shared" si="0"/>
        <v>4.156039276123046</v>
      </c>
      <c r="G22">
        <f t="shared" si="1"/>
        <v>1.2393226505691155</v>
      </c>
      <c r="H22">
        <f t="shared" si="2"/>
        <v>2.3608766243113322</v>
      </c>
    </row>
    <row r="25" spans="1:8" x14ac:dyDescent="0.2">
      <c r="E25" s="10" t="s">
        <v>39</v>
      </c>
      <c r="F25" s="10">
        <f>GEOMEAN(F4:F22)</f>
        <v>2.9167166255539305</v>
      </c>
    </row>
    <row r="55" spans="2:2" x14ac:dyDescent="0.2">
      <c r="B55" s="7"/>
    </row>
    <row r="57" spans="2:2" x14ac:dyDescent="0.2">
      <c r="B57" s="7"/>
    </row>
    <row r="60" spans="2:2" x14ac:dyDescent="0.2">
      <c r="B60" s="7"/>
    </row>
    <row r="62" spans="2:2" x14ac:dyDescent="0.2">
      <c r="B62" s="7"/>
    </row>
    <row r="84" spans="1:18" x14ac:dyDescent="0.2">
      <c r="B84" s="8"/>
      <c r="C84" s="8"/>
    </row>
    <row r="85" spans="1:18" x14ac:dyDescent="0.2">
      <c r="B85" s="8"/>
      <c r="C85" s="8"/>
    </row>
    <row r="86" spans="1:18" x14ac:dyDescent="0.2">
      <c r="A86" s="8"/>
    </row>
    <row r="87" spans="1:18" x14ac:dyDescent="0.2">
      <c r="A87" s="8"/>
    </row>
    <row r="93" spans="1:18" x14ac:dyDescent="0.2">
      <c r="A93" s="1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12"/>
      <c r="B94" s="9"/>
      <c r="C94" s="9"/>
      <c r="D94" s="9"/>
      <c r="E94" s="9"/>
      <c r="F94" s="9"/>
      <c r="G94" s="9"/>
      <c r="H94" s="9"/>
      <c r="I94" s="9"/>
      <c r="J94" s="13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1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1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1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1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1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7"/>
    </row>
    <row r="101" spans="1:18" x14ac:dyDescent="0.2">
      <c r="A101" s="7"/>
    </row>
    <row r="102" spans="1:18" x14ac:dyDescent="0.2">
      <c r="A102" s="7"/>
    </row>
    <row r="103" spans="1:18" x14ac:dyDescent="0.2">
      <c r="A103" s="7"/>
    </row>
    <row r="104" spans="1:18" x14ac:dyDescent="0.2">
      <c r="A104" s="7"/>
    </row>
    <row r="105" spans="1:18" x14ac:dyDescent="0.2">
      <c r="A105" s="7"/>
    </row>
    <row r="106" spans="1:18" x14ac:dyDescent="0.2">
      <c r="A106" s="7"/>
    </row>
    <row r="107" spans="1:18" x14ac:dyDescent="0.2">
      <c r="A107" s="7"/>
    </row>
    <row r="108" spans="1:18" x14ac:dyDescent="0.2">
      <c r="A108" s="7"/>
    </row>
    <row r="109" spans="1:18" x14ac:dyDescent="0.2">
      <c r="A109" s="7"/>
    </row>
    <row r="110" spans="1:18" x14ac:dyDescent="0.2">
      <c r="A110" s="7"/>
    </row>
    <row r="111" spans="1:18" x14ac:dyDescent="0.2">
      <c r="A111" s="7"/>
    </row>
    <row r="112" spans="1:18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72" spans="1:2" x14ac:dyDescent="0.2">
      <c r="A172" s="8"/>
    </row>
    <row r="173" spans="1:2" x14ac:dyDescent="0.2">
      <c r="A173" s="8"/>
    </row>
    <row r="176" spans="1:2" x14ac:dyDescent="0.2">
      <c r="B176" s="8"/>
    </row>
    <row r="177" spans="2:2" x14ac:dyDescent="0.2">
      <c r="B17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C6CD-97BE-1F42-8D73-F96084B3D143}">
  <dimension ref="A1:AA190"/>
  <sheetViews>
    <sheetView workbookViewId="0">
      <selection activeCell="A2" sqref="A2"/>
    </sheetView>
  </sheetViews>
  <sheetFormatPr baseColWidth="10" defaultRowHeight="16" x14ac:dyDescent="0.2"/>
  <cols>
    <col min="17" max="17" width="12.1640625" bestFit="1" customWidth="1"/>
    <col min="19" max="27" width="10.83203125" style="9"/>
  </cols>
  <sheetData>
    <row r="1" spans="1:19" x14ac:dyDescent="0.2">
      <c r="A1" s="1" t="s">
        <v>40</v>
      </c>
      <c r="B1" s="1"/>
      <c r="C1" s="1"/>
      <c r="J1" s="2" t="s">
        <v>0</v>
      </c>
      <c r="K1" s="2"/>
    </row>
    <row r="2" spans="1:19" x14ac:dyDescent="0.2">
      <c r="A2" s="3" t="s">
        <v>1</v>
      </c>
      <c r="J2" s="3" t="s">
        <v>1</v>
      </c>
      <c r="S2" s="13"/>
    </row>
    <row r="3" spans="1:19" x14ac:dyDescent="0.2">
      <c r="A3" s="4" t="s">
        <v>2</v>
      </c>
      <c r="B3" s="4" t="s">
        <v>3</v>
      </c>
      <c r="C3" s="5"/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J3" s="4" t="s">
        <v>2</v>
      </c>
      <c r="K3" s="4" t="s">
        <v>3</v>
      </c>
      <c r="L3" s="6"/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</row>
    <row r="4" spans="1:19" x14ac:dyDescent="0.2">
      <c r="A4" t="s">
        <v>7</v>
      </c>
      <c r="B4">
        <v>18.62</v>
      </c>
      <c r="D4" t="s">
        <v>7</v>
      </c>
      <c r="E4">
        <v>27.626398086547852</v>
      </c>
      <c r="F4">
        <f t="shared" ref="F4:F6" si="0">E4-B4</f>
        <v>9.0063980865478506</v>
      </c>
      <c r="G4">
        <f t="shared" ref="G4:G18" si="1">F4-$F$22</f>
        <v>4.5042323489199152</v>
      </c>
      <c r="H4">
        <f t="shared" ref="H4:H6" si="2">2^G4</f>
        <v>22.69389517374994</v>
      </c>
      <c r="J4" t="s">
        <v>16</v>
      </c>
      <c r="K4">
        <v>18.940000000000001</v>
      </c>
      <c r="M4" t="s">
        <v>16</v>
      </c>
      <c r="N4">
        <v>32.56077766418457</v>
      </c>
      <c r="O4">
        <f>N4-K4</f>
        <v>13.620777664184569</v>
      </c>
      <c r="P4">
        <f t="shared" ref="P4:P13" si="3">O4-$F$22</f>
        <v>9.1186119265566337</v>
      </c>
      <c r="Q4">
        <f>2^P4</f>
        <v>555.8731648829754</v>
      </c>
    </row>
    <row r="5" spans="1:19" x14ac:dyDescent="0.2">
      <c r="A5" t="s">
        <v>8</v>
      </c>
      <c r="B5">
        <v>18.88</v>
      </c>
      <c r="D5" t="s">
        <v>8</v>
      </c>
      <c r="E5">
        <v>27.581974983215332</v>
      </c>
      <c r="F5">
        <f t="shared" si="0"/>
        <v>8.701974983215333</v>
      </c>
      <c r="G5">
        <f t="shared" si="1"/>
        <v>4.1998092455873977</v>
      </c>
      <c r="H5">
        <f t="shared" si="2"/>
        <v>18.376743730023342</v>
      </c>
      <c r="J5" t="s">
        <v>20</v>
      </c>
      <c r="K5">
        <v>32.57</v>
      </c>
      <c r="M5" t="s">
        <v>20</v>
      </c>
      <c r="N5">
        <v>34.356311798095703</v>
      </c>
      <c r="O5">
        <f t="shared" ref="O5" si="4">N5-K5</f>
        <v>1.7863117980957028</v>
      </c>
      <c r="P5">
        <f t="shared" si="3"/>
        <v>-2.7158539395322325</v>
      </c>
      <c r="Q5">
        <f t="shared" ref="Q5" si="5">2^P5</f>
        <v>0.15221116162414625</v>
      </c>
    </row>
    <row r="6" spans="1:19" x14ac:dyDescent="0.2">
      <c r="A6" t="s">
        <v>9</v>
      </c>
      <c r="B6">
        <v>22.78</v>
      </c>
      <c r="D6" t="s">
        <v>9</v>
      </c>
      <c r="E6">
        <v>29.022963523864746</v>
      </c>
      <c r="F6">
        <f t="shared" si="0"/>
        <v>6.242963523864745</v>
      </c>
      <c r="G6">
        <f t="shared" si="1"/>
        <v>1.7407977862368096</v>
      </c>
      <c r="H6">
        <f t="shared" si="2"/>
        <v>3.3421993471610985</v>
      </c>
      <c r="J6" t="s">
        <v>25</v>
      </c>
      <c r="K6">
        <v>19.73</v>
      </c>
      <c r="M6" t="s">
        <v>25</v>
      </c>
      <c r="N6">
        <v>29.878767013549805</v>
      </c>
      <c r="O6">
        <f t="shared" ref="O6" si="6">N6-K6</f>
        <v>10.148767013549804</v>
      </c>
      <c r="P6">
        <f t="shared" si="3"/>
        <v>5.6466012759218689</v>
      </c>
      <c r="Q6">
        <f>2^P6</f>
        <v>50.095228004916038</v>
      </c>
    </row>
    <row r="7" spans="1:19" x14ac:dyDescent="0.2">
      <c r="A7" t="s">
        <v>10</v>
      </c>
      <c r="B7">
        <v>21.97</v>
      </c>
      <c r="D7" t="s">
        <v>10</v>
      </c>
      <c r="E7">
        <v>28.350995063781738</v>
      </c>
      <c r="F7">
        <f t="shared" ref="F7" si="7">E7-B7</f>
        <v>6.3809950637817394</v>
      </c>
      <c r="G7">
        <f t="shared" si="1"/>
        <v>1.878829326153804</v>
      </c>
      <c r="H7">
        <f t="shared" ref="H7" si="8">2^G7</f>
        <v>3.6777650715558114</v>
      </c>
      <c r="J7" t="s">
        <v>30</v>
      </c>
      <c r="K7">
        <v>23.87</v>
      </c>
      <c r="M7" t="s">
        <v>30</v>
      </c>
      <c r="N7">
        <v>30.655792236328125</v>
      </c>
      <c r="O7">
        <f t="shared" ref="O7:O13" si="9">N7-K7</f>
        <v>6.785792236328124</v>
      </c>
      <c r="P7">
        <f t="shared" si="3"/>
        <v>2.2836264987001886</v>
      </c>
      <c r="Q7">
        <f>2^P7</f>
        <v>4.8690033684992882</v>
      </c>
    </row>
    <row r="8" spans="1:19" x14ac:dyDescent="0.2">
      <c r="A8" t="s">
        <v>11</v>
      </c>
      <c r="B8">
        <v>20.94</v>
      </c>
      <c r="D8" t="s">
        <v>11</v>
      </c>
      <c r="E8">
        <v>29.758524894714355</v>
      </c>
      <c r="F8">
        <f t="shared" ref="F8:F9" si="10">E8-B8</f>
        <v>8.8185248947143542</v>
      </c>
      <c r="G8">
        <f t="shared" si="1"/>
        <v>4.3163591570864188</v>
      </c>
      <c r="H8">
        <f t="shared" ref="H8:H9" si="11">2^G8</f>
        <v>19.92294694097502</v>
      </c>
      <c r="J8" t="s">
        <v>32</v>
      </c>
      <c r="K8">
        <v>26.48</v>
      </c>
      <c r="M8" t="s">
        <v>32</v>
      </c>
      <c r="N8">
        <v>31.702157974243164</v>
      </c>
      <c r="O8">
        <f t="shared" si="9"/>
        <v>5.2221579742431636</v>
      </c>
      <c r="P8">
        <f t="shared" si="3"/>
        <v>0.71999223661522826</v>
      </c>
      <c r="Q8">
        <f>2^P8</f>
        <v>1.6471731707953021</v>
      </c>
    </row>
    <row r="9" spans="1:19" x14ac:dyDescent="0.2">
      <c r="A9" t="s">
        <v>12</v>
      </c>
      <c r="B9">
        <v>22.97</v>
      </c>
      <c r="D9" t="s">
        <v>12</v>
      </c>
      <c r="E9">
        <v>31.526490211486809</v>
      </c>
      <c r="F9">
        <f t="shared" si="10"/>
        <v>8.5564902114868104</v>
      </c>
      <c r="G9">
        <f t="shared" si="1"/>
        <v>4.0543244738588751</v>
      </c>
      <c r="H9">
        <f t="shared" si="11"/>
        <v>16.613964524389345</v>
      </c>
      <c r="J9" t="s">
        <v>33</v>
      </c>
      <c r="K9">
        <v>31.18</v>
      </c>
      <c r="M9" t="s">
        <v>33</v>
      </c>
      <c r="N9">
        <v>32.661556243896484</v>
      </c>
      <c r="O9">
        <f t="shared" si="9"/>
        <v>1.4815562438964847</v>
      </c>
      <c r="P9">
        <f t="shared" si="3"/>
        <v>-3.0206094937314507</v>
      </c>
      <c r="Q9">
        <f>2^P9</f>
        <v>0.12322701748555973</v>
      </c>
    </row>
    <row r="10" spans="1:19" x14ac:dyDescent="0.2">
      <c r="A10" t="s">
        <v>13</v>
      </c>
      <c r="B10">
        <v>31.26</v>
      </c>
      <c r="D10" t="s">
        <v>13</v>
      </c>
      <c r="E10">
        <v>32.842704999999995</v>
      </c>
      <c r="F10">
        <f t="shared" ref="F10:F16" si="12">E10-B10</f>
        <v>1.5827049999999936</v>
      </c>
      <c r="G10">
        <f t="shared" si="1"/>
        <v>-2.9194607376279418</v>
      </c>
      <c r="H10">
        <f t="shared" ref="H10:H16" si="13">2^G10</f>
        <v>0.13217665190946398</v>
      </c>
      <c r="J10" t="s">
        <v>34</v>
      </c>
      <c r="K10">
        <v>31.54</v>
      </c>
      <c r="M10" t="s">
        <v>34</v>
      </c>
      <c r="N10">
        <v>34.460531234741211</v>
      </c>
      <c r="O10">
        <f t="shared" si="9"/>
        <v>2.9205312347412118</v>
      </c>
      <c r="P10">
        <f t="shared" si="3"/>
        <v>-1.5816345028867236</v>
      </c>
      <c r="Q10">
        <f t="shared" ref="Q10" si="14">2^P10</f>
        <v>0.33410315166942439</v>
      </c>
    </row>
    <row r="11" spans="1:19" x14ac:dyDescent="0.2">
      <c r="A11" t="s">
        <v>14</v>
      </c>
      <c r="B11" s="7">
        <v>27.9</v>
      </c>
      <c r="D11" t="s">
        <v>14</v>
      </c>
      <c r="E11">
        <v>31.710470199584961</v>
      </c>
      <c r="F11">
        <f t="shared" si="12"/>
        <v>3.8104701995849624</v>
      </c>
      <c r="G11">
        <f t="shared" si="1"/>
        <v>-0.69169553804297301</v>
      </c>
      <c r="H11">
        <f t="shared" si="13"/>
        <v>0.61912579004941948</v>
      </c>
      <c r="J11" t="s">
        <v>36</v>
      </c>
      <c r="K11">
        <v>33.700000000000003</v>
      </c>
      <c r="M11" t="s">
        <v>36</v>
      </c>
      <c r="N11">
        <v>35.081291198730469</v>
      </c>
      <c r="O11">
        <f t="shared" si="9"/>
        <v>1.3812911987304659</v>
      </c>
      <c r="P11">
        <f t="shared" si="3"/>
        <v>-3.1208745388974695</v>
      </c>
      <c r="Q11">
        <f t="shared" ref="Q11:Q12" si="15">2^P11</f>
        <v>0.1149537520585283</v>
      </c>
    </row>
    <row r="12" spans="1:19" x14ac:dyDescent="0.2">
      <c r="A12" t="s">
        <v>15</v>
      </c>
      <c r="B12">
        <v>23.85</v>
      </c>
      <c r="D12" t="s">
        <v>15</v>
      </c>
      <c r="E12">
        <v>30.057341575622559</v>
      </c>
      <c r="F12">
        <f t="shared" si="12"/>
        <v>6.2073415756225572</v>
      </c>
      <c r="G12">
        <f t="shared" si="1"/>
        <v>1.7051758379946218</v>
      </c>
      <c r="H12">
        <f t="shared" si="13"/>
        <v>3.2606867231407262</v>
      </c>
      <c r="J12" t="s">
        <v>37</v>
      </c>
      <c r="K12">
        <v>33.46</v>
      </c>
      <c r="M12" t="s">
        <v>37</v>
      </c>
      <c r="N12">
        <v>34.003402709960938</v>
      </c>
      <c r="O12">
        <f t="shared" si="9"/>
        <v>0.54340270996093665</v>
      </c>
      <c r="P12">
        <f t="shared" si="3"/>
        <v>-3.9587630276669987</v>
      </c>
      <c r="Q12">
        <f t="shared" si="15"/>
        <v>6.4312232091117166E-2</v>
      </c>
    </row>
    <row r="13" spans="1:19" x14ac:dyDescent="0.2">
      <c r="A13" t="s">
        <v>18</v>
      </c>
      <c r="B13">
        <v>29.57</v>
      </c>
      <c r="D13" t="s">
        <v>18</v>
      </c>
      <c r="E13">
        <v>32.934749603271484</v>
      </c>
      <c r="F13">
        <f t="shared" si="12"/>
        <v>3.3647496032714841</v>
      </c>
      <c r="G13">
        <f t="shared" si="1"/>
        <v>-1.1374161343564513</v>
      </c>
      <c r="H13">
        <f t="shared" si="13"/>
        <v>0.45457298888469477</v>
      </c>
      <c r="J13" t="s">
        <v>38</v>
      </c>
      <c r="K13">
        <v>29.2</v>
      </c>
      <c r="M13" t="s">
        <v>38</v>
      </c>
      <c r="N13">
        <v>32.526569366455078</v>
      </c>
      <c r="O13">
        <f t="shared" si="9"/>
        <v>3.3265693664550788</v>
      </c>
      <c r="P13">
        <f t="shared" si="3"/>
        <v>-1.1755963711728565</v>
      </c>
      <c r="Q13">
        <f>2^P13</f>
        <v>0.44270072119832016</v>
      </c>
    </row>
    <row r="14" spans="1:19" x14ac:dyDescent="0.2">
      <c r="A14" t="s">
        <v>19</v>
      </c>
      <c r="B14" s="7">
        <v>22.16</v>
      </c>
      <c r="D14" t="s">
        <v>19</v>
      </c>
      <c r="E14">
        <v>33.112773895263672</v>
      </c>
      <c r="F14">
        <f t="shared" si="12"/>
        <v>10.952773895263672</v>
      </c>
      <c r="G14">
        <f t="shared" si="1"/>
        <v>6.4506081576357364</v>
      </c>
      <c r="H14">
        <f t="shared" si="13"/>
        <v>87.463438240649609</v>
      </c>
    </row>
    <row r="15" spans="1:19" x14ac:dyDescent="0.2">
      <c r="A15" t="s">
        <v>22</v>
      </c>
      <c r="B15" s="7">
        <v>27.84</v>
      </c>
      <c r="D15" t="s">
        <v>22</v>
      </c>
      <c r="E15">
        <v>31.969700813293457</v>
      </c>
      <c r="F15">
        <f t="shared" si="12"/>
        <v>4.1297008132934572</v>
      </c>
      <c r="G15">
        <f t="shared" si="1"/>
        <v>-0.3724649243344782</v>
      </c>
      <c r="H15">
        <f t="shared" si="13"/>
        <v>0.77246157529953952</v>
      </c>
    </row>
    <row r="16" spans="1:19" x14ac:dyDescent="0.2">
      <c r="A16" t="s">
        <v>24</v>
      </c>
      <c r="B16" s="7">
        <v>32.54</v>
      </c>
      <c r="D16" t="s">
        <v>24</v>
      </c>
      <c r="E16" s="15">
        <v>33.483692169189503</v>
      </c>
      <c r="F16">
        <f t="shared" si="12"/>
        <v>0.94369216918950372</v>
      </c>
      <c r="G16">
        <f t="shared" si="1"/>
        <v>-3.5584735684384317</v>
      </c>
      <c r="H16">
        <f t="shared" si="13"/>
        <v>8.4877526939773199E-2</v>
      </c>
    </row>
    <row r="17" spans="1:8" x14ac:dyDescent="0.2">
      <c r="A17" t="s">
        <v>29</v>
      </c>
      <c r="B17" s="7">
        <v>32.6</v>
      </c>
      <c r="D17" t="s">
        <v>29</v>
      </c>
      <c r="E17">
        <v>33.945089340209933</v>
      </c>
      <c r="F17">
        <f t="shared" ref="F17:F18" si="16">E17-B17</f>
        <v>1.3450893402099311</v>
      </c>
      <c r="G17">
        <f t="shared" si="1"/>
        <v>-3.1570763974180043</v>
      </c>
      <c r="H17">
        <f t="shared" ref="H17:H18" si="17">2^G17</f>
        <v>0.11210508331456825</v>
      </c>
    </row>
    <row r="18" spans="1:8" x14ac:dyDescent="0.2">
      <c r="A18" t="s">
        <v>31</v>
      </c>
      <c r="B18">
        <v>29.71</v>
      </c>
      <c r="D18" t="s">
        <v>31</v>
      </c>
      <c r="E18">
        <v>33.424678802490234</v>
      </c>
      <c r="F18">
        <f t="shared" si="16"/>
        <v>3.7146788024902335</v>
      </c>
      <c r="G18">
        <f t="shared" si="1"/>
        <v>-0.78748693513770185</v>
      </c>
      <c r="H18">
        <f t="shared" si="17"/>
        <v>0.57935240124884146</v>
      </c>
    </row>
    <row r="19" spans="1:8" x14ac:dyDescent="0.2">
      <c r="B19" s="7"/>
    </row>
    <row r="20" spans="1:8" x14ac:dyDescent="0.2">
      <c r="B20" s="7"/>
    </row>
    <row r="21" spans="1:8" x14ac:dyDescent="0.2">
      <c r="B21" s="7"/>
    </row>
    <row r="22" spans="1:8" x14ac:dyDescent="0.2">
      <c r="B22" s="7"/>
      <c r="E22" s="10" t="s">
        <v>39</v>
      </c>
      <c r="F22" s="10">
        <f>GEOMEAN(F4:F18)</f>
        <v>4.5021657376279354</v>
      </c>
    </row>
    <row r="44" spans="2:2" x14ac:dyDescent="0.2">
      <c r="B44" s="7"/>
    </row>
    <row r="55" spans="2:2" x14ac:dyDescent="0.2">
      <c r="B55" s="7"/>
    </row>
    <row r="57" spans="2:2" x14ac:dyDescent="0.2">
      <c r="B57" s="7"/>
    </row>
    <row r="60" spans="2:2" x14ac:dyDescent="0.2">
      <c r="B60" s="7"/>
    </row>
    <row r="62" spans="2:2" x14ac:dyDescent="0.2">
      <c r="B62" s="7"/>
    </row>
    <row r="79" spans="2:3" x14ac:dyDescent="0.2">
      <c r="B79" s="8"/>
      <c r="C79" s="8"/>
    </row>
    <row r="80" spans="2:3" x14ac:dyDescent="0.2">
      <c r="B80" s="8"/>
      <c r="C80" s="8"/>
    </row>
    <row r="86" spans="1:18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1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1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12"/>
      <c r="B94" s="9"/>
      <c r="C94" s="9"/>
      <c r="D94" s="9"/>
      <c r="E94" s="9"/>
      <c r="F94" s="9"/>
      <c r="G94" s="9"/>
      <c r="H94" s="9"/>
      <c r="I94" s="9"/>
      <c r="J94" s="13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1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1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1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1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1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1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1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">
      <c r="A102" s="1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1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">
      <c r="A104" s="1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1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">
      <c r="A106" s="1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">
      <c r="A107" s="1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">
      <c r="A108" s="1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">
      <c r="A109" s="1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">
      <c r="A111" s="1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">
      <c r="A112" s="1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">
      <c r="A113" s="1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">
      <c r="A114" s="1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">
      <c r="A115" s="1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">
      <c r="A116" s="1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">
      <c r="A117" s="1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">
      <c r="A118" s="1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">
      <c r="A119" s="1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1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">
      <c r="A121" s="1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1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">
      <c r="A123" s="1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">
      <c r="A124" s="1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">
      <c r="A126" s="1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">
      <c r="A127" s="1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">
      <c r="A128" s="1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2">
      <c r="A129" s="1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2">
      <c r="A130" s="1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2">
      <c r="A131" s="1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2">
      <c r="A132" s="1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2">
      <c r="A133" s="1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2">
      <c r="A134" s="1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2">
      <c r="A135" s="1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2">
      <c r="A136" s="1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2">
      <c r="A137" s="1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2">
      <c r="A138" s="1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">
      <c r="A140" s="1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2">
      <c r="A141" s="1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">
      <c r="A142" s="1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2">
      <c r="A143" s="1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2">
      <c r="A144" s="1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x14ac:dyDescent="0.2">
      <c r="A167" s="9"/>
      <c r="B167" s="1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2">
      <c r="A168" s="9"/>
      <c r="B168" s="1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2">
      <c r="A172" s="1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x14ac:dyDescent="0.2">
      <c r="A173" s="14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EFCE-A139-B24E-9BEB-4F6A6325E12E}">
  <dimension ref="A1:AA155"/>
  <sheetViews>
    <sheetView tabSelected="1" workbookViewId="0">
      <selection activeCell="A2" sqref="A2"/>
    </sheetView>
  </sheetViews>
  <sheetFormatPr baseColWidth="10" defaultRowHeight="16" x14ac:dyDescent="0.2"/>
  <cols>
    <col min="19" max="27" width="10.83203125" style="9"/>
  </cols>
  <sheetData>
    <row r="1" spans="1:19" x14ac:dyDescent="0.2">
      <c r="A1" s="1" t="s">
        <v>40</v>
      </c>
      <c r="B1" s="1"/>
      <c r="C1" s="16"/>
      <c r="D1" s="16"/>
      <c r="E1" s="16"/>
      <c r="J1" s="2" t="s">
        <v>0</v>
      </c>
      <c r="K1" s="2"/>
    </row>
    <row r="2" spans="1:19" x14ac:dyDescent="0.2">
      <c r="A2" s="3" t="s">
        <v>1</v>
      </c>
      <c r="J2" s="3" t="s">
        <v>1</v>
      </c>
      <c r="S2" s="13"/>
    </row>
    <row r="3" spans="1:19" x14ac:dyDescent="0.2">
      <c r="A3" s="4" t="s">
        <v>2</v>
      </c>
      <c r="B3" s="4" t="s">
        <v>3</v>
      </c>
      <c r="C3" s="5"/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J3" s="4" t="s">
        <v>2</v>
      </c>
      <c r="K3" s="4" t="s">
        <v>3</v>
      </c>
      <c r="L3" s="6"/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</row>
    <row r="4" spans="1:19" x14ac:dyDescent="0.2">
      <c r="A4" t="s">
        <v>7</v>
      </c>
      <c r="B4">
        <v>18.62</v>
      </c>
      <c r="D4" t="s">
        <v>7</v>
      </c>
      <c r="E4">
        <v>22.035249999999998</v>
      </c>
      <c r="F4">
        <f t="shared" ref="F4:F6" si="0">E4-B4</f>
        <v>3.4152499999999968</v>
      </c>
      <c r="G4">
        <f t="shared" ref="G4:G22" si="1">F4-$F$26</f>
        <v>1.2687811732305208</v>
      </c>
      <c r="H4">
        <f t="shared" ref="H4:H6" si="2">2^-G4</f>
        <v>0.41501023642459717</v>
      </c>
      <c r="J4" t="s">
        <v>16</v>
      </c>
      <c r="K4">
        <v>18.940000000000001</v>
      </c>
      <c r="M4" t="s">
        <v>16</v>
      </c>
      <c r="N4">
        <v>30.290283203125</v>
      </c>
      <c r="O4">
        <f t="shared" ref="O4" si="3">N4-K4</f>
        <v>11.350283203124999</v>
      </c>
      <c r="P4">
        <f t="shared" ref="P4:P14" si="4">O4-$F$26</f>
        <v>9.2038143763555222</v>
      </c>
      <c r="Q4">
        <f>2^-P4</f>
        <v>1.6958045578526399E-3</v>
      </c>
    </row>
    <row r="5" spans="1:19" x14ac:dyDescent="0.2">
      <c r="A5" t="s">
        <v>8</v>
      </c>
      <c r="B5">
        <v>18.88</v>
      </c>
      <c r="D5" t="s">
        <v>8</v>
      </c>
      <c r="E5">
        <v>22.244112968444824</v>
      </c>
      <c r="F5">
        <f t="shared" si="0"/>
        <v>3.3641129684448252</v>
      </c>
      <c r="G5">
        <f t="shared" si="1"/>
        <v>1.2176441416753492</v>
      </c>
      <c r="H5">
        <f t="shared" si="2"/>
        <v>0.42998429091073348</v>
      </c>
      <c r="J5" t="s">
        <v>25</v>
      </c>
      <c r="K5">
        <v>19.73</v>
      </c>
      <c r="M5" t="s">
        <v>25</v>
      </c>
      <c r="N5">
        <v>22.593358993530273</v>
      </c>
      <c r="O5">
        <f>N5-K5</f>
        <v>2.863358993530273</v>
      </c>
      <c r="P5">
        <f t="shared" si="4"/>
        <v>0.71689016676079698</v>
      </c>
      <c r="Q5">
        <f>2^-P5</f>
        <v>0.60840749598171928</v>
      </c>
    </row>
    <row r="6" spans="1:19" x14ac:dyDescent="0.2">
      <c r="A6" t="s">
        <v>9</v>
      </c>
      <c r="B6">
        <v>22.78</v>
      </c>
      <c r="D6" t="s">
        <v>9</v>
      </c>
      <c r="E6">
        <v>25.005024909973145</v>
      </c>
      <c r="F6">
        <f t="shared" si="0"/>
        <v>2.2250249099731434</v>
      </c>
      <c r="G6">
        <f t="shared" si="1"/>
        <v>7.855608320366736E-2</v>
      </c>
      <c r="H6">
        <f t="shared" si="2"/>
        <v>0.94700497953569285</v>
      </c>
      <c r="J6" t="s">
        <v>28</v>
      </c>
      <c r="K6">
        <v>24.03</v>
      </c>
      <c r="M6" t="s">
        <v>28</v>
      </c>
      <c r="N6">
        <v>26.36</v>
      </c>
      <c r="O6">
        <f t="shared" ref="O6:O7" si="5">N6-K6</f>
        <v>2.3299999999999983</v>
      </c>
      <c r="P6">
        <f t="shared" si="4"/>
        <v>0.18353117323052226</v>
      </c>
      <c r="Q6">
        <f t="shared" ref="Q6:Q7" si="6">2^-P6</f>
        <v>0.88054511425673743</v>
      </c>
    </row>
    <row r="7" spans="1:19" x14ac:dyDescent="0.2">
      <c r="A7" t="s">
        <v>10</v>
      </c>
      <c r="B7">
        <v>21.97</v>
      </c>
      <c r="D7" t="s">
        <v>10</v>
      </c>
      <c r="E7">
        <v>26.246387481689453</v>
      </c>
      <c r="F7">
        <f t="shared" ref="F7" si="7">E7-B7</f>
        <v>4.2763874816894543</v>
      </c>
      <c r="G7">
        <f t="shared" si="1"/>
        <v>2.1299186549199782</v>
      </c>
      <c r="H7">
        <f t="shared" ref="H7" si="8">2^-G7</f>
        <v>0.2284707443144183</v>
      </c>
      <c r="J7" t="s">
        <v>30</v>
      </c>
      <c r="K7">
        <v>23.87</v>
      </c>
      <c r="M7" t="s">
        <v>30</v>
      </c>
      <c r="N7">
        <v>27.058000564575195</v>
      </c>
      <c r="O7">
        <f t="shared" si="5"/>
        <v>3.1880005645751943</v>
      </c>
      <c r="P7">
        <f t="shared" si="4"/>
        <v>1.0415317378057183</v>
      </c>
      <c r="Q7">
        <f t="shared" si="6"/>
        <v>0.48581140423557895</v>
      </c>
    </row>
    <row r="8" spans="1:19" x14ac:dyDescent="0.2">
      <c r="A8" t="s">
        <v>11</v>
      </c>
      <c r="B8">
        <v>20.94</v>
      </c>
      <c r="D8" t="s">
        <v>11</v>
      </c>
      <c r="E8">
        <v>24.127987861633301</v>
      </c>
      <c r="F8">
        <f t="shared" ref="F8:F9" si="9">E8-B8</f>
        <v>3.1879878616332995</v>
      </c>
      <c r="G8">
        <f t="shared" si="1"/>
        <v>1.0415190348638235</v>
      </c>
      <c r="H8">
        <f t="shared" ref="H8:H9" si="10">2^-G8</f>
        <v>0.48581568182788637</v>
      </c>
      <c r="J8" t="s">
        <v>32</v>
      </c>
      <c r="K8">
        <v>26.48</v>
      </c>
      <c r="M8" t="s">
        <v>32</v>
      </c>
      <c r="N8">
        <v>29.076946258544922</v>
      </c>
      <c r="O8">
        <f t="shared" ref="O8" si="11">N8-K8</f>
        <v>2.5969462585449214</v>
      </c>
      <c r="P8">
        <f t="shared" si="4"/>
        <v>0.45047743177544541</v>
      </c>
      <c r="Q8">
        <f t="shared" ref="Q8" si="12">2^-P8</f>
        <v>0.73180063275553109</v>
      </c>
    </row>
    <row r="9" spans="1:19" x14ac:dyDescent="0.2">
      <c r="A9" t="s">
        <v>12</v>
      </c>
      <c r="B9">
        <v>22.97</v>
      </c>
      <c r="D9" t="s">
        <v>12</v>
      </c>
      <c r="E9">
        <v>26.627246856689453</v>
      </c>
      <c r="F9">
        <f t="shared" si="9"/>
        <v>3.6572468566894543</v>
      </c>
      <c r="G9">
        <f t="shared" si="1"/>
        <v>1.5107780299199782</v>
      </c>
      <c r="H9">
        <f t="shared" si="10"/>
        <v>0.35092191947834844</v>
      </c>
      <c r="J9" t="s">
        <v>33</v>
      </c>
      <c r="K9">
        <v>31.03</v>
      </c>
      <c r="M9" t="s">
        <v>33</v>
      </c>
      <c r="N9">
        <v>32.82084846496582</v>
      </c>
      <c r="O9">
        <f>N9-K9</f>
        <v>1.7908484649658192</v>
      </c>
      <c r="P9">
        <f t="shared" si="4"/>
        <v>-0.35562036180365686</v>
      </c>
      <c r="Q9">
        <f>2^-P9</f>
        <v>1.2795356659405686</v>
      </c>
    </row>
    <row r="10" spans="1:19" x14ac:dyDescent="0.2">
      <c r="A10" t="s">
        <v>13</v>
      </c>
      <c r="B10">
        <v>31.26</v>
      </c>
      <c r="D10" t="s">
        <v>13</v>
      </c>
      <c r="E10">
        <v>32.896744999999996</v>
      </c>
      <c r="F10">
        <f t="shared" ref="F10:F19" si="13">E10-B10</f>
        <v>1.6367449999999941</v>
      </c>
      <c r="G10">
        <f t="shared" si="1"/>
        <v>-0.50972382676948191</v>
      </c>
      <c r="H10">
        <f t="shared" ref="H10:H19" si="14">2^-G10</f>
        <v>1.4237776176154326</v>
      </c>
      <c r="J10" t="s">
        <v>34</v>
      </c>
      <c r="K10">
        <v>31.54</v>
      </c>
      <c r="M10" t="s">
        <v>34</v>
      </c>
      <c r="N10">
        <v>33.267845153808594</v>
      </c>
      <c r="O10">
        <f>N10-K10</f>
        <v>1.7278451538085946</v>
      </c>
      <c r="P10">
        <f t="shared" si="4"/>
        <v>-0.41862367296088143</v>
      </c>
      <c r="Q10">
        <f>2^-P10</f>
        <v>1.3366517842735983</v>
      </c>
    </row>
    <row r="11" spans="1:19" x14ac:dyDescent="0.2">
      <c r="A11" t="s">
        <v>14</v>
      </c>
      <c r="B11" s="7">
        <v>27.9</v>
      </c>
      <c r="D11" t="s">
        <v>14</v>
      </c>
      <c r="E11">
        <v>30.148247718811035</v>
      </c>
      <c r="F11">
        <f t="shared" si="13"/>
        <v>2.2482477188110366</v>
      </c>
      <c r="G11">
        <f t="shared" si="1"/>
        <v>0.10177889204156054</v>
      </c>
      <c r="H11">
        <f t="shared" si="14"/>
        <v>0.93188323911978577</v>
      </c>
      <c r="J11" t="s">
        <v>35</v>
      </c>
      <c r="K11">
        <v>34.880000000000003</v>
      </c>
      <c r="M11" t="s">
        <v>35</v>
      </c>
      <c r="N11">
        <v>36.151340484619141</v>
      </c>
      <c r="O11">
        <f>N11-K11</f>
        <v>1.2713404846191381</v>
      </c>
      <c r="P11">
        <f t="shared" si="4"/>
        <v>-0.87512834215033797</v>
      </c>
      <c r="Q11">
        <f>2^-P11</f>
        <v>1.8341712470253508</v>
      </c>
    </row>
    <row r="12" spans="1:19" x14ac:dyDescent="0.2">
      <c r="A12" t="s">
        <v>15</v>
      </c>
      <c r="B12">
        <v>23.85</v>
      </c>
      <c r="D12" t="s">
        <v>15</v>
      </c>
      <c r="E12">
        <v>26.370332717895508</v>
      </c>
      <c r="F12">
        <f t="shared" si="13"/>
        <v>2.5203327178955064</v>
      </c>
      <c r="G12">
        <f t="shared" si="1"/>
        <v>0.37386389112603036</v>
      </c>
      <c r="H12">
        <f t="shared" si="14"/>
        <v>0.77171289017653555</v>
      </c>
      <c r="J12" t="s">
        <v>36</v>
      </c>
      <c r="K12">
        <v>33.700000000000003</v>
      </c>
      <c r="M12" t="s">
        <v>36</v>
      </c>
      <c r="N12">
        <v>35.140569686889648</v>
      </c>
      <c r="O12">
        <f>N12-K12</f>
        <v>1.4405696868896456</v>
      </c>
      <c r="P12">
        <f t="shared" si="4"/>
        <v>-0.70589913987983044</v>
      </c>
      <c r="Q12">
        <f>2^-P12</f>
        <v>1.6311609467489869</v>
      </c>
    </row>
    <row r="13" spans="1:19" x14ac:dyDescent="0.2">
      <c r="A13" t="s">
        <v>17</v>
      </c>
      <c r="B13" s="7">
        <v>20.53</v>
      </c>
      <c r="D13" t="s">
        <v>17</v>
      </c>
      <c r="E13">
        <v>36.203403472900391</v>
      </c>
      <c r="F13">
        <f t="shared" si="13"/>
        <v>15.673403472900389</v>
      </c>
      <c r="G13">
        <f t="shared" si="1"/>
        <v>13.526934646130913</v>
      </c>
      <c r="H13">
        <f t="shared" si="14"/>
        <v>8.472019020397055E-5</v>
      </c>
      <c r="J13" t="s">
        <v>37</v>
      </c>
      <c r="K13">
        <v>33.46</v>
      </c>
      <c r="M13" t="s">
        <v>37</v>
      </c>
      <c r="N13">
        <v>35.073991775512695</v>
      </c>
      <c r="O13">
        <f>N13-K13</f>
        <v>1.6139917755126945</v>
      </c>
      <c r="P13">
        <f t="shared" si="4"/>
        <v>-0.53247705125678158</v>
      </c>
      <c r="Q13">
        <f>2^-P13</f>
        <v>1.446410495312807</v>
      </c>
    </row>
    <row r="14" spans="1:19" x14ac:dyDescent="0.2">
      <c r="A14" t="s">
        <v>18</v>
      </c>
      <c r="B14">
        <v>29.57</v>
      </c>
      <c r="D14" t="s">
        <v>18</v>
      </c>
      <c r="E14">
        <v>31.459745407104492</v>
      </c>
      <c r="F14">
        <f t="shared" si="13"/>
        <v>1.8897454071044919</v>
      </c>
      <c r="G14">
        <f t="shared" si="1"/>
        <v>-0.25672341966498413</v>
      </c>
      <c r="H14">
        <f t="shared" si="14"/>
        <v>1.1947621340003958</v>
      </c>
      <c r="J14" t="s">
        <v>38</v>
      </c>
      <c r="K14">
        <v>29.2</v>
      </c>
      <c r="M14" t="s">
        <v>38</v>
      </c>
      <c r="N14">
        <v>31.36799144744873</v>
      </c>
      <c r="O14">
        <f t="shared" ref="O14" si="15">N14-K14</f>
        <v>2.1679914474487312</v>
      </c>
      <c r="P14">
        <f t="shared" si="4"/>
        <v>2.1522620679255144E-2</v>
      </c>
      <c r="Q14">
        <f t="shared" ref="Q14" si="16">2^-P14</f>
        <v>0.98519238334348358</v>
      </c>
    </row>
    <row r="15" spans="1:19" x14ac:dyDescent="0.2">
      <c r="A15" t="s">
        <v>19</v>
      </c>
      <c r="B15" s="7">
        <v>22.16</v>
      </c>
      <c r="D15" t="s">
        <v>19</v>
      </c>
      <c r="E15">
        <v>35.332122802734375</v>
      </c>
      <c r="F15">
        <f t="shared" si="13"/>
        <v>13.172122802734375</v>
      </c>
      <c r="G15">
        <f t="shared" si="1"/>
        <v>11.025653975964898</v>
      </c>
      <c r="H15">
        <f t="shared" si="14"/>
        <v>4.796753834765676E-4</v>
      </c>
    </row>
    <row r="16" spans="1:19" x14ac:dyDescent="0.2">
      <c r="A16" t="s">
        <v>21</v>
      </c>
      <c r="B16">
        <v>34.36</v>
      </c>
      <c r="D16" t="s">
        <v>21</v>
      </c>
      <c r="E16">
        <v>35.586639404296875</v>
      </c>
      <c r="F16">
        <f t="shared" si="13"/>
        <v>1.2266394042968756</v>
      </c>
      <c r="G16">
        <f t="shared" si="1"/>
        <v>-0.91982942247260047</v>
      </c>
      <c r="H16">
        <f t="shared" si="14"/>
        <v>1.8918915917959209</v>
      </c>
    </row>
    <row r="17" spans="1:8" x14ac:dyDescent="0.2">
      <c r="A17" t="s">
        <v>22</v>
      </c>
      <c r="B17" s="7">
        <v>27.84</v>
      </c>
      <c r="D17" t="s">
        <v>22</v>
      </c>
      <c r="E17">
        <v>30.190727233886719</v>
      </c>
      <c r="F17">
        <f t="shared" si="13"/>
        <v>2.3507272338867189</v>
      </c>
      <c r="G17">
        <f t="shared" si="1"/>
        <v>0.20425840711724286</v>
      </c>
      <c r="H17">
        <f t="shared" si="14"/>
        <v>0.86798474531424286</v>
      </c>
    </row>
    <row r="18" spans="1:8" x14ac:dyDescent="0.2">
      <c r="A18" t="s">
        <v>23</v>
      </c>
      <c r="B18">
        <v>34.53</v>
      </c>
      <c r="D18" t="s">
        <v>23</v>
      </c>
      <c r="E18">
        <v>34.948551177978516</v>
      </c>
      <c r="F18">
        <f t="shared" si="13"/>
        <v>0.41855117797851449</v>
      </c>
      <c r="G18">
        <f t="shared" si="1"/>
        <v>-1.7279176487909615</v>
      </c>
      <c r="H18">
        <f t="shared" si="14"/>
        <v>3.3124935578128181</v>
      </c>
    </row>
    <row r="19" spans="1:8" x14ac:dyDescent="0.2">
      <c r="A19" t="s">
        <v>24</v>
      </c>
      <c r="B19" s="7">
        <v>32.54</v>
      </c>
      <c r="D19" t="s">
        <v>24</v>
      </c>
      <c r="E19">
        <v>33.255861282348633</v>
      </c>
      <c r="F19">
        <f t="shared" si="13"/>
        <v>0.71586128234863367</v>
      </c>
      <c r="G19">
        <f t="shared" si="1"/>
        <v>-1.4306075444208424</v>
      </c>
      <c r="H19">
        <f t="shared" si="14"/>
        <v>2.6956020805003802</v>
      </c>
    </row>
    <row r="20" spans="1:8" x14ac:dyDescent="0.2">
      <c r="A20" t="s">
        <v>27</v>
      </c>
      <c r="B20">
        <v>33.97</v>
      </c>
      <c r="D20" t="s">
        <v>27</v>
      </c>
      <c r="E20">
        <v>34.314268112182617</v>
      </c>
      <c r="F20">
        <f t="shared" ref="F20:F22" si="17">E20-B20</f>
        <v>0.34426811218261832</v>
      </c>
      <c r="G20">
        <f t="shared" si="1"/>
        <v>-1.8022007145868577</v>
      </c>
      <c r="H20">
        <f t="shared" ref="H20:H22" si="18">2^-G20</f>
        <v>3.4875181244852551</v>
      </c>
    </row>
    <row r="21" spans="1:8" x14ac:dyDescent="0.2">
      <c r="A21" t="s">
        <v>29</v>
      </c>
      <c r="B21" s="7">
        <v>32.6</v>
      </c>
      <c r="D21" t="s">
        <v>29</v>
      </c>
      <c r="E21" s="15">
        <v>32.844291687011697</v>
      </c>
      <c r="F21">
        <f t="shared" si="17"/>
        <v>0.24429168701169601</v>
      </c>
      <c r="G21">
        <f t="shared" si="1"/>
        <v>-1.90217713975778</v>
      </c>
      <c r="H21">
        <f t="shared" si="18"/>
        <v>3.7377682972160815</v>
      </c>
    </row>
    <row r="22" spans="1:8" x14ac:dyDescent="0.2">
      <c r="A22" t="s">
        <v>31</v>
      </c>
      <c r="B22">
        <v>29.71</v>
      </c>
      <c r="D22" t="s">
        <v>31</v>
      </c>
      <c r="E22">
        <v>35.702163696289062</v>
      </c>
      <c r="F22">
        <f t="shared" si="17"/>
        <v>5.9921636962890616</v>
      </c>
      <c r="G22">
        <f t="shared" si="1"/>
        <v>3.8456948695195856</v>
      </c>
      <c r="H22">
        <f t="shared" si="18"/>
        <v>6.9555341958904171E-2</v>
      </c>
    </row>
    <row r="26" spans="1:8" x14ac:dyDescent="0.2">
      <c r="E26" s="10" t="s">
        <v>39</v>
      </c>
      <c r="F26" s="10">
        <f>GEOMEAN(F4:F22)</f>
        <v>2.146468826769476</v>
      </c>
    </row>
    <row r="32" spans="1:8" x14ac:dyDescent="0.2">
      <c r="B32" s="7"/>
    </row>
    <row r="34" spans="2:2" x14ac:dyDescent="0.2">
      <c r="B34" s="7"/>
    </row>
    <row r="37" spans="2:2" x14ac:dyDescent="0.2">
      <c r="B37" s="7"/>
    </row>
    <row r="39" spans="2:2" x14ac:dyDescent="0.2">
      <c r="B39" s="7"/>
    </row>
    <row r="58" spans="1:16" x14ac:dyDescent="0.2">
      <c r="N58" s="9"/>
      <c r="O58" s="9"/>
      <c r="P58" s="9"/>
    </row>
    <row r="63" spans="1:16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6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1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12"/>
      <c r="B71" s="9"/>
      <c r="C71" s="9"/>
      <c r="D71" s="9"/>
      <c r="E71" s="9"/>
      <c r="F71" s="9"/>
      <c r="G71" s="9"/>
      <c r="H71" s="9"/>
      <c r="I71" s="9"/>
      <c r="J71" s="13"/>
      <c r="K71" s="9"/>
      <c r="L71" s="9"/>
      <c r="M71" s="9"/>
    </row>
    <row r="72" spans="1:13" x14ac:dyDescent="0.2">
      <c r="A72" s="1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1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1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">
      <c r="A75" s="1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 s="1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1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">
      <c r="A78" s="1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1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1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1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">
      <c r="A82" s="1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1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">
      <c r="A84" s="1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">
      <c r="A85" s="1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 s="1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">
      <c r="A87" s="1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1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">
      <c r="A89" s="1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">
      <c r="A90" s="1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1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">
      <c r="A92" s="1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">
      <c r="A93" s="1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">
      <c r="A94" s="1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">
      <c r="A95" s="1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 s="1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">
      <c r="A97" s="1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">
      <c r="A98" s="1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">
      <c r="A99" s="1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">
      <c r="A100" s="1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">
      <c r="A101" s="1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">
      <c r="A102" s="1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">
      <c r="A103" s="1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">
      <c r="A104" s="1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">
      <c r="A105" s="1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">
      <c r="A106" s="1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">
      <c r="A107" s="1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">
      <c r="A108" s="1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">
      <c r="A109" s="1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">
      <c r="A111" s="1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">
      <c r="A112" s="1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">
      <c r="A113" s="1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">
      <c r="A114" s="1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">
      <c r="A115" s="1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">
      <c r="A116" s="1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">
      <c r="A117" s="1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2">
      <c r="A118" s="1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">
      <c r="A119" s="1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">
      <c r="A120" s="1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">
      <c r="A121" s="1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">
      <c r="A149" s="1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IL-6</vt:lpstr>
      <vt:lpstr>TNF-a</vt:lpstr>
      <vt:lpstr>TGF-b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Noh</dc:creator>
  <cp:lastModifiedBy>Ismail Noh</cp:lastModifiedBy>
  <dcterms:created xsi:type="dcterms:W3CDTF">2021-12-07T10:59:22Z</dcterms:created>
  <dcterms:modified xsi:type="dcterms:W3CDTF">2022-01-25T10:32:17Z</dcterms:modified>
</cp:coreProperties>
</file>