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B1F0D1A-0CD0-48BF-8260-C56A05A3330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MTT" sheetId="1" r:id="rId1"/>
    <sheet name="ALP" sheetId="2" r:id="rId2"/>
    <sheet name="Micro-CT" sheetId="3" r:id="rId3"/>
    <sheet name="Scoring H&amp;E" sheetId="4" r:id="rId4"/>
    <sheet name="IR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5" l="1"/>
  <c r="D53" i="5"/>
  <c r="C53" i="5"/>
  <c r="B53" i="5"/>
  <c r="E52" i="5"/>
  <c r="D52" i="5"/>
  <c r="C52" i="5"/>
  <c r="B52" i="5"/>
  <c r="E40" i="5"/>
  <c r="D40" i="5"/>
  <c r="C40" i="5"/>
  <c r="B40" i="5"/>
  <c r="Q39" i="5"/>
  <c r="P39" i="5"/>
  <c r="O39" i="5"/>
  <c r="N39" i="5"/>
  <c r="K39" i="5"/>
  <c r="J39" i="5"/>
  <c r="I39" i="5"/>
  <c r="H39" i="5"/>
  <c r="E39" i="5"/>
  <c r="D39" i="5"/>
  <c r="C39" i="5"/>
  <c r="B39" i="5"/>
  <c r="E27" i="5"/>
  <c r="D27" i="5"/>
  <c r="C27" i="5"/>
  <c r="B27" i="5"/>
  <c r="E26" i="5"/>
  <c r="D26" i="5"/>
  <c r="C26" i="5"/>
  <c r="B26" i="5"/>
  <c r="Q13" i="5"/>
  <c r="P13" i="5"/>
  <c r="O13" i="5"/>
  <c r="N13" i="5"/>
  <c r="K13" i="5"/>
  <c r="J13" i="5"/>
  <c r="I13" i="5"/>
  <c r="H13" i="5"/>
  <c r="C14" i="5"/>
  <c r="D14" i="5"/>
  <c r="E14" i="5"/>
  <c r="C13" i="5"/>
  <c r="D13" i="5"/>
  <c r="E13" i="5"/>
  <c r="B14" i="5"/>
  <c r="B13" i="5"/>
  <c r="B12" i="4" l="1"/>
  <c r="E12" i="4"/>
  <c r="D12" i="4"/>
  <c r="C12" i="4"/>
  <c r="E11" i="4"/>
  <c r="D11" i="4"/>
  <c r="C11" i="4"/>
  <c r="B11" i="4"/>
  <c r="E10" i="4"/>
  <c r="B18" i="4" s="1"/>
  <c r="D10" i="4"/>
  <c r="B17" i="4" s="1"/>
  <c r="C10" i="4"/>
  <c r="B10" i="4"/>
  <c r="B16" i="4" s="1"/>
  <c r="O14" i="3" l="1"/>
  <c r="P14" i="3"/>
  <c r="Q14" i="3"/>
  <c r="N14" i="3"/>
  <c r="I14" i="3"/>
  <c r="J14" i="3"/>
  <c r="K14" i="3"/>
  <c r="H14" i="3"/>
  <c r="C14" i="3"/>
  <c r="D14" i="3"/>
  <c r="E14" i="3"/>
  <c r="B14" i="3"/>
  <c r="O13" i="3"/>
  <c r="P13" i="3"/>
  <c r="Q13" i="3"/>
  <c r="O12" i="3"/>
  <c r="P12" i="3"/>
  <c r="Q12" i="3"/>
  <c r="N13" i="3"/>
  <c r="N12" i="3"/>
  <c r="I13" i="3"/>
  <c r="J13" i="3"/>
  <c r="K13" i="3"/>
  <c r="I12" i="3"/>
  <c r="J12" i="3"/>
  <c r="K12" i="3"/>
  <c r="H13" i="3"/>
  <c r="H12" i="3"/>
  <c r="C13" i="3"/>
  <c r="D13" i="3"/>
  <c r="E13" i="3"/>
  <c r="B13" i="3"/>
  <c r="C12" i="3"/>
  <c r="D12" i="3"/>
  <c r="E12" i="3"/>
  <c r="B12" i="3"/>
  <c r="C11" i="2" l="1"/>
  <c r="D11" i="2"/>
  <c r="E11" i="2"/>
  <c r="F11" i="2"/>
  <c r="G11" i="2"/>
  <c r="H11" i="2"/>
  <c r="I11" i="2"/>
  <c r="J11" i="2"/>
  <c r="K11" i="2"/>
  <c r="L11" i="2"/>
  <c r="M11" i="2"/>
  <c r="C10" i="2"/>
  <c r="B19" i="2" s="1"/>
  <c r="D10" i="2"/>
  <c r="B18" i="2" s="1"/>
  <c r="E10" i="2"/>
  <c r="E13" i="2" s="1"/>
  <c r="F10" i="2"/>
  <c r="C17" i="2" s="1"/>
  <c r="G10" i="2"/>
  <c r="C19" i="2" s="1"/>
  <c r="H10" i="2"/>
  <c r="H13" i="2" s="1"/>
  <c r="I10" i="2"/>
  <c r="D19" i="2" s="1"/>
  <c r="J10" i="2"/>
  <c r="D18" i="2" s="1"/>
  <c r="K10" i="2"/>
  <c r="K13" i="2" s="1"/>
  <c r="L10" i="2"/>
  <c r="E19" i="2" s="1"/>
  <c r="M10" i="2"/>
  <c r="M13" i="2" s="1"/>
  <c r="B11" i="2"/>
  <c r="B10" i="2"/>
  <c r="B13" i="2" s="1"/>
  <c r="F13" i="2" l="1"/>
  <c r="G14" i="2" s="1"/>
  <c r="D13" i="2"/>
  <c r="G13" i="2"/>
  <c r="J13" i="2"/>
  <c r="L13" i="2"/>
  <c r="M14" i="2" s="1"/>
  <c r="B17" i="2"/>
  <c r="C18" i="2"/>
  <c r="D17" i="2"/>
  <c r="E18" i="2"/>
  <c r="C13" i="2"/>
  <c r="I13" i="2"/>
  <c r="J14" i="2" s="1"/>
  <c r="E17" i="2"/>
  <c r="C11" i="1"/>
  <c r="D11" i="1"/>
  <c r="E11" i="1"/>
  <c r="F11" i="1"/>
  <c r="G11" i="1"/>
  <c r="C17" i="1" s="1"/>
  <c r="H11" i="1"/>
  <c r="I11" i="1"/>
  <c r="J11" i="1"/>
  <c r="C18" i="1" s="1"/>
  <c r="K11" i="1"/>
  <c r="L11" i="1"/>
  <c r="M11" i="1"/>
  <c r="C19" i="1" s="1"/>
  <c r="B11" i="1"/>
  <c r="C10" i="1"/>
  <c r="D10" i="1"/>
  <c r="E10" i="1"/>
  <c r="F10" i="1"/>
  <c r="G10" i="1"/>
  <c r="H10" i="1"/>
  <c r="I10" i="1"/>
  <c r="J10" i="1"/>
  <c r="K10" i="1"/>
  <c r="L10" i="1"/>
  <c r="M10" i="1"/>
  <c r="B10" i="1"/>
  <c r="D18" i="1" l="1"/>
  <c r="B18" i="1"/>
  <c r="B16" i="1"/>
  <c r="D16" i="1"/>
  <c r="D19" i="1"/>
  <c r="B19" i="1"/>
  <c r="D17" i="1"/>
  <c r="B17" i="1"/>
  <c r="C16" i="1"/>
</calcChain>
</file>

<file path=xl/sharedStrings.xml><?xml version="1.0" encoding="utf-8"?>
<sst xmlns="http://schemas.openxmlformats.org/spreadsheetml/2006/main" count="208" uniqueCount="54">
  <si>
    <t>No.</t>
  </si>
  <si>
    <t>Day 0</t>
  </si>
  <si>
    <t>MC3T3-E1 (2D)</t>
  </si>
  <si>
    <t>MC3T3-E1 + HA</t>
  </si>
  <si>
    <t>MC3T3-E1 + PCL</t>
  </si>
  <si>
    <t>Day 7</t>
  </si>
  <si>
    <t>Day 14</t>
  </si>
  <si>
    <t>Day 21</t>
  </si>
  <si>
    <t>STD</t>
  </si>
  <si>
    <t>ALP Specific Activity Analysis (U/mg)</t>
  </si>
  <si>
    <t>Average</t>
  </si>
  <si>
    <r>
      <rPr>
        <b/>
        <sz val="11"/>
        <color theme="1"/>
        <rFont val="Calibri"/>
        <family val="2"/>
        <scheme val="minor"/>
      </rPr>
      <t>MTT Analysis (number of viable cells x10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</si>
  <si>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t>Fold increase (vs day 0)</t>
  </si>
  <si>
    <t>Fold increase within group</t>
  </si>
  <si>
    <t>HA/2D</t>
  </si>
  <si>
    <t>PCL/2D</t>
  </si>
  <si>
    <t>HA/PCL</t>
  </si>
  <si>
    <t>Morphometric Analysis (Micro-CT)</t>
  </si>
  <si>
    <t>No</t>
  </si>
  <si>
    <t>Std Deviation</t>
  </si>
  <si>
    <t>Std Error</t>
  </si>
  <si>
    <t>New bone surface density (1/mm)</t>
  </si>
  <si>
    <r>
      <t>New bone surface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</si>
  <si>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Percentage of new bone volume (BV/TV, %)</t>
  </si>
  <si>
    <t>Scoring H&amp;E staining</t>
  </si>
  <si>
    <t>Fold increase</t>
  </si>
  <si>
    <t>MC3T3-E1+HA/HA</t>
  </si>
  <si>
    <t>MC3T3-E1+PCL/PCL</t>
  </si>
  <si>
    <t>HA (Control)</t>
  </si>
  <si>
    <t>PCL (Control)</t>
  </si>
  <si>
    <t xml:space="preserve">Increment of cells viable number </t>
  </si>
  <si>
    <t>HA vs 2D</t>
  </si>
  <si>
    <t>PCL vs 2D</t>
  </si>
  <si>
    <t>HA vs PCL</t>
  </si>
  <si>
    <t>Immunoreactive Score (IRS)</t>
  </si>
  <si>
    <t>IHC Percentage of Positive Cells (ALP)</t>
  </si>
  <si>
    <t>N1</t>
  </si>
  <si>
    <t>N2</t>
  </si>
  <si>
    <t>N3</t>
  </si>
  <si>
    <t>N4</t>
  </si>
  <si>
    <t>N5</t>
  </si>
  <si>
    <t>N6</t>
  </si>
  <si>
    <t>Empty HA</t>
  </si>
  <si>
    <t>MC3T3-E1-HA</t>
  </si>
  <si>
    <t>Empty PCL</t>
  </si>
  <si>
    <t>MC3T3-E1-PCL</t>
  </si>
  <si>
    <t>Group</t>
  </si>
  <si>
    <t>IRS (ALP)</t>
  </si>
  <si>
    <t>Score for % of Positive Cells (ALP)</t>
  </si>
  <si>
    <t>Intensity of Staining (ALP)</t>
  </si>
  <si>
    <t>IHC Percentage of Positive Cells (OCN)</t>
  </si>
  <si>
    <t>Score for % of Positive Cells (OCN)</t>
  </si>
  <si>
    <t>Intensity of Staining (OCN)</t>
  </si>
  <si>
    <t>IRS (OCN)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</si>
</sst>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ill="1" applyBorder="1"/>
    <xf numFmtId="0" fontId="0" fillId="0" borderId="1" xfId="0" applyFill="1" applyBorder="1" applyAlignment="1">
      <alignment horizontal="left"/>
    </xf>
    <xf numFmtId="0" fontId="0" fillId="4" borderId="1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4" borderId="1" xfId="0" applyFont="1" applyFill="1" applyBorder="1"/>
    <xf numFmtId="0" fontId="0" fillId="4" borderId="2" xfId="0" applyFill="1" applyBorder="1"/>
    <xf numFmtId="0" fontId="1" fillId="4" borderId="3" xfId="0" applyFont="1" applyFill="1" applyBorder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>
      <selection activeCell="D1" sqref="D1"/>
    </sheetView>
  </sheetViews>
  <sheetFormatPr defaultRowHeight="15" x14ac:dyDescent="0.25"/>
  <cols>
    <col min="2" max="2" width="13.42578125" customWidth="1"/>
    <col min="3" max="3" width="13.5703125" customWidth="1"/>
    <col min="4" max="4" width="14" customWidth="1"/>
    <col min="5" max="5" width="13.5703125" customWidth="1"/>
    <col min="6" max="6" width="14.140625" customWidth="1"/>
    <col min="7" max="7" width="14.42578125" customWidth="1"/>
    <col min="8" max="8" width="13.5703125" customWidth="1"/>
    <col min="9" max="9" width="14.28515625" customWidth="1"/>
    <col min="10" max="10" width="13.7109375" customWidth="1"/>
    <col min="11" max="11" width="13.140625" customWidth="1"/>
    <col min="12" max="12" width="14" customWidth="1"/>
    <col min="13" max="13" width="14.28515625" customWidth="1"/>
  </cols>
  <sheetData>
    <row r="1" spans="1:13" ht="17.25" x14ac:dyDescent="0.25">
      <c r="A1" s="10" t="s">
        <v>11</v>
      </c>
    </row>
    <row r="3" spans="1:13" x14ac:dyDescent="0.25">
      <c r="A3" s="20" t="s">
        <v>0</v>
      </c>
      <c r="B3" s="19" t="s">
        <v>1</v>
      </c>
      <c r="C3" s="19"/>
      <c r="D3" s="19"/>
      <c r="E3" s="19" t="s">
        <v>5</v>
      </c>
      <c r="F3" s="19"/>
      <c r="G3" s="19"/>
      <c r="H3" s="19" t="s">
        <v>6</v>
      </c>
      <c r="I3" s="19"/>
      <c r="J3" s="19"/>
      <c r="K3" s="19" t="s">
        <v>7</v>
      </c>
      <c r="L3" s="19"/>
      <c r="M3" s="19"/>
    </row>
    <row r="4" spans="1:13" x14ac:dyDescent="0.25">
      <c r="A4" s="20"/>
      <c r="B4" s="2" t="s">
        <v>2</v>
      </c>
      <c r="C4" s="2" t="s">
        <v>3</v>
      </c>
      <c r="D4" s="2" t="s">
        <v>4</v>
      </c>
      <c r="E4" s="2" t="s">
        <v>2</v>
      </c>
      <c r="F4" s="2" t="s">
        <v>3</v>
      </c>
      <c r="G4" s="2" t="s">
        <v>4</v>
      </c>
      <c r="H4" s="2" t="s">
        <v>2</v>
      </c>
      <c r="I4" s="2" t="s">
        <v>3</v>
      </c>
      <c r="J4" s="2" t="s">
        <v>4</v>
      </c>
      <c r="K4" s="2" t="s">
        <v>2</v>
      </c>
      <c r="L4" s="2" t="s">
        <v>3</v>
      </c>
      <c r="M4" s="2" t="s">
        <v>4</v>
      </c>
    </row>
    <row r="5" spans="1:13" x14ac:dyDescent="0.25">
      <c r="A5" s="11">
        <v>1</v>
      </c>
      <c r="B5" s="1">
        <v>6.0740699999999999</v>
      </c>
      <c r="C5" s="1">
        <v>7.8739299999999997</v>
      </c>
      <c r="D5" s="1">
        <v>8.7890200000000007</v>
      </c>
      <c r="E5" s="1">
        <v>8.7246000000000006</v>
      </c>
      <c r="F5" s="1">
        <v>19.930289999999999</v>
      </c>
      <c r="G5" s="1">
        <v>13.730449999999999</v>
      </c>
      <c r="H5" s="1">
        <v>21.223099999999999</v>
      </c>
      <c r="I5" s="1">
        <v>25.62893</v>
      </c>
      <c r="J5" s="1">
        <v>16.933350000000001</v>
      </c>
      <c r="K5" s="1">
        <v>22.342199999999998</v>
      </c>
      <c r="L5" s="1">
        <v>18.5212</v>
      </c>
      <c r="M5" s="1">
        <v>15.56762</v>
      </c>
    </row>
    <row r="6" spans="1:13" x14ac:dyDescent="0.25">
      <c r="A6" s="11">
        <v>2</v>
      </c>
      <c r="B6" s="1">
        <v>6.0685399999999996</v>
      </c>
      <c r="C6" s="1">
        <v>11.3674</v>
      </c>
      <c r="D6" s="1">
        <v>8.8698300000000003</v>
      </c>
      <c r="E6" s="1">
        <v>7.8270999999999997</v>
      </c>
      <c r="F6" s="1">
        <v>20.676829999999999</v>
      </c>
      <c r="G6" s="1">
        <v>11.902340000000001</v>
      </c>
      <c r="H6" s="1">
        <v>21.8294</v>
      </c>
      <c r="I6" s="1">
        <v>23.302779999999998</v>
      </c>
      <c r="J6" s="1">
        <v>18.912669999999999</v>
      </c>
      <c r="K6" s="1">
        <v>24.017099999999999</v>
      </c>
      <c r="L6" s="1">
        <v>19.17351</v>
      </c>
      <c r="M6" s="1">
        <v>17.883763999999999</v>
      </c>
    </row>
    <row r="7" spans="1:13" x14ac:dyDescent="0.25">
      <c r="A7" s="11">
        <v>3</v>
      </c>
      <c r="B7" s="1">
        <v>7.0926400000000003</v>
      </c>
      <c r="C7" s="1">
        <v>9.0238999999999994</v>
      </c>
      <c r="D7" s="1">
        <v>8.7622099999999996</v>
      </c>
      <c r="E7" s="1">
        <v>10.629099999999999</v>
      </c>
      <c r="F7" s="1">
        <v>22.972919999999998</v>
      </c>
      <c r="G7" s="1">
        <v>15.62734</v>
      </c>
      <c r="H7" s="1">
        <v>22.237100000000002</v>
      </c>
      <c r="I7" s="1">
        <v>21.526729</v>
      </c>
      <c r="J7" s="1">
        <v>15.889201</v>
      </c>
      <c r="K7" s="1">
        <v>22.159800000000001</v>
      </c>
      <c r="L7" s="1">
        <v>16.286346000000002</v>
      </c>
      <c r="M7" s="1">
        <v>16.573419999999999</v>
      </c>
    </row>
    <row r="8" spans="1:13" x14ac:dyDescent="0.25">
      <c r="A8" s="11">
        <v>4</v>
      </c>
      <c r="B8" s="1">
        <v>6.1150099999999998</v>
      </c>
      <c r="C8" s="1">
        <v>8.8919200000000007</v>
      </c>
      <c r="D8" s="1">
        <v>7.4866900000000003</v>
      </c>
      <c r="E8" s="1">
        <v>9.7239000000000004</v>
      </c>
      <c r="F8" s="1">
        <v>18.997630000000001</v>
      </c>
      <c r="G8" s="1">
        <v>14.51849</v>
      </c>
      <c r="H8" s="1">
        <v>22.3993</v>
      </c>
      <c r="I8" s="1">
        <v>19.177828000000002</v>
      </c>
      <c r="J8" s="1">
        <v>19.468309999999999</v>
      </c>
      <c r="K8" s="1">
        <v>23.8202</v>
      </c>
      <c r="L8" s="1">
        <v>17.082709999999999</v>
      </c>
      <c r="M8" s="1">
        <v>14.996452</v>
      </c>
    </row>
    <row r="9" spans="1:13" x14ac:dyDescent="0.25">
      <c r="A9" s="11">
        <v>5</v>
      </c>
      <c r="B9" s="1">
        <v>6.04345</v>
      </c>
      <c r="C9" s="1">
        <v>6.4077500000000001</v>
      </c>
      <c r="D9" s="1">
        <v>6.0850400000000002</v>
      </c>
      <c r="E9" s="1">
        <v>7.5998000000000001</v>
      </c>
      <c r="F9" s="1">
        <v>19.985779999999998</v>
      </c>
      <c r="G9" s="1">
        <v>12.940189999999999</v>
      </c>
      <c r="H9" s="1">
        <v>20.9283</v>
      </c>
      <c r="I9" s="1">
        <v>23.419387</v>
      </c>
      <c r="J9" s="1">
        <v>13.51984</v>
      </c>
      <c r="K9" s="1">
        <v>22.110199999999999</v>
      </c>
      <c r="L9" s="1">
        <v>21.702369999999998</v>
      </c>
      <c r="M9" s="1">
        <v>12.290380000000001</v>
      </c>
    </row>
    <row r="10" spans="1:13" x14ac:dyDescent="0.25">
      <c r="A10" s="8" t="s">
        <v>10</v>
      </c>
      <c r="B10" s="4">
        <f>AVERAGE(B5:B9)</f>
        <v>6.2787419999999994</v>
      </c>
      <c r="C10" s="4">
        <f>AVERAGE(C5:C9)</f>
        <v>8.7129799999999982</v>
      </c>
      <c r="D10" s="4">
        <f t="shared" ref="D10:M10" si="0">AVERAGE(D5:D9)</f>
        <v>7.9985580000000001</v>
      </c>
      <c r="E10" s="4">
        <f t="shared" si="0"/>
        <v>8.9009</v>
      </c>
      <c r="F10" s="4">
        <f t="shared" si="0"/>
        <v>20.512689999999999</v>
      </c>
      <c r="G10" s="4">
        <f t="shared" si="0"/>
        <v>13.743762</v>
      </c>
      <c r="H10" s="4">
        <f t="shared" si="0"/>
        <v>21.72344</v>
      </c>
      <c r="I10" s="4">
        <f t="shared" si="0"/>
        <v>22.611130800000002</v>
      </c>
      <c r="J10" s="4">
        <f t="shared" si="0"/>
        <v>16.944674200000001</v>
      </c>
      <c r="K10" s="4">
        <f t="shared" si="0"/>
        <v>22.889900000000001</v>
      </c>
      <c r="L10" s="4">
        <f t="shared" si="0"/>
        <v>18.553227200000002</v>
      </c>
      <c r="M10" s="4">
        <f t="shared" si="0"/>
        <v>15.462327199999999</v>
      </c>
    </row>
    <row r="11" spans="1:13" x14ac:dyDescent="0.25">
      <c r="A11" s="9" t="s">
        <v>8</v>
      </c>
      <c r="B11" s="7">
        <f>STDEV(B5:B9)</f>
        <v>0.45570713069909297</v>
      </c>
      <c r="C11" s="7">
        <f t="shared" ref="C11:M11" si="1">STDEV(C5:C9)</f>
        <v>1.8160896565010249</v>
      </c>
      <c r="D11" s="7">
        <f t="shared" si="1"/>
        <v>1.2135350668892955</v>
      </c>
      <c r="E11" s="7">
        <f t="shared" si="1"/>
        <v>1.2787683116968471</v>
      </c>
      <c r="F11" s="7">
        <f t="shared" si="1"/>
        <v>1.499325206901424</v>
      </c>
      <c r="G11" s="7">
        <f t="shared" si="1"/>
        <v>1.4304553214518794</v>
      </c>
      <c r="H11" s="7">
        <f t="shared" si="1"/>
        <v>0.63530476780833367</v>
      </c>
      <c r="I11" s="7">
        <f t="shared" si="1"/>
        <v>2.4084364270492373</v>
      </c>
      <c r="J11" s="7">
        <f t="shared" si="1"/>
        <v>2.4023627083962955</v>
      </c>
      <c r="K11" s="7">
        <f t="shared" si="1"/>
        <v>0.94564677866526892</v>
      </c>
      <c r="L11" s="7">
        <f t="shared" si="1"/>
        <v>2.0978589131967791</v>
      </c>
      <c r="M11" s="7">
        <f t="shared" si="1"/>
        <v>2.084901598511375</v>
      </c>
    </row>
    <row r="13" spans="1:13" x14ac:dyDescent="0.25">
      <c r="A13" s="10" t="s">
        <v>30</v>
      </c>
    </row>
    <row r="15" spans="1:13" x14ac:dyDescent="0.25">
      <c r="A15" s="1"/>
      <c r="B15" s="2" t="s">
        <v>31</v>
      </c>
      <c r="C15" s="2" t="s">
        <v>32</v>
      </c>
      <c r="D15" s="2" t="s">
        <v>33</v>
      </c>
    </row>
    <row r="16" spans="1:13" x14ac:dyDescent="0.25">
      <c r="A16" s="2" t="s">
        <v>1</v>
      </c>
      <c r="B16" s="1">
        <f>C11-B11</f>
        <v>1.360382525801932</v>
      </c>
      <c r="C16" s="1">
        <f>D11-B11</f>
        <v>0.7578279361902025</v>
      </c>
      <c r="D16" s="1">
        <f>C11-D11</f>
        <v>0.60255458961172947</v>
      </c>
    </row>
    <row r="17" spans="1:4" x14ac:dyDescent="0.25">
      <c r="A17" s="2" t="s">
        <v>5</v>
      </c>
      <c r="B17" s="1">
        <f>F11-E11</f>
        <v>0.22055689520457689</v>
      </c>
      <c r="C17" s="1">
        <f>G11-E11</f>
        <v>0.15168700975503224</v>
      </c>
      <c r="D17" s="1">
        <f>F11-G11</f>
        <v>6.8869885449544643E-2</v>
      </c>
    </row>
    <row r="18" spans="1:4" x14ac:dyDescent="0.25">
      <c r="A18" s="2" t="s">
        <v>6</v>
      </c>
      <c r="B18" s="1">
        <f>I11-H11</f>
        <v>1.7731316592409037</v>
      </c>
      <c r="C18" s="1">
        <f>J11-H11</f>
        <v>1.7670579405879618</v>
      </c>
      <c r="D18" s="1">
        <f>I11-J11</f>
        <v>6.0737186529418175E-3</v>
      </c>
    </row>
    <row r="19" spans="1:4" x14ac:dyDescent="0.25">
      <c r="A19" s="2" t="s">
        <v>7</v>
      </c>
      <c r="B19" s="1">
        <f>L11-K11</f>
        <v>1.1522121345315102</v>
      </c>
      <c r="C19" s="1">
        <f>M11-K11</f>
        <v>1.1392548198461061</v>
      </c>
      <c r="D19" s="1">
        <f>L11-M11</f>
        <v>1.2957314685404064E-2</v>
      </c>
    </row>
  </sheetData>
  <mergeCells count="5">
    <mergeCell ref="B3:D3"/>
    <mergeCell ref="E3:G3"/>
    <mergeCell ref="H3:J3"/>
    <mergeCell ref="K3:M3"/>
    <mergeCell ref="A3:A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workbookViewId="0"/>
  </sheetViews>
  <sheetFormatPr defaultRowHeight="15" x14ac:dyDescent="0.25"/>
  <cols>
    <col min="2" max="3" width="14" customWidth="1"/>
    <col min="4" max="4" width="14.42578125" customWidth="1"/>
    <col min="5" max="5" width="13.85546875" customWidth="1"/>
    <col min="6" max="6" width="14.28515625" customWidth="1"/>
    <col min="7" max="7" width="14.85546875" customWidth="1"/>
    <col min="8" max="8" width="14" customWidth="1"/>
    <col min="9" max="9" width="14.28515625" customWidth="1"/>
    <col min="10" max="10" width="15" customWidth="1"/>
    <col min="11" max="11" width="13.42578125" customWidth="1"/>
    <col min="12" max="12" width="13.85546875" customWidth="1"/>
    <col min="13" max="13" width="16.42578125" customWidth="1"/>
  </cols>
  <sheetData>
    <row r="1" spans="1:13" x14ac:dyDescent="0.25">
      <c r="A1" s="10" t="s">
        <v>9</v>
      </c>
    </row>
    <row r="3" spans="1:13" x14ac:dyDescent="0.25">
      <c r="A3" s="20" t="s">
        <v>0</v>
      </c>
      <c r="B3" s="19" t="s">
        <v>1</v>
      </c>
      <c r="C3" s="19"/>
      <c r="D3" s="19"/>
      <c r="E3" s="19" t="s">
        <v>5</v>
      </c>
      <c r="F3" s="19"/>
      <c r="G3" s="19"/>
      <c r="H3" s="19" t="s">
        <v>6</v>
      </c>
      <c r="I3" s="19"/>
      <c r="J3" s="19"/>
      <c r="K3" s="19" t="s">
        <v>7</v>
      </c>
      <c r="L3" s="19"/>
      <c r="M3" s="19"/>
    </row>
    <row r="4" spans="1:13" x14ac:dyDescent="0.25">
      <c r="A4" s="20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</row>
    <row r="5" spans="1:13" x14ac:dyDescent="0.25">
      <c r="A5" s="5">
        <v>1</v>
      </c>
      <c r="B5" s="1">
        <v>1.7819999999999999E-2</v>
      </c>
      <c r="C5" s="1">
        <v>5.926E-2</v>
      </c>
      <c r="D5" s="1">
        <v>5.3679999999999999E-2</v>
      </c>
      <c r="E5" s="1">
        <v>5.4530000000000002E-2</v>
      </c>
      <c r="F5" s="1">
        <v>0.13178000000000001</v>
      </c>
      <c r="G5" s="1">
        <v>0.22251000000000001</v>
      </c>
      <c r="H5" s="1">
        <v>0.11359</v>
      </c>
      <c r="I5" s="1">
        <v>0.21940100000000001</v>
      </c>
      <c r="J5" s="1">
        <v>0.19758999999999999</v>
      </c>
      <c r="K5" s="1">
        <v>0.13567000000000001</v>
      </c>
      <c r="L5" s="1">
        <v>0.28319</v>
      </c>
      <c r="M5" s="1">
        <v>0.27589000000000002</v>
      </c>
    </row>
    <row r="6" spans="1:13" x14ac:dyDescent="0.25">
      <c r="A6" s="5">
        <v>2</v>
      </c>
      <c r="B6" s="1">
        <v>1.346E-2</v>
      </c>
      <c r="C6" s="1">
        <v>5.876E-2</v>
      </c>
      <c r="D6" s="1">
        <v>4.8489999999999998E-2</v>
      </c>
      <c r="E6" s="1">
        <v>5.5149999999999998E-2</v>
      </c>
      <c r="F6" s="1">
        <v>0.133321</v>
      </c>
      <c r="G6" s="1">
        <v>0.20421</v>
      </c>
      <c r="H6" s="1">
        <v>0.11362</v>
      </c>
      <c r="I6" s="1">
        <v>0.27840999999999999</v>
      </c>
      <c r="J6" s="1">
        <v>0.27290999999999999</v>
      </c>
      <c r="K6" s="1">
        <v>0.13825999999999999</v>
      </c>
      <c r="L6" s="1">
        <v>0.34084999999999999</v>
      </c>
      <c r="M6" s="1">
        <v>0.29953000000000002</v>
      </c>
    </row>
    <row r="7" spans="1:13" x14ac:dyDescent="0.25">
      <c r="A7" s="5">
        <v>3</v>
      </c>
      <c r="B7" s="1">
        <v>1.478E-2</v>
      </c>
      <c r="C7" s="1">
        <v>6.3089999999999993E-2</v>
      </c>
      <c r="D7" s="1">
        <v>6.0720000000000003E-2</v>
      </c>
      <c r="E7" s="1">
        <v>4.8919999999999998E-2</v>
      </c>
      <c r="F7" s="1">
        <v>0.16947899999999999</v>
      </c>
      <c r="G7" s="1">
        <v>0.14654</v>
      </c>
      <c r="H7" s="1">
        <v>0.120092</v>
      </c>
      <c r="I7" s="1">
        <v>0.199293</v>
      </c>
      <c r="J7" s="1">
        <v>0.23493</v>
      </c>
      <c r="K7" s="1">
        <v>0.13619000000000001</v>
      </c>
      <c r="L7" s="1">
        <v>0.32937</v>
      </c>
      <c r="M7" s="1">
        <v>0.25796000000000002</v>
      </c>
    </row>
    <row r="8" spans="1:13" x14ac:dyDescent="0.25">
      <c r="A8" s="5">
        <v>4</v>
      </c>
      <c r="B8" s="1">
        <v>1.661E-2</v>
      </c>
      <c r="C8" s="1">
        <v>5.8729999999999997E-2</v>
      </c>
      <c r="D8" s="1">
        <v>8.2040000000000002E-2</v>
      </c>
      <c r="E8" s="1">
        <v>5.5669999999999997E-2</v>
      </c>
      <c r="F8" s="1">
        <v>0.17235</v>
      </c>
      <c r="G8" s="1">
        <v>0.16908999999999999</v>
      </c>
      <c r="H8" s="1">
        <v>0.11029</v>
      </c>
      <c r="I8" s="1">
        <v>0.26819900000000002</v>
      </c>
      <c r="J8" s="1">
        <v>0.18629999999999999</v>
      </c>
      <c r="K8" s="1">
        <v>0.12998599999999999</v>
      </c>
      <c r="L8" s="1">
        <v>0.30836000000000002</v>
      </c>
      <c r="M8" s="1">
        <v>0.29344999999999999</v>
      </c>
    </row>
    <row r="9" spans="1:13" x14ac:dyDescent="0.25">
      <c r="A9" s="5">
        <v>5</v>
      </c>
      <c r="B9" s="1">
        <v>1.6289999999999999E-2</v>
      </c>
      <c r="C9" s="1">
        <v>8.7929999999999994E-2</v>
      </c>
      <c r="D9" s="1">
        <v>6.4269999999999994E-2</v>
      </c>
      <c r="E9" s="1">
        <v>5.8610000000000002E-2</v>
      </c>
      <c r="F9" s="1">
        <v>0.145653</v>
      </c>
      <c r="G9" s="1">
        <v>0.18989</v>
      </c>
      <c r="H9" s="1">
        <v>0.12017</v>
      </c>
      <c r="I9" s="1">
        <v>0.27221000000000001</v>
      </c>
      <c r="J9" s="1">
        <v>0.21457999999999999</v>
      </c>
      <c r="K9" s="1">
        <v>0.13173000000000001</v>
      </c>
      <c r="L9" s="1">
        <v>0.31802999999999998</v>
      </c>
      <c r="M9" s="1">
        <v>0.222498</v>
      </c>
    </row>
    <row r="10" spans="1:13" x14ac:dyDescent="0.25">
      <c r="A10" s="8" t="s">
        <v>10</v>
      </c>
      <c r="B10" s="4">
        <f>AVERAGE(B5:B9)</f>
        <v>1.5792E-2</v>
      </c>
      <c r="C10" s="4">
        <f t="shared" ref="C10:M10" si="0">AVERAGE(C5:C9)</f>
        <v>6.5554000000000001E-2</v>
      </c>
      <c r="D10" s="4">
        <f t="shared" si="0"/>
        <v>6.1840000000000006E-2</v>
      </c>
      <c r="E10" s="4">
        <f t="shared" si="0"/>
        <v>5.4576E-2</v>
      </c>
      <c r="F10" s="4">
        <f t="shared" si="0"/>
        <v>0.1505166</v>
      </c>
      <c r="G10" s="4">
        <f t="shared" si="0"/>
        <v>0.186448</v>
      </c>
      <c r="H10" s="4">
        <f t="shared" si="0"/>
        <v>0.1155524</v>
      </c>
      <c r="I10" s="4">
        <f t="shared" si="0"/>
        <v>0.24750260000000002</v>
      </c>
      <c r="J10" s="4">
        <f t="shared" si="0"/>
        <v>0.22126200000000001</v>
      </c>
      <c r="K10" s="4">
        <f t="shared" si="0"/>
        <v>0.13436719999999999</v>
      </c>
      <c r="L10" s="4">
        <f t="shared" si="0"/>
        <v>0.31595999999999996</v>
      </c>
      <c r="M10" s="4">
        <f t="shared" si="0"/>
        <v>0.26986560000000004</v>
      </c>
    </row>
    <row r="11" spans="1:13" x14ac:dyDescent="0.25">
      <c r="A11" s="9" t="s">
        <v>8</v>
      </c>
      <c r="B11" s="7">
        <f>STDEV(B5:B9)</f>
        <v>1.6950132742843047E-3</v>
      </c>
      <c r="C11" s="7">
        <f t="shared" ref="C11:M11" si="1">STDEV(C5:C9)</f>
        <v>1.264017919176778E-2</v>
      </c>
      <c r="D11" s="7">
        <f t="shared" si="1"/>
        <v>1.2845304589615606E-2</v>
      </c>
      <c r="E11" s="7">
        <f t="shared" si="1"/>
        <v>3.5281694970621816E-3</v>
      </c>
      <c r="F11" s="7">
        <f t="shared" si="1"/>
        <v>1.940794562286274E-2</v>
      </c>
      <c r="G11" s="7">
        <f t="shared" si="1"/>
        <v>2.9672177540584939E-2</v>
      </c>
      <c r="H11" s="7">
        <f t="shared" si="1"/>
        <v>4.3934108389723833E-3</v>
      </c>
      <c r="I11" s="7">
        <f t="shared" si="1"/>
        <v>3.5734889873903178E-2</v>
      </c>
      <c r="J11" s="7">
        <f t="shared" si="1"/>
        <v>3.4211417246293521E-2</v>
      </c>
      <c r="K11" s="7">
        <f t="shared" si="1"/>
        <v>3.4030690853992379E-3</v>
      </c>
      <c r="L11" s="7">
        <f t="shared" si="1"/>
        <v>2.1995783686879624E-2</v>
      </c>
      <c r="M11" s="7">
        <f t="shared" si="1"/>
        <v>3.1056105628362512E-2</v>
      </c>
    </row>
    <row r="13" spans="1:13" x14ac:dyDescent="0.25">
      <c r="A13" s="10" t="s">
        <v>12</v>
      </c>
      <c r="B13">
        <f>(B10-B10)/B10</f>
        <v>0</v>
      </c>
      <c r="C13">
        <f t="shared" ref="C13:D13" si="2">(C10-C10)/C10</f>
        <v>0</v>
      </c>
      <c r="D13">
        <f t="shared" si="2"/>
        <v>0</v>
      </c>
      <c r="E13">
        <f>(E10-B10)/B10</f>
        <v>2.4559270516717322</v>
      </c>
      <c r="F13">
        <f t="shared" ref="F13" si="3">(F10-C10)/C10</f>
        <v>1.2960704152301918</v>
      </c>
      <c r="G13">
        <f>(G10-D10)/D10</f>
        <v>2.0150064683053039</v>
      </c>
      <c r="H13">
        <f>(H10-B10)/B10</f>
        <v>6.3171479229989869</v>
      </c>
      <c r="I13">
        <f>(I10-C10)/C10</f>
        <v>2.7755529792232361</v>
      </c>
      <c r="J13">
        <f t="shared" ref="J13" si="4">(J10-D10)/D10</f>
        <v>2.5779754204398446</v>
      </c>
      <c r="K13">
        <f>(K10-B10)/B10</f>
        <v>7.5085612968591686</v>
      </c>
      <c r="L13">
        <f t="shared" ref="L13:M13" si="5">(L10-C10)/C10</f>
        <v>3.8198431827195893</v>
      </c>
      <c r="M13">
        <f t="shared" si="5"/>
        <v>3.3639327296248385</v>
      </c>
    </row>
    <row r="14" spans="1:13" x14ac:dyDescent="0.25">
      <c r="G14">
        <f>AVERAGE(E13:G13)</f>
        <v>1.9223346450690759</v>
      </c>
      <c r="J14">
        <f>AVERAGE(H13:J13)</f>
        <v>3.890225440887356</v>
      </c>
      <c r="M14">
        <f>AVERAGE(K13:M13)</f>
        <v>4.897445736401199</v>
      </c>
    </row>
    <row r="15" spans="1:13" x14ac:dyDescent="0.25">
      <c r="A15" s="10" t="s">
        <v>13</v>
      </c>
    </row>
    <row r="16" spans="1:13" x14ac:dyDescent="0.25">
      <c r="A16" t="s">
        <v>1</v>
      </c>
      <c r="B16" t="s">
        <v>1</v>
      </c>
      <c r="C16" t="s">
        <v>5</v>
      </c>
      <c r="D16" t="s">
        <v>6</v>
      </c>
      <c r="E16" t="s">
        <v>7</v>
      </c>
    </row>
    <row r="17" spans="1:5" x14ac:dyDescent="0.25">
      <c r="A17" t="s">
        <v>14</v>
      </c>
      <c r="B17">
        <f>C10/B10</f>
        <v>4.1510891590678822</v>
      </c>
      <c r="C17">
        <f>F10/E10</f>
        <v>2.7579265611257697</v>
      </c>
      <c r="D17">
        <f>I10/H10</f>
        <v>2.1419079136391801</v>
      </c>
      <c r="E17">
        <f>L10/K10</f>
        <v>2.3514667269988507</v>
      </c>
    </row>
    <row r="18" spans="1:5" x14ac:dyDescent="0.25">
      <c r="A18" t="s">
        <v>15</v>
      </c>
      <c r="B18">
        <f>D10/B10</f>
        <v>3.9159067882472138</v>
      </c>
      <c r="C18">
        <f>G10/E10</f>
        <v>3.4163002052184113</v>
      </c>
      <c r="D18">
        <f>J10/H10</f>
        <v>1.9148195969966872</v>
      </c>
      <c r="E18">
        <f>M10/K10</f>
        <v>2.00841872123554</v>
      </c>
    </row>
    <row r="19" spans="1:5" x14ac:dyDescent="0.25">
      <c r="A19" t="s">
        <v>16</v>
      </c>
      <c r="B19">
        <f>C10/D10</f>
        <v>1.060058214747736</v>
      </c>
      <c r="C19">
        <f>G10/F10</f>
        <v>1.2387205132191399</v>
      </c>
      <c r="D19">
        <f>I10/J10</f>
        <v>1.1185951496416013</v>
      </c>
      <c r="E19">
        <f>L10/M10</f>
        <v>1.1708050229447544</v>
      </c>
    </row>
  </sheetData>
  <mergeCells count="5">
    <mergeCell ref="A3:A4"/>
    <mergeCell ref="B3:D3"/>
    <mergeCell ref="E3:G3"/>
    <mergeCell ref="H3:J3"/>
    <mergeCell ref="K3:M3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topLeftCell="E1" workbookViewId="0">
      <selection activeCell="J24" sqref="J24"/>
    </sheetView>
  </sheetViews>
  <sheetFormatPr defaultRowHeight="15" x14ac:dyDescent="0.25"/>
  <cols>
    <col min="1" max="1" width="13.42578125" customWidth="1"/>
    <col min="2" max="3" width="14.28515625" customWidth="1"/>
    <col min="4" max="4" width="16.140625" customWidth="1"/>
    <col min="5" max="5" width="16.85546875" customWidth="1"/>
    <col min="7" max="7" width="15.42578125" customWidth="1"/>
    <col min="8" max="8" width="13.7109375" customWidth="1"/>
    <col min="9" max="9" width="14.42578125" customWidth="1"/>
    <col min="10" max="10" width="16.85546875" customWidth="1"/>
    <col min="11" max="11" width="15.7109375" customWidth="1"/>
    <col min="13" max="13" width="12.7109375" customWidth="1"/>
    <col min="14" max="14" width="14.42578125" customWidth="1"/>
    <col min="15" max="15" width="15.5703125" customWidth="1"/>
    <col min="16" max="16" width="14.42578125" customWidth="1"/>
    <col min="17" max="17" width="15" customWidth="1"/>
  </cols>
  <sheetData>
    <row r="1" spans="1:17" x14ac:dyDescent="0.25">
      <c r="A1" s="10" t="s">
        <v>17</v>
      </c>
    </row>
    <row r="3" spans="1:17" ht="17.25" x14ac:dyDescent="0.25">
      <c r="A3" s="10" t="s">
        <v>23</v>
      </c>
      <c r="G3" s="10" t="s">
        <v>22</v>
      </c>
      <c r="M3" s="10" t="s">
        <v>21</v>
      </c>
    </row>
    <row r="5" spans="1:17" x14ac:dyDescent="0.25">
      <c r="A5" s="2" t="s">
        <v>18</v>
      </c>
      <c r="B5" s="13" t="s">
        <v>28</v>
      </c>
      <c r="C5" s="13" t="s">
        <v>29</v>
      </c>
      <c r="D5" s="13" t="s">
        <v>3</v>
      </c>
      <c r="E5" s="13" t="s">
        <v>4</v>
      </c>
      <c r="G5" s="2" t="s">
        <v>18</v>
      </c>
      <c r="H5" s="13" t="s">
        <v>28</v>
      </c>
      <c r="I5" s="13" t="s">
        <v>29</v>
      </c>
      <c r="J5" s="13" t="s">
        <v>3</v>
      </c>
      <c r="K5" s="13" t="s">
        <v>4</v>
      </c>
      <c r="M5" s="2" t="s">
        <v>18</v>
      </c>
      <c r="N5" s="13" t="s">
        <v>28</v>
      </c>
      <c r="O5" s="13" t="s">
        <v>29</v>
      </c>
      <c r="P5" s="13" t="s">
        <v>3</v>
      </c>
      <c r="Q5" s="13" t="s">
        <v>4</v>
      </c>
    </row>
    <row r="6" spans="1:17" x14ac:dyDescent="0.25">
      <c r="A6" s="12">
        <v>1</v>
      </c>
      <c r="B6" s="14">
        <v>2.415</v>
      </c>
      <c r="C6" s="14">
        <v>2.2964000000000002</v>
      </c>
      <c r="D6" s="14">
        <v>49.588000000000001</v>
      </c>
      <c r="E6" s="14">
        <v>1.9379999999999999</v>
      </c>
      <c r="G6" s="12">
        <v>1</v>
      </c>
      <c r="H6" s="1">
        <v>1.2645</v>
      </c>
      <c r="I6" s="1">
        <v>5.2195</v>
      </c>
      <c r="J6" s="1">
        <v>36.875999999999998</v>
      </c>
      <c r="K6" s="1">
        <v>3.0484</v>
      </c>
      <c r="M6" s="12">
        <v>1</v>
      </c>
      <c r="N6" s="1">
        <v>2.1347</v>
      </c>
      <c r="O6" s="1">
        <v>0.94394</v>
      </c>
      <c r="P6" s="1">
        <v>9.3764000000000003</v>
      </c>
      <c r="Q6" s="1">
        <v>1.1135999999999999</v>
      </c>
    </row>
    <row r="7" spans="1:17" x14ac:dyDescent="0.25">
      <c r="A7" s="12">
        <v>2</v>
      </c>
      <c r="B7" s="14">
        <v>1.2498</v>
      </c>
      <c r="C7" s="14">
        <v>2.6223000000000001</v>
      </c>
      <c r="D7" s="14">
        <v>77.498999999999995</v>
      </c>
      <c r="E7" s="14">
        <v>3.2498</v>
      </c>
      <c r="G7" s="12">
        <v>2</v>
      </c>
      <c r="H7" s="1">
        <v>1.9938</v>
      </c>
      <c r="I7" s="1">
        <v>4.3296000000000001</v>
      </c>
      <c r="J7" s="1">
        <v>22.835999999999999</v>
      </c>
      <c r="K7" s="1">
        <v>6.694</v>
      </c>
      <c r="M7" s="12">
        <v>2</v>
      </c>
      <c r="N7" s="1">
        <v>1.3148</v>
      </c>
      <c r="O7" s="1">
        <v>1.0859000000000001</v>
      </c>
      <c r="P7" s="1">
        <v>11.148999999999999</v>
      </c>
      <c r="Q7" s="1">
        <v>1.2774000000000001</v>
      </c>
    </row>
    <row r="8" spans="1:17" x14ac:dyDescent="0.25">
      <c r="A8" s="12">
        <v>3</v>
      </c>
      <c r="B8" s="14">
        <v>47.042999999999999</v>
      </c>
      <c r="C8" s="14">
        <v>1.3516999999999999</v>
      </c>
      <c r="D8" s="14">
        <v>25.266999999999999</v>
      </c>
      <c r="E8" s="14">
        <v>14.061999999999999</v>
      </c>
      <c r="G8" s="12">
        <v>3</v>
      </c>
      <c r="H8" s="1">
        <v>5.6542000000000003</v>
      </c>
      <c r="I8" s="1">
        <v>3.5312000000000001</v>
      </c>
      <c r="J8" s="1">
        <v>8.7661999999999995</v>
      </c>
      <c r="K8" s="1">
        <v>48.591999999999999</v>
      </c>
      <c r="M8" s="12">
        <v>3</v>
      </c>
      <c r="N8" s="1">
        <v>10.478</v>
      </c>
      <c r="O8" s="1">
        <v>0.62026999999999999</v>
      </c>
      <c r="P8" s="1">
        <v>6.4832999999999998</v>
      </c>
      <c r="Q8" s="1">
        <v>2.9018000000000002</v>
      </c>
    </row>
    <row r="9" spans="1:17" x14ac:dyDescent="0.25">
      <c r="A9" s="12">
        <v>4</v>
      </c>
      <c r="B9" s="14">
        <v>13.526999999999999</v>
      </c>
      <c r="C9" s="14">
        <v>3.0219</v>
      </c>
      <c r="D9" s="14">
        <v>23.298999999999999</v>
      </c>
      <c r="E9" s="14">
        <v>6.1726999999999999</v>
      </c>
      <c r="G9" s="12">
        <v>4</v>
      </c>
      <c r="H9" s="1">
        <v>51.122</v>
      </c>
      <c r="I9" s="1">
        <v>8.3607999999999993</v>
      </c>
      <c r="J9" s="1">
        <v>14.475</v>
      </c>
      <c r="K9" s="1">
        <v>12.115</v>
      </c>
      <c r="M9" s="12">
        <v>4</v>
      </c>
      <c r="N9" s="1">
        <v>3.0059999999999998</v>
      </c>
      <c r="O9" s="1">
        <v>0.97135000000000005</v>
      </c>
      <c r="P9" s="1">
        <v>5.9111000000000002</v>
      </c>
      <c r="Q9" s="1">
        <v>2.0266000000000002</v>
      </c>
    </row>
    <row r="10" spans="1:17" x14ac:dyDescent="0.25">
      <c r="A10" s="12">
        <v>5</v>
      </c>
      <c r="B10" s="14">
        <v>7.9611000000000001</v>
      </c>
      <c r="C10" s="14">
        <v>0.96823999999999999</v>
      </c>
      <c r="D10" s="14">
        <v>59.459000000000003</v>
      </c>
      <c r="E10" s="14">
        <v>4.1323999999999996</v>
      </c>
      <c r="G10" s="12">
        <v>5</v>
      </c>
      <c r="H10" s="1">
        <v>18.530999999999999</v>
      </c>
      <c r="I10" s="1">
        <v>2.3100999999999998</v>
      </c>
      <c r="J10" s="1">
        <v>35.950000000000003</v>
      </c>
      <c r="K10" s="1">
        <v>9.7179000000000002</v>
      </c>
      <c r="M10" s="12">
        <v>5</v>
      </c>
      <c r="N10" s="1">
        <v>2.4195000000000002</v>
      </c>
      <c r="O10" s="1">
        <v>0.58142000000000005</v>
      </c>
      <c r="P10" s="1">
        <v>10.013</v>
      </c>
      <c r="Q10" s="1">
        <v>1.0872999999999999</v>
      </c>
    </row>
    <row r="11" spans="1:17" x14ac:dyDescent="0.25">
      <c r="A11" s="12">
        <v>6</v>
      </c>
      <c r="B11" s="14">
        <v>4.6032000000000002</v>
      </c>
      <c r="C11" s="14">
        <v>3.0619999999999998</v>
      </c>
      <c r="D11" s="14">
        <v>21.327000000000002</v>
      </c>
      <c r="E11" s="14">
        <v>3.0384000000000002</v>
      </c>
      <c r="G11" s="12">
        <v>6</v>
      </c>
      <c r="H11" s="1">
        <v>9.9027999999999992</v>
      </c>
      <c r="I11" s="1">
        <v>4.7145999999999999</v>
      </c>
      <c r="J11" s="1">
        <v>15.318</v>
      </c>
      <c r="K11" s="1">
        <v>4.7182000000000004</v>
      </c>
      <c r="M11" s="12">
        <v>6</v>
      </c>
      <c r="N11" s="1">
        <v>1.3628</v>
      </c>
      <c r="O11" s="1">
        <v>1.2002999999999999</v>
      </c>
      <c r="P11" s="1">
        <v>4.5540000000000003</v>
      </c>
      <c r="Q11" s="1">
        <v>1.7037899999999999</v>
      </c>
    </row>
    <row r="12" spans="1:17" x14ac:dyDescent="0.25">
      <c r="A12" s="8" t="s">
        <v>10</v>
      </c>
      <c r="B12" s="4">
        <f>AVERAGE(B6:B11)</f>
        <v>12.799849999999999</v>
      </c>
      <c r="C12" s="4">
        <f t="shared" ref="C12:E12" si="0">AVERAGE(C6:C11)</f>
        <v>2.2204233333333332</v>
      </c>
      <c r="D12" s="4">
        <f t="shared" si="0"/>
        <v>42.739833333333337</v>
      </c>
      <c r="E12" s="4">
        <f t="shared" si="0"/>
        <v>5.4322166666666662</v>
      </c>
      <c r="G12" s="8" t="s">
        <v>10</v>
      </c>
      <c r="H12" s="4">
        <f>AVERAGE(H6:H11)</f>
        <v>14.744716666666667</v>
      </c>
      <c r="I12" s="4">
        <f t="shared" ref="I12:K12" si="1">AVERAGE(I6:I11)</f>
        <v>4.7443</v>
      </c>
      <c r="J12" s="4">
        <f t="shared" si="1"/>
        <v>22.370200000000001</v>
      </c>
      <c r="K12" s="4">
        <f t="shared" si="1"/>
        <v>14.147583333333332</v>
      </c>
      <c r="M12" s="8" t="s">
        <v>10</v>
      </c>
      <c r="N12" s="4">
        <f>AVERAGE(N6:N11)</f>
        <v>3.452633333333333</v>
      </c>
      <c r="O12" s="4">
        <f t="shared" ref="O12:Q12" si="2">AVERAGE(O6:O11)</f>
        <v>0.90053000000000016</v>
      </c>
      <c r="P12" s="4">
        <f t="shared" si="2"/>
        <v>7.9144666666666659</v>
      </c>
      <c r="Q12" s="4">
        <f t="shared" si="2"/>
        <v>1.6850816666666668</v>
      </c>
    </row>
    <row r="13" spans="1:17" x14ac:dyDescent="0.25">
      <c r="A13" s="9" t="s">
        <v>19</v>
      </c>
      <c r="B13" s="7">
        <f>STDEV(B6:B11)</f>
        <v>17.349175233163106</v>
      </c>
      <c r="C13" s="7">
        <f t="shared" ref="C13:E13" si="3">STDEV(C6:C11)</f>
        <v>0.87641734035028385</v>
      </c>
      <c r="D13" s="7">
        <f t="shared" si="3"/>
        <v>23.136045145328236</v>
      </c>
      <c r="E13" s="7">
        <f t="shared" si="3"/>
        <v>4.4590099835800618</v>
      </c>
      <c r="G13" s="9" t="s">
        <v>19</v>
      </c>
      <c r="H13" s="7">
        <f>STDEV(H6:H11)</f>
        <v>18.910454524882969</v>
      </c>
      <c r="I13" s="7">
        <f t="shared" ref="I13:K13" si="4">STDEV(I6:I11)</f>
        <v>2.0432663419143391</v>
      </c>
      <c r="J13" s="7">
        <f t="shared" si="4"/>
        <v>11.765905789185966</v>
      </c>
      <c r="K13" s="7">
        <f t="shared" si="4"/>
        <v>17.192046848286179</v>
      </c>
      <c r="M13" s="9" t="s">
        <v>19</v>
      </c>
      <c r="N13" s="7">
        <f>STDEV(N6:N11)</f>
        <v>3.501351328082726</v>
      </c>
      <c r="O13" s="7">
        <f t="shared" ref="O13:Q13" si="5">STDEV(O6:O11)</f>
        <v>0.2496000200320497</v>
      </c>
      <c r="P13" s="7">
        <f t="shared" si="5"/>
        <v>2.6213641240138088</v>
      </c>
      <c r="Q13" s="7">
        <f t="shared" si="5"/>
        <v>0.69964660137577028</v>
      </c>
    </row>
    <row r="14" spans="1:17" x14ac:dyDescent="0.25">
      <c r="A14" s="15" t="s">
        <v>20</v>
      </c>
      <c r="B14" s="6">
        <f>_xlfn.STDEV.S(B6:B11)/SQRT(COUNTA(B6:B11))</f>
        <v>7.0827711298968303</v>
      </c>
      <c r="C14" s="6">
        <f>_xlfn.STDEV.S(C6:C11)/SQRT(COUNTA(C6:C11))</f>
        <v>0.35779588093088899</v>
      </c>
      <c r="D14" s="6">
        <f t="shared" ref="D14:E14" si="6">_xlfn.STDEV.S(D6:D11)/SQRT(COUNTA(D6:D11))</f>
        <v>9.4452508786750098</v>
      </c>
      <c r="E14" s="6">
        <f t="shared" si="6"/>
        <v>1.8203832029578584</v>
      </c>
      <c r="G14" s="15" t="s">
        <v>20</v>
      </c>
      <c r="H14" s="6">
        <f>_xlfn.STDEV.S(H6:H11)/SQRT(COUNTA(H6:H11))</f>
        <v>7.7201607316780958</v>
      </c>
      <c r="I14" s="6">
        <f t="shared" ref="I14:K14" si="7">_xlfn.STDEV.S(I6:I11)/SQRT(COUNTA(I6:I11))</f>
        <v>0.83415999104888006</v>
      </c>
      <c r="J14" s="6">
        <f t="shared" si="7"/>
        <v>4.8034109241940399</v>
      </c>
      <c r="K14" s="16">
        <f t="shared" si="7"/>
        <v>7.018623735387477</v>
      </c>
      <c r="L14" s="18"/>
      <c r="M14" s="17" t="s">
        <v>20</v>
      </c>
      <c r="N14" s="6">
        <f>_xlfn.STDEV.S(N6:N11)/SQRT(COUNTA(N6:N11))</f>
        <v>1.4294206940031493</v>
      </c>
      <c r="O14" s="6">
        <f t="shared" ref="O14:Q14" si="8">_xlfn.STDEV.S(O6:O11)/SQRT(COUNTA(O6:O11))</f>
        <v>0.10189878147783027</v>
      </c>
      <c r="P14" s="6">
        <f t="shared" si="8"/>
        <v>1.0701674223119393</v>
      </c>
      <c r="Q14" s="6">
        <f t="shared" si="8"/>
        <v>0.28562952894051008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workbookViewId="0">
      <selection activeCell="A10" sqref="A10:A11"/>
    </sheetView>
  </sheetViews>
  <sheetFormatPr defaultRowHeight="15" x14ac:dyDescent="0.25"/>
  <cols>
    <col min="1" max="2" width="14.140625" customWidth="1"/>
    <col min="3" max="3" width="14.5703125" customWidth="1"/>
    <col min="4" max="4" width="14.28515625" customWidth="1"/>
    <col min="5" max="5" width="15.42578125" customWidth="1"/>
  </cols>
  <sheetData>
    <row r="1" spans="1:5" x14ac:dyDescent="0.25">
      <c r="A1" s="10" t="s">
        <v>24</v>
      </c>
    </row>
    <row r="3" spans="1:5" x14ac:dyDescent="0.25">
      <c r="A3" s="2" t="s">
        <v>18</v>
      </c>
      <c r="B3" s="13" t="s">
        <v>28</v>
      </c>
      <c r="C3" s="13" t="s">
        <v>29</v>
      </c>
      <c r="D3" s="13" t="s">
        <v>3</v>
      </c>
      <c r="E3" s="13" t="s">
        <v>4</v>
      </c>
    </row>
    <row r="4" spans="1:5" x14ac:dyDescent="0.25">
      <c r="A4" s="12">
        <v>1</v>
      </c>
      <c r="B4" s="1">
        <v>4</v>
      </c>
      <c r="C4" s="1">
        <v>1</v>
      </c>
      <c r="D4" s="1">
        <v>2</v>
      </c>
      <c r="E4" s="1">
        <v>1</v>
      </c>
    </row>
    <row r="5" spans="1:5" x14ac:dyDescent="0.25">
      <c r="A5" s="12">
        <v>2</v>
      </c>
      <c r="B5" s="1">
        <v>0</v>
      </c>
      <c r="C5" s="1">
        <v>0</v>
      </c>
      <c r="D5" s="1">
        <v>3</v>
      </c>
      <c r="E5" s="1">
        <v>2</v>
      </c>
    </row>
    <row r="6" spans="1:5" x14ac:dyDescent="0.25">
      <c r="A6" s="12">
        <v>3</v>
      </c>
      <c r="B6" s="1">
        <v>4</v>
      </c>
      <c r="C6" s="1">
        <v>2</v>
      </c>
      <c r="D6" s="1">
        <v>1</v>
      </c>
      <c r="E6" s="1">
        <v>4</v>
      </c>
    </row>
    <row r="7" spans="1:5" x14ac:dyDescent="0.25">
      <c r="A7" s="12">
        <v>4</v>
      </c>
      <c r="B7" s="1">
        <v>1</v>
      </c>
      <c r="C7" s="1">
        <v>4</v>
      </c>
      <c r="D7" s="1">
        <v>4</v>
      </c>
      <c r="E7" s="1">
        <v>4</v>
      </c>
    </row>
    <row r="8" spans="1:5" x14ac:dyDescent="0.25">
      <c r="A8" s="12">
        <v>5</v>
      </c>
      <c r="B8" s="1">
        <v>1</v>
      </c>
      <c r="C8" s="1">
        <v>1</v>
      </c>
      <c r="D8" s="1">
        <v>3</v>
      </c>
      <c r="E8" s="1">
        <v>3</v>
      </c>
    </row>
    <row r="9" spans="1:5" x14ac:dyDescent="0.25">
      <c r="A9" s="12">
        <v>6</v>
      </c>
      <c r="B9" s="1">
        <v>2</v>
      </c>
      <c r="C9" s="1">
        <v>3</v>
      </c>
      <c r="D9" s="1">
        <v>2</v>
      </c>
      <c r="E9" s="1">
        <v>4</v>
      </c>
    </row>
    <row r="10" spans="1:5" x14ac:dyDescent="0.25">
      <c r="A10" s="8" t="s">
        <v>10</v>
      </c>
      <c r="B10" s="4">
        <f>AVERAGE(B4:B9)</f>
        <v>2</v>
      </c>
      <c r="C10" s="4">
        <f t="shared" ref="C10:E10" si="0">AVERAGE(C4:C9)</f>
        <v>1.8333333333333333</v>
      </c>
      <c r="D10" s="4">
        <f t="shared" si="0"/>
        <v>2.5</v>
      </c>
      <c r="E10" s="4">
        <f t="shared" si="0"/>
        <v>3</v>
      </c>
    </row>
    <row r="11" spans="1:5" x14ac:dyDescent="0.25">
      <c r="A11" s="9" t="s">
        <v>19</v>
      </c>
      <c r="B11" s="7">
        <f>STDEV(B4:B9)</f>
        <v>1.6733200530681511</v>
      </c>
      <c r="C11" s="7">
        <f t="shared" ref="C11:E11" si="1">STDEV(C4:C9)</f>
        <v>1.4719601443879744</v>
      </c>
      <c r="D11" s="7">
        <f t="shared" si="1"/>
        <v>1.0488088481701516</v>
      </c>
      <c r="E11" s="7">
        <f t="shared" si="1"/>
        <v>1.2649110640673518</v>
      </c>
    </row>
    <row r="12" spans="1:5" x14ac:dyDescent="0.25">
      <c r="A12" s="15" t="s">
        <v>20</v>
      </c>
      <c r="B12" s="6">
        <f>_xlfn.STDEV.S(B4:B9)/SQRT(COUNTA(B4:B9))</f>
        <v>0.68313005106397329</v>
      </c>
      <c r="C12" s="6">
        <f>_xlfn.STDEV.S(C4:C9)/SQRT(COUNTA(C4:C9))</f>
        <v>0.60092521257733156</v>
      </c>
      <c r="D12" s="6">
        <f t="shared" ref="D12:E12" si="2">_xlfn.STDEV.S(D4:D9)/SQRT(COUNTA(D4:D9))</f>
        <v>0.4281744192888377</v>
      </c>
      <c r="E12" s="6">
        <f t="shared" si="2"/>
        <v>0.51639777949432231</v>
      </c>
    </row>
    <row r="14" spans="1:5" x14ac:dyDescent="0.25">
      <c r="A14" s="10" t="s">
        <v>25</v>
      </c>
    </row>
    <row r="16" spans="1:5" x14ac:dyDescent="0.25">
      <c r="A16" s="2" t="s">
        <v>16</v>
      </c>
      <c r="B16" s="1">
        <f>B10/C10</f>
        <v>1.0909090909090911</v>
      </c>
    </row>
    <row r="17" spans="1:2" x14ac:dyDescent="0.25">
      <c r="A17" s="2" t="s">
        <v>26</v>
      </c>
      <c r="B17" s="1">
        <f>D10/B10</f>
        <v>1.25</v>
      </c>
    </row>
    <row r="18" spans="1:2" x14ac:dyDescent="0.25">
      <c r="A18" s="2" t="s">
        <v>27</v>
      </c>
      <c r="B18" s="1">
        <f>E10/C10</f>
        <v>1.6363636363636365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1879D-7620-43A4-96A7-540D0930AD3D}">
  <dimension ref="A1:Q53"/>
  <sheetViews>
    <sheetView tabSelected="1" zoomScale="69" zoomScaleNormal="69" workbookViewId="0"/>
  </sheetViews>
  <sheetFormatPr defaultRowHeight="15" x14ac:dyDescent="0.25"/>
  <cols>
    <col min="1" max="1" width="14.140625" customWidth="1"/>
    <col min="2" max="2" width="10.140625" customWidth="1"/>
    <col min="3" max="3" width="13.42578125" customWidth="1"/>
    <col min="4" max="4" width="10.7109375" customWidth="1"/>
    <col min="5" max="5" width="14.5703125" customWidth="1"/>
    <col min="8" max="8" width="13.5703125" customWidth="1"/>
    <col min="9" max="9" width="13.85546875" customWidth="1"/>
    <col min="10" max="10" width="12" customWidth="1"/>
    <col min="11" max="11" width="13.42578125" customWidth="1"/>
    <col min="14" max="14" width="11.7109375" customWidth="1"/>
    <col min="15" max="15" width="13" customWidth="1"/>
    <col min="16" max="17" width="13.7109375" customWidth="1"/>
  </cols>
  <sheetData>
    <row r="1" spans="1:17" x14ac:dyDescent="0.25">
      <c r="A1" s="10" t="s">
        <v>34</v>
      </c>
    </row>
    <row r="3" spans="1:17" x14ac:dyDescent="0.25">
      <c r="A3" s="10" t="s">
        <v>35</v>
      </c>
      <c r="G3" s="10" t="s">
        <v>48</v>
      </c>
      <c r="M3" s="10" t="s">
        <v>49</v>
      </c>
    </row>
    <row r="5" spans="1:17" x14ac:dyDescent="0.25">
      <c r="A5" s="21"/>
      <c r="B5" s="22" t="s">
        <v>46</v>
      </c>
      <c r="C5" s="23"/>
      <c r="D5" s="23"/>
      <c r="E5" s="24"/>
      <c r="G5" s="21"/>
      <c r="H5" s="22" t="s">
        <v>46</v>
      </c>
      <c r="I5" s="23"/>
      <c r="J5" s="23"/>
      <c r="K5" s="24"/>
      <c r="M5" s="21"/>
      <c r="N5" s="22" t="s">
        <v>46</v>
      </c>
      <c r="O5" s="23"/>
      <c r="P5" s="23"/>
      <c r="Q5" s="24"/>
    </row>
    <row r="6" spans="1:17" x14ac:dyDescent="0.25">
      <c r="A6" s="21"/>
      <c r="B6" s="2" t="s">
        <v>42</v>
      </c>
      <c r="C6" s="2" t="s">
        <v>43</v>
      </c>
      <c r="D6" s="2" t="s">
        <v>44</v>
      </c>
      <c r="E6" s="2" t="s">
        <v>45</v>
      </c>
      <c r="G6" s="21"/>
      <c r="H6" s="2" t="s">
        <v>42</v>
      </c>
      <c r="I6" s="2" t="s">
        <v>43</v>
      </c>
      <c r="J6" s="2" t="s">
        <v>44</v>
      </c>
      <c r="K6" s="2" t="s">
        <v>45</v>
      </c>
      <c r="M6" s="21"/>
      <c r="N6" s="2" t="s">
        <v>42</v>
      </c>
      <c r="O6" s="2" t="s">
        <v>43</v>
      </c>
      <c r="P6" s="2" t="s">
        <v>44</v>
      </c>
      <c r="Q6" s="2" t="s">
        <v>45</v>
      </c>
    </row>
    <row r="7" spans="1:17" x14ac:dyDescent="0.25">
      <c r="A7" s="2" t="s">
        <v>36</v>
      </c>
      <c r="B7" s="1">
        <v>27.294</v>
      </c>
      <c r="C7" s="1">
        <v>14.004</v>
      </c>
      <c r="D7" s="1">
        <v>16.888999999999999</v>
      </c>
      <c r="E7" s="1">
        <v>26.242000000000001</v>
      </c>
      <c r="G7" s="2" t="s">
        <v>36</v>
      </c>
      <c r="H7" s="1">
        <v>2</v>
      </c>
      <c r="I7" s="1">
        <v>2</v>
      </c>
      <c r="J7" s="1">
        <v>2</v>
      </c>
      <c r="K7" s="1">
        <v>2</v>
      </c>
      <c r="M7" s="2" t="s">
        <v>36</v>
      </c>
      <c r="N7" s="1">
        <v>1</v>
      </c>
      <c r="O7" s="1">
        <v>3</v>
      </c>
      <c r="P7" s="1">
        <v>1</v>
      </c>
      <c r="Q7" s="1">
        <v>2</v>
      </c>
    </row>
    <row r="8" spans="1:17" x14ac:dyDescent="0.25">
      <c r="A8" s="2" t="s">
        <v>37</v>
      </c>
      <c r="B8" s="1">
        <v>19.466999999999999</v>
      </c>
      <c r="C8" s="1">
        <v>22.3</v>
      </c>
      <c r="D8" s="1">
        <v>17.073</v>
      </c>
      <c r="E8" s="1">
        <v>24.061</v>
      </c>
      <c r="G8" s="2" t="s">
        <v>37</v>
      </c>
      <c r="H8" s="1">
        <v>2</v>
      </c>
      <c r="I8" s="1">
        <v>2</v>
      </c>
      <c r="J8" s="1">
        <v>2</v>
      </c>
      <c r="K8" s="1">
        <v>2</v>
      </c>
      <c r="M8" s="2" t="s">
        <v>37</v>
      </c>
      <c r="N8" s="1">
        <v>2</v>
      </c>
      <c r="O8" s="1">
        <v>3</v>
      </c>
      <c r="P8" s="1">
        <v>2</v>
      </c>
      <c r="Q8" s="1">
        <v>3</v>
      </c>
    </row>
    <row r="9" spans="1:17" x14ac:dyDescent="0.25">
      <c r="A9" s="2" t="s">
        <v>38</v>
      </c>
      <c r="B9" s="1">
        <v>15.898999999999999</v>
      </c>
      <c r="C9" s="1">
        <v>22.756</v>
      </c>
      <c r="D9" s="1">
        <v>17.303000000000001</v>
      </c>
      <c r="E9" s="1">
        <v>34.340000000000003</v>
      </c>
      <c r="G9" s="2" t="s">
        <v>38</v>
      </c>
      <c r="H9" s="1">
        <v>2</v>
      </c>
      <c r="I9" s="1">
        <v>2</v>
      </c>
      <c r="J9" s="1">
        <v>2</v>
      </c>
      <c r="K9" s="1">
        <v>2</v>
      </c>
      <c r="M9" s="2" t="s">
        <v>38</v>
      </c>
      <c r="N9" s="1">
        <v>1</v>
      </c>
      <c r="O9" s="1">
        <v>3</v>
      </c>
      <c r="P9" s="1">
        <v>2</v>
      </c>
      <c r="Q9" s="1">
        <v>3</v>
      </c>
    </row>
    <row r="10" spans="1:17" x14ac:dyDescent="0.25">
      <c r="A10" s="2" t="s">
        <v>39</v>
      </c>
      <c r="B10" s="1">
        <v>22.74</v>
      </c>
      <c r="C10" s="1">
        <v>24.263999999999999</v>
      </c>
      <c r="D10" s="1">
        <v>21.349</v>
      </c>
      <c r="E10" s="1">
        <v>22.614000000000001</v>
      </c>
      <c r="G10" s="2" t="s">
        <v>39</v>
      </c>
      <c r="H10" s="1">
        <v>2</v>
      </c>
      <c r="I10" s="1">
        <v>2</v>
      </c>
      <c r="J10" s="1">
        <v>2</v>
      </c>
      <c r="K10" s="1">
        <v>2</v>
      </c>
      <c r="M10" s="2" t="s">
        <v>39</v>
      </c>
      <c r="N10" s="1">
        <v>2</v>
      </c>
      <c r="O10" s="1">
        <v>2</v>
      </c>
      <c r="P10" s="1">
        <v>2</v>
      </c>
      <c r="Q10" s="1">
        <v>3</v>
      </c>
    </row>
    <row r="11" spans="1:17" x14ac:dyDescent="0.25">
      <c r="A11" s="2" t="s">
        <v>40</v>
      </c>
      <c r="B11" s="1">
        <v>24.57</v>
      </c>
      <c r="C11" s="1">
        <v>25.379000000000001</v>
      </c>
      <c r="D11" s="1">
        <v>19.768000000000001</v>
      </c>
      <c r="E11" s="1">
        <v>32.119999999999997</v>
      </c>
      <c r="G11" s="2" t="s">
        <v>40</v>
      </c>
      <c r="H11" s="1">
        <v>2</v>
      </c>
      <c r="I11" s="1">
        <v>2</v>
      </c>
      <c r="J11" s="1">
        <v>2</v>
      </c>
      <c r="K11" s="1">
        <v>2</v>
      </c>
      <c r="M11" s="2" t="s">
        <v>40</v>
      </c>
      <c r="N11" s="1">
        <v>2</v>
      </c>
      <c r="O11" s="1">
        <v>3</v>
      </c>
      <c r="P11" s="1">
        <v>2</v>
      </c>
      <c r="Q11" s="1">
        <v>3</v>
      </c>
    </row>
    <row r="12" spans="1:17" x14ac:dyDescent="0.25">
      <c r="A12" s="2" t="s">
        <v>41</v>
      </c>
      <c r="B12" s="1">
        <v>18.594999999999999</v>
      </c>
      <c r="C12" s="1">
        <v>26.303999999999998</v>
      </c>
      <c r="D12" s="1">
        <v>9.9760000000000009</v>
      </c>
      <c r="E12" s="1">
        <v>29.03</v>
      </c>
      <c r="G12" s="2" t="s">
        <v>41</v>
      </c>
      <c r="H12" s="1">
        <v>2</v>
      </c>
      <c r="I12" s="1">
        <v>2</v>
      </c>
      <c r="J12" s="1">
        <v>2</v>
      </c>
      <c r="K12" s="1">
        <v>2</v>
      </c>
      <c r="M12" s="2" t="s">
        <v>41</v>
      </c>
      <c r="N12" s="1">
        <v>1</v>
      </c>
      <c r="O12" s="1">
        <v>2</v>
      </c>
      <c r="P12" s="1">
        <v>3</v>
      </c>
      <c r="Q12" s="1">
        <v>3</v>
      </c>
    </row>
    <row r="13" spans="1:17" x14ac:dyDescent="0.25">
      <c r="A13" s="8" t="s">
        <v>10</v>
      </c>
      <c r="B13" s="4">
        <f>AVERAGE(B7:B12)</f>
        <v>21.427499999999998</v>
      </c>
      <c r="C13" s="4">
        <f t="shared" ref="C13:E13" si="0">AVERAGE(C7:C12)</f>
        <v>22.501166666666666</v>
      </c>
      <c r="D13" s="4">
        <f t="shared" si="0"/>
        <v>17.059666666666669</v>
      </c>
      <c r="E13" s="4">
        <f t="shared" si="0"/>
        <v>28.067833333333336</v>
      </c>
      <c r="G13" s="8" t="s">
        <v>10</v>
      </c>
      <c r="H13" s="4">
        <f>AVERAGE(H7:H12)</f>
        <v>2</v>
      </c>
      <c r="I13" s="4">
        <f t="shared" ref="I13" si="1">AVERAGE(I7:I12)</f>
        <v>2</v>
      </c>
      <c r="J13" s="4">
        <f t="shared" ref="J13" si="2">AVERAGE(J7:J12)</f>
        <v>2</v>
      </c>
      <c r="K13" s="4">
        <f t="shared" ref="K13" si="3">AVERAGE(K7:K12)</f>
        <v>2</v>
      </c>
      <c r="M13" s="8" t="s">
        <v>10</v>
      </c>
      <c r="N13" s="4">
        <f>AVERAGE(N7:N12)</f>
        <v>1.5</v>
      </c>
      <c r="O13" s="4">
        <f t="shared" ref="O13" si="4">AVERAGE(O7:O12)</f>
        <v>2.6666666666666665</v>
      </c>
      <c r="P13" s="4">
        <f t="shared" ref="P13" si="5">AVERAGE(P7:P12)</f>
        <v>2</v>
      </c>
      <c r="Q13" s="4">
        <f t="shared" ref="Q13" si="6">AVERAGE(Q7:Q12)</f>
        <v>2.8333333333333335</v>
      </c>
    </row>
    <row r="14" spans="1:17" x14ac:dyDescent="0.25">
      <c r="A14" s="9" t="s">
        <v>19</v>
      </c>
      <c r="B14" s="7">
        <f>STDEV(B7:B12)</f>
        <v>4.2058224760443608</v>
      </c>
      <c r="C14" s="7">
        <f t="shared" ref="C14:E14" si="7">STDEV(C7:C12)</f>
        <v>4.4307628425212116</v>
      </c>
      <c r="D14" s="7">
        <f t="shared" si="7"/>
        <v>3.898725415654031</v>
      </c>
      <c r="E14" s="7">
        <f t="shared" si="7"/>
        <v>4.6004037395283648</v>
      </c>
      <c r="G14" s="25"/>
      <c r="H14" s="18"/>
      <c r="I14" s="18"/>
      <c r="J14" s="18"/>
      <c r="K14" s="18"/>
    </row>
    <row r="16" spans="1:17" x14ac:dyDescent="0.25">
      <c r="A16" s="10" t="s">
        <v>47</v>
      </c>
    </row>
    <row r="18" spans="1:17" x14ac:dyDescent="0.25">
      <c r="A18" s="21"/>
      <c r="B18" s="22" t="s">
        <v>46</v>
      </c>
      <c r="C18" s="23"/>
      <c r="D18" s="23"/>
      <c r="E18" s="24"/>
    </row>
    <row r="19" spans="1:17" x14ac:dyDescent="0.25">
      <c r="A19" s="21"/>
      <c r="B19" s="2" t="s">
        <v>42</v>
      </c>
      <c r="C19" s="2" t="s">
        <v>43</v>
      </c>
      <c r="D19" s="2" t="s">
        <v>44</v>
      </c>
      <c r="E19" s="2" t="s">
        <v>45</v>
      </c>
    </row>
    <row r="20" spans="1:17" x14ac:dyDescent="0.25">
      <c r="A20" s="2" t="s">
        <v>36</v>
      </c>
      <c r="B20" s="1">
        <v>2</v>
      </c>
      <c r="C20" s="1">
        <v>6</v>
      </c>
      <c r="D20" s="1">
        <v>2</v>
      </c>
      <c r="E20" s="1">
        <v>4</v>
      </c>
    </row>
    <row r="21" spans="1:17" x14ac:dyDescent="0.25">
      <c r="A21" s="2" t="s">
        <v>37</v>
      </c>
      <c r="B21" s="1">
        <v>4</v>
      </c>
      <c r="C21" s="1">
        <v>6</v>
      </c>
      <c r="D21" s="1">
        <v>4</v>
      </c>
      <c r="E21" s="1">
        <v>6</v>
      </c>
    </row>
    <row r="22" spans="1:17" x14ac:dyDescent="0.25">
      <c r="A22" s="2" t="s">
        <v>38</v>
      </c>
      <c r="B22" s="1">
        <v>2</v>
      </c>
      <c r="C22" s="1">
        <v>6</v>
      </c>
      <c r="D22" s="1">
        <v>4</v>
      </c>
      <c r="E22" s="1">
        <v>6</v>
      </c>
    </row>
    <row r="23" spans="1:17" x14ac:dyDescent="0.25">
      <c r="A23" s="2" t="s">
        <v>39</v>
      </c>
      <c r="B23" s="1">
        <v>4</v>
      </c>
      <c r="C23" s="1">
        <v>6</v>
      </c>
      <c r="D23" s="1">
        <v>4</v>
      </c>
      <c r="E23" s="1">
        <v>6</v>
      </c>
    </row>
    <row r="24" spans="1:17" x14ac:dyDescent="0.25">
      <c r="A24" s="2" t="s">
        <v>40</v>
      </c>
      <c r="B24" s="1">
        <v>4</v>
      </c>
      <c r="C24" s="1">
        <v>6</v>
      </c>
      <c r="D24" s="1">
        <v>4</v>
      </c>
      <c r="E24" s="1">
        <v>6</v>
      </c>
    </row>
    <row r="25" spans="1:17" x14ac:dyDescent="0.25">
      <c r="A25" s="2" t="s">
        <v>41</v>
      </c>
      <c r="B25" s="1">
        <v>2</v>
      </c>
      <c r="C25" s="1">
        <v>6</v>
      </c>
      <c r="D25" s="1">
        <v>3</v>
      </c>
      <c r="E25" s="1">
        <v>6</v>
      </c>
    </row>
    <row r="26" spans="1:17" x14ac:dyDescent="0.25">
      <c r="A26" s="8" t="s">
        <v>10</v>
      </c>
      <c r="B26" s="4">
        <f>AVERAGE(B20:B25)</f>
        <v>3</v>
      </c>
      <c r="C26" s="4">
        <f t="shared" ref="C26" si="8">AVERAGE(C20:C25)</f>
        <v>6</v>
      </c>
      <c r="D26" s="4">
        <f t="shared" ref="D26" si="9">AVERAGE(D20:D25)</f>
        <v>3.5</v>
      </c>
      <c r="E26" s="4">
        <f t="shared" ref="E26" si="10">AVERAGE(E20:E25)</f>
        <v>5.666666666666667</v>
      </c>
    </row>
    <row r="27" spans="1:17" x14ac:dyDescent="0.25">
      <c r="A27" s="9" t="s">
        <v>19</v>
      </c>
      <c r="B27" s="7">
        <f>STDEV(B20:B25)</f>
        <v>1.0954451150103321</v>
      </c>
      <c r="C27" s="7">
        <f t="shared" ref="C27:E27" si="11">STDEV(C20:C25)</f>
        <v>0</v>
      </c>
      <c r="D27" s="7">
        <f t="shared" si="11"/>
        <v>0.83666002653407556</v>
      </c>
      <c r="E27" s="7">
        <f t="shared" si="11"/>
        <v>0.81649658092772714</v>
      </c>
    </row>
    <row r="29" spans="1:17" x14ac:dyDescent="0.25">
      <c r="A29" s="10" t="s">
        <v>50</v>
      </c>
      <c r="G29" s="10" t="s">
        <v>51</v>
      </c>
      <c r="M29" s="10" t="s">
        <v>52</v>
      </c>
    </row>
    <row r="31" spans="1:17" x14ac:dyDescent="0.25">
      <c r="A31" s="21"/>
      <c r="B31" s="22" t="s">
        <v>46</v>
      </c>
      <c r="C31" s="23"/>
      <c r="D31" s="23"/>
      <c r="E31" s="24"/>
      <c r="G31" s="21"/>
      <c r="H31" s="22" t="s">
        <v>46</v>
      </c>
      <c r="I31" s="23"/>
      <c r="J31" s="23"/>
      <c r="K31" s="24"/>
      <c r="M31" s="21"/>
      <c r="N31" s="22" t="s">
        <v>46</v>
      </c>
      <c r="O31" s="23"/>
      <c r="P31" s="23"/>
      <c r="Q31" s="24"/>
    </row>
    <row r="32" spans="1:17" x14ac:dyDescent="0.25">
      <c r="A32" s="21"/>
      <c r="B32" s="2" t="s">
        <v>42</v>
      </c>
      <c r="C32" s="2" t="s">
        <v>43</v>
      </c>
      <c r="D32" s="2" t="s">
        <v>44</v>
      </c>
      <c r="E32" s="2" t="s">
        <v>45</v>
      </c>
      <c r="G32" s="21"/>
      <c r="H32" s="2" t="s">
        <v>42</v>
      </c>
      <c r="I32" s="2" t="s">
        <v>43</v>
      </c>
      <c r="J32" s="2" t="s">
        <v>44</v>
      </c>
      <c r="K32" s="2" t="s">
        <v>45</v>
      </c>
      <c r="M32" s="21"/>
      <c r="N32" s="2" t="s">
        <v>42</v>
      </c>
      <c r="O32" s="2" t="s">
        <v>43</v>
      </c>
      <c r="P32" s="2" t="s">
        <v>44</v>
      </c>
      <c r="Q32" s="2" t="s">
        <v>45</v>
      </c>
    </row>
    <row r="33" spans="1:17" x14ac:dyDescent="0.25">
      <c r="A33" s="2" t="s">
        <v>36</v>
      </c>
      <c r="B33" s="1">
        <v>40.566000000000003</v>
      </c>
      <c r="C33" s="1">
        <v>34.238</v>
      </c>
      <c r="D33" s="1">
        <v>31.338999999999999</v>
      </c>
      <c r="E33" s="1">
        <v>38.119999999999997</v>
      </c>
      <c r="G33" s="2" t="s">
        <v>36</v>
      </c>
      <c r="H33" s="1">
        <v>2</v>
      </c>
      <c r="I33" s="1">
        <v>2</v>
      </c>
      <c r="J33" s="1">
        <v>2</v>
      </c>
      <c r="K33" s="1">
        <v>2</v>
      </c>
      <c r="M33" s="2" t="s">
        <v>36</v>
      </c>
      <c r="N33" s="1">
        <v>2</v>
      </c>
      <c r="O33" s="1">
        <v>3</v>
      </c>
      <c r="P33" s="1">
        <v>3</v>
      </c>
      <c r="Q33" s="1">
        <v>3</v>
      </c>
    </row>
    <row r="34" spans="1:17" x14ac:dyDescent="0.25">
      <c r="A34" s="2" t="s">
        <v>37</v>
      </c>
      <c r="B34" s="1">
        <v>38.335000000000001</v>
      </c>
      <c r="C34" s="1">
        <v>35.871000000000002</v>
      </c>
      <c r="D34" s="1">
        <v>27.515999999999998</v>
      </c>
      <c r="E34" s="1">
        <v>33.357999999999997</v>
      </c>
      <c r="G34" s="2" t="s">
        <v>37</v>
      </c>
      <c r="H34" s="1">
        <v>2</v>
      </c>
      <c r="I34" s="1">
        <v>2</v>
      </c>
      <c r="J34" s="1">
        <v>2</v>
      </c>
      <c r="K34" s="1">
        <v>2</v>
      </c>
      <c r="M34" s="2" t="s">
        <v>37</v>
      </c>
      <c r="N34" s="1">
        <v>2</v>
      </c>
      <c r="O34" s="1">
        <v>3</v>
      </c>
      <c r="P34" s="1">
        <v>2.5</v>
      </c>
      <c r="Q34" s="1">
        <v>2.5</v>
      </c>
    </row>
    <row r="35" spans="1:17" x14ac:dyDescent="0.25">
      <c r="A35" s="2" t="s">
        <v>38</v>
      </c>
      <c r="B35" s="1">
        <v>34.343000000000004</v>
      </c>
      <c r="C35" s="1">
        <v>41.320999999999998</v>
      </c>
      <c r="D35" s="1">
        <v>22.376999999999999</v>
      </c>
      <c r="E35" s="1">
        <v>36.030999999999999</v>
      </c>
      <c r="G35" s="2" t="s">
        <v>38</v>
      </c>
      <c r="H35" s="1">
        <v>2</v>
      </c>
      <c r="I35" s="1">
        <v>2</v>
      </c>
      <c r="J35" s="1">
        <v>2</v>
      </c>
      <c r="K35" s="1">
        <v>2</v>
      </c>
      <c r="M35" s="2" t="s">
        <v>38</v>
      </c>
      <c r="N35" s="1">
        <v>2</v>
      </c>
      <c r="O35" s="1">
        <v>3</v>
      </c>
      <c r="P35" s="1">
        <v>3</v>
      </c>
      <c r="Q35" s="1">
        <v>3</v>
      </c>
    </row>
    <row r="36" spans="1:17" x14ac:dyDescent="0.25">
      <c r="A36" s="2" t="s">
        <v>39</v>
      </c>
      <c r="B36" s="1">
        <v>33.512999999999998</v>
      </c>
      <c r="C36" s="1">
        <v>34.246000000000002</v>
      </c>
      <c r="D36" s="1">
        <v>22.527000000000001</v>
      </c>
      <c r="E36" s="1">
        <v>33.173000000000002</v>
      </c>
      <c r="G36" s="2" t="s">
        <v>39</v>
      </c>
      <c r="H36" s="1">
        <v>2</v>
      </c>
      <c r="I36" s="1">
        <v>2</v>
      </c>
      <c r="J36" s="1">
        <v>2</v>
      </c>
      <c r="K36" s="1">
        <v>2</v>
      </c>
      <c r="M36" s="2" t="s">
        <v>39</v>
      </c>
      <c r="N36" s="1">
        <v>3</v>
      </c>
      <c r="O36" s="1">
        <v>3</v>
      </c>
      <c r="P36" s="1">
        <v>3</v>
      </c>
      <c r="Q36" s="1">
        <v>3</v>
      </c>
    </row>
    <row r="37" spans="1:17" x14ac:dyDescent="0.25">
      <c r="A37" s="2" t="s">
        <v>40</v>
      </c>
      <c r="B37" s="1">
        <v>36.564</v>
      </c>
      <c r="C37" s="1">
        <v>41.476999999999997</v>
      </c>
      <c r="D37" s="1">
        <v>31.666</v>
      </c>
      <c r="E37" s="1">
        <v>36.478000000000002</v>
      </c>
      <c r="G37" s="2" t="s">
        <v>40</v>
      </c>
      <c r="H37" s="1">
        <v>2</v>
      </c>
      <c r="I37" s="1">
        <v>2</v>
      </c>
      <c r="J37" s="1">
        <v>2</v>
      </c>
      <c r="K37" s="1">
        <v>2</v>
      </c>
      <c r="M37" s="2" t="s">
        <v>40</v>
      </c>
      <c r="N37" s="1">
        <v>3</v>
      </c>
      <c r="O37" s="1">
        <v>3</v>
      </c>
      <c r="P37" s="1">
        <v>3</v>
      </c>
      <c r="Q37" s="1">
        <v>3</v>
      </c>
    </row>
    <row r="38" spans="1:17" x14ac:dyDescent="0.25">
      <c r="A38" s="2" t="s">
        <v>41</v>
      </c>
      <c r="B38" s="1">
        <v>34.905000000000001</v>
      </c>
      <c r="C38" s="1">
        <v>32.261000000000003</v>
      </c>
      <c r="D38" s="1">
        <v>31.181999999999999</v>
      </c>
      <c r="E38" s="1">
        <v>34.948</v>
      </c>
      <c r="G38" s="2" t="s">
        <v>41</v>
      </c>
      <c r="H38" s="1">
        <v>2</v>
      </c>
      <c r="I38" s="1">
        <v>2</v>
      </c>
      <c r="J38" s="1">
        <v>2</v>
      </c>
      <c r="K38" s="1">
        <v>2</v>
      </c>
      <c r="M38" s="2" t="s">
        <v>41</v>
      </c>
      <c r="N38" s="1">
        <v>2</v>
      </c>
      <c r="O38" s="1">
        <v>3</v>
      </c>
      <c r="P38" s="1">
        <v>3</v>
      </c>
      <c r="Q38" s="1">
        <v>3</v>
      </c>
    </row>
    <row r="39" spans="1:17" x14ac:dyDescent="0.25">
      <c r="A39" s="8" t="s">
        <v>10</v>
      </c>
      <c r="B39" s="4">
        <f>AVERAGE(B33:B38)</f>
        <v>36.371000000000002</v>
      </c>
      <c r="C39" s="4">
        <f t="shared" ref="C39" si="12">AVERAGE(C33:C38)</f>
        <v>36.569000000000003</v>
      </c>
      <c r="D39" s="4">
        <f t="shared" ref="D39" si="13">AVERAGE(D33:D38)</f>
        <v>27.767833333333332</v>
      </c>
      <c r="E39" s="4">
        <f t="shared" ref="E39" si="14">AVERAGE(E33:E38)</f>
        <v>35.351333333333336</v>
      </c>
      <c r="G39" s="8" t="s">
        <v>10</v>
      </c>
      <c r="H39" s="4">
        <f>AVERAGE(H33:H38)</f>
        <v>2</v>
      </c>
      <c r="I39" s="4">
        <f t="shared" ref="I39" si="15">AVERAGE(I33:I38)</f>
        <v>2</v>
      </c>
      <c r="J39" s="4">
        <f t="shared" ref="J39" si="16">AVERAGE(J33:J38)</f>
        <v>2</v>
      </c>
      <c r="K39" s="4">
        <f t="shared" ref="K39" si="17">AVERAGE(K33:K38)</f>
        <v>2</v>
      </c>
      <c r="M39" s="8" t="s">
        <v>10</v>
      </c>
      <c r="N39" s="4">
        <f>AVERAGE(N33:N38)</f>
        <v>2.3333333333333335</v>
      </c>
      <c r="O39" s="4">
        <f t="shared" ref="O39" si="18">AVERAGE(O33:O38)</f>
        <v>3</v>
      </c>
      <c r="P39" s="4">
        <f t="shared" ref="P39" si="19">AVERAGE(P33:P38)</f>
        <v>2.9166666666666665</v>
      </c>
      <c r="Q39" s="4">
        <f t="shared" ref="Q39" si="20">AVERAGE(Q33:Q38)</f>
        <v>2.9166666666666665</v>
      </c>
    </row>
    <row r="40" spans="1:17" x14ac:dyDescent="0.25">
      <c r="A40" s="9" t="s">
        <v>19</v>
      </c>
      <c r="B40" s="7">
        <f>STDEV(B33:B38)</f>
        <v>2.6803982539913735</v>
      </c>
      <c r="C40" s="7">
        <f t="shared" ref="C40:E40" si="21">STDEV(C33:C38)</f>
        <v>3.9126953880924571</v>
      </c>
      <c r="D40" s="7">
        <f t="shared" si="21"/>
        <v>4.3862582421315199</v>
      </c>
      <c r="E40" s="7">
        <f t="shared" si="21"/>
        <v>1.9119639815296376</v>
      </c>
      <c r="G40" s="25"/>
      <c r="H40" s="18"/>
      <c r="I40" s="18"/>
      <c r="J40" s="18"/>
      <c r="K40" s="18"/>
    </row>
    <row r="42" spans="1:17" x14ac:dyDescent="0.25">
      <c r="A42" s="10" t="s">
        <v>53</v>
      </c>
    </row>
    <row r="44" spans="1:17" x14ac:dyDescent="0.25">
      <c r="A44" s="21"/>
      <c r="B44" s="22" t="s">
        <v>46</v>
      </c>
      <c r="C44" s="23"/>
      <c r="D44" s="23"/>
      <c r="E44" s="24"/>
    </row>
    <row r="45" spans="1:17" x14ac:dyDescent="0.25">
      <c r="A45" s="21"/>
      <c r="B45" s="2" t="s">
        <v>42</v>
      </c>
      <c r="C45" s="2" t="s">
        <v>43</v>
      </c>
      <c r="D45" s="2" t="s">
        <v>44</v>
      </c>
      <c r="E45" s="2" t="s">
        <v>45</v>
      </c>
    </row>
    <row r="46" spans="1:17" x14ac:dyDescent="0.25">
      <c r="A46" s="2" t="s">
        <v>36</v>
      </c>
      <c r="B46" s="1">
        <v>4</v>
      </c>
      <c r="C46" s="1">
        <v>6</v>
      </c>
      <c r="D46" s="1">
        <v>4</v>
      </c>
      <c r="E46" s="1">
        <v>6</v>
      </c>
    </row>
    <row r="47" spans="1:17" x14ac:dyDescent="0.25">
      <c r="A47" s="2" t="s">
        <v>37</v>
      </c>
      <c r="B47" s="1">
        <v>4</v>
      </c>
      <c r="C47" s="1">
        <v>6</v>
      </c>
      <c r="D47" s="1">
        <v>5</v>
      </c>
      <c r="E47" s="1">
        <v>5</v>
      </c>
    </row>
    <row r="48" spans="1:17" x14ac:dyDescent="0.25">
      <c r="A48" s="2" t="s">
        <v>38</v>
      </c>
      <c r="B48" s="1">
        <v>4</v>
      </c>
      <c r="C48" s="1">
        <v>6</v>
      </c>
      <c r="D48" s="1">
        <v>4</v>
      </c>
      <c r="E48" s="1">
        <v>6</v>
      </c>
    </row>
    <row r="49" spans="1:5" x14ac:dyDescent="0.25">
      <c r="A49" s="2" t="s">
        <v>39</v>
      </c>
      <c r="B49" s="1">
        <v>6</v>
      </c>
      <c r="C49" s="1">
        <v>6</v>
      </c>
      <c r="D49" s="1">
        <v>4</v>
      </c>
      <c r="E49" s="1">
        <v>6</v>
      </c>
    </row>
    <row r="50" spans="1:5" x14ac:dyDescent="0.25">
      <c r="A50" s="2" t="s">
        <v>40</v>
      </c>
      <c r="B50" s="1">
        <v>6</v>
      </c>
      <c r="C50" s="1">
        <v>6</v>
      </c>
      <c r="D50" s="1">
        <v>5</v>
      </c>
      <c r="E50" s="1">
        <v>6</v>
      </c>
    </row>
    <row r="51" spans="1:5" x14ac:dyDescent="0.25">
      <c r="A51" s="2" t="s">
        <v>41</v>
      </c>
      <c r="B51" s="1">
        <v>4</v>
      </c>
      <c r="C51" s="1">
        <v>6</v>
      </c>
      <c r="D51" s="1">
        <v>4</v>
      </c>
      <c r="E51" s="1">
        <v>6</v>
      </c>
    </row>
    <row r="52" spans="1:5" x14ac:dyDescent="0.25">
      <c r="A52" s="8" t="s">
        <v>10</v>
      </c>
      <c r="B52" s="4">
        <f>AVERAGE(B46:B51)</f>
        <v>4.666666666666667</v>
      </c>
      <c r="C52" s="4">
        <f t="shared" ref="C52" si="22">AVERAGE(C46:C51)</f>
        <v>6</v>
      </c>
      <c r="D52" s="4">
        <f t="shared" ref="D52" si="23">AVERAGE(D46:D51)</f>
        <v>4.333333333333333</v>
      </c>
      <c r="E52" s="4">
        <f t="shared" ref="E52" si="24">AVERAGE(E46:E51)</f>
        <v>5.833333333333333</v>
      </c>
    </row>
    <row r="53" spans="1:5" x14ac:dyDescent="0.25">
      <c r="A53" s="9" t="s">
        <v>19</v>
      </c>
      <c r="B53" s="7">
        <f>STDEV(B46:B51)</f>
        <v>1.0327955589886455</v>
      </c>
      <c r="C53" s="7">
        <f t="shared" ref="C53:E53" si="25">STDEV(C46:C51)</f>
        <v>0</v>
      </c>
      <c r="D53" s="7">
        <f t="shared" si="25"/>
        <v>0.51639777949432131</v>
      </c>
      <c r="E53" s="7">
        <f t="shared" si="25"/>
        <v>0.40824829046386302</v>
      </c>
    </row>
  </sheetData>
  <mergeCells count="16">
    <mergeCell ref="M31:M32"/>
    <mergeCell ref="N31:Q31"/>
    <mergeCell ref="A44:A45"/>
    <mergeCell ref="B44:E44"/>
    <mergeCell ref="A18:A19"/>
    <mergeCell ref="B18:E18"/>
    <mergeCell ref="A31:A32"/>
    <mergeCell ref="B31:E31"/>
    <mergeCell ref="G31:G32"/>
    <mergeCell ref="H31:K31"/>
    <mergeCell ref="A5:A6"/>
    <mergeCell ref="B5:E5"/>
    <mergeCell ref="G5:G6"/>
    <mergeCell ref="H5:K5"/>
    <mergeCell ref="M5:M6"/>
    <mergeCell ref="N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MTT</vt:lpstr>
      <vt:lpstr>ALP</vt:lpstr>
      <vt:lpstr>Micro-CT</vt:lpstr>
      <vt:lpstr>Scoring H&amp;E</vt:lpstr>
      <vt:lpstr>IRS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2021-10-08T06:06:35Z</dcterms:created>
  <dcterms:modified xsi:type="dcterms:W3CDTF">2022-02-23T04:44:37Z</dcterms:modified>
</cp:coreProperties>
</file>