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60" yWindow="460" windowWidth="26740" windowHeight="19300" activeTab="1"/>
  </bookViews>
  <sheets>
    <sheet name="Datas" sheetId="1" r:id="rId1"/>
    <sheet name="Psycho" sheetId="2" r:id="rId2"/>
  </sheets>
  <definedNames/>
  <calcPr fullCalcOnLoad="1"/>
</workbook>
</file>

<file path=xl/sharedStrings.xml><?xml version="1.0" encoding="utf-8"?>
<sst xmlns="http://schemas.openxmlformats.org/spreadsheetml/2006/main" count="110" uniqueCount="101">
  <si>
    <t>Age</t>
  </si>
  <si>
    <t>Weight-1</t>
  </si>
  <si>
    <t>Height-1</t>
  </si>
  <si>
    <t>Height-2</t>
  </si>
  <si>
    <t>Bmi-1</t>
  </si>
  <si>
    <t>Bmi-2</t>
  </si>
  <si>
    <t>FP-1</t>
  </si>
  <si>
    <t>FP-2</t>
  </si>
  <si>
    <t>Yo-Yo dist-1</t>
  </si>
  <si>
    <t>Yo-Yo dist-2</t>
  </si>
  <si>
    <t>Yo-Yo Vo-1</t>
  </si>
  <si>
    <t>Yo-Yo Vo-2</t>
  </si>
  <si>
    <t>CMJ-1</t>
  </si>
  <si>
    <t>CMJ-2</t>
  </si>
  <si>
    <t>0-5 s-1</t>
  </si>
  <si>
    <t>0-5 s-2</t>
  </si>
  <si>
    <t>0-10 s-2</t>
  </si>
  <si>
    <t>0-10 s-1</t>
  </si>
  <si>
    <t>3-corner-1</t>
  </si>
  <si>
    <t>3-corner-2</t>
  </si>
  <si>
    <t>0-20 s-1</t>
  </si>
  <si>
    <t>0-20 s-2</t>
  </si>
  <si>
    <t>Weight-2</t>
  </si>
  <si>
    <t>Y balance RA-1</t>
  </si>
  <si>
    <t>Y balance RA-2</t>
  </si>
  <si>
    <t>Y balance LA-1</t>
  </si>
  <si>
    <t>Y balance LA-2</t>
  </si>
  <si>
    <t>Y balance RPM-1</t>
  </si>
  <si>
    <t>Y balance RPM-2</t>
  </si>
  <si>
    <t>Y balance LPM-1</t>
  </si>
  <si>
    <t>Y balance LPM-2</t>
  </si>
  <si>
    <t>Y balance RPL-1</t>
  </si>
  <si>
    <t>Y balance RPL-2</t>
  </si>
  <si>
    <t>Y balance LPL-1</t>
  </si>
  <si>
    <t>Y balance LPL-2</t>
  </si>
  <si>
    <t>Training age</t>
  </si>
  <si>
    <t>Zig-Zag WB-1</t>
  </si>
  <si>
    <t>Zig-Zag WB-2</t>
  </si>
  <si>
    <t>Zig-Zag WoB-1</t>
  </si>
  <si>
    <t>Zig-Zag WoB-2</t>
  </si>
  <si>
    <t>Leg_Lenght</t>
  </si>
  <si>
    <t>Balance_Score_R-1</t>
  </si>
  <si>
    <t>Balance_Score_R-2</t>
  </si>
  <si>
    <t>Balance_Score_L-1</t>
  </si>
  <si>
    <t>Balance_Score_L-2</t>
  </si>
  <si>
    <t>SSG</t>
  </si>
  <si>
    <t>Mean</t>
  </si>
  <si>
    <t>Sd</t>
  </si>
  <si>
    <t>HIIT</t>
  </si>
  <si>
    <t>Weight-3</t>
  </si>
  <si>
    <t>Height-3</t>
  </si>
  <si>
    <t>Bmi-3</t>
  </si>
  <si>
    <t>FP-3</t>
  </si>
  <si>
    <t>Yo-Yo dist-3</t>
  </si>
  <si>
    <t>Yo-Yo Vo-3</t>
  </si>
  <si>
    <t>CMJ-3</t>
  </si>
  <si>
    <t>3-Hop dist-1</t>
  </si>
  <si>
    <t>3-Hop dist-2</t>
  </si>
  <si>
    <t>3-Hop dist-3</t>
  </si>
  <si>
    <t>0-5 s-3</t>
  </si>
  <si>
    <t>0-10 s-3</t>
  </si>
  <si>
    <t>0-20 s-3</t>
  </si>
  <si>
    <t>Zig-Zag WB-3</t>
  </si>
  <si>
    <t>Zig-Zag WoB-3</t>
  </si>
  <si>
    <t>3-corner-3</t>
  </si>
  <si>
    <t>Y balance RA-3</t>
  </si>
  <si>
    <t>Y balance LA-3</t>
  </si>
  <si>
    <t>Y balance RPM-3</t>
  </si>
  <si>
    <t>Y balance LPM-3</t>
  </si>
  <si>
    <t>Y balance RPL-3</t>
  </si>
  <si>
    <t>Y balance LPL-3</t>
  </si>
  <si>
    <t>Balance_Score_R-3</t>
  </si>
  <si>
    <t>Balance_Score_L-3</t>
  </si>
  <si>
    <t>Group</t>
  </si>
  <si>
    <t>SBJ-1</t>
  </si>
  <si>
    <t>SBJ-2</t>
  </si>
  <si>
    <t>SBJ-3</t>
  </si>
  <si>
    <t>Enjoy_1</t>
  </si>
  <si>
    <t>Enjoy_2</t>
  </si>
  <si>
    <t>Enjoy_3</t>
  </si>
  <si>
    <t>Enjoy_4</t>
  </si>
  <si>
    <t>Rpe_1</t>
  </si>
  <si>
    <t>Rpe_2</t>
  </si>
  <si>
    <t>Rpe_3</t>
  </si>
  <si>
    <t>Rpe_4</t>
  </si>
  <si>
    <t>Int_Load_1</t>
  </si>
  <si>
    <t>Int_Load_2</t>
  </si>
  <si>
    <t>Int_Load_3</t>
  </si>
  <si>
    <t>Int_Load_4</t>
  </si>
  <si>
    <t>Enjoy_Ave</t>
  </si>
  <si>
    <t>Rpe_Ave</t>
  </si>
  <si>
    <t>Int_Load_Tot</t>
  </si>
  <si>
    <t>Int_Load_Ave</t>
  </si>
  <si>
    <t>30-15IFT-1</t>
  </si>
  <si>
    <t>30-15IFT-2</t>
  </si>
  <si>
    <t>30-15IFT-3</t>
  </si>
  <si>
    <t>Week 1</t>
  </si>
  <si>
    <t>Week 2</t>
  </si>
  <si>
    <t>Week 3</t>
  </si>
  <si>
    <t>Week 4</t>
  </si>
  <si>
    <t>Average</t>
  </si>
</sst>
</file>

<file path=xl/styles.xml><?xml version="1.0" encoding="utf-8"?>
<styleSheet xmlns="http://schemas.openxmlformats.org/spreadsheetml/2006/main">
  <numFmts count="3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[$-41F]d\ mmmm\ yyyy\ dddd"/>
    <numFmt numFmtId="181" formatCode="0.000"/>
    <numFmt numFmtId="182" formatCode="0.0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[$¥€-2]\ #,##0.00_);[Red]\([$€-2]\ #,##0.00\)"/>
    <numFmt numFmtId="194" formatCode="0\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63"/>
      <name val="Calibri"/>
      <family val="0"/>
    </font>
    <font>
      <sz val="8"/>
      <name val="Calibri"/>
      <family val="2"/>
    </font>
    <font>
      <sz val="14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6.8"/>
      <color indexed="63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1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2" fontId="23" fillId="0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" fontId="47" fillId="0" borderId="10" xfId="62" applyNumberFormat="1" applyFont="1" applyBorder="1" applyAlignment="1">
      <alignment horizontal="center"/>
    </xf>
    <xf numFmtId="2" fontId="46" fillId="0" borderId="10" xfId="0" applyNumberFormat="1" applyFont="1" applyBorder="1" applyAlignment="1">
      <alignment horizontal="center" vertical="center"/>
    </xf>
    <xf numFmtId="182" fontId="23" fillId="0" borderId="10" xfId="0" applyNumberFormat="1" applyFont="1" applyBorder="1" applyAlignment="1">
      <alignment horizontal="center" vertical="center"/>
    </xf>
    <xf numFmtId="182" fontId="23" fillId="0" borderId="10" xfId="62" applyNumberFormat="1" applyFont="1" applyBorder="1" applyAlignment="1">
      <alignment horizontal="center"/>
    </xf>
    <xf numFmtId="182" fontId="24" fillId="0" borderId="10" xfId="0" applyNumberFormat="1" applyFont="1" applyBorder="1" applyAlignment="1">
      <alignment horizontal="center" vertical="center"/>
    </xf>
    <xf numFmtId="182" fontId="47" fillId="0" borderId="10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 textRotation="255"/>
    </xf>
    <xf numFmtId="2" fontId="23" fillId="0" borderId="12" xfId="0" applyNumberFormat="1" applyFont="1" applyBorder="1" applyAlignment="1">
      <alignment horizontal="center" vertical="center" textRotation="255"/>
    </xf>
    <xf numFmtId="2" fontId="23" fillId="0" borderId="13" xfId="0" applyNumberFormat="1" applyFont="1" applyBorder="1" applyAlignment="1">
      <alignment horizontal="center" vertical="center" textRotation="255"/>
    </xf>
    <xf numFmtId="0" fontId="24" fillId="0" borderId="10" xfId="0" applyFont="1" applyBorder="1" applyAlignment="1">
      <alignment horizontal="center" vertical="center" textRotation="255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RPE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15"/>
          <c:w val="0.951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v>SSG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Psycho!$H$23:$L$23</c:f>
                <c:numCache>
                  <c:ptCount val="5"/>
                  <c:pt idx="0">
                    <c:v>0.9445132413883326</c:v>
                  </c:pt>
                  <c:pt idx="1">
                    <c:v>1.0563093645728083</c:v>
                  </c:pt>
                  <c:pt idx="2">
                    <c:v>1.0894228312566054</c:v>
                  </c:pt>
                  <c:pt idx="3">
                    <c:v>0.9986833437344549</c:v>
                  </c:pt>
                  <c:pt idx="4">
                    <c:v>0.575114405094646</c:v>
                  </c:pt>
                </c:numCache>
              </c:numRef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3175">
                <a:solidFill>
                  <a:srgbClr val="333333"/>
                </a:solidFill>
              </a:ln>
            </c:spPr>
          </c:errBars>
          <c:cat>
            <c:strRef>
              <c:f>Psycho!$H$49:$L$49</c:f>
              <c:strCache/>
            </c:strRef>
          </c:cat>
          <c:val>
            <c:numRef>
              <c:f>Psycho!$H$22:$L$22</c:f>
              <c:numCache/>
            </c:numRef>
          </c:val>
        </c:ser>
        <c:ser>
          <c:idx val="1"/>
          <c:order val="1"/>
          <c:tx>
            <c:v>HIIT</c:v>
          </c:tx>
          <c:spPr>
            <a:solidFill>
              <a:srgbClr val="D9D9D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Psycho!$H$46:$L$46</c:f>
                <c:numCache>
                  <c:ptCount val="5"/>
                  <c:pt idx="0">
                    <c:v>1</c:v>
                  </c:pt>
                  <c:pt idx="1">
                    <c:v>0.7451598203705945</c:v>
                  </c:pt>
                  <c:pt idx="2">
                    <c:v>1.0699237552766379</c:v>
                  </c:pt>
                  <c:pt idx="3">
                    <c:v>0.6155870112510926</c:v>
                  </c:pt>
                  <c:pt idx="4">
                    <c:v>0.3838859479749572</c:v>
                  </c:pt>
                </c:numCache>
              </c:numRef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3175">
                <a:solidFill>
                  <a:srgbClr val="333333"/>
                </a:solidFill>
              </a:ln>
            </c:spPr>
          </c:errBars>
          <c:cat>
            <c:strRef>
              <c:f>Psycho!$H$49:$L$49</c:f>
              <c:strCache/>
            </c:strRef>
          </c:cat>
          <c:val>
            <c:numRef>
              <c:f>Psycho!$H$45:$L$45</c:f>
              <c:numCache/>
            </c:numRef>
          </c:val>
        </c:ser>
        <c:overlap val="-27"/>
        <c:gapWidth val="219"/>
        <c:axId val="36890373"/>
        <c:axId val="63577902"/>
      </c:barChart>
      <c:catAx>
        <c:axId val="368903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577902"/>
        <c:crosses val="autoZero"/>
        <c:auto val="1"/>
        <c:lblOffset val="100"/>
        <c:tickLblSkip val="1"/>
        <c:noMultiLvlLbl val="0"/>
      </c:catAx>
      <c:valAx>
        <c:axId val="63577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6-20 Borg's scale (A.U.)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8903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15"/>
          <c:y val="0.92975"/>
          <c:w val="0.1142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50</xdr:row>
      <xdr:rowOff>123825</xdr:rowOff>
    </xdr:from>
    <xdr:to>
      <xdr:col>16</xdr:col>
      <xdr:colOff>714375</xdr:colOff>
      <xdr:row>74</xdr:row>
      <xdr:rowOff>38100</xdr:rowOff>
    </xdr:to>
    <xdr:graphicFrame>
      <xdr:nvGraphicFramePr>
        <xdr:cNvPr id="1" name="Gráfico 1"/>
        <xdr:cNvGraphicFramePr/>
      </xdr:nvGraphicFramePr>
      <xdr:xfrm>
        <a:off x="1809750" y="10115550"/>
        <a:ext cx="88296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10"/>
  <sheetViews>
    <sheetView zoomScale="70" zoomScaleNormal="70" zoomScalePageLayoutView="0" workbookViewId="0" topLeftCell="BJ1">
      <selection activeCell="O8" sqref="O8"/>
    </sheetView>
  </sheetViews>
  <sheetFormatPr defaultColWidth="9.140625" defaultRowHeight="15"/>
  <cols>
    <col min="1" max="1" width="11.421875" style="5" customWidth="1"/>
    <col min="2" max="2" width="8.00390625" style="2" bestFit="1" customWidth="1"/>
    <col min="3" max="3" width="8.00390625" style="5" customWidth="1"/>
    <col min="4" max="4" width="13.421875" style="5" bestFit="1" customWidth="1"/>
    <col min="5" max="10" width="11.28125" style="5" customWidth="1"/>
    <col min="11" max="11" width="11.28125" style="5" bestFit="1" customWidth="1"/>
    <col min="12" max="16" width="11.28125" style="5" customWidth="1"/>
    <col min="17" max="19" width="11.28125" style="8" customWidth="1"/>
    <col min="20" max="22" width="12.7109375" style="5" bestFit="1" customWidth="1"/>
    <col min="23" max="25" width="12.00390625" style="5" bestFit="1" customWidth="1"/>
    <col min="26" max="28" width="8.00390625" style="5" bestFit="1" customWidth="1"/>
    <col min="29" max="31" width="9.421875" style="5" bestFit="1" customWidth="1"/>
    <col min="32" max="34" width="13.00390625" style="5" bestFit="1" customWidth="1"/>
    <col min="35" max="37" width="8.00390625" style="5" bestFit="1" customWidth="1"/>
    <col min="38" max="43" width="9.140625" style="5" bestFit="1" customWidth="1"/>
    <col min="44" max="46" width="14.7109375" style="5" bestFit="1" customWidth="1"/>
    <col min="47" max="49" width="16.140625" style="5" bestFit="1" customWidth="1"/>
    <col min="50" max="52" width="11.8515625" style="5" bestFit="1" customWidth="1"/>
    <col min="53" max="55" width="16.140625" style="5" bestFit="1" customWidth="1"/>
    <col min="56" max="58" width="15.421875" style="5" bestFit="1" customWidth="1"/>
    <col min="59" max="61" width="18.00390625" style="5" bestFit="1" customWidth="1"/>
    <col min="62" max="62" width="17.421875" style="5" customWidth="1"/>
    <col min="63" max="64" width="17.421875" style="5" bestFit="1" customWidth="1"/>
    <col min="65" max="67" width="16.8515625" style="5" bestFit="1" customWidth="1"/>
    <col min="68" max="69" width="16.28125" style="5" bestFit="1" customWidth="1"/>
    <col min="70" max="70" width="16.28125" style="5" customWidth="1"/>
    <col min="71" max="71" width="12.421875" style="5" bestFit="1" customWidth="1"/>
    <col min="72" max="74" width="20.421875" style="5" bestFit="1" customWidth="1"/>
    <col min="75" max="77" width="20.140625" style="5" bestFit="1" customWidth="1"/>
    <col min="78" max="16384" width="9.140625" style="5" customWidth="1"/>
  </cols>
  <sheetData>
    <row r="1" spans="2:77" s="2" customFormat="1" ht="15.75">
      <c r="B1" s="2" t="s">
        <v>73</v>
      </c>
      <c r="C1" s="2" t="s">
        <v>0</v>
      </c>
      <c r="D1" s="2" t="s">
        <v>35</v>
      </c>
      <c r="E1" s="2" t="s">
        <v>1</v>
      </c>
      <c r="F1" s="2" t="s">
        <v>22</v>
      </c>
      <c r="G1" s="2" t="s">
        <v>49</v>
      </c>
      <c r="H1" s="2" t="s">
        <v>2</v>
      </c>
      <c r="I1" s="2" t="s">
        <v>3</v>
      </c>
      <c r="J1" s="2" t="s">
        <v>50</v>
      </c>
      <c r="K1" s="2" t="s">
        <v>4</v>
      </c>
      <c r="L1" s="2" t="s">
        <v>5</v>
      </c>
      <c r="M1" s="2" t="s">
        <v>51</v>
      </c>
      <c r="N1" s="2" t="s">
        <v>6</v>
      </c>
      <c r="O1" s="2" t="s">
        <v>7</v>
      </c>
      <c r="P1" s="2" t="s">
        <v>52</v>
      </c>
      <c r="Q1" s="6" t="s">
        <v>93</v>
      </c>
      <c r="R1" s="6" t="s">
        <v>94</v>
      </c>
      <c r="S1" s="6" t="s">
        <v>95</v>
      </c>
      <c r="T1" s="2" t="s">
        <v>8</v>
      </c>
      <c r="U1" s="2" t="s">
        <v>9</v>
      </c>
      <c r="V1" s="2" t="s">
        <v>53</v>
      </c>
      <c r="W1" s="2" t="s">
        <v>10</v>
      </c>
      <c r="X1" s="2" t="s">
        <v>11</v>
      </c>
      <c r="Y1" s="2" t="s">
        <v>54</v>
      </c>
      <c r="Z1" s="2" t="s">
        <v>12</v>
      </c>
      <c r="AA1" s="2" t="s">
        <v>13</v>
      </c>
      <c r="AB1" s="2" t="s">
        <v>55</v>
      </c>
      <c r="AC1" s="2" t="s">
        <v>74</v>
      </c>
      <c r="AD1" s="2" t="s">
        <v>75</v>
      </c>
      <c r="AE1" s="2" t="s">
        <v>76</v>
      </c>
      <c r="AF1" s="2" t="s">
        <v>56</v>
      </c>
      <c r="AG1" s="2" t="s">
        <v>57</v>
      </c>
      <c r="AH1" s="2" t="s">
        <v>58</v>
      </c>
      <c r="AI1" s="2" t="s">
        <v>14</v>
      </c>
      <c r="AJ1" s="2" t="s">
        <v>15</v>
      </c>
      <c r="AK1" s="2" t="s">
        <v>59</v>
      </c>
      <c r="AL1" s="2" t="s">
        <v>17</v>
      </c>
      <c r="AM1" s="2" t="s">
        <v>16</v>
      </c>
      <c r="AN1" s="2" t="s">
        <v>60</v>
      </c>
      <c r="AO1" s="2" t="s">
        <v>20</v>
      </c>
      <c r="AP1" s="2" t="s">
        <v>21</v>
      </c>
      <c r="AQ1" s="2" t="s">
        <v>61</v>
      </c>
      <c r="AR1" s="2" t="s">
        <v>36</v>
      </c>
      <c r="AS1" s="2" t="s">
        <v>37</v>
      </c>
      <c r="AT1" s="2" t="s">
        <v>62</v>
      </c>
      <c r="AU1" s="2" t="s">
        <v>38</v>
      </c>
      <c r="AV1" s="2" t="s">
        <v>39</v>
      </c>
      <c r="AW1" s="2" t="s">
        <v>63</v>
      </c>
      <c r="AX1" s="2" t="s">
        <v>18</v>
      </c>
      <c r="AY1" s="2" t="s">
        <v>19</v>
      </c>
      <c r="AZ1" s="2" t="s">
        <v>64</v>
      </c>
      <c r="BA1" s="2" t="s">
        <v>23</v>
      </c>
      <c r="BB1" s="2" t="s">
        <v>24</v>
      </c>
      <c r="BC1" s="2" t="s">
        <v>65</v>
      </c>
      <c r="BD1" s="2" t="s">
        <v>25</v>
      </c>
      <c r="BE1" s="2" t="s">
        <v>26</v>
      </c>
      <c r="BF1" s="2" t="s">
        <v>66</v>
      </c>
      <c r="BG1" s="2" t="s">
        <v>27</v>
      </c>
      <c r="BH1" s="2" t="s">
        <v>28</v>
      </c>
      <c r="BI1" s="2" t="s">
        <v>67</v>
      </c>
      <c r="BJ1" s="2" t="s">
        <v>29</v>
      </c>
      <c r="BK1" s="2" t="s">
        <v>30</v>
      </c>
      <c r="BL1" s="2" t="s">
        <v>68</v>
      </c>
      <c r="BM1" s="2" t="s">
        <v>31</v>
      </c>
      <c r="BN1" s="2" t="s">
        <v>32</v>
      </c>
      <c r="BO1" s="2" t="s">
        <v>69</v>
      </c>
      <c r="BP1" s="2" t="s">
        <v>33</v>
      </c>
      <c r="BQ1" s="2" t="s">
        <v>34</v>
      </c>
      <c r="BR1" s="2" t="s">
        <v>70</v>
      </c>
      <c r="BS1" s="2" t="s">
        <v>40</v>
      </c>
      <c r="BT1" s="2" t="s">
        <v>41</v>
      </c>
      <c r="BU1" s="2" t="s">
        <v>42</v>
      </c>
      <c r="BV1" s="2" t="s">
        <v>71</v>
      </c>
      <c r="BW1" s="2" t="s">
        <v>43</v>
      </c>
      <c r="BX1" s="2" t="s">
        <v>44</v>
      </c>
      <c r="BY1" s="2" t="s">
        <v>72</v>
      </c>
    </row>
    <row r="2" spans="1:77" s="4" customFormat="1" ht="15.75">
      <c r="A2" s="15" t="s">
        <v>45</v>
      </c>
      <c r="B2" s="3">
        <v>1</v>
      </c>
      <c r="C2" s="4">
        <v>16</v>
      </c>
      <c r="D2" s="4">
        <v>3</v>
      </c>
      <c r="E2" s="4">
        <v>50.9</v>
      </c>
      <c r="F2" s="4">
        <v>51.4</v>
      </c>
      <c r="G2" s="4">
        <v>51.5</v>
      </c>
      <c r="H2" s="4">
        <v>179</v>
      </c>
      <c r="I2" s="4">
        <v>179</v>
      </c>
      <c r="J2" s="4">
        <v>179</v>
      </c>
      <c r="K2" s="4">
        <v>15.885896195499516</v>
      </c>
      <c r="L2" s="4">
        <v>16.04194625635904</v>
      </c>
      <c r="M2" s="4">
        <v>16.073156268530944</v>
      </c>
      <c r="N2" s="4">
        <v>12.7</v>
      </c>
      <c r="O2" s="4">
        <v>13.5</v>
      </c>
      <c r="P2" s="4">
        <v>13.9</v>
      </c>
      <c r="Q2" s="7">
        <v>20</v>
      </c>
      <c r="R2" s="7">
        <v>16.5</v>
      </c>
      <c r="S2" s="7">
        <v>18.5</v>
      </c>
      <c r="T2" s="4">
        <v>2000</v>
      </c>
      <c r="U2" s="4">
        <v>1600</v>
      </c>
      <c r="V2" s="4">
        <v>1840</v>
      </c>
      <c r="W2" s="4">
        <v>53.2</v>
      </c>
      <c r="X2" s="4">
        <v>49.839999999999996</v>
      </c>
      <c r="Y2" s="4">
        <v>51.855999999999995</v>
      </c>
      <c r="Z2" s="4">
        <v>41.5</v>
      </c>
      <c r="AA2" s="4">
        <v>37.6</v>
      </c>
      <c r="AB2" s="4">
        <v>40.9</v>
      </c>
      <c r="AC2" s="4">
        <v>217</v>
      </c>
      <c r="AD2" s="1">
        <v>198</v>
      </c>
      <c r="AE2" s="1">
        <v>221</v>
      </c>
      <c r="AF2" s="4">
        <v>648</v>
      </c>
      <c r="AG2" s="4">
        <v>581</v>
      </c>
      <c r="AH2" s="4">
        <v>590</v>
      </c>
      <c r="AI2" s="4">
        <v>0.89</v>
      </c>
      <c r="AJ2" s="4">
        <v>1.04</v>
      </c>
      <c r="AK2" s="4">
        <v>0.93</v>
      </c>
      <c r="AL2" s="4">
        <v>1.56</v>
      </c>
      <c r="AM2" s="4">
        <v>1.75</v>
      </c>
      <c r="AN2" s="4">
        <v>1.68</v>
      </c>
      <c r="AO2" s="4">
        <v>2.68</v>
      </c>
      <c r="AP2" s="4">
        <v>2.95</v>
      </c>
      <c r="AQ2" s="4">
        <v>2.8</v>
      </c>
      <c r="AR2" s="4">
        <v>6.28</v>
      </c>
      <c r="AS2" s="4">
        <v>6.29</v>
      </c>
      <c r="AT2" s="4">
        <v>6.21</v>
      </c>
      <c r="AU2" s="4">
        <v>5.06</v>
      </c>
      <c r="AV2" s="4">
        <v>5.26</v>
      </c>
      <c r="AW2" s="4">
        <v>5.16</v>
      </c>
      <c r="AX2" s="4">
        <v>32</v>
      </c>
      <c r="AY2" s="1">
        <v>34.3</v>
      </c>
      <c r="AZ2" s="1">
        <v>33.75</v>
      </c>
      <c r="BA2" s="4">
        <v>89</v>
      </c>
      <c r="BB2" s="4">
        <v>69</v>
      </c>
      <c r="BC2" s="4">
        <v>77</v>
      </c>
      <c r="BD2" s="4">
        <v>74</v>
      </c>
      <c r="BE2" s="4">
        <v>68</v>
      </c>
      <c r="BF2" s="4">
        <v>70</v>
      </c>
      <c r="BG2" s="4">
        <v>95</v>
      </c>
      <c r="BH2" s="4">
        <v>87</v>
      </c>
      <c r="BI2" s="4">
        <v>100</v>
      </c>
      <c r="BJ2" s="4">
        <v>98</v>
      </c>
      <c r="BK2" s="4">
        <v>86</v>
      </c>
      <c r="BL2" s="4">
        <v>93</v>
      </c>
      <c r="BM2" s="4">
        <v>102</v>
      </c>
      <c r="BN2" s="4">
        <v>94</v>
      </c>
      <c r="BO2" s="4">
        <v>99</v>
      </c>
      <c r="BP2" s="4">
        <v>112</v>
      </c>
      <c r="BQ2" s="4">
        <v>97</v>
      </c>
      <c r="BR2" s="4">
        <v>104</v>
      </c>
      <c r="BS2" s="4">
        <v>85</v>
      </c>
      <c r="BT2" s="4">
        <f>(BA2+BG2+BM2)/(BS2*3)*100</f>
        <v>112.15686274509804</v>
      </c>
      <c r="BU2" s="4">
        <f>(BB2+BH2+BN2)/(BS2*3)*100</f>
        <v>98.0392156862745</v>
      </c>
      <c r="BV2" s="4">
        <f>(BC2+BI2+BO2)/(BS2*3)*100</f>
        <v>108.23529411764706</v>
      </c>
      <c r="BW2" s="4">
        <f>(BD2+BJ2+BP2)/(BS2*3)*100</f>
        <v>111.37254901960785</v>
      </c>
      <c r="BX2" s="4">
        <f>(BE2+BK2+BQ2)/(BS2*3)*100</f>
        <v>98.4313725490196</v>
      </c>
      <c r="BY2" s="4">
        <f>(BF2+BL2+BR2)/(BS2*3)*100</f>
        <v>104.70588235294119</v>
      </c>
    </row>
    <row r="3" spans="1:77" s="4" customFormat="1" ht="15.75">
      <c r="A3" s="16"/>
      <c r="B3" s="3">
        <v>1</v>
      </c>
      <c r="C3" s="4">
        <v>17</v>
      </c>
      <c r="D3" s="4">
        <v>4</v>
      </c>
      <c r="E3" s="4">
        <v>51.6</v>
      </c>
      <c r="F3" s="4">
        <v>53.3</v>
      </c>
      <c r="G3" s="4">
        <v>52.3</v>
      </c>
      <c r="H3" s="4">
        <v>169</v>
      </c>
      <c r="I3" s="4">
        <v>169</v>
      </c>
      <c r="J3" s="4">
        <v>169</v>
      </c>
      <c r="K3" s="4">
        <v>18.066594306922028</v>
      </c>
      <c r="L3" s="4">
        <v>18.661811561219846</v>
      </c>
      <c r="M3" s="4">
        <v>18.31168376457407</v>
      </c>
      <c r="N3" s="4">
        <v>11.2</v>
      </c>
      <c r="O3" s="4">
        <v>15</v>
      </c>
      <c r="P3" s="4">
        <v>14.1</v>
      </c>
      <c r="Q3" s="7">
        <v>21</v>
      </c>
      <c r="R3" s="7">
        <v>17</v>
      </c>
      <c r="S3" s="7">
        <v>19.5</v>
      </c>
      <c r="T3" s="4">
        <v>2120</v>
      </c>
      <c r="U3" s="4">
        <v>1540</v>
      </c>
      <c r="V3" s="4">
        <v>1800</v>
      </c>
      <c r="W3" s="4">
        <v>54.208</v>
      </c>
      <c r="X3" s="4">
        <v>49.336</v>
      </c>
      <c r="Y3" s="4">
        <v>51.519999999999996</v>
      </c>
      <c r="Z3" s="4">
        <v>50.5</v>
      </c>
      <c r="AA3" s="4">
        <v>46.2</v>
      </c>
      <c r="AB3" s="4">
        <v>49.7</v>
      </c>
      <c r="AC3" s="4">
        <v>220</v>
      </c>
      <c r="AD3" s="1">
        <v>194</v>
      </c>
      <c r="AE3" s="1">
        <v>212</v>
      </c>
      <c r="AF3" s="4">
        <v>644</v>
      </c>
      <c r="AG3" s="4">
        <v>565</v>
      </c>
      <c r="AH3" s="4">
        <v>585</v>
      </c>
      <c r="AI3" s="4">
        <v>0.91</v>
      </c>
      <c r="AJ3" s="4">
        <v>1.06</v>
      </c>
      <c r="AK3" s="4">
        <v>0.98</v>
      </c>
      <c r="AL3" s="4">
        <v>1.53</v>
      </c>
      <c r="AM3" s="4">
        <v>1.71</v>
      </c>
      <c r="AN3" s="4">
        <v>1.69</v>
      </c>
      <c r="AO3" s="4">
        <v>2.74</v>
      </c>
      <c r="AP3" s="4">
        <v>2.97</v>
      </c>
      <c r="AQ3" s="4">
        <v>2.87</v>
      </c>
      <c r="AR3" s="4">
        <v>5.86</v>
      </c>
      <c r="AS3" s="4">
        <v>6.56</v>
      </c>
      <c r="AT3" s="4">
        <v>5.87</v>
      </c>
      <c r="AU3" s="4">
        <v>4.95</v>
      </c>
      <c r="AV3" s="4">
        <v>5.31</v>
      </c>
      <c r="AW3" s="4">
        <v>5.15</v>
      </c>
      <c r="AX3" s="4">
        <v>33.61</v>
      </c>
      <c r="AY3" s="1">
        <v>36.04</v>
      </c>
      <c r="AZ3" s="1">
        <v>35.55</v>
      </c>
      <c r="BA3" s="4">
        <v>79</v>
      </c>
      <c r="BB3" s="4">
        <v>69</v>
      </c>
      <c r="BC3" s="4">
        <v>75</v>
      </c>
      <c r="BD3" s="4">
        <v>72</v>
      </c>
      <c r="BE3" s="4">
        <v>67</v>
      </c>
      <c r="BF3" s="4">
        <v>72</v>
      </c>
      <c r="BG3" s="4">
        <v>100</v>
      </c>
      <c r="BH3" s="4">
        <v>84</v>
      </c>
      <c r="BI3" s="4">
        <v>94</v>
      </c>
      <c r="BJ3" s="4">
        <v>108</v>
      </c>
      <c r="BK3" s="4">
        <v>86</v>
      </c>
      <c r="BL3" s="4">
        <v>97</v>
      </c>
      <c r="BM3" s="4">
        <v>105</v>
      </c>
      <c r="BN3" s="4">
        <v>92</v>
      </c>
      <c r="BO3" s="4">
        <v>99</v>
      </c>
      <c r="BP3" s="4">
        <v>113</v>
      </c>
      <c r="BQ3" s="4">
        <v>90</v>
      </c>
      <c r="BR3" s="4">
        <v>101</v>
      </c>
      <c r="BS3" s="4">
        <v>81</v>
      </c>
      <c r="BT3" s="4">
        <f aca="true" t="shared" si="0" ref="BT3:BT21">(BA3+BG3+BM3)/(BS3*3)*100</f>
        <v>116.8724279835391</v>
      </c>
      <c r="BU3" s="4">
        <f aca="true" t="shared" si="1" ref="BU3:BU21">(BB3+BH3+BN3)/(BS3*3)*100</f>
        <v>100.8230452674897</v>
      </c>
      <c r="BV3" s="4">
        <f aca="true" t="shared" si="2" ref="BV3:BV21">(BC3+BI3+BO3)/(BS3*3)*100</f>
        <v>110.28806584362141</v>
      </c>
      <c r="BW3" s="4">
        <f aca="true" t="shared" si="3" ref="BW3:BW21">(BD3+BJ3+BP3)/(BS3*3)*100</f>
        <v>120.57613168724279</v>
      </c>
      <c r="BX3" s="4">
        <f aca="true" t="shared" si="4" ref="BX3:BX21">(BE3+BK3+BQ3)/(BS3*3)*100</f>
        <v>100</v>
      </c>
      <c r="BY3" s="4">
        <f aca="true" t="shared" si="5" ref="BY3:BY21">(BF3+BL3+BR3)/(BS3*3)*100</f>
        <v>111.11111111111111</v>
      </c>
    </row>
    <row r="4" spans="1:77" s="4" customFormat="1" ht="15.75">
      <c r="A4" s="16"/>
      <c r="B4" s="3">
        <v>1</v>
      </c>
      <c r="C4" s="4">
        <v>16</v>
      </c>
      <c r="D4" s="4">
        <v>4</v>
      </c>
      <c r="E4" s="4">
        <v>57.7</v>
      </c>
      <c r="F4" s="4">
        <v>59.6</v>
      </c>
      <c r="G4" s="4">
        <v>58.7</v>
      </c>
      <c r="H4" s="4">
        <v>177</v>
      </c>
      <c r="I4" s="4">
        <v>177</v>
      </c>
      <c r="J4" s="4">
        <v>177</v>
      </c>
      <c r="K4" s="4">
        <v>18.41744070988541</v>
      </c>
      <c r="L4" s="4">
        <v>19.023907561684062</v>
      </c>
      <c r="M4" s="4">
        <v>18.73663378977944</v>
      </c>
      <c r="N4" s="4">
        <v>10.399999999999999</v>
      </c>
      <c r="O4" s="4">
        <v>13.2</v>
      </c>
      <c r="P4" s="4">
        <v>12.9</v>
      </c>
      <c r="Q4" s="7">
        <v>19</v>
      </c>
      <c r="R4" s="7">
        <v>15.5</v>
      </c>
      <c r="S4" s="7">
        <v>18</v>
      </c>
      <c r="T4" s="4">
        <v>1640</v>
      </c>
      <c r="U4" s="4">
        <v>1200</v>
      </c>
      <c r="V4" s="4">
        <v>1520</v>
      </c>
      <c r="W4" s="4">
        <v>50.176</v>
      </c>
      <c r="X4" s="4">
        <v>46.48</v>
      </c>
      <c r="Y4" s="4">
        <v>49.168</v>
      </c>
      <c r="Z4" s="4">
        <v>46.5</v>
      </c>
      <c r="AA4" s="4">
        <v>39.3</v>
      </c>
      <c r="AB4" s="4">
        <v>43.7</v>
      </c>
      <c r="AC4" s="4">
        <v>201</v>
      </c>
      <c r="AD4" s="1">
        <v>179</v>
      </c>
      <c r="AE4" s="1">
        <v>194</v>
      </c>
      <c r="AF4" s="4">
        <v>615</v>
      </c>
      <c r="AG4" s="4">
        <v>576</v>
      </c>
      <c r="AH4" s="4">
        <v>590</v>
      </c>
      <c r="AI4" s="4">
        <v>0.82</v>
      </c>
      <c r="AJ4" s="4">
        <v>1.09</v>
      </c>
      <c r="AK4" s="4">
        <v>0.99</v>
      </c>
      <c r="AL4" s="4">
        <v>1.53</v>
      </c>
      <c r="AM4" s="4">
        <v>1.8</v>
      </c>
      <c r="AN4" s="4">
        <v>1.64</v>
      </c>
      <c r="AO4" s="4">
        <v>2.89</v>
      </c>
      <c r="AP4" s="4">
        <v>3.07</v>
      </c>
      <c r="AQ4" s="4">
        <v>2.94</v>
      </c>
      <c r="AR4" s="4">
        <v>6.24</v>
      </c>
      <c r="AS4" s="4">
        <v>7.01</v>
      </c>
      <c r="AT4" s="4">
        <v>6.44</v>
      </c>
      <c r="AU4" s="4">
        <v>4.96</v>
      </c>
      <c r="AV4" s="4">
        <v>5.11</v>
      </c>
      <c r="AW4" s="4">
        <v>5.05</v>
      </c>
      <c r="AX4" s="4">
        <v>32.63</v>
      </c>
      <c r="AY4" s="1">
        <v>35.41</v>
      </c>
      <c r="AZ4" s="1">
        <v>34.81</v>
      </c>
      <c r="BA4" s="4">
        <v>87</v>
      </c>
      <c r="BB4" s="4">
        <v>75</v>
      </c>
      <c r="BC4" s="4">
        <v>81</v>
      </c>
      <c r="BD4" s="4">
        <v>77</v>
      </c>
      <c r="BE4" s="4">
        <v>66</v>
      </c>
      <c r="BF4" s="4">
        <v>72</v>
      </c>
      <c r="BG4" s="4">
        <v>109</v>
      </c>
      <c r="BH4" s="4">
        <v>88</v>
      </c>
      <c r="BI4" s="4">
        <v>94</v>
      </c>
      <c r="BJ4" s="4">
        <v>108</v>
      </c>
      <c r="BK4" s="4">
        <v>87</v>
      </c>
      <c r="BL4" s="4">
        <v>99</v>
      </c>
      <c r="BM4" s="4">
        <v>96</v>
      </c>
      <c r="BN4" s="4">
        <v>88</v>
      </c>
      <c r="BO4" s="4">
        <v>94</v>
      </c>
      <c r="BP4" s="4">
        <v>105</v>
      </c>
      <c r="BQ4" s="4">
        <v>93</v>
      </c>
      <c r="BR4" s="4">
        <v>99</v>
      </c>
      <c r="BS4" s="4">
        <v>86</v>
      </c>
      <c r="BT4" s="4">
        <f t="shared" si="0"/>
        <v>113.17829457364341</v>
      </c>
      <c r="BU4" s="4">
        <f t="shared" si="1"/>
        <v>97.28682170542635</v>
      </c>
      <c r="BV4" s="4">
        <f t="shared" si="2"/>
        <v>104.26356589147288</v>
      </c>
      <c r="BW4" s="4">
        <f t="shared" si="3"/>
        <v>112.40310077519379</v>
      </c>
      <c r="BX4" s="4">
        <f t="shared" si="4"/>
        <v>95.34883720930233</v>
      </c>
      <c r="BY4" s="4">
        <f t="shared" si="5"/>
        <v>104.65116279069768</v>
      </c>
    </row>
    <row r="5" spans="1:77" s="4" customFormat="1" ht="15.75">
      <c r="A5" s="16"/>
      <c r="B5" s="3">
        <v>1</v>
      </c>
      <c r="C5" s="4">
        <v>17</v>
      </c>
      <c r="D5" s="4">
        <v>5</v>
      </c>
      <c r="E5" s="4">
        <v>67.1</v>
      </c>
      <c r="F5" s="4">
        <v>72</v>
      </c>
      <c r="G5" s="4">
        <v>70.9</v>
      </c>
      <c r="H5" s="4">
        <v>183</v>
      </c>
      <c r="I5" s="4">
        <v>183</v>
      </c>
      <c r="J5" s="4">
        <v>183</v>
      </c>
      <c r="K5" s="4">
        <v>20.036429872495447</v>
      </c>
      <c r="L5" s="4">
        <v>21.49959688255845</v>
      </c>
      <c r="M5" s="4">
        <v>21.17113081907492</v>
      </c>
      <c r="N5" s="4">
        <v>14.7</v>
      </c>
      <c r="O5" s="4">
        <v>15.9</v>
      </c>
      <c r="P5" s="4">
        <v>14.1</v>
      </c>
      <c r="Q5" s="7">
        <v>19.5</v>
      </c>
      <c r="R5" s="7">
        <v>16</v>
      </c>
      <c r="S5" s="7">
        <v>18</v>
      </c>
      <c r="T5" s="4">
        <v>1800</v>
      </c>
      <c r="U5" s="4">
        <v>1440</v>
      </c>
      <c r="V5" s="4">
        <v>1580</v>
      </c>
      <c r="W5" s="4">
        <v>51.519999999999996</v>
      </c>
      <c r="X5" s="4">
        <v>48.495999999999995</v>
      </c>
      <c r="Y5" s="4">
        <v>49.672</v>
      </c>
      <c r="Z5" s="4">
        <v>46.1</v>
      </c>
      <c r="AA5" s="4">
        <v>39</v>
      </c>
      <c r="AB5" s="4">
        <v>42.7</v>
      </c>
      <c r="AC5" s="4">
        <v>202</v>
      </c>
      <c r="AD5" s="1">
        <v>192</v>
      </c>
      <c r="AE5" s="1">
        <v>196</v>
      </c>
      <c r="AF5" s="4">
        <v>622</v>
      </c>
      <c r="AG5" s="4">
        <v>570</v>
      </c>
      <c r="AH5" s="4">
        <v>590</v>
      </c>
      <c r="AI5" s="4">
        <v>0.95</v>
      </c>
      <c r="AJ5" s="4">
        <v>0.98</v>
      </c>
      <c r="AK5" s="4">
        <v>0.84</v>
      </c>
      <c r="AL5" s="4">
        <v>1.6</v>
      </c>
      <c r="AM5" s="4">
        <v>1.65</v>
      </c>
      <c r="AN5" s="4">
        <v>1.6</v>
      </c>
      <c r="AO5" s="4">
        <v>2.6300000000000003</v>
      </c>
      <c r="AP5" s="4">
        <v>2.92</v>
      </c>
      <c r="AQ5" s="4">
        <v>2.79</v>
      </c>
      <c r="AR5" s="4">
        <v>6.41</v>
      </c>
      <c r="AS5" s="4">
        <v>6.84</v>
      </c>
      <c r="AT5" s="4">
        <v>6.44</v>
      </c>
      <c r="AU5" s="4">
        <v>5.01</v>
      </c>
      <c r="AV5" s="4">
        <v>5.4</v>
      </c>
      <c r="AW5" s="4">
        <v>5.24</v>
      </c>
      <c r="AX5" s="4">
        <v>33.1</v>
      </c>
      <c r="AY5" s="1">
        <v>34.32</v>
      </c>
      <c r="AZ5" s="1">
        <v>34.15</v>
      </c>
      <c r="BA5" s="4">
        <v>73</v>
      </c>
      <c r="BB5" s="4">
        <v>68</v>
      </c>
      <c r="BC5" s="4">
        <v>70</v>
      </c>
      <c r="BD5" s="4">
        <v>73</v>
      </c>
      <c r="BE5" s="4">
        <v>66</v>
      </c>
      <c r="BF5" s="4">
        <v>69</v>
      </c>
      <c r="BG5" s="4">
        <v>102</v>
      </c>
      <c r="BH5" s="4">
        <v>94</v>
      </c>
      <c r="BI5" s="4">
        <v>108</v>
      </c>
      <c r="BJ5" s="4">
        <v>96</v>
      </c>
      <c r="BK5" s="4">
        <v>85</v>
      </c>
      <c r="BL5" s="4">
        <v>93</v>
      </c>
      <c r="BM5" s="4">
        <v>102</v>
      </c>
      <c r="BN5" s="4">
        <v>95</v>
      </c>
      <c r="BO5" s="4">
        <v>99</v>
      </c>
      <c r="BP5" s="4">
        <v>117</v>
      </c>
      <c r="BQ5" s="4">
        <v>100</v>
      </c>
      <c r="BR5" s="4">
        <v>108</v>
      </c>
      <c r="BS5" s="4">
        <v>87</v>
      </c>
      <c r="BT5" s="4">
        <f t="shared" si="0"/>
        <v>106.13026819923373</v>
      </c>
      <c r="BU5" s="4">
        <f t="shared" si="1"/>
        <v>98.46743295019157</v>
      </c>
      <c r="BV5" s="4">
        <f t="shared" si="2"/>
        <v>106.13026819923373</v>
      </c>
      <c r="BW5" s="4">
        <f t="shared" si="3"/>
        <v>109.57854406130268</v>
      </c>
      <c r="BX5" s="4">
        <f t="shared" si="4"/>
        <v>96.16858237547893</v>
      </c>
      <c r="BY5" s="4">
        <f t="shared" si="5"/>
        <v>103.44827586206897</v>
      </c>
    </row>
    <row r="6" spans="1:77" s="4" customFormat="1" ht="15.75">
      <c r="A6" s="16"/>
      <c r="B6" s="3">
        <v>1</v>
      </c>
      <c r="C6" s="4">
        <v>16</v>
      </c>
      <c r="D6" s="4">
        <v>3</v>
      </c>
      <c r="E6" s="4">
        <v>63.5</v>
      </c>
      <c r="F6" s="4">
        <v>64.4</v>
      </c>
      <c r="G6" s="4">
        <v>64.1</v>
      </c>
      <c r="H6" s="4">
        <v>173</v>
      </c>
      <c r="I6" s="4">
        <v>173</v>
      </c>
      <c r="J6" s="4">
        <v>173</v>
      </c>
      <c r="K6" s="4">
        <v>21.216879949213137</v>
      </c>
      <c r="L6" s="4">
        <v>21.517591633532696</v>
      </c>
      <c r="M6" s="4">
        <v>21.417354405426174</v>
      </c>
      <c r="N6" s="4">
        <v>12.1</v>
      </c>
      <c r="O6" s="4">
        <v>12.9</v>
      </c>
      <c r="P6" s="4">
        <v>12.4</v>
      </c>
      <c r="Q6" s="7">
        <v>19</v>
      </c>
      <c r="R6" s="7">
        <v>15.5</v>
      </c>
      <c r="S6" s="7">
        <v>18</v>
      </c>
      <c r="T6" s="4">
        <v>1640</v>
      </c>
      <c r="U6" s="4">
        <v>1140</v>
      </c>
      <c r="V6" s="4">
        <v>1480</v>
      </c>
      <c r="W6" s="4">
        <v>50.176</v>
      </c>
      <c r="X6" s="4">
        <v>45.976</v>
      </c>
      <c r="Y6" s="4">
        <v>48.831999999999994</v>
      </c>
      <c r="Z6" s="4">
        <v>36</v>
      </c>
      <c r="AA6" s="4">
        <v>35.2</v>
      </c>
      <c r="AB6" s="4">
        <v>35.3</v>
      </c>
      <c r="AC6" s="4">
        <v>192</v>
      </c>
      <c r="AD6" s="1">
        <v>167</v>
      </c>
      <c r="AE6" s="1">
        <v>190</v>
      </c>
      <c r="AF6" s="4">
        <v>603</v>
      </c>
      <c r="AG6" s="4">
        <v>575</v>
      </c>
      <c r="AH6" s="4">
        <v>596</v>
      </c>
      <c r="AI6" s="4">
        <v>0.9</v>
      </c>
      <c r="AJ6" s="4">
        <v>1.01</v>
      </c>
      <c r="AK6" s="4">
        <v>0.91</v>
      </c>
      <c r="AL6" s="4">
        <v>1.51</v>
      </c>
      <c r="AM6" s="4">
        <v>1.78</v>
      </c>
      <c r="AN6" s="4">
        <v>1.7</v>
      </c>
      <c r="AO6" s="4">
        <v>2.5900000000000003</v>
      </c>
      <c r="AP6" s="4">
        <v>3.21</v>
      </c>
      <c r="AQ6" s="4">
        <v>3.04</v>
      </c>
      <c r="AR6" s="4">
        <v>6.44</v>
      </c>
      <c r="AS6" s="4">
        <v>6.73</v>
      </c>
      <c r="AT6" s="4">
        <v>6.51</v>
      </c>
      <c r="AU6" s="4">
        <v>5.09</v>
      </c>
      <c r="AV6" s="4">
        <v>5.54</v>
      </c>
      <c r="AW6" s="4">
        <v>5.34</v>
      </c>
      <c r="AX6" s="4">
        <v>36.15</v>
      </c>
      <c r="AY6" s="1">
        <v>35.53</v>
      </c>
      <c r="AZ6" s="1">
        <v>35.04</v>
      </c>
      <c r="BA6" s="4">
        <v>75</v>
      </c>
      <c r="BB6" s="4">
        <v>64</v>
      </c>
      <c r="BC6" s="4">
        <v>73</v>
      </c>
      <c r="BD6" s="4">
        <v>65</v>
      </c>
      <c r="BE6" s="4">
        <v>61</v>
      </c>
      <c r="BF6" s="4">
        <v>63</v>
      </c>
      <c r="BG6" s="4">
        <v>112</v>
      </c>
      <c r="BH6" s="4">
        <v>95</v>
      </c>
      <c r="BI6" s="4">
        <v>105</v>
      </c>
      <c r="BJ6" s="4">
        <v>106</v>
      </c>
      <c r="BK6" s="4">
        <v>79</v>
      </c>
      <c r="BL6" s="4">
        <v>96</v>
      </c>
      <c r="BM6" s="4">
        <v>92</v>
      </c>
      <c r="BN6" s="4">
        <v>88</v>
      </c>
      <c r="BO6" s="4">
        <v>94</v>
      </c>
      <c r="BP6" s="4">
        <v>115</v>
      </c>
      <c r="BQ6" s="4">
        <v>80</v>
      </c>
      <c r="BR6" s="4">
        <v>99</v>
      </c>
      <c r="BS6" s="4">
        <v>90</v>
      </c>
      <c r="BT6" s="4">
        <f t="shared" si="0"/>
        <v>103.33333333333334</v>
      </c>
      <c r="BU6" s="4">
        <f t="shared" si="1"/>
        <v>91.48148148148148</v>
      </c>
      <c r="BV6" s="4">
        <f t="shared" si="2"/>
        <v>100.74074074074073</v>
      </c>
      <c r="BW6" s="4">
        <f t="shared" si="3"/>
        <v>105.92592592592594</v>
      </c>
      <c r="BX6" s="4">
        <f t="shared" si="4"/>
        <v>81.48148148148148</v>
      </c>
      <c r="BY6" s="4">
        <f t="shared" si="5"/>
        <v>95.55555555555556</v>
      </c>
    </row>
    <row r="7" spans="1:77" s="4" customFormat="1" ht="15.75">
      <c r="A7" s="16"/>
      <c r="B7" s="3">
        <v>1</v>
      </c>
      <c r="C7" s="4">
        <v>16</v>
      </c>
      <c r="D7" s="4">
        <v>4</v>
      </c>
      <c r="E7" s="4">
        <v>63.5</v>
      </c>
      <c r="F7" s="4">
        <v>65.1</v>
      </c>
      <c r="G7" s="4">
        <v>63.8</v>
      </c>
      <c r="H7" s="4">
        <v>164</v>
      </c>
      <c r="I7" s="4">
        <v>164</v>
      </c>
      <c r="J7" s="4">
        <v>164</v>
      </c>
      <c r="K7" s="4">
        <v>23.609458655562168</v>
      </c>
      <c r="L7" s="4">
        <v>24.204342653182625</v>
      </c>
      <c r="M7" s="4">
        <v>23.720999405116</v>
      </c>
      <c r="N7" s="4">
        <v>13.5</v>
      </c>
      <c r="O7" s="4">
        <v>14.7</v>
      </c>
      <c r="P7" s="4">
        <v>13.8</v>
      </c>
      <c r="Q7" s="7">
        <v>18.5</v>
      </c>
      <c r="R7" s="7">
        <v>16</v>
      </c>
      <c r="S7" s="7">
        <v>18</v>
      </c>
      <c r="T7" s="4">
        <v>1520</v>
      </c>
      <c r="U7" s="4">
        <v>1200</v>
      </c>
      <c r="V7" s="4">
        <v>1440</v>
      </c>
      <c r="W7" s="4">
        <v>49.168</v>
      </c>
      <c r="X7" s="4">
        <v>46.48</v>
      </c>
      <c r="Y7" s="4">
        <v>48.495999999999995</v>
      </c>
      <c r="Z7" s="4">
        <v>38.9</v>
      </c>
      <c r="AA7" s="4">
        <v>38</v>
      </c>
      <c r="AB7" s="4">
        <v>37.6</v>
      </c>
      <c r="AC7" s="4">
        <v>210</v>
      </c>
      <c r="AD7" s="1">
        <v>198</v>
      </c>
      <c r="AE7" s="1">
        <v>201</v>
      </c>
      <c r="AF7" s="4">
        <v>615</v>
      </c>
      <c r="AG7" s="4">
        <v>572</v>
      </c>
      <c r="AH7" s="4">
        <v>587</v>
      </c>
      <c r="AI7" s="4">
        <v>0.94</v>
      </c>
      <c r="AJ7" s="4">
        <v>1.08</v>
      </c>
      <c r="AK7" s="4">
        <v>1.05</v>
      </c>
      <c r="AL7" s="4">
        <v>1.54</v>
      </c>
      <c r="AM7" s="4">
        <v>1.85</v>
      </c>
      <c r="AN7" s="4">
        <v>1.78</v>
      </c>
      <c r="AO7" s="4">
        <v>3.04</v>
      </c>
      <c r="AP7" s="4">
        <v>3.27</v>
      </c>
      <c r="AQ7" s="4">
        <v>3.22</v>
      </c>
      <c r="AR7" s="4">
        <v>6.56</v>
      </c>
      <c r="AS7" s="4">
        <v>6.97</v>
      </c>
      <c r="AT7" s="4">
        <v>6.63</v>
      </c>
      <c r="AU7" s="4">
        <v>5.31</v>
      </c>
      <c r="AV7" s="4">
        <v>5.59</v>
      </c>
      <c r="AW7" s="4">
        <v>5.48</v>
      </c>
      <c r="AX7" s="4">
        <v>33.61</v>
      </c>
      <c r="AY7" s="1">
        <v>34.76</v>
      </c>
      <c r="AZ7" s="1">
        <v>34.17</v>
      </c>
      <c r="BA7" s="4">
        <v>74</v>
      </c>
      <c r="BB7" s="4">
        <v>68</v>
      </c>
      <c r="BC7" s="4">
        <v>72</v>
      </c>
      <c r="BD7" s="4">
        <v>75</v>
      </c>
      <c r="BE7" s="4">
        <v>66</v>
      </c>
      <c r="BF7" s="4">
        <v>72</v>
      </c>
      <c r="BG7" s="4">
        <v>89</v>
      </c>
      <c r="BH7" s="4">
        <v>77</v>
      </c>
      <c r="BI7" s="4">
        <v>83</v>
      </c>
      <c r="BJ7" s="4">
        <v>96</v>
      </c>
      <c r="BK7" s="4">
        <v>77</v>
      </c>
      <c r="BL7" s="4">
        <v>90</v>
      </c>
      <c r="BM7" s="4">
        <v>110</v>
      </c>
      <c r="BN7" s="4">
        <v>78</v>
      </c>
      <c r="BO7" s="4">
        <v>96</v>
      </c>
      <c r="BP7" s="4">
        <v>104</v>
      </c>
      <c r="BQ7" s="4">
        <v>80</v>
      </c>
      <c r="BR7" s="4">
        <v>94</v>
      </c>
      <c r="BS7" s="4">
        <v>82</v>
      </c>
      <c r="BT7" s="4">
        <f t="shared" si="0"/>
        <v>110.97560975609757</v>
      </c>
      <c r="BU7" s="4">
        <f t="shared" si="1"/>
        <v>90.65040650406505</v>
      </c>
      <c r="BV7" s="4">
        <f t="shared" si="2"/>
        <v>102.03252032520325</v>
      </c>
      <c r="BW7" s="4">
        <f t="shared" si="3"/>
        <v>111.78861788617887</v>
      </c>
      <c r="BX7" s="4">
        <f t="shared" si="4"/>
        <v>90.65040650406505</v>
      </c>
      <c r="BY7" s="4">
        <f t="shared" si="5"/>
        <v>104.06504065040652</v>
      </c>
    </row>
    <row r="8" spans="1:77" s="4" customFormat="1" ht="15.75">
      <c r="A8" s="16"/>
      <c r="B8" s="3">
        <v>1</v>
      </c>
      <c r="C8" s="4">
        <v>16</v>
      </c>
      <c r="D8" s="4">
        <v>5</v>
      </c>
      <c r="E8" s="4">
        <v>67.7</v>
      </c>
      <c r="F8" s="4">
        <v>68.2</v>
      </c>
      <c r="G8" s="4">
        <v>67.9</v>
      </c>
      <c r="H8" s="4">
        <v>165</v>
      </c>
      <c r="I8" s="4">
        <v>165</v>
      </c>
      <c r="J8" s="4">
        <v>165</v>
      </c>
      <c r="K8" s="4">
        <v>24.866850321395777</v>
      </c>
      <c r="L8" s="4">
        <v>25.050505050505052</v>
      </c>
      <c r="M8" s="4">
        <v>24.94031221303949</v>
      </c>
      <c r="N8" s="4">
        <v>12.899999999999999</v>
      </c>
      <c r="O8" s="4">
        <v>15.7</v>
      </c>
      <c r="P8" s="4">
        <v>14.5</v>
      </c>
      <c r="Q8" s="7">
        <v>19.5</v>
      </c>
      <c r="R8" s="7">
        <v>16</v>
      </c>
      <c r="S8" s="7">
        <v>18</v>
      </c>
      <c r="T8" s="4">
        <v>1840</v>
      </c>
      <c r="U8" s="4">
        <v>1360</v>
      </c>
      <c r="V8" s="4">
        <v>1560</v>
      </c>
      <c r="W8" s="4">
        <v>51.855999999999995</v>
      </c>
      <c r="X8" s="4">
        <v>47.824</v>
      </c>
      <c r="Y8" s="4">
        <v>49.504</v>
      </c>
      <c r="Z8" s="4">
        <v>47.3</v>
      </c>
      <c r="AA8" s="4">
        <v>38.7</v>
      </c>
      <c r="AB8" s="4">
        <v>45.3</v>
      </c>
      <c r="AC8" s="4">
        <v>207</v>
      </c>
      <c r="AD8" s="1">
        <v>182</v>
      </c>
      <c r="AE8" s="1">
        <v>197</v>
      </c>
      <c r="AF8" s="4">
        <v>597.0000000000001</v>
      </c>
      <c r="AG8" s="4">
        <v>558</v>
      </c>
      <c r="AH8" s="4">
        <v>575</v>
      </c>
      <c r="AI8" s="4">
        <v>0.86</v>
      </c>
      <c r="AJ8" s="4">
        <v>0.87</v>
      </c>
      <c r="AK8" s="4">
        <v>0.86</v>
      </c>
      <c r="AL8" s="4">
        <v>1.44</v>
      </c>
      <c r="AM8" s="4">
        <v>1.69</v>
      </c>
      <c r="AN8" s="4">
        <v>1.49</v>
      </c>
      <c r="AO8" s="4">
        <v>2.64</v>
      </c>
      <c r="AP8" s="4">
        <v>2.66</v>
      </c>
      <c r="AQ8" s="4">
        <v>2.53</v>
      </c>
      <c r="AR8" s="4">
        <v>6.07</v>
      </c>
      <c r="AS8" s="4">
        <v>6.74</v>
      </c>
      <c r="AT8" s="4">
        <v>6.17</v>
      </c>
      <c r="AU8" s="4">
        <v>5.14</v>
      </c>
      <c r="AV8" s="4">
        <v>5.33</v>
      </c>
      <c r="AW8" s="4">
        <v>5.27</v>
      </c>
      <c r="AX8" s="4">
        <v>32.38</v>
      </c>
      <c r="AY8" s="1">
        <v>34.65</v>
      </c>
      <c r="AZ8" s="1">
        <v>34.03</v>
      </c>
      <c r="BA8" s="4">
        <v>79</v>
      </c>
      <c r="BB8" s="4">
        <v>70</v>
      </c>
      <c r="BC8" s="4">
        <v>73</v>
      </c>
      <c r="BD8" s="4">
        <v>77</v>
      </c>
      <c r="BE8" s="4">
        <v>66</v>
      </c>
      <c r="BF8" s="4">
        <v>72</v>
      </c>
      <c r="BG8" s="4">
        <v>92</v>
      </c>
      <c r="BH8" s="4">
        <v>88</v>
      </c>
      <c r="BI8" s="4">
        <v>94</v>
      </c>
      <c r="BJ8" s="4">
        <v>96</v>
      </c>
      <c r="BK8" s="4">
        <v>81</v>
      </c>
      <c r="BL8" s="4">
        <v>89</v>
      </c>
      <c r="BM8" s="4">
        <v>102</v>
      </c>
      <c r="BN8" s="4">
        <v>90</v>
      </c>
      <c r="BO8" s="4">
        <v>99</v>
      </c>
      <c r="BP8" s="4">
        <v>111</v>
      </c>
      <c r="BQ8" s="4">
        <v>90</v>
      </c>
      <c r="BR8" s="4">
        <v>99</v>
      </c>
      <c r="BS8" s="4">
        <v>85</v>
      </c>
      <c r="BT8" s="4">
        <f t="shared" si="0"/>
        <v>107.05882352941177</v>
      </c>
      <c r="BU8" s="4">
        <f t="shared" si="1"/>
        <v>97.25490196078431</v>
      </c>
      <c r="BV8" s="4">
        <f t="shared" si="2"/>
        <v>104.31372549019609</v>
      </c>
      <c r="BW8" s="4">
        <f t="shared" si="3"/>
        <v>111.37254901960785</v>
      </c>
      <c r="BX8" s="4">
        <f t="shared" si="4"/>
        <v>92.94117647058823</v>
      </c>
      <c r="BY8" s="4">
        <f t="shared" si="5"/>
        <v>101.96078431372548</v>
      </c>
    </row>
    <row r="9" spans="1:77" s="4" customFormat="1" ht="15.75">
      <c r="A9" s="16"/>
      <c r="B9" s="3">
        <v>1</v>
      </c>
      <c r="C9" s="4">
        <v>16</v>
      </c>
      <c r="D9" s="4">
        <v>4</v>
      </c>
      <c r="E9" s="4">
        <v>58.5</v>
      </c>
      <c r="F9" s="4">
        <v>62.6</v>
      </c>
      <c r="G9" s="4">
        <v>60.2</v>
      </c>
      <c r="H9" s="4">
        <v>171</v>
      </c>
      <c r="I9" s="4">
        <v>171</v>
      </c>
      <c r="J9" s="4">
        <v>171</v>
      </c>
      <c r="K9" s="4">
        <v>20.00615574022776</v>
      </c>
      <c r="L9" s="4">
        <v>21.40829656988475</v>
      </c>
      <c r="M9" s="4">
        <v>20.5875312061831</v>
      </c>
      <c r="N9" s="4">
        <v>12.3</v>
      </c>
      <c r="O9" s="4">
        <v>14.1</v>
      </c>
      <c r="P9" s="4">
        <v>12.9</v>
      </c>
      <c r="Q9" s="7">
        <v>21.5</v>
      </c>
      <c r="R9" s="7">
        <v>16.5</v>
      </c>
      <c r="S9" s="7">
        <v>20</v>
      </c>
      <c r="T9" s="4">
        <v>2400</v>
      </c>
      <c r="U9" s="4">
        <v>1660</v>
      </c>
      <c r="V9" s="4">
        <v>2180</v>
      </c>
      <c r="W9" s="4">
        <v>56.56</v>
      </c>
      <c r="X9" s="4">
        <v>50.343999999999994</v>
      </c>
      <c r="Y9" s="4">
        <v>54.711999999999996</v>
      </c>
      <c r="Z9" s="4">
        <v>42.5</v>
      </c>
      <c r="AA9" s="4">
        <v>36.6</v>
      </c>
      <c r="AB9" s="4">
        <v>41.1</v>
      </c>
      <c r="AC9" s="4">
        <v>203</v>
      </c>
      <c r="AD9" s="1">
        <v>202</v>
      </c>
      <c r="AE9" s="1">
        <v>212</v>
      </c>
      <c r="AF9" s="4">
        <v>584</v>
      </c>
      <c r="AG9" s="4">
        <v>553</v>
      </c>
      <c r="AH9" s="4">
        <v>578</v>
      </c>
      <c r="AI9" s="4">
        <v>0.81</v>
      </c>
      <c r="AJ9" s="4">
        <v>1</v>
      </c>
      <c r="AK9" s="4">
        <v>0.94</v>
      </c>
      <c r="AL9" s="4">
        <v>1.36</v>
      </c>
      <c r="AM9" s="4">
        <v>1.8</v>
      </c>
      <c r="AN9" s="4">
        <v>1.69</v>
      </c>
      <c r="AO9" s="4">
        <v>2.2600000000000002</v>
      </c>
      <c r="AP9" s="4">
        <v>3.11</v>
      </c>
      <c r="AQ9" s="4">
        <v>2.99</v>
      </c>
      <c r="AR9" s="4">
        <v>5.85</v>
      </c>
      <c r="AS9" s="4">
        <v>6.36</v>
      </c>
      <c r="AT9" s="4">
        <v>6.01</v>
      </c>
      <c r="AU9" s="4">
        <v>4.98</v>
      </c>
      <c r="AV9" s="4">
        <v>5.16</v>
      </c>
      <c r="AW9" s="4">
        <v>5.05</v>
      </c>
      <c r="AX9" s="4">
        <v>31.08</v>
      </c>
      <c r="AY9" s="1">
        <v>32.88</v>
      </c>
      <c r="AZ9" s="1">
        <v>31.3</v>
      </c>
      <c r="BA9" s="4">
        <v>81</v>
      </c>
      <c r="BB9" s="4">
        <v>66</v>
      </c>
      <c r="BC9" s="4">
        <v>79</v>
      </c>
      <c r="BD9" s="4">
        <v>80</v>
      </c>
      <c r="BE9" s="4">
        <v>62</v>
      </c>
      <c r="BF9" s="4">
        <v>76</v>
      </c>
      <c r="BG9" s="4">
        <v>86</v>
      </c>
      <c r="BH9" s="4">
        <v>78</v>
      </c>
      <c r="BI9" s="4">
        <v>89</v>
      </c>
      <c r="BJ9" s="4">
        <v>103</v>
      </c>
      <c r="BK9" s="4">
        <v>89</v>
      </c>
      <c r="BL9" s="4">
        <v>98</v>
      </c>
      <c r="BM9" s="4">
        <v>103</v>
      </c>
      <c r="BN9" s="4">
        <v>93</v>
      </c>
      <c r="BO9" s="4">
        <v>100</v>
      </c>
      <c r="BP9" s="4">
        <v>110</v>
      </c>
      <c r="BQ9" s="4">
        <v>87</v>
      </c>
      <c r="BR9" s="4">
        <v>105</v>
      </c>
      <c r="BS9" s="4">
        <v>85</v>
      </c>
      <c r="BT9" s="4">
        <f t="shared" si="0"/>
        <v>105.88235294117648</v>
      </c>
      <c r="BU9" s="4">
        <f t="shared" si="1"/>
        <v>92.94117647058823</v>
      </c>
      <c r="BV9" s="4">
        <f t="shared" si="2"/>
        <v>105.09803921568628</v>
      </c>
      <c r="BW9" s="4">
        <f t="shared" si="3"/>
        <v>114.90196078431372</v>
      </c>
      <c r="BX9" s="4">
        <f t="shared" si="4"/>
        <v>93.33333333333333</v>
      </c>
      <c r="BY9" s="4">
        <f t="shared" si="5"/>
        <v>109.41176470588236</v>
      </c>
    </row>
    <row r="10" spans="1:77" s="4" customFormat="1" ht="15.75">
      <c r="A10" s="16"/>
      <c r="B10" s="3">
        <v>1</v>
      </c>
      <c r="C10" s="4">
        <v>16</v>
      </c>
      <c r="D10" s="4">
        <v>4</v>
      </c>
      <c r="E10" s="4">
        <v>68.3</v>
      </c>
      <c r="F10" s="4">
        <v>72.7</v>
      </c>
      <c r="G10" s="4">
        <v>70.8</v>
      </c>
      <c r="H10" s="4">
        <v>177</v>
      </c>
      <c r="I10" s="4">
        <v>177</v>
      </c>
      <c r="J10" s="4">
        <v>177</v>
      </c>
      <c r="K10" s="4">
        <v>21.800887356762107</v>
      </c>
      <c r="L10" s="4">
        <v>23.205336908295827</v>
      </c>
      <c r="M10" s="4">
        <v>22.598870056497177</v>
      </c>
      <c r="N10" s="4">
        <v>10.299999999999999</v>
      </c>
      <c r="O10" s="4">
        <v>15.1</v>
      </c>
      <c r="P10" s="4">
        <v>13.1</v>
      </c>
      <c r="Q10" s="7">
        <v>19</v>
      </c>
      <c r="R10" s="7">
        <v>15.5</v>
      </c>
      <c r="S10" s="7">
        <v>17.5</v>
      </c>
      <c r="T10" s="4">
        <v>1560</v>
      </c>
      <c r="U10" s="4">
        <v>1200</v>
      </c>
      <c r="V10" s="4">
        <v>1480</v>
      </c>
      <c r="W10" s="4">
        <v>49.504</v>
      </c>
      <c r="X10" s="4">
        <v>46.48</v>
      </c>
      <c r="Y10" s="4">
        <v>48.831999999999994</v>
      </c>
      <c r="Z10" s="4">
        <v>36.3</v>
      </c>
      <c r="AA10" s="4">
        <v>32.1</v>
      </c>
      <c r="AB10" s="4">
        <v>34.6</v>
      </c>
      <c r="AC10" s="4">
        <v>238</v>
      </c>
      <c r="AD10" s="1">
        <v>196</v>
      </c>
      <c r="AE10" s="1">
        <v>220</v>
      </c>
      <c r="AF10" s="4">
        <v>606.0000000000001</v>
      </c>
      <c r="AG10" s="4">
        <v>543</v>
      </c>
      <c r="AH10" s="4">
        <v>569</v>
      </c>
      <c r="AI10" s="4">
        <v>0.84</v>
      </c>
      <c r="AJ10" s="4">
        <v>1.01</v>
      </c>
      <c r="AK10" s="4">
        <v>0.95</v>
      </c>
      <c r="AL10" s="4">
        <v>1.6</v>
      </c>
      <c r="AM10" s="4">
        <v>1.74</v>
      </c>
      <c r="AN10" s="4">
        <v>1.64</v>
      </c>
      <c r="AO10" s="4">
        <v>2.68</v>
      </c>
      <c r="AP10" s="4">
        <v>2.88</v>
      </c>
      <c r="AQ10" s="4">
        <v>2.95</v>
      </c>
      <c r="AR10" s="4">
        <v>6.56</v>
      </c>
      <c r="AS10" s="4">
        <v>6.75</v>
      </c>
      <c r="AT10" s="4">
        <v>6.57</v>
      </c>
      <c r="AU10" s="4">
        <v>5.17</v>
      </c>
      <c r="AV10" s="4">
        <v>5.65</v>
      </c>
      <c r="AW10" s="4">
        <v>5.42</v>
      </c>
      <c r="AX10" s="4">
        <v>35.12</v>
      </c>
      <c r="AY10" s="1">
        <v>36.39</v>
      </c>
      <c r="AZ10" s="1">
        <v>36.14</v>
      </c>
      <c r="BA10" s="4">
        <v>80</v>
      </c>
      <c r="BB10" s="4">
        <v>72</v>
      </c>
      <c r="BC10" s="4">
        <v>78</v>
      </c>
      <c r="BD10" s="4">
        <v>77</v>
      </c>
      <c r="BE10" s="4">
        <v>70</v>
      </c>
      <c r="BF10" s="4">
        <v>75</v>
      </c>
      <c r="BG10" s="4">
        <v>91</v>
      </c>
      <c r="BH10" s="4">
        <v>82</v>
      </c>
      <c r="BI10" s="4">
        <v>92</v>
      </c>
      <c r="BJ10" s="4">
        <v>110</v>
      </c>
      <c r="BK10" s="4">
        <v>94</v>
      </c>
      <c r="BL10" s="4">
        <v>102</v>
      </c>
      <c r="BM10" s="4">
        <v>109</v>
      </c>
      <c r="BN10" s="4">
        <v>92</v>
      </c>
      <c r="BO10" s="4">
        <v>103</v>
      </c>
      <c r="BP10" s="4">
        <v>104</v>
      </c>
      <c r="BQ10" s="4">
        <v>91</v>
      </c>
      <c r="BR10" s="4">
        <v>100</v>
      </c>
      <c r="BS10" s="4">
        <v>86</v>
      </c>
      <c r="BT10" s="4">
        <f t="shared" si="0"/>
        <v>108.52713178294573</v>
      </c>
      <c r="BU10" s="4">
        <f t="shared" si="1"/>
        <v>95.34883720930233</v>
      </c>
      <c r="BV10" s="4">
        <f t="shared" si="2"/>
        <v>105.8139534883721</v>
      </c>
      <c r="BW10" s="4">
        <f t="shared" si="3"/>
        <v>112.79069767441861</v>
      </c>
      <c r="BX10" s="4">
        <f t="shared" si="4"/>
        <v>98.83720930232558</v>
      </c>
      <c r="BY10" s="4">
        <f t="shared" si="5"/>
        <v>107.3643410852713</v>
      </c>
    </row>
    <row r="11" spans="1:77" s="4" customFormat="1" ht="15.75">
      <c r="A11" s="16"/>
      <c r="B11" s="3">
        <v>1</v>
      </c>
      <c r="C11" s="4">
        <v>16</v>
      </c>
      <c r="D11" s="4">
        <v>4</v>
      </c>
      <c r="E11" s="4">
        <v>70.9</v>
      </c>
      <c r="F11" s="4">
        <v>73.9</v>
      </c>
      <c r="G11" s="4">
        <v>71.6</v>
      </c>
      <c r="H11" s="4">
        <v>172</v>
      </c>
      <c r="I11" s="4">
        <v>172</v>
      </c>
      <c r="J11" s="4">
        <v>172</v>
      </c>
      <c r="K11" s="4">
        <v>23.96565711195241</v>
      </c>
      <c r="L11" s="4">
        <v>24.979718766901026</v>
      </c>
      <c r="M11" s="4">
        <v>24.20227149810708</v>
      </c>
      <c r="N11" s="4">
        <v>12.4</v>
      </c>
      <c r="O11" s="4">
        <v>14.2</v>
      </c>
      <c r="P11" s="4">
        <v>13.7</v>
      </c>
      <c r="Q11" s="7">
        <v>20</v>
      </c>
      <c r="R11" s="7">
        <v>16.5</v>
      </c>
      <c r="S11" s="7">
        <v>18.5</v>
      </c>
      <c r="T11" s="4">
        <v>2000</v>
      </c>
      <c r="U11" s="4">
        <v>1680</v>
      </c>
      <c r="V11" s="4">
        <v>1840</v>
      </c>
      <c r="W11" s="4">
        <v>53.2</v>
      </c>
      <c r="X11" s="4">
        <v>50.512</v>
      </c>
      <c r="Y11" s="4">
        <v>51.855999999999995</v>
      </c>
      <c r="Z11" s="4">
        <v>42.1</v>
      </c>
      <c r="AA11" s="4">
        <v>39.1</v>
      </c>
      <c r="AB11" s="4">
        <v>40.4</v>
      </c>
      <c r="AC11" s="4">
        <v>231</v>
      </c>
      <c r="AD11" s="1">
        <v>208</v>
      </c>
      <c r="AE11" s="1">
        <v>222</v>
      </c>
      <c r="AF11" s="4">
        <v>609</v>
      </c>
      <c r="AG11" s="4">
        <v>588</v>
      </c>
      <c r="AH11" s="4">
        <v>605</v>
      </c>
      <c r="AI11" s="4">
        <v>0.93</v>
      </c>
      <c r="AJ11" s="4">
        <v>0.96</v>
      </c>
      <c r="AK11" s="4">
        <v>0.95</v>
      </c>
      <c r="AL11" s="4">
        <v>1.56</v>
      </c>
      <c r="AM11" s="4">
        <v>1.68</v>
      </c>
      <c r="AN11" s="4">
        <v>1.61</v>
      </c>
      <c r="AO11" s="4">
        <v>2.79</v>
      </c>
      <c r="AP11" s="4">
        <v>2.96</v>
      </c>
      <c r="AQ11" s="4">
        <v>3.01</v>
      </c>
      <c r="AR11" s="4">
        <v>6.68</v>
      </c>
      <c r="AS11" s="4">
        <v>7.72</v>
      </c>
      <c r="AT11" s="4">
        <v>6.98</v>
      </c>
      <c r="AU11" s="4">
        <v>5.09</v>
      </c>
      <c r="AV11" s="4">
        <v>5.45</v>
      </c>
      <c r="AW11" s="4">
        <v>5.29</v>
      </c>
      <c r="AX11" s="4">
        <v>32.47</v>
      </c>
      <c r="AY11" s="1">
        <v>34.47</v>
      </c>
      <c r="AZ11" s="1">
        <v>32.92</v>
      </c>
      <c r="BA11" s="4">
        <v>81</v>
      </c>
      <c r="BB11" s="4">
        <v>71</v>
      </c>
      <c r="BC11" s="4">
        <v>76</v>
      </c>
      <c r="BD11" s="4">
        <v>78</v>
      </c>
      <c r="BE11" s="4">
        <v>67</v>
      </c>
      <c r="BF11" s="4">
        <v>72</v>
      </c>
      <c r="BG11" s="4">
        <v>108</v>
      </c>
      <c r="BH11" s="4">
        <v>98</v>
      </c>
      <c r="BI11" s="4">
        <v>104</v>
      </c>
      <c r="BJ11" s="4">
        <v>96</v>
      </c>
      <c r="BK11" s="4">
        <v>88</v>
      </c>
      <c r="BL11" s="4">
        <v>92</v>
      </c>
      <c r="BM11" s="4">
        <v>102</v>
      </c>
      <c r="BN11" s="4">
        <v>86</v>
      </c>
      <c r="BO11" s="4">
        <v>94</v>
      </c>
      <c r="BP11" s="4">
        <v>108</v>
      </c>
      <c r="BQ11" s="4">
        <v>88</v>
      </c>
      <c r="BR11" s="4">
        <v>98</v>
      </c>
      <c r="BS11" s="4">
        <v>80</v>
      </c>
      <c r="BT11" s="4">
        <f t="shared" si="0"/>
        <v>121.24999999999999</v>
      </c>
      <c r="BU11" s="4">
        <f t="shared" si="1"/>
        <v>106.25</v>
      </c>
      <c r="BV11" s="4">
        <f t="shared" si="2"/>
        <v>114.16666666666666</v>
      </c>
      <c r="BW11" s="4">
        <f t="shared" si="3"/>
        <v>117.5</v>
      </c>
      <c r="BX11" s="4">
        <f t="shared" si="4"/>
        <v>101.25</v>
      </c>
      <c r="BY11" s="4">
        <f t="shared" si="5"/>
        <v>109.16666666666666</v>
      </c>
    </row>
    <row r="12" spans="1:77" s="4" customFormat="1" ht="15.75">
      <c r="A12" s="16"/>
      <c r="B12" s="3">
        <v>1</v>
      </c>
      <c r="C12" s="4">
        <v>17</v>
      </c>
      <c r="D12" s="4">
        <v>5</v>
      </c>
      <c r="E12" s="4">
        <v>72.9</v>
      </c>
      <c r="F12" s="4">
        <v>74.5</v>
      </c>
      <c r="G12" s="4">
        <v>73.2</v>
      </c>
      <c r="H12" s="4">
        <v>170</v>
      </c>
      <c r="I12" s="4">
        <v>170</v>
      </c>
      <c r="J12" s="4">
        <v>170</v>
      </c>
      <c r="K12" s="4">
        <v>25.224913494809687</v>
      </c>
      <c r="L12" s="4">
        <v>25.77854671280277</v>
      </c>
      <c r="M12" s="4">
        <v>25.32871972318339</v>
      </c>
      <c r="N12" s="4">
        <v>13.399999999999999</v>
      </c>
      <c r="O12" s="4">
        <v>15.7</v>
      </c>
      <c r="P12" s="4">
        <v>14.3</v>
      </c>
      <c r="Q12" s="7">
        <v>19.5</v>
      </c>
      <c r="R12" s="7">
        <v>16</v>
      </c>
      <c r="S12" s="7">
        <v>18.5</v>
      </c>
      <c r="T12" s="4">
        <v>1780</v>
      </c>
      <c r="U12" s="4">
        <v>1440</v>
      </c>
      <c r="V12" s="4">
        <v>1560</v>
      </c>
      <c r="W12" s="4">
        <v>51.352</v>
      </c>
      <c r="X12" s="4">
        <v>48.495999999999995</v>
      </c>
      <c r="Y12" s="4">
        <v>49.504</v>
      </c>
      <c r="Z12" s="4">
        <v>48.2</v>
      </c>
      <c r="AA12" s="4">
        <v>42.7</v>
      </c>
      <c r="AB12" s="4">
        <v>45.2</v>
      </c>
      <c r="AC12" s="4">
        <v>224</v>
      </c>
      <c r="AD12" s="1">
        <v>186</v>
      </c>
      <c r="AE12" s="1">
        <v>218</v>
      </c>
      <c r="AF12" s="4">
        <v>620.0000000000001</v>
      </c>
      <c r="AG12" s="4">
        <v>560</v>
      </c>
      <c r="AH12" s="4">
        <v>583</v>
      </c>
      <c r="AI12" s="4">
        <v>0.89</v>
      </c>
      <c r="AJ12" s="4">
        <v>1.02</v>
      </c>
      <c r="AK12" s="4">
        <v>0.95</v>
      </c>
      <c r="AL12" s="4">
        <v>1.52</v>
      </c>
      <c r="AM12" s="4">
        <v>1.71</v>
      </c>
      <c r="AN12" s="4">
        <v>1.56</v>
      </c>
      <c r="AO12" s="4">
        <v>2.6500000000000004</v>
      </c>
      <c r="AP12" s="4">
        <v>2.92</v>
      </c>
      <c r="AQ12" s="4">
        <v>2.84</v>
      </c>
      <c r="AR12" s="4">
        <v>5.9</v>
      </c>
      <c r="AS12" s="4">
        <v>6.72</v>
      </c>
      <c r="AT12" s="4">
        <v>6.08</v>
      </c>
      <c r="AU12" s="4">
        <v>4.89</v>
      </c>
      <c r="AV12" s="4">
        <v>5.54</v>
      </c>
      <c r="AW12" s="4">
        <v>5.36</v>
      </c>
      <c r="AX12" s="4">
        <v>33.79</v>
      </c>
      <c r="AY12" s="1">
        <v>36.54</v>
      </c>
      <c r="AZ12" s="1">
        <v>35.54</v>
      </c>
      <c r="BA12" s="4">
        <v>79</v>
      </c>
      <c r="BB12" s="4">
        <v>72</v>
      </c>
      <c r="BC12" s="4">
        <v>77</v>
      </c>
      <c r="BD12" s="4">
        <v>79</v>
      </c>
      <c r="BE12" s="4">
        <v>68</v>
      </c>
      <c r="BF12" s="4">
        <v>73</v>
      </c>
      <c r="BG12" s="4">
        <v>106</v>
      </c>
      <c r="BH12" s="4">
        <v>87</v>
      </c>
      <c r="BI12" s="4">
        <v>97</v>
      </c>
      <c r="BJ12" s="4">
        <v>103</v>
      </c>
      <c r="BK12" s="4">
        <v>84</v>
      </c>
      <c r="BL12" s="4">
        <v>97</v>
      </c>
      <c r="BM12" s="4">
        <v>111</v>
      </c>
      <c r="BN12" s="4">
        <v>90</v>
      </c>
      <c r="BO12" s="4">
        <v>101</v>
      </c>
      <c r="BP12" s="4">
        <v>113</v>
      </c>
      <c r="BQ12" s="4">
        <v>92</v>
      </c>
      <c r="BR12" s="4">
        <v>99</v>
      </c>
      <c r="BS12" s="4">
        <v>82</v>
      </c>
      <c r="BT12" s="4">
        <f t="shared" si="0"/>
        <v>120.32520325203254</v>
      </c>
      <c r="BU12" s="4">
        <f t="shared" si="1"/>
        <v>101.21951219512195</v>
      </c>
      <c r="BV12" s="4">
        <f t="shared" si="2"/>
        <v>111.78861788617887</v>
      </c>
      <c r="BW12" s="4">
        <f t="shared" si="3"/>
        <v>119.91869918699187</v>
      </c>
      <c r="BX12" s="4">
        <f t="shared" si="4"/>
        <v>99.1869918699187</v>
      </c>
      <c r="BY12" s="4">
        <f t="shared" si="5"/>
        <v>109.34959349593495</v>
      </c>
    </row>
    <row r="13" spans="1:77" s="4" customFormat="1" ht="15.75">
      <c r="A13" s="16"/>
      <c r="B13" s="3">
        <v>1</v>
      </c>
      <c r="C13" s="4">
        <v>16</v>
      </c>
      <c r="D13" s="4">
        <v>4</v>
      </c>
      <c r="E13" s="4">
        <v>63.2</v>
      </c>
      <c r="F13" s="4">
        <v>68.4</v>
      </c>
      <c r="G13" s="4">
        <v>66.9</v>
      </c>
      <c r="H13" s="4">
        <v>181</v>
      </c>
      <c r="I13" s="4">
        <v>181</v>
      </c>
      <c r="J13" s="4">
        <v>181</v>
      </c>
      <c r="K13" s="4">
        <v>19.29123042642166</v>
      </c>
      <c r="L13" s="4">
        <v>20.87848356277281</v>
      </c>
      <c r="M13" s="4">
        <v>20.420622081133054</v>
      </c>
      <c r="N13" s="4">
        <v>13.6</v>
      </c>
      <c r="O13" s="4">
        <v>14.2</v>
      </c>
      <c r="P13" s="4">
        <v>13.9</v>
      </c>
      <c r="Q13" s="7">
        <v>20</v>
      </c>
      <c r="R13" s="7">
        <v>16.5</v>
      </c>
      <c r="S13" s="7">
        <v>18.5</v>
      </c>
      <c r="T13" s="4">
        <v>1840</v>
      </c>
      <c r="U13" s="4">
        <v>1440</v>
      </c>
      <c r="V13" s="4">
        <v>1640</v>
      </c>
      <c r="W13" s="4">
        <v>51.855999999999995</v>
      </c>
      <c r="X13" s="4">
        <v>48.495999999999995</v>
      </c>
      <c r="Y13" s="4">
        <v>50.176</v>
      </c>
      <c r="Z13" s="4">
        <v>43</v>
      </c>
      <c r="AA13" s="4">
        <v>37.3</v>
      </c>
      <c r="AB13" s="4">
        <v>41.2</v>
      </c>
      <c r="AC13" s="4">
        <v>195</v>
      </c>
      <c r="AD13" s="1">
        <v>179</v>
      </c>
      <c r="AE13" s="1">
        <v>196</v>
      </c>
      <c r="AF13" s="4">
        <v>578</v>
      </c>
      <c r="AG13" s="4">
        <v>534</v>
      </c>
      <c r="AH13" s="4">
        <v>550</v>
      </c>
      <c r="AI13" s="4">
        <v>0.96</v>
      </c>
      <c r="AJ13" s="4">
        <v>0.99</v>
      </c>
      <c r="AK13" s="4">
        <v>0.96</v>
      </c>
      <c r="AL13" s="4">
        <v>1.75</v>
      </c>
      <c r="AM13" s="4">
        <v>1.83</v>
      </c>
      <c r="AN13" s="4">
        <v>1.81</v>
      </c>
      <c r="AO13" s="4">
        <v>2.8</v>
      </c>
      <c r="AP13" s="4">
        <v>3.08</v>
      </c>
      <c r="AQ13" s="4">
        <v>3.01</v>
      </c>
      <c r="AR13" s="4">
        <v>6.41</v>
      </c>
      <c r="AS13" s="4">
        <v>7.37</v>
      </c>
      <c r="AT13" s="4">
        <v>6.45</v>
      </c>
      <c r="AU13" s="4">
        <v>5.08</v>
      </c>
      <c r="AV13" s="4">
        <v>5.91</v>
      </c>
      <c r="AW13" s="4">
        <v>5.56</v>
      </c>
      <c r="AX13" s="4">
        <v>31.79</v>
      </c>
      <c r="AY13" s="1">
        <v>32.6</v>
      </c>
      <c r="AZ13" s="1">
        <v>32.15</v>
      </c>
      <c r="BA13" s="4">
        <v>83</v>
      </c>
      <c r="BB13" s="4">
        <v>76</v>
      </c>
      <c r="BC13" s="4">
        <v>79</v>
      </c>
      <c r="BD13" s="4">
        <v>90</v>
      </c>
      <c r="BE13" s="4">
        <v>79</v>
      </c>
      <c r="BF13" s="4">
        <v>87</v>
      </c>
      <c r="BG13" s="4">
        <v>106</v>
      </c>
      <c r="BH13" s="4">
        <v>85</v>
      </c>
      <c r="BI13" s="4">
        <v>96</v>
      </c>
      <c r="BJ13" s="4">
        <v>102</v>
      </c>
      <c r="BK13" s="4">
        <v>88</v>
      </c>
      <c r="BL13" s="4">
        <v>98</v>
      </c>
      <c r="BM13" s="4">
        <v>102</v>
      </c>
      <c r="BN13" s="4">
        <v>96</v>
      </c>
      <c r="BO13" s="4">
        <v>100</v>
      </c>
      <c r="BP13" s="4">
        <v>119</v>
      </c>
      <c r="BQ13" s="4">
        <v>88</v>
      </c>
      <c r="BR13" s="4">
        <v>98</v>
      </c>
      <c r="BS13" s="4">
        <v>86</v>
      </c>
      <c r="BT13" s="4">
        <f t="shared" si="0"/>
        <v>112.79069767441861</v>
      </c>
      <c r="BU13" s="4">
        <f t="shared" si="1"/>
        <v>99.6124031007752</v>
      </c>
      <c r="BV13" s="4">
        <f t="shared" si="2"/>
        <v>106.5891472868217</v>
      </c>
      <c r="BW13" s="4">
        <f t="shared" si="3"/>
        <v>120.54263565891472</v>
      </c>
      <c r="BX13" s="4">
        <f t="shared" si="4"/>
        <v>98.83720930232558</v>
      </c>
      <c r="BY13" s="4">
        <f t="shared" si="5"/>
        <v>109.68992248062015</v>
      </c>
    </row>
    <row r="14" spans="1:77" s="4" customFormat="1" ht="15.75">
      <c r="A14" s="16"/>
      <c r="B14" s="3">
        <v>1</v>
      </c>
      <c r="C14" s="4">
        <v>16</v>
      </c>
      <c r="D14" s="4">
        <v>4</v>
      </c>
      <c r="E14" s="4">
        <v>62.9</v>
      </c>
      <c r="F14" s="4">
        <v>65.9</v>
      </c>
      <c r="G14" s="4">
        <v>64</v>
      </c>
      <c r="H14" s="4">
        <v>177</v>
      </c>
      <c r="I14" s="4">
        <v>177</v>
      </c>
      <c r="J14" s="4">
        <v>177</v>
      </c>
      <c r="K14" s="4">
        <v>20.077244725334353</v>
      </c>
      <c r="L14" s="4">
        <v>21.03482396501644</v>
      </c>
      <c r="M14" s="4">
        <v>20.428357113217785</v>
      </c>
      <c r="N14" s="4">
        <v>12.5</v>
      </c>
      <c r="O14" s="4">
        <v>13.1</v>
      </c>
      <c r="P14" s="4">
        <v>12.7</v>
      </c>
      <c r="Q14" s="7">
        <v>20</v>
      </c>
      <c r="R14" s="7">
        <v>16</v>
      </c>
      <c r="S14" s="7">
        <v>18.5</v>
      </c>
      <c r="T14" s="4">
        <v>1760</v>
      </c>
      <c r="U14" s="4">
        <v>1560</v>
      </c>
      <c r="V14" s="4">
        <v>1640</v>
      </c>
      <c r="W14" s="4">
        <v>51.184</v>
      </c>
      <c r="X14" s="4">
        <v>49.504</v>
      </c>
      <c r="Y14" s="4">
        <v>50.176</v>
      </c>
      <c r="Z14" s="4">
        <v>44.4</v>
      </c>
      <c r="AA14" s="4">
        <v>38.9</v>
      </c>
      <c r="AB14" s="4">
        <v>42.6</v>
      </c>
      <c r="AC14" s="4">
        <v>223</v>
      </c>
      <c r="AD14" s="1">
        <v>188</v>
      </c>
      <c r="AE14" s="1">
        <v>217</v>
      </c>
      <c r="AF14" s="4">
        <v>631.0000000000001</v>
      </c>
      <c r="AG14" s="4">
        <v>554</v>
      </c>
      <c r="AH14" s="4">
        <v>568.0000000000001</v>
      </c>
      <c r="AI14" s="4">
        <v>0.9</v>
      </c>
      <c r="AJ14" s="4">
        <v>1.01</v>
      </c>
      <c r="AK14" s="4">
        <v>0.99</v>
      </c>
      <c r="AL14" s="4">
        <v>1.6599999999999997</v>
      </c>
      <c r="AM14" s="4">
        <v>1.77</v>
      </c>
      <c r="AN14" s="4">
        <v>1.72</v>
      </c>
      <c r="AO14" s="4">
        <v>2.72</v>
      </c>
      <c r="AP14" s="4">
        <v>3.05</v>
      </c>
      <c r="AQ14" s="4">
        <v>3.02</v>
      </c>
      <c r="AR14" s="4">
        <v>6.56</v>
      </c>
      <c r="AS14" s="4">
        <v>7.28</v>
      </c>
      <c r="AT14" s="4">
        <v>6.77</v>
      </c>
      <c r="AU14" s="4">
        <v>5.33</v>
      </c>
      <c r="AV14" s="4">
        <v>5.56</v>
      </c>
      <c r="AW14" s="4">
        <v>5.45</v>
      </c>
      <c r="AX14" s="4">
        <v>33.6</v>
      </c>
      <c r="AY14" s="1">
        <v>35.1</v>
      </c>
      <c r="AZ14" s="1">
        <v>34.9</v>
      </c>
      <c r="BA14" s="4">
        <v>81</v>
      </c>
      <c r="BB14" s="4">
        <v>76</v>
      </c>
      <c r="BC14" s="4">
        <v>79</v>
      </c>
      <c r="BD14" s="4">
        <v>79</v>
      </c>
      <c r="BE14" s="4">
        <v>70</v>
      </c>
      <c r="BF14" s="4">
        <v>77</v>
      </c>
      <c r="BG14" s="4">
        <v>94</v>
      </c>
      <c r="BH14" s="4">
        <v>90</v>
      </c>
      <c r="BI14" s="4">
        <v>96</v>
      </c>
      <c r="BJ14" s="4">
        <v>95</v>
      </c>
      <c r="BK14" s="4">
        <v>89</v>
      </c>
      <c r="BL14" s="4">
        <v>92</v>
      </c>
      <c r="BM14" s="4">
        <v>116</v>
      </c>
      <c r="BN14" s="4">
        <v>95</v>
      </c>
      <c r="BO14" s="4">
        <v>102</v>
      </c>
      <c r="BP14" s="4">
        <v>117</v>
      </c>
      <c r="BQ14" s="4">
        <v>89</v>
      </c>
      <c r="BR14" s="4">
        <v>101</v>
      </c>
      <c r="BS14" s="4">
        <v>85</v>
      </c>
      <c r="BT14" s="4">
        <f t="shared" si="0"/>
        <v>114.11764705882352</v>
      </c>
      <c r="BU14" s="4">
        <f t="shared" si="1"/>
        <v>102.35294117647058</v>
      </c>
      <c r="BV14" s="4">
        <f t="shared" si="2"/>
        <v>108.62745098039215</v>
      </c>
      <c r="BW14" s="4">
        <f t="shared" si="3"/>
        <v>114.11764705882352</v>
      </c>
      <c r="BX14" s="4">
        <f t="shared" si="4"/>
        <v>97.25490196078431</v>
      </c>
      <c r="BY14" s="4">
        <f t="shared" si="5"/>
        <v>105.88235294117648</v>
      </c>
    </row>
    <row r="15" spans="1:77" s="4" customFormat="1" ht="15.75">
      <c r="A15" s="16"/>
      <c r="B15" s="3">
        <v>1</v>
      </c>
      <c r="C15" s="4">
        <v>16</v>
      </c>
      <c r="D15" s="4">
        <v>4</v>
      </c>
      <c r="E15" s="4">
        <v>66.1</v>
      </c>
      <c r="F15" s="4">
        <v>68.3</v>
      </c>
      <c r="G15" s="4">
        <v>67.1</v>
      </c>
      <c r="H15" s="4">
        <v>173</v>
      </c>
      <c r="I15" s="4">
        <v>173</v>
      </c>
      <c r="J15" s="4">
        <v>173</v>
      </c>
      <c r="K15" s="4">
        <v>22.085602592802964</v>
      </c>
      <c r="L15" s="4">
        <v>22.820675598917436</v>
      </c>
      <c r="M15" s="4">
        <v>22.419726686491362</v>
      </c>
      <c r="N15" s="4">
        <v>13.299999999999999</v>
      </c>
      <c r="O15" s="4">
        <v>14.3</v>
      </c>
      <c r="P15" s="4">
        <v>13.7</v>
      </c>
      <c r="Q15" s="7">
        <v>19.5</v>
      </c>
      <c r="R15" s="7">
        <v>16.5</v>
      </c>
      <c r="S15" s="7">
        <v>18.5</v>
      </c>
      <c r="T15" s="4">
        <v>1600</v>
      </c>
      <c r="U15" s="4">
        <v>1180</v>
      </c>
      <c r="V15" s="4">
        <v>1420</v>
      </c>
      <c r="W15" s="4">
        <v>49.839999999999996</v>
      </c>
      <c r="X15" s="4">
        <v>46.312</v>
      </c>
      <c r="Y15" s="4">
        <v>48.327999999999996</v>
      </c>
      <c r="Z15" s="4">
        <v>41.2</v>
      </c>
      <c r="AA15" s="4">
        <v>37.9</v>
      </c>
      <c r="AB15" s="4">
        <v>40.2</v>
      </c>
      <c r="AC15" s="4">
        <v>251</v>
      </c>
      <c r="AD15" s="1">
        <v>196</v>
      </c>
      <c r="AE15" s="1">
        <v>230</v>
      </c>
      <c r="AF15" s="4">
        <v>618</v>
      </c>
      <c r="AG15" s="4">
        <v>598</v>
      </c>
      <c r="AH15" s="4">
        <v>610.0000000000001</v>
      </c>
      <c r="AI15" s="4">
        <v>0.83</v>
      </c>
      <c r="AJ15" s="4">
        <v>1.01</v>
      </c>
      <c r="AK15" s="4">
        <v>1</v>
      </c>
      <c r="AL15" s="4">
        <v>1.43</v>
      </c>
      <c r="AM15" s="4">
        <v>1.78</v>
      </c>
      <c r="AN15" s="4">
        <v>1.68</v>
      </c>
      <c r="AO15" s="4">
        <v>2.68</v>
      </c>
      <c r="AP15" s="4">
        <v>3.1</v>
      </c>
      <c r="AQ15" s="4">
        <v>2.98</v>
      </c>
      <c r="AR15" s="4">
        <v>5.85</v>
      </c>
      <c r="AS15" s="4">
        <v>7.12</v>
      </c>
      <c r="AT15" s="4">
        <v>6.06</v>
      </c>
      <c r="AU15" s="4">
        <v>5.26</v>
      </c>
      <c r="AV15" s="4">
        <v>5.71</v>
      </c>
      <c r="AW15" s="4">
        <v>5.47</v>
      </c>
      <c r="AX15" s="4">
        <v>32.27</v>
      </c>
      <c r="AY15" s="1">
        <v>34.3</v>
      </c>
      <c r="AZ15" s="1">
        <v>32.91</v>
      </c>
      <c r="BA15" s="4">
        <v>84</v>
      </c>
      <c r="BB15" s="4">
        <v>79</v>
      </c>
      <c r="BC15" s="4">
        <v>82</v>
      </c>
      <c r="BD15" s="4">
        <v>88</v>
      </c>
      <c r="BE15" s="4">
        <v>74</v>
      </c>
      <c r="BF15" s="4">
        <v>80</v>
      </c>
      <c r="BG15" s="4">
        <v>108</v>
      </c>
      <c r="BH15" s="4">
        <v>94</v>
      </c>
      <c r="BI15" s="4">
        <v>103</v>
      </c>
      <c r="BJ15" s="4">
        <v>96</v>
      </c>
      <c r="BK15" s="4">
        <v>83</v>
      </c>
      <c r="BL15" s="4">
        <v>94</v>
      </c>
      <c r="BM15" s="4">
        <v>111</v>
      </c>
      <c r="BN15" s="4">
        <v>94</v>
      </c>
      <c r="BO15" s="4">
        <v>103</v>
      </c>
      <c r="BP15" s="4">
        <v>114</v>
      </c>
      <c r="BQ15" s="4">
        <v>86</v>
      </c>
      <c r="BR15" s="4">
        <v>98</v>
      </c>
      <c r="BS15" s="4">
        <v>84</v>
      </c>
      <c r="BT15" s="4">
        <f t="shared" si="0"/>
        <v>120.23809523809523</v>
      </c>
      <c r="BU15" s="4">
        <f t="shared" si="1"/>
        <v>105.95238095238095</v>
      </c>
      <c r="BV15" s="4">
        <f t="shared" si="2"/>
        <v>114.28571428571428</v>
      </c>
      <c r="BW15" s="4">
        <f t="shared" si="3"/>
        <v>118.25396825396825</v>
      </c>
      <c r="BX15" s="4">
        <f t="shared" si="4"/>
        <v>96.42857142857143</v>
      </c>
      <c r="BY15" s="4">
        <f t="shared" si="5"/>
        <v>107.93650793650794</v>
      </c>
    </row>
    <row r="16" spans="1:77" s="4" customFormat="1" ht="15.75">
      <c r="A16" s="16"/>
      <c r="B16" s="3">
        <v>1</v>
      </c>
      <c r="C16" s="4">
        <v>16</v>
      </c>
      <c r="D16" s="4">
        <v>4</v>
      </c>
      <c r="E16" s="4">
        <v>73.2</v>
      </c>
      <c r="F16" s="4">
        <v>75.1</v>
      </c>
      <c r="G16" s="4">
        <v>74.4</v>
      </c>
      <c r="H16" s="4">
        <v>179</v>
      </c>
      <c r="I16" s="4">
        <v>179</v>
      </c>
      <c r="J16" s="4">
        <v>179</v>
      </c>
      <c r="K16" s="4">
        <v>22.845728909834275</v>
      </c>
      <c r="L16" s="4">
        <v>23.438719141100464</v>
      </c>
      <c r="M16" s="4">
        <v>23.22024905589713</v>
      </c>
      <c r="N16" s="4">
        <v>13.9</v>
      </c>
      <c r="O16" s="4">
        <v>14.4</v>
      </c>
      <c r="P16" s="4">
        <v>13.5</v>
      </c>
      <c r="Q16" s="7">
        <v>18.5</v>
      </c>
      <c r="R16" s="7">
        <v>16</v>
      </c>
      <c r="S16" s="7">
        <v>18</v>
      </c>
      <c r="T16" s="4">
        <v>1560</v>
      </c>
      <c r="U16" s="4">
        <v>1320</v>
      </c>
      <c r="V16" s="4">
        <v>1520</v>
      </c>
      <c r="W16" s="4">
        <v>49.504</v>
      </c>
      <c r="X16" s="4">
        <v>47.488</v>
      </c>
      <c r="Y16" s="4">
        <v>49.168</v>
      </c>
      <c r="Z16" s="4">
        <v>44</v>
      </c>
      <c r="AA16" s="4">
        <v>40.9</v>
      </c>
      <c r="AB16" s="4">
        <v>42.4</v>
      </c>
      <c r="AC16" s="4">
        <v>237</v>
      </c>
      <c r="AD16" s="1">
        <v>186</v>
      </c>
      <c r="AE16" s="1">
        <v>225</v>
      </c>
      <c r="AF16" s="4">
        <v>611</v>
      </c>
      <c r="AG16" s="4">
        <v>549</v>
      </c>
      <c r="AH16" s="4">
        <v>562</v>
      </c>
      <c r="AI16" s="4">
        <v>0.91</v>
      </c>
      <c r="AJ16" s="4">
        <v>1.02</v>
      </c>
      <c r="AK16" s="4">
        <v>0.94</v>
      </c>
      <c r="AL16" s="4">
        <v>1.61</v>
      </c>
      <c r="AM16" s="4">
        <v>1.71</v>
      </c>
      <c r="AN16" s="4">
        <v>1.65</v>
      </c>
      <c r="AO16" s="4">
        <v>2.6900000000000004</v>
      </c>
      <c r="AP16" s="4">
        <v>2.89</v>
      </c>
      <c r="AQ16" s="4">
        <v>2.87</v>
      </c>
      <c r="AR16" s="4">
        <v>6.36</v>
      </c>
      <c r="AS16" s="4">
        <v>7.16</v>
      </c>
      <c r="AT16" s="4">
        <v>6.45</v>
      </c>
      <c r="AU16" s="4">
        <v>5.31</v>
      </c>
      <c r="AV16" s="4">
        <v>6</v>
      </c>
      <c r="AW16" s="4">
        <v>5.75</v>
      </c>
      <c r="AX16" s="4">
        <v>32.35</v>
      </c>
      <c r="AY16" s="1">
        <v>34.74</v>
      </c>
      <c r="AZ16" s="1">
        <v>33.67</v>
      </c>
      <c r="BA16" s="4">
        <v>80</v>
      </c>
      <c r="BB16" s="4">
        <v>72</v>
      </c>
      <c r="BC16" s="4">
        <v>76</v>
      </c>
      <c r="BD16" s="4">
        <v>75</v>
      </c>
      <c r="BE16" s="4">
        <v>64</v>
      </c>
      <c r="BF16" s="4">
        <v>77</v>
      </c>
      <c r="BG16" s="4">
        <v>108</v>
      </c>
      <c r="BH16" s="4">
        <v>94</v>
      </c>
      <c r="BI16" s="4">
        <v>101</v>
      </c>
      <c r="BJ16" s="4">
        <v>102</v>
      </c>
      <c r="BK16" s="4">
        <v>89</v>
      </c>
      <c r="BL16" s="4">
        <v>96</v>
      </c>
      <c r="BM16" s="4">
        <v>111</v>
      </c>
      <c r="BN16" s="4">
        <v>100</v>
      </c>
      <c r="BO16" s="4">
        <v>107</v>
      </c>
      <c r="BP16" s="4">
        <v>114</v>
      </c>
      <c r="BQ16" s="4">
        <v>100</v>
      </c>
      <c r="BR16" s="4">
        <v>115</v>
      </c>
      <c r="BS16" s="4">
        <v>84</v>
      </c>
      <c r="BT16" s="4">
        <f t="shared" si="0"/>
        <v>118.65079365079364</v>
      </c>
      <c r="BU16" s="4">
        <f t="shared" si="1"/>
        <v>105.55555555555556</v>
      </c>
      <c r="BV16" s="4">
        <f t="shared" si="2"/>
        <v>112.6984126984127</v>
      </c>
      <c r="BW16" s="4">
        <f t="shared" si="3"/>
        <v>115.47619047619047</v>
      </c>
      <c r="BX16" s="4">
        <f t="shared" si="4"/>
        <v>100.39682539682539</v>
      </c>
      <c r="BY16" s="4">
        <f t="shared" si="5"/>
        <v>114.28571428571428</v>
      </c>
    </row>
    <row r="17" spans="1:77" s="4" customFormat="1" ht="15.75">
      <c r="A17" s="16"/>
      <c r="B17" s="3">
        <v>1</v>
      </c>
      <c r="C17" s="4">
        <v>16</v>
      </c>
      <c r="D17" s="4">
        <v>4</v>
      </c>
      <c r="E17" s="4">
        <v>64</v>
      </c>
      <c r="F17" s="4">
        <v>65.8</v>
      </c>
      <c r="G17" s="4">
        <v>64.3</v>
      </c>
      <c r="H17" s="4">
        <v>173</v>
      </c>
      <c r="I17" s="4">
        <v>173</v>
      </c>
      <c r="J17" s="4">
        <v>173</v>
      </c>
      <c r="K17" s="4">
        <v>21.383941996057334</v>
      </c>
      <c r="L17" s="4">
        <v>21.98536536469645</v>
      </c>
      <c r="M17" s="4">
        <v>21.484179224163853</v>
      </c>
      <c r="N17" s="4">
        <v>13.899999999999999</v>
      </c>
      <c r="O17" s="4">
        <v>16.5</v>
      </c>
      <c r="P17" s="4">
        <v>15.1</v>
      </c>
      <c r="Q17" s="7">
        <v>18.5</v>
      </c>
      <c r="R17" s="7">
        <v>15</v>
      </c>
      <c r="S17" s="7">
        <v>17.5</v>
      </c>
      <c r="T17" s="4">
        <v>1620</v>
      </c>
      <c r="U17" s="4">
        <v>1240</v>
      </c>
      <c r="V17" s="4">
        <v>1460</v>
      </c>
      <c r="W17" s="4">
        <v>50.007999999999996</v>
      </c>
      <c r="X17" s="4">
        <v>46.815999999999995</v>
      </c>
      <c r="Y17" s="4">
        <v>48.664</v>
      </c>
      <c r="Z17" s="4">
        <v>48.3</v>
      </c>
      <c r="AA17" s="4">
        <v>43.4</v>
      </c>
      <c r="AB17" s="4">
        <v>45.5</v>
      </c>
      <c r="AC17" s="4">
        <v>235</v>
      </c>
      <c r="AD17" s="1">
        <v>196</v>
      </c>
      <c r="AE17" s="1">
        <v>231</v>
      </c>
      <c r="AF17" s="4">
        <v>638</v>
      </c>
      <c r="AG17" s="4">
        <v>607</v>
      </c>
      <c r="AH17" s="4">
        <v>616</v>
      </c>
      <c r="AI17" s="4">
        <v>0.93</v>
      </c>
      <c r="AJ17" s="4">
        <v>1.04</v>
      </c>
      <c r="AK17" s="4">
        <v>0.97</v>
      </c>
      <c r="AL17" s="4">
        <v>1.5</v>
      </c>
      <c r="AM17" s="4">
        <v>1.7</v>
      </c>
      <c r="AN17" s="4">
        <v>1.65</v>
      </c>
      <c r="AO17" s="4">
        <v>2.9</v>
      </c>
      <c r="AP17" s="4">
        <v>2.95</v>
      </c>
      <c r="AQ17" s="4">
        <v>2.96</v>
      </c>
      <c r="AR17" s="4">
        <v>6.27</v>
      </c>
      <c r="AS17" s="4">
        <v>7.27</v>
      </c>
      <c r="AT17" s="4">
        <v>6.42</v>
      </c>
      <c r="AU17" s="4">
        <v>4.97</v>
      </c>
      <c r="AV17" s="4">
        <v>5.62</v>
      </c>
      <c r="AW17" s="4">
        <v>5.37</v>
      </c>
      <c r="AX17" s="4">
        <v>33.86</v>
      </c>
      <c r="AY17" s="1">
        <v>36.6</v>
      </c>
      <c r="AZ17" s="1">
        <v>34.94</v>
      </c>
      <c r="BA17" s="4">
        <v>82</v>
      </c>
      <c r="BB17" s="4">
        <v>75</v>
      </c>
      <c r="BC17" s="4">
        <v>81</v>
      </c>
      <c r="BD17" s="4">
        <v>94</v>
      </c>
      <c r="BE17" s="4">
        <v>84</v>
      </c>
      <c r="BF17" s="4">
        <v>89</v>
      </c>
      <c r="BG17" s="4">
        <v>109</v>
      </c>
      <c r="BH17" s="4">
        <v>90</v>
      </c>
      <c r="BI17" s="4">
        <v>101</v>
      </c>
      <c r="BJ17" s="4">
        <v>105</v>
      </c>
      <c r="BK17" s="4">
        <v>90</v>
      </c>
      <c r="BL17" s="4">
        <v>97</v>
      </c>
      <c r="BM17" s="4">
        <v>106</v>
      </c>
      <c r="BN17" s="4">
        <v>94</v>
      </c>
      <c r="BO17" s="4">
        <v>102</v>
      </c>
      <c r="BP17" s="4">
        <v>119</v>
      </c>
      <c r="BQ17" s="4">
        <v>91</v>
      </c>
      <c r="BR17" s="4">
        <v>105</v>
      </c>
      <c r="BS17" s="4">
        <v>83</v>
      </c>
      <c r="BT17" s="4">
        <f t="shared" si="0"/>
        <v>119.27710843373494</v>
      </c>
      <c r="BU17" s="4">
        <f t="shared" si="1"/>
        <v>104.01606425702812</v>
      </c>
      <c r="BV17" s="4">
        <f t="shared" si="2"/>
        <v>114.05622489959839</v>
      </c>
      <c r="BW17" s="4">
        <f t="shared" si="3"/>
        <v>127.71084337349396</v>
      </c>
      <c r="BX17" s="4">
        <f t="shared" si="4"/>
        <v>106.42570281124497</v>
      </c>
      <c r="BY17" s="4">
        <f t="shared" si="5"/>
        <v>116.86746987951808</v>
      </c>
    </row>
    <row r="18" spans="1:77" s="4" customFormat="1" ht="15.75">
      <c r="A18" s="16"/>
      <c r="B18" s="3">
        <v>1</v>
      </c>
      <c r="C18" s="4">
        <v>17</v>
      </c>
      <c r="D18" s="4">
        <v>5</v>
      </c>
      <c r="E18" s="4">
        <v>72.4</v>
      </c>
      <c r="F18" s="4">
        <v>73.1</v>
      </c>
      <c r="G18" s="4">
        <v>72.2</v>
      </c>
      <c r="H18" s="4">
        <v>182</v>
      </c>
      <c r="I18" s="4">
        <v>182</v>
      </c>
      <c r="J18" s="4">
        <v>182</v>
      </c>
      <c r="K18" s="4">
        <v>21.857263615505374</v>
      </c>
      <c r="L18" s="4">
        <v>22.06859074990943</v>
      </c>
      <c r="M18" s="4">
        <v>21.79688443424707</v>
      </c>
      <c r="N18" s="4">
        <v>11.2</v>
      </c>
      <c r="O18" s="4">
        <v>14.1</v>
      </c>
      <c r="P18" s="4">
        <v>13.2</v>
      </c>
      <c r="Q18" s="7">
        <v>18.5</v>
      </c>
      <c r="R18" s="7">
        <v>16.5</v>
      </c>
      <c r="S18" s="7">
        <v>18</v>
      </c>
      <c r="T18" s="4">
        <v>1520</v>
      </c>
      <c r="U18" s="4">
        <v>1080</v>
      </c>
      <c r="V18" s="4">
        <v>1380</v>
      </c>
      <c r="W18" s="4">
        <v>49.168</v>
      </c>
      <c r="X18" s="4">
        <v>45.471999999999994</v>
      </c>
      <c r="Y18" s="4">
        <v>47.992</v>
      </c>
      <c r="Z18" s="4">
        <v>42.5</v>
      </c>
      <c r="AA18" s="4">
        <v>37.1</v>
      </c>
      <c r="AB18" s="4">
        <v>39.8</v>
      </c>
      <c r="AC18" s="4">
        <v>224</v>
      </c>
      <c r="AD18" s="1">
        <v>183</v>
      </c>
      <c r="AE18" s="1">
        <v>229</v>
      </c>
      <c r="AF18" s="4">
        <v>610.0000000000001</v>
      </c>
      <c r="AG18" s="4">
        <v>572</v>
      </c>
      <c r="AH18" s="4">
        <v>591</v>
      </c>
      <c r="AI18" s="4">
        <v>0.85</v>
      </c>
      <c r="AJ18" s="4">
        <v>0.99</v>
      </c>
      <c r="AK18" s="4">
        <v>0.94</v>
      </c>
      <c r="AL18" s="4">
        <v>1.6</v>
      </c>
      <c r="AM18" s="4">
        <v>1.71</v>
      </c>
      <c r="AN18" s="4">
        <v>1.63</v>
      </c>
      <c r="AO18" s="4">
        <v>2.64</v>
      </c>
      <c r="AP18" s="4">
        <v>2.87</v>
      </c>
      <c r="AQ18" s="4">
        <v>2.83</v>
      </c>
      <c r="AR18" s="4">
        <v>6.11</v>
      </c>
      <c r="AS18" s="4">
        <v>6.68</v>
      </c>
      <c r="AT18" s="4">
        <v>6.22</v>
      </c>
      <c r="AU18" s="4">
        <v>5.12</v>
      </c>
      <c r="AV18" s="4">
        <v>5.86</v>
      </c>
      <c r="AW18" s="4">
        <v>5.53</v>
      </c>
      <c r="AX18" s="4">
        <v>34</v>
      </c>
      <c r="AY18" s="1">
        <v>38.14</v>
      </c>
      <c r="AZ18" s="1">
        <v>36.15</v>
      </c>
      <c r="BA18" s="4">
        <v>80</v>
      </c>
      <c r="BB18" s="4">
        <v>71</v>
      </c>
      <c r="BC18" s="4">
        <v>80</v>
      </c>
      <c r="BD18" s="4">
        <v>79</v>
      </c>
      <c r="BE18" s="4">
        <v>73</v>
      </c>
      <c r="BF18" s="4">
        <v>77</v>
      </c>
      <c r="BG18" s="4">
        <v>91</v>
      </c>
      <c r="BH18" s="4">
        <v>85</v>
      </c>
      <c r="BI18" s="4">
        <v>95</v>
      </c>
      <c r="BJ18" s="4">
        <v>105</v>
      </c>
      <c r="BK18" s="4">
        <v>96</v>
      </c>
      <c r="BL18" s="4">
        <v>99</v>
      </c>
      <c r="BM18" s="4">
        <v>104</v>
      </c>
      <c r="BN18" s="4">
        <v>94</v>
      </c>
      <c r="BO18" s="4">
        <v>105</v>
      </c>
      <c r="BP18" s="4">
        <v>113</v>
      </c>
      <c r="BQ18" s="4">
        <v>95</v>
      </c>
      <c r="BR18" s="4">
        <v>100</v>
      </c>
      <c r="BS18" s="4">
        <v>85</v>
      </c>
      <c r="BT18" s="4">
        <f t="shared" si="0"/>
        <v>107.84313725490196</v>
      </c>
      <c r="BU18" s="4">
        <f t="shared" si="1"/>
        <v>98.0392156862745</v>
      </c>
      <c r="BV18" s="4">
        <f t="shared" si="2"/>
        <v>109.80392156862746</v>
      </c>
      <c r="BW18" s="4">
        <f t="shared" si="3"/>
        <v>116.47058823529413</v>
      </c>
      <c r="BX18" s="4">
        <f t="shared" si="4"/>
        <v>103.5294117647059</v>
      </c>
      <c r="BY18" s="4">
        <f t="shared" si="5"/>
        <v>108.23529411764706</v>
      </c>
    </row>
    <row r="19" spans="1:77" s="4" customFormat="1" ht="15.75">
      <c r="A19" s="16"/>
      <c r="B19" s="3">
        <v>1</v>
      </c>
      <c r="C19" s="4">
        <v>17</v>
      </c>
      <c r="D19" s="4">
        <v>5</v>
      </c>
      <c r="E19" s="4">
        <v>57.6</v>
      </c>
      <c r="F19" s="4">
        <v>63.7</v>
      </c>
      <c r="G19" s="4">
        <v>61.7</v>
      </c>
      <c r="H19" s="4">
        <v>172</v>
      </c>
      <c r="I19" s="4">
        <v>172</v>
      </c>
      <c r="J19" s="4">
        <v>172</v>
      </c>
      <c r="K19" s="4">
        <v>19.46998377501352</v>
      </c>
      <c r="L19" s="4">
        <v>21.531909140075715</v>
      </c>
      <c r="M19" s="4">
        <v>20.855868036776638</v>
      </c>
      <c r="N19" s="4">
        <v>9.899999999999999</v>
      </c>
      <c r="O19" s="4">
        <v>13.1</v>
      </c>
      <c r="P19" s="4">
        <v>12.7</v>
      </c>
      <c r="Q19" s="7">
        <v>19</v>
      </c>
      <c r="R19" s="7">
        <v>15.5</v>
      </c>
      <c r="S19" s="7">
        <v>17.5</v>
      </c>
      <c r="T19" s="4">
        <v>1580</v>
      </c>
      <c r="U19" s="4">
        <v>1040</v>
      </c>
      <c r="V19" s="4">
        <v>1360</v>
      </c>
      <c r="W19" s="4">
        <v>49.672</v>
      </c>
      <c r="X19" s="4">
        <v>45.135999999999996</v>
      </c>
      <c r="Y19" s="4">
        <v>47.824</v>
      </c>
      <c r="Z19" s="4">
        <v>51.2</v>
      </c>
      <c r="AA19" s="4">
        <v>44.5</v>
      </c>
      <c r="AB19" s="4">
        <v>48.2</v>
      </c>
      <c r="AC19" s="4">
        <v>231</v>
      </c>
      <c r="AD19" s="1">
        <v>190</v>
      </c>
      <c r="AE19" s="1">
        <v>226</v>
      </c>
      <c r="AF19" s="4">
        <v>614</v>
      </c>
      <c r="AG19" s="4">
        <v>555</v>
      </c>
      <c r="AH19" s="4">
        <v>576</v>
      </c>
      <c r="AI19" s="4">
        <v>0.86</v>
      </c>
      <c r="AJ19" s="4">
        <v>0.97</v>
      </c>
      <c r="AK19" s="4">
        <v>0.93</v>
      </c>
      <c r="AL19" s="4">
        <v>1.6099999999999999</v>
      </c>
      <c r="AM19" s="4">
        <v>1.73</v>
      </c>
      <c r="AN19" s="4">
        <v>1.65</v>
      </c>
      <c r="AO19" s="4">
        <v>2.98</v>
      </c>
      <c r="AP19" s="4">
        <v>3.07</v>
      </c>
      <c r="AQ19" s="4">
        <v>2.92</v>
      </c>
      <c r="AR19" s="4">
        <v>6.82</v>
      </c>
      <c r="AS19" s="4">
        <v>7.33</v>
      </c>
      <c r="AT19" s="4">
        <v>6.73</v>
      </c>
      <c r="AU19" s="4">
        <v>5.29</v>
      </c>
      <c r="AV19" s="4">
        <v>6.04</v>
      </c>
      <c r="AW19" s="4">
        <v>5.84</v>
      </c>
      <c r="AX19" s="4">
        <v>32.59</v>
      </c>
      <c r="AY19" s="1">
        <v>34.36</v>
      </c>
      <c r="AZ19" s="1">
        <v>33.57</v>
      </c>
      <c r="BA19" s="4">
        <v>75</v>
      </c>
      <c r="BB19" s="4">
        <v>67</v>
      </c>
      <c r="BC19" s="4">
        <v>71</v>
      </c>
      <c r="BD19" s="4">
        <v>88</v>
      </c>
      <c r="BE19" s="4">
        <v>72</v>
      </c>
      <c r="BF19" s="4">
        <v>81</v>
      </c>
      <c r="BG19" s="4">
        <v>106</v>
      </c>
      <c r="BH19" s="4">
        <v>94</v>
      </c>
      <c r="BI19" s="4">
        <v>102</v>
      </c>
      <c r="BJ19" s="4">
        <v>97</v>
      </c>
      <c r="BK19" s="4">
        <v>85</v>
      </c>
      <c r="BL19" s="4">
        <v>94</v>
      </c>
      <c r="BM19" s="4">
        <v>107</v>
      </c>
      <c r="BN19" s="4">
        <v>89</v>
      </c>
      <c r="BO19" s="4">
        <v>104</v>
      </c>
      <c r="BP19" s="4">
        <v>119</v>
      </c>
      <c r="BQ19" s="4">
        <v>88</v>
      </c>
      <c r="BR19" s="4">
        <v>96</v>
      </c>
      <c r="BS19" s="4">
        <v>85</v>
      </c>
      <c r="BT19" s="4">
        <f t="shared" si="0"/>
        <v>112.94117647058823</v>
      </c>
      <c r="BU19" s="4">
        <f t="shared" si="1"/>
        <v>98.0392156862745</v>
      </c>
      <c r="BV19" s="4">
        <f t="shared" si="2"/>
        <v>108.62745098039215</v>
      </c>
      <c r="BW19" s="4">
        <f t="shared" si="3"/>
        <v>119.2156862745098</v>
      </c>
      <c r="BX19" s="4">
        <f t="shared" si="4"/>
        <v>96.07843137254902</v>
      </c>
      <c r="BY19" s="4">
        <f t="shared" si="5"/>
        <v>106.27450980392157</v>
      </c>
    </row>
    <row r="20" spans="1:77" s="4" customFormat="1" ht="15.75">
      <c r="A20" s="16"/>
      <c r="B20" s="3">
        <v>1</v>
      </c>
      <c r="C20" s="4">
        <v>17</v>
      </c>
      <c r="D20" s="4">
        <v>4</v>
      </c>
      <c r="E20" s="4">
        <v>61.7</v>
      </c>
      <c r="F20" s="4">
        <v>63.4</v>
      </c>
      <c r="G20" s="4">
        <v>61.9</v>
      </c>
      <c r="H20" s="4">
        <v>176</v>
      </c>
      <c r="I20" s="4">
        <v>176</v>
      </c>
      <c r="J20" s="4">
        <v>176</v>
      </c>
      <c r="K20" s="4">
        <v>19.91864669421488</v>
      </c>
      <c r="L20" s="4">
        <v>20.467458677685947</v>
      </c>
      <c r="M20" s="4">
        <v>19.983212809917354</v>
      </c>
      <c r="N20" s="4">
        <v>13.399999999999999</v>
      </c>
      <c r="O20" s="4">
        <v>16.7</v>
      </c>
      <c r="P20" s="4">
        <v>15.1</v>
      </c>
      <c r="Q20" s="7">
        <v>18</v>
      </c>
      <c r="R20" s="7">
        <v>15.5</v>
      </c>
      <c r="S20" s="7">
        <v>17.5</v>
      </c>
      <c r="T20" s="4">
        <v>1400</v>
      </c>
      <c r="U20" s="4">
        <v>1080</v>
      </c>
      <c r="V20" s="4">
        <v>1240</v>
      </c>
      <c r="W20" s="4">
        <v>48.16</v>
      </c>
      <c r="X20" s="4">
        <v>45.471999999999994</v>
      </c>
      <c r="Y20" s="4">
        <v>46.815999999999995</v>
      </c>
      <c r="Z20" s="4">
        <v>39.7</v>
      </c>
      <c r="AA20" s="4">
        <v>35</v>
      </c>
      <c r="AB20" s="4">
        <v>37.4</v>
      </c>
      <c r="AC20" s="4">
        <v>222</v>
      </c>
      <c r="AD20" s="1">
        <v>189</v>
      </c>
      <c r="AE20" s="1">
        <v>217</v>
      </c>
      <c r="AF20" s="4">
        <v>596.0000000000001</v>
      </c>
      <c r="AG20" s="4">
        <v>542</v>
      </c>
      <c r="AH20" s="4">
        <v>568</v>
      </c>
      <c r="AI20" s="4">
        <v>0.94</v>
      </c>
      <c r="AJ20" s="4">
        <v>0.96</v>
      </c>
      <c r="AK20" s="4">
        <v>0.95</v>
      </c>
      <c r="AL20" s="4">
        <v>1.6</v>
      </c>
      <c r="AM20" s="4">
        <v>1.75</v>
      </c>
      <c r="AN20" s="4">
        <v>1.69</v>
      </c>
      <c r="AO20" s="4">
        <v>2.97</v>
      </c>
      <c r="AP20" s="4">
        <v>3.15</v>
      </c>
      <c r="AQ20" s="4">
        <v>3.03</v>
      </c>
      <c r="AR20" s="4">
        <v>6.24</v>
      </c>
      <c r="AS20" s="4">
        <v>6.66</v>
      </c>
      <c r="AT20" s="4">
        <v>6.36</v>
      </c>
      <c r="AU20" s="4">
        <v>5.3</v>
      </c>
      <c r="AV20" s="4">
        <v>5.92</v>
      </c>
      <c r="AW20" s="4">
        <v>5.66</v>
      </c>
      <c r="AX20" s="4">
        <v>33.64</v>
      </c>
      <c r="AY20" s="1">
        <v>35.57</v>
      </c>
      <c r="AZ20" s="1">
        <v>34.97</v>
      </c>
      <c r="BA20" s="4">
        <v>85</v>
      </c>
      <c r="BB20" s="4">
        <v>70</v>
      </c>
      <c r="BC20" s="4">
        <v>78</v>
      </c>
      <c r="BD20" s="4">
        <v>75</v>
      </c>
      <c r="BE20" s="4">
        <v>69</v>
      </c>
      <c r="BF20" s="4">
        <v>72</v>
      </c>
      <c r="BG20" s="4">
        <v>113</v>
      </c>
      <c r="BH20" s="4">
        <v>94</v>
      </c>
      <c r="BI20" s="4">
        <v>101</v>
      </c>
      <c r="BJ20" s="4">
        <v>98</v>
      </c>
      <c r="BK20" s="4">
        <v>84</v>
      </c>
      <c r="BL20" s="4">
        <v>91</v>
      </c>
      <c r="BM20" s="4">
        <v>100</v>
      </c>
      <c r="BN20" s="4">
        <v>92</v>
      </c>
      <c r="BO20" s="4">
        <v>94</v>
      </c>
      <c r="BP20" s="4">
        <v>109</v>
      </c>
      <c r="BQ20" s="4">
        <v>82</v>
      </c>
      <c r="BR20" s="4">
        <v>95</v>
      </c>
      <c r="BS20" s="4">
        <v>87</v>
      </c>
      <c r="BT20" s="4">
        <f t="shared" si="0"/>
        <v>114.17624521072798</v>
      </c>
      <c r="BU20" s="4">
        <f t="shared" si="1"/>
        <v>98.08429118773945</v>
      </c>
      <c r="BV20" s="4">
        <f t="shared" si="2"/>
        <v>104.59770114942528</v>
      </c>
      <c r="BW20" s="4">
        <f t="shared" si="3"/>
        <v>108.04597701149426</v>
      </c>
      <c r="BX20" s="4">
        <f t="shared" si="4"/>
        <v>90.03831417624522</v>
      </c>
      <c r="BY20" s="4">
        <f t="shared" si="5"/>
        <v>98.85057471264368</v>
      </c>
    </row>
    <row r="21" spans="1:77" s="4" customFormat="1" ht="15.75">
      <c r="A21" s="17"/>
      <c r="B21" s="3">
        <v>1</v>
      </c>
      <c r="C21" s="4">
        <v>16</v>
      </c>
      <c r="D21" s="4">
        <v>4</v>
      </c>
      <c r="E21" s="4">
        <v>63.8</v>
      </c>
      <c r="F21" s="4">
        <v>67</v>
      </c>
      <c r="G21" s="4">
        <v>66.3</v>
      </c>
      <c r="H21" s="4">
        <v>183</v>
      </c>
      <c r="I21" s="4">
        <v>183</v>
      </c>
      <c r="J21" s="4">
        <v>183</v>
      </c>
      <c r="K21" s="4">
        <v>19.05103168204485</v>
      </c>
      <c r="L21" s="4">
        <v>20.006569321269673</v>
      </c>
      <c r="M21" s="4">
        <v>19.79754546268924</v>
      </c>
      <c r="N21" s="4">
        <v>15.7</v>
      </c>
      <c r="O21" s="4">
        <v>17.1</v>
      </c>
      <c r="P21" s="4">
        <v>16.2</v>
      </c>
      <c r="Q21" s="7">
        <v>18.5</v>
      </c>
      <c r="R21" s="7">
        <v>15</v>
      </c>
      <c r="S21" s="7">
        <v>18</v>
      </c>
      <c r="T21" s="4">
        <v>1580</v>
      </c>
      <c r="U21" s="4">
        <v>1220</v>
      </c>
      <c r="V21" s="4">
        <v>1420</v>
      </c>
      <c r="W21" s="4">
        <v>49.672</v>
      </c>
      <c r="X21" s="4">
        <v>46.647999999999996</v>
      </c>
      <c r="Y21" s="4">
        <v>48.327999999999996</v>
      </c>
      <c r="Z21" s="4">
        <v>37.4</v>
      </c>
      <c r="AA21" s="4">
        <v>33.2</v>
      </c>
      <c r="AB21" s="4">
        <v>35.6</v>
      </c>
      <c r="AC21" s="4">
        <v>219</v>
      </c>
      <c r="AD21" s="1">
        <v>201</v>
      </c>
      <c r="AE21" s="1">
        <v>221</v>
      </c>
      <c r="AF21" s="4">
        <v>575</v>
      </c>
      <c r="AG21" s="4">
        <v>542</v>
      </c>
      <c r="AH21" s="4">
        <v>567</v>
      </c>
      <c r="AI21" s="4">
        <v>0.88</v>
      </c>
      <c r="AJ21" s="4">
        <v>1.04</v>
      </c>
      <c r="AK21" s="4">
        <v>0.97</v>
      </c>
      <c r="AL21" s="4">
        <v>1.47</v>
      </c>
      <c r="AM21" s="4">
        <v>1.75</v>
      </c>
      <c r="AN21" s="4">
        <v>1.65</v>
      </c>
      <c r="AO21" s="4">
        <v>2.81</v>
      </c>
      <c r="AP21" s="4">
        <v>3.08</v>
      </c>
      <c r="AQ21" s="4">
        <v>3.01</v>
      </c>
      <c r="AR21" s="4">
        <v>6.13</v>
      </c>
      <c r="AS21" s="4">
        <v>6.86</v>
      </c>
      <c r="AT21" s="4">
        <v>6.28</v>
      </c>
      <c r="AU21" s="4">
        <v>5.36</v>
      </c>
      <c r="AV21" s="4">
        <v>5.88</v>
      </c>
      <c r="AW21" s="4">
        <v>5.58</v>
      </c>
      <c r="AX21" s="4">
        <v>34.86</v>
      </c>
      <c r="AY21" s="1">
        <v>35.88</v>
      </c>
      <c r="AZ21" s="1">
        <v>35.04</v>
      </c>
      <c r="BA21" s="4">
        <v>87</v>
      </c>
      <c r="BB21" s="4">
        <v>77</v>
      </c>
      <c r="BC21" s="4">
        <v>83</v>
      </c>
      <c r="BD21" s="4">
        <v>89</v>
      </c>
      <c r="BE21" s="4">
        <v>78</v>
      </c>
      <c r="BF21" s="4">
        <v>84</v>
      </c>
      <c r="BG21" s="4">
        <v>112</v>
      </c>
      <c r="BH21" s="4">
        <v>100</v>
      </c>
      <c r="BI21" s="4">
        <v>106</v>
      </c>
      <c r="BJ21" s="4">
        <v>90</v>
      </c>
      <c r="BK21" s="4">
        <v>80</v>
      </c>
      <c r="BL21" s="4">
        <v>94</v>
      </c>
      <c r="BM21" s="4">
        <v>107</v>
      </c>
      <c r="BN21" s="4">
        <v>96</v>
      </c>
      <c r="BO21" s="4">
        <v>102</v>
      </c>
      <c r="BP21" s="4">
        <v>109</v>
      </c>
      <c r="BQ21" s="4">
        <v>97</v>
      </c>
      <c r="BR21" s="4">
        <v>101</v>
      </c>
      <c r="BS21" s="4">
        <v>82</v>
      </c>
      <c r="BT21" s="4">
        <f t="shared" si="0"/>
        <v>124.39024390243902</v>
      </c>
      <c r="BU21" s="4">
        <f t="shared" si="1"/>
        <v>110.97560975609757</v>
      </c>
      <c r="BV21" s="4">
        <f t="shared" si="2"/>
        <v>118.29268292682926</v>
      </c>
      <c r="BW21" s="4">
        <f t="shared" si="3"/>
        <v>117.07317073170731</v>
      </c>
      <c r="BX21" s="4">
        <f t="shared" si="4"/>
        <v>103.65853658536585</v>
      </c>
      <c r="BY21" s="4">
        <f t="shared" si="5"/>
        <v>113.41463414634146</v>
      </c>
    </row>
    <row r="22" spans="1:77" s="4" customFormat="1" ht="15.75">
      <c r="A22" s="3"/>
      <c r="B22" s="3" t="s">
        <v>46</v>
      </c>
      <c r="C22" s="3">
        <f>AVERAGE(C2:C21)</f>
        <v>16.3</v>
      </c>
      <c r="D22" s="3">
        <f aca="true" t="shared" si="6" ref="D22:P22">AVERAGE(D2:D21)</f>
        <v>4.15</v>
      </c>
      <c r="E22" s="3">
        <f t="shared" si="6"/>
        <v>63.875</v>
      </c>
      <c r="F22" s="3">
        <f t="shared" si="6"/>
        <v>66.41999999999999</v>
      </c>
      <c r="G22" s="3">
        <f t="shared" si="6"/>
        <v>65.19000000000001</v>
      </c>
      <c r="H22" s="3">
        <f t="shared" si="6"/>
        <v>174.8</v>
      </c>
      <c r="I22" s="3">
        <f t="shared" si="6"/>
        <v>174.8</v>
      </c>
      <c r="J22" s="3">
        <f t="shared" si="6"/>
        <v>174.8</v>
      </c>
      <c r="K22" s="3">
        <f t="shared" si="6"/>
        <v>20.953891906597732</v>
      </c>
      <c r="L22" s="3">
        <f t="shared" si="6"/>
        <v>21.780209803918527</v>
      </c>
      <c r="M22" s="3">
        <f t="shared" si="6"/>
        <v>21.374765402702263</v>
      </c>
      <c r="N22" s="3">
        <f t="shared" si="6"/>
        <v>12.665000000000001</v>
      </c>
      <c r="O22" s="3">
        <f t="shared" si="6"/>
        <v>14.675</v>
      </c>
      <c r="P22" s="3">
        <f t="shared" si="6"/>
        <v>13.789999999999997</v>
      </c>
      <c r="Q22" s="10">
        <f>AVERAGE(Q2:Q21)</f>
        <v>19.35</v>
      </c>
      <c r="R22" s="10">
        <f>AVERAGE(R2:R21)</f>
        <v>15.975</v>
      </c>
      <c r="S22" s="10">
        <f>AVERAGE(S2:S21)</f>
        <v>18.225</v>
      </c>
      <c r="T22" s="3">
        <f>AVERAGE(T2:T21)</f>
        <v>1738</v>
      </c>
      <c r="U22" s="3">
        <f>AVERAGE(U2:U21)</f>
        <v>1331</v>
      </c>
      <c r="V22" s="3">
        <f aca="true" t="shared" si="7" ref="V22:BR22">AVERAGE(V2:V21)</f>
        <v>1568</v>
      </c>
      <c r="W22" s="3">
        <f t="shared" si="7"/>
        <v>50.9992</v>
      </c>
      <c r="X22" s="3">
        <f t="shared" si="7"/>
        <v>47.580400000000004</v>
      </c>
      <c r="Y22" s="3">
        <f t="shared" si="7"/>
        <v>49.5712</v>
      </c>
      <c r="Z22" s="3">
        <f t="shared" si="7"/>
        <v>43.38000000000001</v>
      </c>
      <c r="AA22" s="3">
        <f t="shared" si="7"/>
        <v>38.635000000000005</v>
      </c>
      <c r="AB22" s="3">
        <f t="shared" si="7"/>
        <v>41.47</v>
      </c>
      <c r="AC22" s="3">
        <f t="shared" si="7"/>
        <v>219.1</v>
      </c>
      <c r="AD22" s="3">
        <f t="shared" si="7"/>
        <v>190.5</v>
      </c>
      <c r="AE22" s="3">
        <f t="shared" si="7"/>
        <v>213.75</v>
      </c>
      <c r="AF22" s="3">
        <f t="shared" si="7"/>
        <v>611.7</v>
      </c>
      <c r="AG22" s="3">
        <f t="shared" si="7"/>
        <v>564.7</v>
      </c>
      <c r="AH22" s="3">
        <f t="shared" si="7"/>
        <v>582.8</v>
      </c>
      <c r="AI22" s="3">
        <f t="shared" si="7"/>
        <v>0.8899999999999999</v>
      </c>
      <c r="AJ22" s="3">
        <f t="shared" si="7"/>
        <v>1.0074999999999998</v>
      </c>
      <c r="AK22" s="3">
        <f t="shared" si="7"/>
        <v>0.9499999999999998</v>
      </c>
      <c r="AL22" s="3">
        <f t="shared" si="7"/>
        <v>1.549</v>
      </c>
      <c r="AM22" s="3">
        <f t="shared" si="7"/>
        <v>1.7445</v>
      </c>
      <c r="AN22" s="3">
        <f t="shared" si="7"/>
        <v>1.6604999999999996</v>
      </c>
      <c r="AO22" s="3">
        <f t="shared" si="7"/>
        <v>2.739</v>
      </c>
      <c r="AP22" s="3">
        <f t="shared" si="7"/>
        <v>3.008</v>
      </c>
      <c r="AQ22" s="3">
        <f t="shared" si="7"/>
        <v>2.9305</v>
      </c>
      <c r="AR22" s="3">
        <f t="shared" si="7"/>
        <v>6.279999999999999</v>
      </c>
      <c r="AS22" s="3">
        <f t="shared" si="7"/>
        <v>6.921000000000001</v>
      </c>
      <c r="AT22" s="3">
        <f t="shared" si="7"/>
        <v>6.3825</v>
      </c>
      <c r="AU22" s="3">
        <f t="shared" si="7"/>
        <v>5.133500000000001</v>
      </c>
      <c r="AV22" s="3">
        <f t="shared" si="7"/>
        <v>5.592</v>
      </c>
      <c r="AW22" s="3">
        <f t="shared" si="7"/>
        <v>5.401</v>
      </c>
      <c r="AX22" s="3">
        <f t="shared" si="7"/>
        <v>33.245000000000005</v>
      </c>
      <c r="AY22" s="3">
        <f t="shared" si="7"/>
        <v>35.129000000000005</v>
      </c>
      <c r="AZ22" s="3">
        <f t="shared" si="7"/>
        <v>34.285</v>
      </c>
      <c r="BA22" s="3">
        <f t="shared" si="7"/>
        <v>80.7</v>
      </c>
      <c r="BB22" s="3">
        <f t="shared" si="7"/>
        <v>71.35</v>
      </c>
      <c r="BC22" s="3">
        <f t="shared" si="7"/>
        <v>77</v>
      </c>
      <c r="BD22" s="3">
        <f t="shared" si="7"/>
        <v>79.2</v>
      </c>
      <c r="BE22" s="3">
        <f t="shared" si="7"/>
        <v>69.5</v>
      </c>
      <c r="BF22" s="3">
        <f t="shared" si="7"/>
        <v>75.5</v>
      </c>
      <c r="BG22" s="3">
        <f t="shared" si="7"/>
        <v>101.85</v>
      </c>
      <c r="BH22" s="3">
        <f t="shared" si="7"/>
        <v>89.2</v>
      </c>
      <c r="BI22" s="3">
        <f t="shared" si="7"/>
        <v>98.05</v>
      </c>
      <c r="BJ22" s="3">
        <f t="shared" si="7"/>
        <v>100.5</v>
      </c>
      <c r="BK22" s="3">
        <f t="shared" si="7"/>
        <v>86</v>
      </c>
      <c r="BL22" s="3">
        <f t="shared" si="7"/>
        <v>95.05</v>
      </c>
      <c r="BM22" s="3">
        <f t="shared" si="7"/>
        <v>104.9</v>
      </c>
      <c r="BN22" s="3">
        <f t="shared" si="7"/>
        <v>91.8</v>
      </c>
      <c r="BO22" s="3">
        <f t="shared" si="7"/>
        <v>99.85</v>
      </c>
      <c r="BP22" s="3">
        <f t="shared" si="7"/>
        <v>112.25</v>
      </c>
      <c r="BQ22" s="3">
        <f t="shared" si="7"/>
        <v>90.2</v>
      </c>
      <c r="BR22" s="3">
        <f t="shared" si="7"/>
        <v>100.75</v>
      </c>
      <c r="BS22" s="3">
        <f aca="true" t="shared" si="8" ref="BS22:BY22">AVERAGE(BS2:BS21)</f>
        <v>84.5</v>
      </c>
      <c r="BT22" s="3">
        <f t="shared" si="8"/>
        <v>113.50577264955174</v>
      </c>
      <c r="BU22" s="3">
        <f t="shared" si="8"/>
        <v>99.61952543946609</v>
      </c>
      <c r="BV22" s="3">
        <f t="shared" si="8"/>
        <v>108.52250823206161</v>
      </c>
      <c r="BW22" s="3">
        <f t="shared" si="8"/>
        <v>115.251774154759</v>
      </c>
      <c r="BX22" s="3">
        <f t="shared" si="8"/>
        <v>97.01386479470654</v>
      </c>
      <c r="BY22" s="3">
        <f t="shared" si="8"/>
        <v>107.11135794471764</v>
      </c>
    </row>
    <row r="23" spans="1:77" s="4" customFormat="1" ht="15.75">
      <c r="A23" s="3"/>
      <c r="B23" s="3" t="s">
        <v>47</v>
      </c>
      <c r="C23" s="3">
        <f>STDEV(C2:C21)</f>
        <v>0.47016234598162726</v>
      </c>
      <c r="D23" s="3">
        <f aca="true" t="shared" si="9" ref="D23:P23">STDEV(D2:D21)</f>
        <v>0.5871429486124002</v>
      </c>
      <c r="E23" s="3">
        <f t="shared" si="9"/>
        <v>6.373702138268499</v>
      </c>
      <c r="F23" s="3">
        <f t="shared" si="9"/>
        <v>6.507372337344937</v>
      </c>
      <c r="G23" s="3">
        <f t="shared" si="9"/>
        <v>6.355097415295436</v>
      </c>
      <c r="H23" s="3">
        <f t="shared" si="9"/>
        <v>5.549774770204643</v>
      </c>
      <c r="I23" s="3">
        <f t="shared" si="9"/>
        <v>5.549774770204643</v>
      </c>
      <c r="J23" s="3">
        <f t="shared" si="9"/>
        <v>5.549774770204643</v>
      </c>
      <c r="K23" s="3">
        <f t="shared" si="9"/>
        <v>2.3945681599977364</v>
      </c>
      <c r="L23" s="3">
        <f t="shared" si="9"/>
        <v>2.357731489621155</v>
      </c>
      <c r="M23" s="3">
        <f t="shared" si="9"/>
        <v>2.2900756716082493</v>
      </c>
      <c r="N23" s="3">
        <f t="shared" si="9"/>
        <v>1.4995701138378685</v>
      </c>
      <c r="O23" s="3">
        <f t="shared" si="9"/>
        <v>1.260691122068827</v>
      </c>
      <c r="P23" s="3">
        <f t="shared" si="9"/>
        <v>0.9469619010843376</v>
      </c>
      <c r="Q23" s="10">
        <f>STDEV(Q2:Q21)</f>
        <v>0.8900029568253661</v>
      </c>
      <c r="R23" s="10">
        <f>STDEV(R2:R21)</f>
        <v>0.5495213227987849</v>
      </c>
      <c r="S23" s="10">
        <f>STDEV(S2:S21)</f>
        <v>0.6381511122808321</v>
      </c>
      <c r="T23" s="3">
        <f>STDEV(T2:T21)</f>
        <v>243.12872916907295</v>
      </c>
      <c r="U23" s="3">
        <f>STDEV(U2:U21)</f>
        <v>202.24789375001112</v>
      </c>
      <c r="V23" s="3">
        <f aca="true" t="shared" si="10" ref="V23:BR23">STDEV(V2:V21)</f>
        <v>213.38376596861198</v>
      </c>
      <c r="W23" s="3">
        <f t="shared" si="10"/>
        <v>2.042281325020214</v>
      </c>
      <c r="X23" s="3">
        <f t="shared" si="10"/>
        <v>1.6988823075000938</v>
      </c>
      <c r="Y23" s="3">
        <f t="shared" si="10"/>
        <v>1.7924236341363404</v>
      </c>
      <c r="Z23" s="3">
        <f t="shared" si="10"/>
        <v>4.465021954328061</v>
      </c>
      <c r="AA23" s="3">
        <f t="shared" si="10"/>
        <v>3.586564842355572</v>
      </c>
      <c r="AB23" s="3">
        <f t="shared" si="10"/>
        <v>4.128348720480714</v>
      </c>
      <c r="AC23" s="3">
        <f t="shared" si="10"/>
        <v>15.78106793798056</v>
      </c>
      <c r="AD23" s="3">
        <f t="shared" si="10"/>
        <v>9.627263916934853</v>
      </c>
      <c r="AE23" s="3">
        <f t="shared" si="10"/>
        <v>13.28978634337782</v>
      </c>
      <c r="AF23" s="3">
        <f t="shared" si="10"/>
        <v>19.865601054666275</v>
      </c>
      <c r="AG23" s="3">
        <f t="shared" si="10"/>
        <v>19.43707796969493</v>
      </c>
      <c r="AH23" s="3">
        <f t="shared" si="10"/>
        <v>16.656277463688237</v>
      </c>
      <c r="AI23" s="3">
        <f t="shared" si="10"/>
        <v>0.04507304013896135</v>
      </c>
      <c r="AJ23" s="3">
        <f t="shared" si="10"/>
        <v>0.04843606746608306</v>
      </c>
      <c r="AK23" s="3">
        <f t="shared" si="10"/>
        <v>0.04611199181854633</v>
      </c>
      <c r="AL23" s="3">
        <f t="shared" si="10"/>
        <v>0.08717194140559822</v>
      </c>
      <c r="AM23" s="3">
        <f t="shared" si="10"/>
        <v>0.051756006516406584</v>
      </c>
      <c r="AN23" s="3">
        <f t="shared" si="10"/>
        <v>0.06984757841562093</v>
      </c>
      <c r="AO23" s="3">
        <f t="shared" si="10"/>
        <v>0.1726542026253937</v>
      </c>
      <c r="AP23" s="3">
        <f t="shared" si="10"/>
        <v>0.1385488703443092</v>
      </c>
      <c r="AQ23" s="3">
        <f t="shared" si="10"/>
        <v>0.1382017975357241</v>
      </c>
      <c r="AR23" s="3">
        <f t="shared" si="10"/>
        <v>0.2848822471422922</v>
      </c>
      <c r="AS23" s="3">
        <f t="shared" si="10"/>
        <v>0.3615449305993727</v>
      </c>
      <c r="AT23" s="3">
        <f t="shared" si="10"/>
        <v>0.2778654539994417</v>
      </c>
      <c r="AU23" s="3">
        <f t="shared" si="10"/>
        <v>0.14914757792200314</v>
      </c>
      <c r="AV23" s="3">
        <f t="shared" si="10"/>
        <v>0.27999248110205427</v>
      </c>
      <c r="AW23" s="3">
        <f t="shared" si="10"/>
        <v>0.2174711112091128</v>
      </c>
      <c r="AX23" s="3">
        <f t="shared" si="10"/>
        <v>1.227742901253738</v>
      </c>
      <c r="AY23" s="3">
        <f t="shared" si="10"/>
        <v>1.2909682208979514</v>
      </c>
      <c r="AZ23" s="3">
        <f t="shared" si="10"/>
        <v>1.2831109399465526</v>
      </c>
      <c r="BA23" s="3">
        <f t="shared" si="10"/>
        <v>4.3781755392665085</v>
      </c>
      <c r="BB23" s="3">
        <f t="shared" si="10"/>
        <v>3.9772378672429918</v>
      </c>
      <c r="BC23" s="3">
        <f t="shared" si="10"/>
        <v>3.7275644651843733</v>
      </c>
      <c r="BD23" s="3">
        <f t="shared" si="10"/>
        <v>7.16423867479816</v>
      </c>
      <c r="BE23" s="3">
        <f t="shared" si="10"/>
        <v>5.790191343079578</v>
      </c>
      <c r="BF23" s="3">
        <f t="shared" si="10"/>
        <v>6.2953617010755165</v>
      </c>
      <c r="BG23" s="3">
        <f t="shared" si="10"/>
        <v>8.761608840486103</v>
      </c>
      <c r="BH23" s="3">
        <f t="shared" si="10"/>
        <v>6.262671365446134</v>
      </c>
      <c r="BI23" s="3">
        <f t="shared" si="10"/>
        <v>6.194012388886884</v>
      </c>
      <c r="BJ23" s="3">
        <f t="shared" si="10"/>
        <v>5.414405735968095</v>
      </c>
      <c r="BK23" s="3">
        <f t="shared" si="10"/>
        <v>4.735087394291572</v>
      </c>
      <c r="BL23" s="3">
        <f t="shared" si="10"/>
        <v>3.3946552417773317</v>
      </c>
      <c r="BM23" s="3">
        <f t="shared" si="10"/>
        <v>5.637281913158243</v>
      </c>
      <c r="BN23" s="3">
        <f t="shared" si="10"/>
        <v>4.652107615173783</v>
      </c>
      <c r="BO23" s="3">
        <f t="shared" si="10"/>
        <v>3.869924519867757</v>
      </c>
      <c r="BP23" s="3">
        <f t="shared" si="10"/>
        <v>4.76693656455866</v>
      </c>
      <c r="BQ23" s="3">
        <f t="shared" si="10"/>
        <v>5.8001814853638765</v>
      </c>
      <c r="BR23" s="3">
        <f t="shared" si="10"/>
        <v>4.8108977168617155</v>
      </c>
      <c r="BS23" s="3">
        <f aca="true" t="shared" si="11" ref="BS23:BY23">STDEV(BS2:BS21)</f>
        <v>2.3508117299081364</v>
      </c>
      <c r="BT23" s="3">
        <f t="shared" si="11"/>
        <v>5.9195422155981685</v>
      </c>
      <c r="BU23" s="3">
        <f t="shared" si="11"/>
        <v>5.184979651252521</v>
      </c>
      <c r="BV23" s="3">
        <f t="shared" si="11"/>
        <v>4.625871974895487</v>
      </c>
      <c r="BW23" s="3">
        <f t="shared" si="11"/>
        <v>5.113117356136082</v>
      </c>
      <c r="BX23" s="3">
        <f t="shared" si="11"/>
        <v>5.582757388281154</v>
      </c>
      <c r="BY23" s="3">
        <f t="shared" si="11"/>
        <v>5.081539173879722</v>
      </c>
    </row>
    <row r="24" spans="2:19" s="4" customFormat="1" ht="15.75">
      <c r="B24" s="3"/>
      <c r="Q24" s="7"/>
      <c r="R24" s="7"/>
      <c r="S24" s="7"/>
    </row>
    <row r="25" spans="1:77" s="4" customFormat="1" ht="15.75">
      <c r="A25" s="15" t="s">
        <v>48</v>
      </c>
      <c r="B25" s="3">
        <v>2</v>
      </c>
      <c r="C25" s="4">
        <v>17</v>
      </c>
      <c r="D25" s="4">
        <v>4</v>
      </c>
      <c r="E25" s="4">
        <v>63.5</v>
      </c>
      <c r="F25" s="4">
        <v>67.2</v>
      </c>
      <c r="G25" s="4">
        <v>64.1</v>
      </c>
      <c r="H25" s="4">
        <v>185</v>
      </c>
      <c r="I25" s="4">
        <v>185</v>
      </c>
      <c r="J25" s="4">
        <v>185</v>
      </c>
      <c r="K25" s="4">
        <v>18.553688823959096</v>
      </c>
      <c r="L25" s="4">
        <v>19.634769905040176</v>
      </c>
      <c r="M25" s="4">
        <v>18.72899926953981</v>
      </c>
      <c r="N25" s="4">
        <v>13.5</v>
      </c>
      <c r="O25" s="4">
        <v>14.299999999999999</v>
      </c>
      <c r="P25" s="4">
        <v>12.9</v>
      </c>
      <c r="Q25" s="7">
        <v>20</v>
      </c>
      <c r="R25" s="7">
        <v>15.5</v>
      </c>
      <c r="S25" s="7">
        <v>19.5</v>
      </c>
      <c r="T25" s="1">
        <v>1720</v>
      </c>
      <c r="U25" s="1">
        <v>1280</v>
      </c>
      <c r="V25" s="4">
        <v>1680</v>
      </c>
      <c r="W25" s="4">
        <v>50.848</v>
      </c>
      <c r="X25" s="4">
        <v>47.152</v>
      </c>
      <c r="Y25" s="4">
        <v>50.512</v>
      </c>
      <c r="Z25" s="4">
        <v>46.1</v>
      </c>
      <c r="AA25" s="1">
        <v>41.4</v>
      </c>
      <c r="AB25" s="1">
        <v>44.300000000000004</v>
      </c>
      <c r="AC25" s="4">
        <v>206.99999999999994</v>
      </c>
      <c r="AD25" s="4">
        <v>189</v>
      </c>
      <c r="AE25" s="4">
        <v>224</v>
      </c>
      <c r="AF25" s="4">
        <v>604</v>
      </c>
      <c r="AG25" s="1">
        <v>555</v>
      </c>
      <c r="AH25" s="1">
        <v>610</v>
      </c>
      <c r="AI25" s="4">
        <v>0.95</v>
      </c>
      <c r="AJ25" s="1">
        <v>1.03</v>
      </c>
      <c r="AK25" s="1">
        <v>0.97</v>
      </c>
      <c r="AL25" s="4">
        <v>1.67</v>
      </c>
      <c r="AM25" s="1">
        <v>1.74</v>
      </c>
      <c r="AN25" s="1">
        <v>1.69</v>
      </c>
      <c r="AO25" s="4">
        <v>2.83</v>
      </c>
      <c r="AP25" s="1">
        <v>3.06</v>
      </c>
      <c r="AQ25" s="1">
        <v>2.94</v>
      </c>
      <c r="AR25" s="4">
        <v>6.21</v>
      </c>
      <c r="AS25" s="1">
        <v>6.59</v>
      </c>
      <c r="AT25" s="1">
        <v>6.49</v>
      </c>
      <c r="AU25" s="4">
        <v>4.91</v>
      </c>
      <c r="AV25" s="1">
        <v>5.46</v>
      </c>
      <c r="AW25" s="1">
        <v>5.02</v>
      </c>
      <c r="AX25" s="4">
        <v>31.79</v>
      </c>
      <c r="AY25" s="4">
        <v>33.78</v>
      </c>
      <c r="AZ25" s="4">
        <v>31.68</v>
      </c>
      <c r="BA25" s="4">
        <v>87</v>
      </c>
      <c r="BB25" s="1">
        <v>75</v>
      </c>
      <c r="BC25" s="1">
        <v>81</v>
      </c>
      <c r="BD25" s="4">
        <v>86</v>
      </c>
      <c r="BE25" s="1">
        <v>82</v>
      </c>
      <c r="BF25" s="1">
        <v>91</v>
      </c>
      <c r="BG25" s="4">
        <v>107.5</v>
      </c>
      <c r="BH25" s="1">
        <v>91</v>
      </c>
      <c r="BI25" s="1">
        <v>113</v>
      </c>
      <c r="BJ25" s="4">
        <v>108</v>
      </c>
      <c r="BK25" s="1">
        <v>90</v>
      </c>
      <c r="BL25" s="1">
        <v>113</v>
      </c>
      <c r="BM25" s="4">
        <v>108</v>
      </c>
      <c r="BN25" s="1">
        <v>93</v>
      </c>
      <c r="BO25" s="1">
        <v>108</v>
      </c>
      <c r="BP25" s="4">
        <v>114</v>
      </c>
      <c r="BQ25" s="1">
        <v>102</v>
      </c>
      <c r="BR25" s="1">
        <v>110</v>
      </c>
      <c r="BS25" s="4">
        <v>86</v>
      </c>
      <c r="BT25" s="4">
        <f>(BA25+BG25+BM25)/(BS25*3)*100</f>
        <v>117.24806201550389</v>
      </c>
      <c r="BU25" s="4">
        <f>(BB25+BH25+BN25)/(BS25*3)*100</f>
        <v>100.3875968992248</v>
      </c>
      <c r="BV25" s="4">
        <f>(BC25+BI25+BO25)/(BS25*3)*100</f>
        <v>117.05426356589147</v>
      </c>
      <c r="BW25" s="4">
        <f>(BD25+BJ25+BP25)/(BS25*3)*100</f>
        <v>119.3798449612403</v>
      </c>
      <c r="BX25" s="4">
        <f>(BE25+BK25+BQ25)/(BS25*3)*100</f>
        <v>106.20155038759691</v>
      </c>
      <c r="BY25" s="4">
        <f>(BF25+BL25+BR25)/(BS25*3)*100</f>
        <v>121.70542635658914</v>
      </c>
    </row>
    <row r="26" spans="1:77" s="4" customFormat="1" ht="15.75">
      <c r="A26" s="16"/>
      <c r="B26" s="3">
        <v>2</v>
      </c>
      <c r="C26" s="4">
        <v>17</v>
      </c>
      <c r="D26" s="4">
        <v>5</v>
      </c>
      <c r="E26" s="4">
        <v>63.5</v>
      </c>
      <c r="F26" s="4">
        <v>66.4</v>
      </c>
      <c r="G26" s="4">
        <v>64.5</v>
      </c>
      <c r="H26" s="4">
        <v>171</v>
      </c>
      <c r="I26" s="4">
        <v>171</v>
      </c>
      <c r="J26" s="4">
        <v>171</v>
      </c>
      <c r="K26" s="4">
        <v>21.716083581272873</v>
      </c>
      <c r="L26" s="4">
        <v>22.707841729079032</v>
      </c>
      <c r="M26" s="4">
        <v>22.05806914948189</v>
      </c>
      <c r="N26" s="4">
        <v>12</v>
      </c>
      <c r="O26" s="4">
        <v>12.7</v>
      </c>
      <c r="P26" s="4">
        <v>11.5</v>
      </c>
      <c r="Q26" s="7">
        <v>20</v>
      </c>
      <c r="R26" s="7">
        <v>16</v>
      </c>
      <c r="S26" s="7">
        <v>19</v>
      </c>
      <c r="T26" s="1">
        <v>1800</v>
      </c>
      <c r="U26" s="1">
        <v>1440</v>
      </c>
      <c r="V26" s="4">
        <v>1720</v>
      </c>
      <c r="W26" s="4">
        <v>51.519999999999996</v>
      </c>
      <c r="X26" s="4">
        <v>48.495999999999995</v>
      </c>
      <c r="Y26" s="4">
        <v>50.848</v>
      </c>
      <c r="Z26" s="4">
        <v>39.8</v>
      </c>
      <c r="AA26" s="1">
        <v>34.4</v>
      </c>
      <c r="AB26" s="1">
        <v>38</v>
      </c>
      <c r="AC26" s="4">
        <v>213.99999999999994</v>
      </c>
      <c r="AD26" s="4">
        <v>207</v>
      </c>
      <c r="AE26" s="4">
        <v>232.99999999999997</v>
      </c>
      <c r="AF26" s="4">
        <v>668</v>
      </c>
      <c r="AG26" s="1">
        <v>627</v>
      </c>
      <c r="AH26" s="1">
        <v>649</v>
      </c>
      <c r="AI26" s="4">
        <v>0.97</v>
      </c>
      <c r="AJ26" s="1">
        <v>1.1199999999999999</v>
      </c>
      <c r="AK26" s="1">
        <v>1.01</v>
      </c>
      <c r="AL26" s="4">
        <v>1.76</v>
      </c>
      <c r="AM26" s="1">
        <v>1.89</v>
      </c>
      <c r="AN26" s="1">
        <v>1.75</v>
      </c>
      <c r="AO26" s="4">
        <v>2.89</v>
      </c>
      <c r="AP26" s="1">
        <v>3.03</v>
      </c>
      <c r="AQ26" s="1">
        <v>2.85</v>
      </c>
      <c r="AR26" s="4">
        <v>6.21</v>
      </c>
      <c r="AS26" s="1">
        <v>6.35</v>
      </c>
      <c r="AT26" s="1">
        <v>6.29</v>
      </c>
      <c r="AU26" s="4">
        <v>4.88</v>
      </c>
      <c r="AV26" s="1">
        <v>5.38</v>
      </c>
      <c r="AW26" s="1">
        <v>4.98</v>
      </c>
      <c r="AX26" s="4">
        <v>32.83</v>
      </c>
      <c r="AY26" s="4">
        <v>33.83</v>
      </c>
      <c r="AZ26" s="4">
        <v>32.56</v>
      </c>
      <c r="BA26" s="4">
        <v>72</v>
      </c>
      <c r="BB26" s="1">
        <v>68</v>
      </c>
      <c r="BC26" s="1">
        <v>77</v>
      </c>
      <c r="BD26" s="4">
        <v>74</v>
      </c>
      <c r="BE26" s="1">
        <v>71</v>
      </c>
      <c r="BF26" s="1">
        <v>78</v>
      </c>
      <c r="BG26" s="4">
        <v>97</v>
      </c>
      <c r="BH26" s="1">
        <v>90</v>
      </c>
      <c r="BI26" s="1">
        <v>93</v>
      </c>
      <c r="BJ26" s="4">
        <v>101</v>
      </c>
      <c r="BK26" s="1">
        <v>90</v>
      </c>
      <c r="BL26" s="1">
        <v>99</v>
      </c>
      <c r="BM26" s="4">
        <v>99</v>
      </c>
      <c r="BN26" s="1">
        <v>87</v>
      </c>
      <c r="BO26" s="1">
        <v>96</v>
      </c>
      <c r="BP26" s="4">
        <v>98</v>
      </c>
      <c r="BQ26" s="1">
        <v>90</v>
      </c>
      <c r="BR26" s="1">
        <v>95</v>
      </c>
      <c r="BS26" s="4">
        <v>80</v>
      </c>
      <c r="BT26" s="4">
        <f aca="true" t="shared" si="12" ref="BT26:BT44">(BA26+BG26+BM26)/(BS26*3)*100</f>
        <v>111.66666666666667</v>
      </c>
      <c r="BU26" s="4">
        <f aca="true" t="shared" si="13" ref="BU26:BU44">(BB26+BH26+BN26)/(BS26*3)*100</f>
        <v>102.08333333333333</v>
      </c>
      <c r="BV26" s="4">
        <f aca="true" t="shared" si="14" ref="BV26:BV44">(BC26+BI26+BO26)/(BS26*3)*100</f>
        <v>110.83333333333334</v>
      </c>
      <c r="BW26" s="4">
        <f aca="true" t="shared" si="15" ref="BW26:BW44">(BD26+BJ26+BP26)/(BS26*3)*100</f>
        <v>113.75</v>
      </c>
      <c r="BX26" s="4">
        <f aca="true" t="shared" si="16" ref="BX26:BX44">(BE26+BK26+BQ26)/(BS26*3)*100</f>
        <v>104.58333333333334</v>
      </c>
      <c r="BY26" s="4">
        <f aca="true" t="shared" si="17" ref="BY26:BY44">(BF26+BL26+BR26)/(BS26*3)*100</f>
        <v>113.33333333333333</v>
      </c>
    </row>
    <row r="27" spans="1:77" s="4" customFormat="1" ht="15.75">
      <c r="A27" s="16"/>
      <c r="B27" s="3">
        <v>2</v>
      </c>
      <c r="C27" s="4">
        <v>17</v>
      </c>
      <c r="D27" s="4">
        <v>4</v>
      </c>
      <c r="E27" s="4">
        <v>67.7</v>
      </c>
      <c r="F27" s="4">
        <v>71.10000000000001</v>
      </c>
      <c r="G27" s="4">
        <v>68.5</v>
      </c>
      <c r="H27" s="4">
        <v>175</v>
      </c>
      <c r="I27" s="4">
        <v>175</v>
      </c>
      <c r="J27" s="4">
        <v>175</v>
      </c>
      <c r="K27" s="4">
        <v>22.106122448979594</v>
      </c>
      <c r="L27" s="4">
        <v>23.216326530612246</v>
      </c>
      <c r="M27" s="4">
        <v>22.367346938775512</v>
      </c>
      <c r="N27" s="4">
        <v>11.2</v>
      </c>
      <c r="O27" s="4">
        <v>12.2</v>
      </c>
      <c r="P27" s="4">
        <v>11.4</v>
      </c>
      <c r="Q27" s="7">
        <v>19.5</v>
      </c>
      <c r="R27" s="7">
        <v>15.5</v>
      </c>
      <c r="S27" s="7">
        <v>19</v>
      </c>
      <c r="T27" s="1">
        <v>1680</v>
      </c>
      <c r="U27" s="1">
        <v>1320</v>
      </c>
      <c r="V27" s="4">
        <v>1640</v>
      </c>
      <c r="W27" s="4">
        <v>50.512</v>
      </c>
      <c r="X27" s="4">
        <v>47.488</v>
      </c>
      <c r="Y27" s="4">
        <v>50.176</v>
      </c>
      <c r="Z27" s="4">
        <v>37.5</v>
      </c>
      <c r="AA27" s="1">
        <v>34.4</v>
      </c>
      <c r="AB27" s="1">
        <v>36.300000000000004</v>
      </c>
      <c r="AC27" s="4">
        <v>237.99999999999994</v>
      </c>
      <c r="AD27" s="4">
        <v>206</v>
      </c>
      <c r="AE27" s="4">
        <v>249</v>
      </c>
      <c r="AF27" s="4">
        <v>611</v>
      </c>
      <c r="AG27" s="1">
        <v>549</v>
      </c>
      <c r="AH27" s="1">
        <v>613</v>
      </c>
      <c r="AI27" s="4">
        <v>0.9299999999999999</v>
      </c>
      <c r="AJ27" s="1">
        <v>1.05</v>
      </c>
      <c r="AK27" s="1">
        <v>0.99</v>
      </c>
      <c r="AL27" s="4">
        <v>1.62</v>
      </c>
      <c r="AM27" s="1">
        <v>1.74</v>
      </c>
      <c r="AN27" s="1">
        <v>1.63</v>
      </c>
      <c r="AO27" s="4">
        <v>2.98</v>
      </c>
      <c r="AP27" s="1">
        <v>3.18</v>
      </c>
      <c r="AQ27" s="1">
        <v>2.91</v>
      </c>
      <c r="AR27" s="4">
        <v>6.41</v>
      </c>
      <c r="AS27" s="1">
        <v>7.04</v>
      </c>
      <c r="AT27" s="1">
        <v>6.82</v>
      </c>
      <c r="AU27" s="4">
        <v>5.45</v>
      </c>
      <c r="AV27" s="1">
        <v>5.77</v>
      </c>
      <c r="AW27" s="1">
        <v>5.35</v>
      </c>
      <c r="AX27" s="4">
        <v>32.92</v>
      </c>
      <c r="AY27" s="4">
        <v>33.86</v>
      </c>
      <c r="AZ27" s="4">
        <v>32.49</v>
      </c>
      <c r="BA27" s="4">
        <v>72</v>
      </c>
      <c r="BB27" s="1">
        <v>65</v>
      </c>
      <c r="BC27" s="1">
        <v>71</v>
      </c>
      <c r="BD27" s="4">
        <v>71</v>
      </c>
      <c r="BE27" s="1">
        <v>64</v>
      </c>
      <c r="BF27" s="1">
        <v>79</v>
      </c>
      <c r="BG27" s="4">
        <v>93</v>
      </c>
      <c r="BH27" s="1">
        <v>83</v>
      </c>
      <c r="BI27" s="1">
        <v>93</v>
      </c>
      <c r="BJ27" s="4">
        <v>98</v>
      </c>
      <c r="BK27" s="1">
        <v>91</v>
      </c>
      <c r="BL27" s="1">
        <v>93</v>
      </c>
      <c r="BM27" s="4">
        <v>101</v>
      </c>
      <c r="BN27" s="1">
        <v>87</v>
      </c>
      <c r="BO27" s="1">
        <v>99</v>
      </c>
      <c r="BP27" s="4">
        <v>104</v>
      </c>
      <c r="BQ27" s="1">
        <v>90</v>
      </c>
      <c r="BR27" s="1">
        <v>100</v>
      </c>
      <c r="BS27" s="4">
        <v>82</v>
      </c>
      <c r="BT27" s="4">
        <f t="shared" si="12"/>
        <v>108.130081300813</v>
      </c>
      <c r="BU27" s="4">
        <f t="shared" si="13"/>
        <v>95.52845528455285</v>
      </c>
      <c r="BV27" s="4">
        <f t="shared" si="14"/>
        <v>106.91056910569105</v>
      </c>
      <c r="BW27" s="4">
        <f t="shared" si="15"/>
        <v>110.97560975609757</v>
      </c>
      <c r="BX27" s="4">
        <f t="shared" si="16"/>
        <v>99.59349593495935</v>
      </c>
      <c r="BY27" s="4">
        <f t="shared" si="17"/>
        <v>110.56910569105692</v>
      </c>
    </row>
    <row r="28" spans="1:77" s="4" customFormat="1" ht="15.75">
      <c r="A28" s="16"/>
      <c r="B28" s="3">
        <v>2</v>
      </c>
      <c r="C28" s="4">
        <v>16</v>
      </c>
      <c r="D28" s="4">
        <v>4</v>
      </c>
      <c r="E28" s="4">
        <v>58.5</v>
      </c>
      <c r="F28" s="4">
        <v>59.5</v>
      </c>
      <c r="G28" s="4">
        <v>59</v>
      </c>
      <c r="H28" s="4">
        <v>176</v>
      </c>
      <c r="I28" s="4">
        <v>176</v>
      </c>
      <c r="J28" s="4">
        <v>176</v>
      </c>
      <c r="K28" s="4">
        <v>18.885588842975206</v>
      </c>
      <c r="L28" s="4">
        <v>19.208419421487605</v>
      </c>
      <c r="M28" s="4">
        <v>19.047004132231404</v>
      </c>
      <c r="N28" s="4">
        <v>12.2</v>
      </c>
      <c r="O28" s="4">
        <v>16</v>
      </c>
      <c r="P28" s="4">
        <v>13.5</v>
      </c>
      <c r="Q28" s="7">
        <v>20.5</v>
      </c>
      <c r="R28" s="7">
        <v>16</v>
      </c>
      <c r="S28" s="7">
        <v>19.5</v>
      </c>
      <c r="T28" s="1">
        <v>1900</v>
      </c>
      <c r="U28" s="1">
        <v>1420</v>
      </c>
      <c r="V28" s="4">
        <v>1820</v>
      </c>
      <c r="W28" s="4">
        <v>52.36</v>
      </c>
      <c r="X28" s="4">
        <v>48.327999999999996</v>
      </c>
      <c r="Y28" s="4">
        <v>51.687999999999995</v>
      </c>
      <c r="Z28" s="4">
        <v>42.1</v>
      </c>
      <c r="AA28" s="1">
        <v>37.5</v>
      </c>
      <c r="AB28" s="1">
        <v>42.4</v>
      </c>
      <c r="AC28" s="4">
        <v>207.99999999999994</v>
      </c>
      <c r="AD28" s="4">
        <v>196</v>
      </c>
      <c r="AE28" s="4">
        <v>229</v>
      </c>
      <c r="AF28" s="4">
        <v>635</v>
      </c>
      <c r="AG28" s="1">
        <v>583</v>
      </c>
      <c r="AH28" s="1">
        <v>642</v>
      </c>
      <c r="AI28" s="4">
        <v>1.01</v>
      </c>
      <c r="AJ28" s="1">
        <v>1.06</v>
      </c>
      <c r="AK28" s="1">
        <v>0.99</v>
      </c>
      <c r="AL28" s="4">
        <v>1.53</v>
      </c>
      <c r="AM28" s="1">
        <v>1.75</v>
      </c>
      <c r="AN28" s="1">
        <v>1.6</v>
      </c>
      <c r="AO28" s="4">
        <v>2.94</v>
      </c>
      <c r="AP28" s="1">
        <v>3.13</v>
      </c>
      <c r="AQ28" s="1">
        <v>2.95</v>
      </c>
      <c r="AR28" s="4">
        <v>6.09</v>
      </c>
      <c r="AS28" s="1">
        <v>7.37</v>
      </c>
      <c r="AT28" s="1">
        <v>6.97</v>
      </c>
      <c r="AU28" s="4">
        <v>5.19</v>
      </c>
      <c r="AV28" s="1">
        <v>5.68</v>
      </c>
      <c r="AW28" s="1">
        <v>5.3</v>
      </c>
      <c r="AX28" s="4">
        <v>33.17</v>
      </c>
      <c r="AY28" s="4">
        <v>34.58</v>
      </c>
      <c r="AZ28" s="4">
        <v>32.97</v>
      </c>
      <c r="BA28" s="4">
        <v>88</v>
      </c>
      <c r="BB28" s="1">
        <v>74</v>
      </c>
      <c r="BC28" s="1">
        <v>82</v>
      </c>
      <c r="BD28" s="4">
        <v>79</v>
      </c>
      <c r="BE28" s="1">
        <v>81</v>
      </c>
      <c r="BF28" s="1">
        <v>77</v>
      </c>
      <c r="BG28" s="4">
        <v>102</v>
      </c>
      <c r="BH28" s="1">
        <v>90</v>
      </c>
      <c r="BI28" s="1">
        <v>104</v>
      </c>
      <c r="BJ28" s="4">
        <v>99</v>
      </c>
      <c r="BK28" s="1">
        <v>93</v>
      </c>
      <c r="BL28" s="1">
        <v>97</v>
      </c>
      <c r="BM28" s="4">
        <v>99</v>
      </c>
      <c r="BN28" s="1">
        <v>83</v>
      </c>
      <c r="BO28" s="1">
        <v>100</v>
      </c>
      <c r="BP28" s="4">
        <v>100</v>
      </c>
      <c r="BQ28" s="1">
        <v>90</v>
      </c>
      <c r="BR28" s="1">
        <v>98</v>
      </c>
      <c r="BS28" s="4">
        <v>86</v>
      </c>
      <c r="BT28" s="4">
        <f t="shared" si="12"/>
        <v>112.01550387596899</v>
      </c>
      <c r="BU28" s="4">
        <f t="shared" si="13"/>
        <v>95.73643410852713</v>
      </c>
      <c r="BV28" s="4">
        <f t="shared" si="14"/>
        <v>110.85271317829456</v>
      </c>
      <c r="BW28" s="4">
        <f t="shared" si="15"/>
        <v>107.75193798449611</v>
      </c>
      <c r="BX28" s="4">
        <f t="shared" si="16"/>
        <v>102.32558139534885</v>
      </c>
      <c r="BY28" s="4">
        <f t="shared" si="17"/>
        <v>105.4263565891473</v>
      </c>
    </row>
    <row r="29" spans="1:77" s="4" customFormat="1" ht="15.75">
      <c r="A29" s="16"/>
      <c r="B29" s="3">
        <v>2</v>
      </c>
      <c r="C29" s="4">
        <v>16</v>
      </c>
      <c r="D29" s="4">
        <v>4</v>
      </c>
      <c r="E29" s="4">
        <v>68.3</v>
      </c>
      <c r="F29" s="4">
        <v>71.7</v>
      </c>
      <c r="G29" s="4">
        <v>69.1</v>
      </c>
      <c r="H29" s="4">
        <v>178</v>
      </c>
      <c r="I29" s="4">
        <v>178</v>
      </c>
      <c r="J29" s="4">
        <v>178</v>
      </c>
      <c r="K29" s="4">
        <v>21.556621638681985</v>
      </c>
      <c r="L29" s="4">
        <v>22.629718469890165</v>
      </c>
      <c r="M29" s="4">
        <v>21.80911501073097</v>
      </c>
      <c r="N29" s="4">
        <v>9.7</v>
      </c>
      <c r="O29" s="4">
        <v>13.2</v>
      </c>
      <c r="P29" s="4">
        <v>11.6</v>
      </c>
      <c r="Q29" s="7">
        <v>20</v>
      </c>
      <c r="R29" s="7">
        <v>15</v>
      </c>
      <c r="S29" s="7">
        <v>19</v>
      </c>
      <c r="T29" s="1">
        <v>1760</v>
      </c>
      <c r="U29" s="1">
        <v>1180</v>
      </c>
      <c r="V29" s="4">
        <v>1620</v>
      </c>
      <c r="W29" s="4">
        <v>51.184</v>
      </c>
      <c r="X29" s="4">
        <v>46.312</v>
      </c>
      <c r="Y29" s="4">
        <v>50.007999999999996</v>
      </c>
      <c r="Z29" s="4">
        <v>35.7</v>
      </c>
      <c r="AA29" s="1">
        <v>33.7</v>
      </c>
      <c r="AB29" s="1">
        <v>36.2</v>
      </c>
      <c r="AC29" s="4">
        <v>213</v>
      </c>
      <c r="AD29" s="4">
        <v>171</v>
      </c>
      <c r="AE29" s="4">
        <v>214</v>
      </c>
      <c r="AF29" s="4">
        <v>583</v>
      </c>
      <c r="AG29" s="1">
        <v>553</v>
      </c>
      <c r="AH29" s="1">
        <v>579</v>
      </c>
      <c r="AI29" s="4">
        <v>0.95</v>
      </c>
      <c r="AJ29" s="1">
        <v>0.98</v>
      </c>
      <c r="AK29" s="1">
        <v>0.97</v>
      </c>
      <c r="AL29" s="4">
        <v>1.69</v>
      </c>
      <c r="AM29" s="1">
        <v>1.72</v>
      </c>
      <c r="AN29" s="1">
        <v>1.64</v>
      </c>
      <c r="AO29" s="4">
        <v>2.9699999999999998</v>
      </c>
      <c r="AP29" s="1">
        <v>3.13</v>
      </c>
      <c r="AQ29" s="1">
        <v>2.99</v>
      </c>
      <c r="AR29" s="4">
        <v>6.29</v>
      </c>
      <c r="AS29" s="1">
        <v>6.68</v>
      </c>
      <c r="AT29" s="1">
        <v>6.49</v>
      </c>
      <c r="AU29" s="4">
        <v>5</v>
      </c>
      <c r="AV29" s="1">
        <v>5.42</v>
      </c>
      <c r="AW29" s="1">
        <v>5.04</v>
      </c>
      <c r="AX29" s="4">
        <v>34.11</v>
      </c>
      <c r="AY29" s="4">
        <v>38.06</v>
      </c>
      <c r="AZ29" s="4">
        <v>35.16</v>
      </c>
      <c r="BA29" s="4">
        <v>74</v>
      </c>
      <c r="BB29" s="1">
        <v>68</v>
      </c>
      <c r="BC29" s="1">
        <v>71</v>
      </c>
      <c r="BD29" s="4">
        <v>60</v>
      </c>
      <c r="BE29" s="1">
        <v>59</v>
      </c>
      <c r="BF29" s="1">
        <v>62</v>
      </c>
      <c r="BG29" s="4">
        <v>89</v>
      </c>
      <c r="BH29" s="1">
        <v>83</v>
      </c>
      <c r="BI29" s="1">
        <v>84</v>
      </c>
      <c r="BJ29" s="4">
        <v>90</v>
      </c>
      <c r="BK29" s="1">
        <v>83</v>
      </c>
      <c r="BL29" s="1">
        <v>85</v>
      </c>
      <c r="BM29" s="4">
        <v>91</v>
      </c>
      <c r="BN29" s="1">
        <v>82</v>
      </c>
      <c r="BO29" s="1">
        <v>85</v>
      </c>
      <c r="BP29" s="4">
        <v>90</v>
      </c>
      <c r="BQ29" s="1">
        <v>83</v>
      </c>
      <c r="BR29" s="1">
        <v>88</v>
      </c>
      <c r="BS29" s="4">
        <v>85</v>
      </c>
      <c r="BT29" s="4">
        <f t="shared" si="12"/>
        <v>99.6078431372549</v>
      </c>
      <c r="BU29" s="4">
        <f t="shared" si="13"/>
        <v>91.37254901960785</v>
      </c>
      <c r="BV29" s="4">
        <f t="shared" si="14"/>
        <v>94.11764705882352</v>
      </c>
      <c r="BW29" s="4">
        <f t="shared" si="15"/>
        <v>94.11764705882352</v>
      </c>
      <c r="BX29" s="4">
        <f t="shared" si="16"/>
        <v>88.23529411764706</v>
      </c>
      <c r="BY29" s="4">
        <f t="shared" si="17"/>
        <v>92.15686274509804</v>
      </c>
    </row>
    <row r="30" spans="1:77" s="4" customFormat="1" ht="15.75">
      <c r="A30" s="16"/>
      <c r="B30" s="3">
        <v>2</v>
      </c>
      <c r="C30" s="4">
        <v>17</v>
      </c>
      <c r="D30" s="4">
        <v>3</v>
      </c>
      <c r="E30" s="4">
        <v>70.9</v>
      </c>
      <c r="F30" s="4">
        <v>73.3</v>
      </c>
      <c r="G30" s="4">
        <v>71.1</v>
      </c>
      <c r="H30" s="4">
        <v>165</v>
      </c>
      <c r="I30" s="4">
        <v>165</v>
      </c>
      <c r="J30" s="4">
        <v>165</v>
      </c>
      <c r="K30" s="4">
        <v>26.042240587695137</v>
      </c>
      <c r="L30" s="4">
        <v>26.923783287419653</v>
      </c>
      <c r="M30" s="4">
        <v>26.11570247933884</v>
      </c>
      <c r="N30" s="4">
        <v>10.8</v>
      </c>
      <c r="O30" s="4">
        <v>15.5</v>
      </c>
      <c r="P30" s="4">
        <v>11.5</v>
      </c>
      <c r="Q30" s="7">
        <v>20.5</v>
      </c>
      <c r="R30" s="7">
        <v>17</v>
      </c>
      <c r="S30" s="7">
        <v>19.5</v>
      </c>
      <c r="T30" s="1">
        <v>1920</v>
      </c>
      <c r="U30" s="1">
        <v>1400</v>
      </c>
      <c r="V30" s="4">
        <v>1820</v>
      </c>
      <c r="W30" s="4">
        <v>52.528</v>
      </c>
      <c r="X30" s="4">
        <v>48.16</v>
      </c>
      <c r="Y30" s="4">
        <v>51.687999999999995</v>
      </c>
      <c r="Z30" s="4">
        <v>41.4</v>
      </c>
      <c r="AA30" s="1">
        <v>33.3</v>
      </c>
      <c r="AB30" s="1">
        <v>41.3</v>
      </c>
      <c r="AC30" s="4">
        <v>223.99999999999994</v>
      </c>
      <c r="AD30" s="4">
        <v>173</v>
      </c>
      <c r="AE30" s="4">
        <v>229</v>
      </c>
      <c r="AF30" s="4">
        <v>613</v>
      </c>
      <c r="AG30" s="1">
        <v>536</v>
      </c>
      <c r="AH30" s="1">
        <v>605</v>
      </c>
      <c r="AI30" s="4">
        <v>0.85</v>
      </c>
      <c r="AJ30" s="1">
        <v>0.98</v>
      </c>
      <c r="AK30" s="1">
        <v>0.9</v>
      </c>
      <c r="AL30" s="4">
        <v>1.58</v>
      </c>
      <c r="AM30" s="1">
        <v>1.77</v>
      </c>
      <c r="AN30" s="1">
        <v>1.59</v>
      </c>
      <c r="AO30" s="4">
        <v>2.79</v>
      </c>
      <c r="AP30" s="1">
        <v>3.07</v>
      </c>
      <c r="AQ30" s="1">
        <v>2.91</v>
      </c>
      <c r="AR30" s="4">
        <v>7.13</v>
      </c>
      <c r="AS30" s="1">
        <v>7.45</v>
      </c>
      <c r="AT30" s="1">
        <v>7.28</v>
      </c>
      <c r="AU30" s="4">
        <v>5.43</v>
      </c>
      <c r="AV30" s="1">
        <v>5.85</v>
      </c>
      <c r="AW30" s="1">
        <v>5.49</v>
      </c>
      <c r="AX30" s="4">
        <v>32.74</v>
      </c>
      <c r="AY30" s="4">
        <v>36.88</v>
      </c>
      <c r="AZ30" s="4">
        <v>33.94</v>
      </c>
      <c r="BA30" s="4">
        <v>88</v>
      </c>
      <c r="BB30" s="1">
        <v>80</v>
      </c>
      <c r="BC30" s="1">
        <v>87</v>
      </c>
      <c r="BD30" s="4">
        <v>82</v>
      </c>
      <c r="BE30" s="1">
        <v>71</v>
      </c>
      <c r="BF30" s="1">
        <v>84</v>
      </c>
      <c r="BG30" s="4">
        <v>102</v>
      </c>
      <c r="BH30" s="1">
        <v>88</v>
      </c>
      <c r="BI30" s="1">
        <v>106</v>
      </c>
      <c r="BJ30" s="4">
        <v>100</v>
      </c>
      <c r="BK30" s="1">
        <v>90</v>
      </c>
      <c r="BL30" s="1">
        <v>97</v>
      </c>
      <c r="BM30" s="4">
        <v>99</v>
      </c>
      <c r="BN30" s="1">
        <v>80</v>
      </c>
      <c r="BO30" s="1">
        <v>103</v>
      </c>
      <c r="BP30" s="4">
        <v>98</v>
      </c>
      <c r="BQ30" s="1">
        <v>89</v>
      </c>
      <c r="BR30" s="1">
        <v>96</v>
      </c>
      <c r="BS30" s="4">
        <v>84</v>
      </c>
      <c r="BT30" s="4">
        <f t="shared" si="12"/>
        <v>114.68253968253967</v>
      </c>
      <c r="BU30" s="4">
        <f t="shared" si="13"/>
        <v>98.4126984126984</v>
      </c>
      <c r="BV30" s="4">
        <f t="shared" si="14"/>
        <v>117.46031746031747</v>
      </c>
      <c r="BW30" s="4">
        <f t="shared" si="15"/>
        <v>111.11111111111111</v>
      </c>
      <c r="BX30" s="4">
        <f t="shared" si="16"/>
        <v>99.20634920634922</v>
      </c>
      <c r="BY30" s="4">
        <f t="shared" si="17"/>
        <v>109.92063492063492</v>
      </c>
    </row>
    <row r="31" spans="1:77" s="4" customFormat="1" ht="15.75">
      <c r="A31" s="16"/>
      <c r="B31" s="3">
        <v>2</v>
      </c>
      <c r="C31" s="4">
        <v>16</v>
      </c>
      <c r="D31" s="4">
        <v>5</v>
      </c>
      <c r="E31" s="4">
        <v>72.9</v>
      </c>
      <c r="F31" s="4">
        <v>76.3</v>
      </c>
      <c r="G31" s="4">
        <v>73.3</v>
      </c>
      <c r="H31" s="4">
        <v>170</v>
      </c>
      <c r="I31" s="4">
        <v>170</v>
      </c>
      <c r="J31" s="4">
        <v>170</v>
      </c>
      <c r="K31" s="4">
        <v>25.224913494809687</v>
      </c>
      <c r="L31" s="4">
        <v>26.40138408304498</v>
      </c>
      <c r="M31" s="4">
        <v>25.363321799307958</v>
      </c>
      <c r="N31" s="4">
        <v>13.7</v>
      </c>
      <c r="O31" s="4">
        <v>14.7</v>
      </c>
      <c r="P31" s="4">
        <v>14.2</v>
      </c>
      <c r="Q31" s="7">
        <v>21</v>
      </c>
      <c r="R31" s="7">
        <v>17.5</v>
      </c>
      <c r="S31" s="7">
        <v>20</v>
      </c>
      <c r="T31" s="1">
        <v>2220</v>
      </c>
      <c r="U31" s="1">
        <v>1780</v>
      </c>
      <c r="V31" s="4">
        <v>2120</v>
      </c>
      <c r="W31" s="4">
        <v>55.048</v>
      </c>
      <c r="X31" s="4">
        <v>51.352</v>
      </c>
      <c r="Y31" s="4">
        <v>54.208</v>
      </c>
      <c r="Z31" s="4">
        <v>42</v>
      </c>
      <c r="AA31" s="1">
        <v>40.5</v>
      </c>
      <c r="AB31" s="1">
        <v>42.800000000000004</v>
      </c>
      <c r="AC31" s="4">
        <v>217.99999999999994</v>
      </c>
      <c r="AD31" s="4">
        <v>164</v>
      </c>
      <c r="AE31" s="4">
        <v>210</v>
      </c>
      <c r="AF31" s="4">
        <v>612</v>
      </c>
      <c r="AG31" s="1">
        <v>536</v>
      </c>
      <c r="AH31" s="1">
        <v>602</v>
      </c>
      <c r="AI31" s="4">
        <v>0.94</v>
      </c>
      <c r="AJ31" s="1">
        <v>1.01</v>
      </c>
      <c r="AK31" s="1">
        <v>0.97</v>
      </c>
      <c r="AL31" s="4">
        <v>1.69</v>
      </c>
      <c r="AM31" s="1">
        <v>1.75</v>
      </c>
      <c r="AN31" s="1">
        <v>1.64</v>
      </c>
      <c r="AO31" s="4">
        <v>2.79</v>
      </c>
      <c r="AP31" s="1">
        <v>2.91</v>
      </c>
      <c r="AQ31" s="1">
        <v>2.86</v>
      </c>
      <c r="AR31" s="4">
        <v>6.34</v>
      </c>
      <c r="AS31" s="1">
        <v>6.65</v>
      </c>
      <c r="AT31" s="1">
        <v>6.53</v>
      </c>
      <c r="AU31" s="4">
        <v>5</v>
      </c>
      <c r="AV31" s="1">
        <v>5.49</v>
      </c>
      <c r="AW31" s="1">
        <v>5.11</v>
      </c>
      <c r="AX31" s="4">
        <v>32.7</v>
      </c>
      <c r="AY31" s="4">
        <v>34.31</v>
      </c>
      <c r="AZ31" s="4">
        <v>31.33</v>
      </c>
      <c r="BA31" s="4">
        <v>85</v>
      </c>
      <c r="BB31" s="1">
        <v>77</v>
      </c>
      <c r="BC31" s="1">
        <v>83</v>
      </c>
      <c r="BD31" s="4">
        <v>76</v>
      </c>
      <c r="BE31" s="1">
        <v>73</v>
      </c>
      <c r="BF31" s="1">
        <v>79</v>
      </c>
      <c r="BG31" s="4">
        <v>103</v>
      </c>
      <c r="BH31" s="1">
        <v>95</v>
      </c>
      <c r="BI31" s="1">
        <v>100</v>
      </c>
      <c r="BJ31" s="4">
        <v>102</v>
      </c>
      <c r="BK31" s="1">
        <v>90</v>
      </c>
      <c r="BL31" s="1">
        <v>101</v>
      </c>
      <c r="BM31" s="4">
        <v>102</v>
      </c>
      <c r="BN31" s="1">
        <v>90</v>
      </c>
      <c r="BO31" s="1">
        <v>98</v>
      </c>
      <c r="BP31" s="4">
        <v>101</v>
      </c>
      <c r="BQ31" s="1">
        <v>95</v>
      </c>
      <c r="BR31" s="1">
        <v>99</v>
      </c>
      <c r="BS31" s="4">
        <v>84</v>
      </c>
      <c r="BT31" s="4">
        <f t="shared" si="12"/>
        <v>115.07936507936508</v>
      </c>
      <c r="BU31" s="4">
        <f t="shared" si="13"/>
        <v>103.96825396825398</v>
      </c>
      <c r="BV31" s="4">
        <f t="shared" si="14"/>
        <v>111.5079365079365</v>
      </c>
      <c r="BW31" s="4">
        <f t="shared" si="15"/>
        <v>110.71428571428572</v>
      </c>
      <c r="BX31" s="4">
        <f t="shared" si="16"/>
        <v>102.38095238095238</v>
      </c>
      <c r="BY31" s="4">
        <f t="shared" si="17"/>
        <v>110.71428571428572</v>
      </c>
    </row>
    <row r="32" spans="1:77" s="4" customFormat="1" ht="15.75">
      <c r="A32" s="16"/>
      <c r="B32" s="3">
        <v>2</v>
      </c>
      <c r="C32" s="4">
        <v>16</v>
      </c>
      <c r="D32" s="4">
        <v>4</v>
      </c>
      <c r="E32" s="4">
        <v>53.2</v>
      </c>
      <c r="F32" s="4">
        <v>54.900000000000006</v>
      </c>
      <c r="G32" s="4">
        <v>53</v>
      </c>
      <c r="H32" s="4">
        <v>171</v>
      </c>
      <c r="I32" s="4">
        <v>171</v>
      </c>
      <c r="J32" s="4">
        <v>171</v>
      </c>
      <c r="K32" s="4">
        <v>18.19363222871995</v>
      </c>
      <c r="L32" s="4">
        <v>18.775007694675285</v>
      </c>
      <c r="M32" s="4">
        <v>18.125235115078144</v>
      </c>
      <c r="N32" s="4">
        <v>11.6</v>
      </c>
      <c r="O32" s="4">
        <v>15.8</v>
      </c>
      <c r="P32" s="4">
        <v>12.8</v>
      </c>
      <c r="Q32" s="7">
        <v>18.5</v>
      </c>
      <c r="R32" s="7">
        <v>15</v>
      </c>
      <c r="S32" s="7">
        <v>18</v>
      </c>
      <c r="T32" s="1">
        <v>1660</v>
      </c>
      <c r="U32" s="1">
        <v>1320</v>
      </c>
      <c r="V32" s="4">
        <v>1620</v>
      </c>
      <c r="W32" s="4">
        <v>50.343999999999994</v>
      </c>
      <c r="X32" s="4">
        <v>47.488</v>
      </c>
      <c r="Y32" s="4">
        <v>50.007999999999996</v>
      </c>
      <c r="Z32" s="4">
        <v>42.2</v>
      </c>
      <c r="AA32" s="1">
        <v>39.7</v>
      </c>
      <c r="AB32" s="1">
        <v>42.5</v>
      </c>
      <c r="AC32" s="4">
        <v>223</v>
      </c>
      <c r="AD32" s="4">
        <v>177</v>
      </c>
      <c r="AE32" s="4">
        <v>217</v>
      </c>
      <c r="AF32" s="4">
        <v>638</v>
      </c>
      <c r="AG32" s="1">
        <v>615</v>
      </c>
      <c r="AH32" s="1">
        <v>634</v>
      </c>
      <c r="AI32" s="4">
        <v>0.95</v>
      </c>
      <c r="AJ32" s="1">
        <v>1.0999999999999999</v>
      </c>
      <c r="AK32" s="1">
        <v>0.9199999999999999</v>
      </c>
      <c r="AL32" s="4">
        <v>1.69</v>
      </c>
      <c r="AM32" s="1">
        <v>1.71</v>
      </c>
      <c r="AN32" s="1">
        <v>1.69</v>
      </c>
      <c r="AO32" s="4">
        <v>2.84</v>
      </c>
      <c r="AP32" s="1">
        <v>2.98</v>
      </c>
      <c r="AQ32" s="1">
        <v>2.87</v>
      </c>
      <c r="AR32" s="4">
        <v>6.22</v>
      </c>
      <c r="AS32" s="1">
        <v>6.44</v>
      </c>
      <c r="AT32" s="1">
        <v>6.26</v>
      </c>
      <c r="AU32" s="4">
        <v>5.11</v>
      </c>
      <c r="AV32" s="1">
        <v>5.4</v>
      </c>
      <c r="AW32" s="1">
        <v>5.17</v>
      </c>
      <c r="AX32" s="4">
        <v>30.509999999999998</v>
      </c>
      <c r="AY32" s="4">
        <v>34.84</v>
      </c>
      <c r="AZ32" s="4">
        <v>31.13</v>
      </c>
      <c r="BA32" s="4">
        <v>80</v>
      </c>
      <c r="BB32" s="1">
        <v>70</v>
      </c>
      <c r="BC32" s="1">
        <v>81</v>
      </c>
      <c r="BD32" s="4">
        <v>82</v>
      </c>
      <c r="BE32" s="1">
        <v>70</v>
      </c>
      <c r="BF32" s="1">
        <v>84</v>
      </c>
      <c r="BG32" s="4">
        <v>109</v>
      </c>
      <c r="BH32" s="1">
        <v>103</v>
      </c>
      <c r="BI32" s="1">
        <v>104</v>
      </c>
      <c r="BJ32" s="4">
        <v>109</v>
      </c>
      <c r="BK32" s="1">
        <v>100</v>
      </c>
      <c r="BL32" s="1">
        <v>105</v>
      </c>
      <c r="BM32" s="4">
        <v>106</v>
      </c>
      <c r="BN32" s="1">
        <v>98</v>
      </c>
      <c r="BO32" s="1">
        <v>98</v>
      </c>
      <c r="BP32" s="4">
        <v>107</v>
      </c>
      <c r="BQ32" s="1">
        <v>98</v>
      </c>
      <c r="BR32" s="1">
        <v>104</v>
      </c>
      <c r="BS32" s="4">
        <v>83</v>
      </c>
      <c r="BT32" s="4">
        <f t="shared" si="12"/>
        <v>118.47389558232932</v>
      </c>
      <c r="BU32" s="4">
        <f t="shared" si="13"/>
        <v>108.83534136546184</v>
      </c>
      <c r="BV32" s="4">
        <f t="shared" si="14"/>
        <v>113.65461847389557</v>
      </c>
      <c r="BW32" s="4">
        <f t="shared" si="15"/>
        <v>119.67871485943775</v>
      </c>
      <c r="BX32" s="4">
        <f t="shared" si="16"/>
        <v>107.63052208835342</v>
      </c>
      <c r="BY32" s="4">
        <f t="shared" si="17"/>
        <v>117.67068273092369</v>
      </c>
    </row>
    <row r="33" spans="1:77" s="4" customFormat="1" ht="15.75">
      <c r="A33" s="16"/>
      <c r="B33" s="3">
        <v>2</v>
      </c>
      <c r="C33" s="4">
        <v>16</v>
      </c>
      <c r="D33" s="4">
        <v>3</v>
      </c>
      <c r="E33" s="4">
        <v>62.9</v>
      </c>
      <c r="F33" s="4">
        <v>64.6</v>
      </c>
      <c r="G33" s="4">
        <v>61.4</v>
      </c>
      <c r="H33" s="4">
        <v>169</v>
      </c>
      <c r="I33" s="4">
        <v>169</v>
      </c>
      <c r="J33" s="4">
        <v>169</v>
      </c>
      <c r="K33" s="4">
        <v>22.023038409019293</v>
      </c>
      <c r="L33" s="4">
        <v>22.61825566331711</v>
      </c>
      <c r="M33" s="4">
        <v>21.497846714050628</v>
      </c>
      <c r="N33" s="4">
        <v>12.5</v>
      </c>
      <c r="O33" s="4">
        <v>14.5</v>
      </c>
      <c r="P33" s="4">
        <v>12.9</v>
      </c>
      <c r="Q33" s="7">
        <v>16.5</v>
      </c>
      <c r="R33" s="7">
        <v>14.5</v>
      </c>
      <c r="S33" s="7">
        <v>15.5</v>
      </c>
      <c r="T33" s="1">
        <v>1300</v>
      </c>
      <c r="U33" s="1">
        <v>1060</v>
      </c>
      <c r="V33" s="4">
        <v>1240</v>
      </c>
      <c r="W33" s="4">
        <v>47.32</v>
      </c>
      <c r="X33" s="4">
        <v>45.304</v>
      </c>
      <c r="Y33" s="4">
        <v>46.815999999999995</v>
      </c>
      <c r="Z33" s="4">
        <v>40.8</v>
      </c>
      <c r="AA33" s="1">
        <v>36.4</v>
      </c>
      <c r="AB33" s="1">
        <v>39.1</v>
      </c>
      <c r="AC33" s="4">
        <v>199.99999999999997</v>
      </c>
      <c r="AD33" s="4">
        <v>181</v>
      </c>
      <c r="AE33" s="4">
        <v>216</v>
      </c>
      <c r="AF33" s="4">
        <v>557</v>
      </c>
      <c r="AG33" s="1">
        <v>486</v>
      </c>
      <c r="AH33" s="1">
        <v>542</v>
      </c>
      <c r="AI33" s="4">
        <v>0.97</v>
      </c>
      <c r="AJ33" s="1">
        <v>1.0999999999999999</v>
      </c>
      <c r="AK33" s="1">
        <v>1</v>
      </c>
      <c r="AL33" s="4">
        <v>1.65</v>
      </c>
      <c r="AM33" s="1">
        <v>1.75</v>
      </c>
      <c r="AN33" s="1">
        <v>1.59</v>
      </c>
      <c r="AO33" s="4">
        <v>2.89</v>
      </c>
      <c r="AP33" s="1">
        <v>3.08</v>
      </c>
      <c r="AQ33" s="1">
        <v>2.95</v>
      </c>
      <c r="AR33" s="4">
        <v>6.98</v>
      </c>
      <c r="AS33" s="1">
        <v>7.38</v>
      </c>
      <c r="AT33" s="1">
        <v>7.12</v>
      </c>
      <c r="AU33" s="4">
        <v>5.13</v>
      </c>
      <c r="AV33" s="1">
        <v>5.72</v>
      </c>
      <c r="AW33" s="1">
        <v>5.26</v>
      </c>
      <c r="AX33" s="4">
        <v>35.44</v>
      </c>
      <c r="AY33" s="4">
        <v>36.07</v>
      </c>
      <c r="AZ33" s="4">
        <v>34.57</v>
      </c>
      <c r="BA33" s="4">
        <v>75</v>
      </c>
      <c r="BB33" s="1">
        <v>68</v>
      </c>
      <c r="BC33" s="1">
        <v>72</v>
      </c>
      <c r="BD33" s="4">
        <v>74</v>
      </c>
      <c r="BE33" s="1">
        <v>70</v>
      </c>
      <c r="BF33" s="1">
        <v>74</v>
      </c>
      <c r="BG33" s="4">
        <v>103</v>
      </c>
      <c r="BH33" s="1">
        <v>91</v>
      </c>
      <c r="BI33" s="1">
        <v>105</v>
      </c>
      <c r="BJ33" s="4">
        <v>95</v>
      </c>
      <c r="BK33" s="1">
        <v>90</v>
      </c>
      <c r="BL33" s="1">
        <v>98</v>
      </c>
      <c r="BM33" s="4">
        <v>107</v>
      </c>
      <c r="BN33" s="1">
        <v>93</v>
      </c>
      <c r="BO33" s="1">
        <v>105</v>
      </c>
      <c r="BP33" s="4">
        <v>110</v>
      </c>
      <c r="BQ33" s="1">
        <v>102</v>
      </c>
      <c r="BR33" s="1">
        <v>106</v>
      </c>
      <c r="BS33" s="4">
        <v>85</v>
      </c>
      <c r="BT33" s="4">
        <f t="shared" si="12"/>
        <v>111.76470588235294</v>
      </c>
      <c r="BU33" s="4">
        <f t="shared" si="13"/>
        <v>98.82352941176471</v>
      </c>
      <c r="BV33" s="4">
        <f t="shared" si="14"/>
        <v>110.58823529411765</v>
      </c>
      <c r="BW33" s="4">
        <f t="shared" si="15"/>
        <v>109.41176470588236</v>
      </c>
      <c r="BX33" s="4">
        <f t="shared" si="16"/>
        <v>102.74509803921568</v>
      </c>
      <c r="BY33" s="4">
        <f t="shared" si="17"/>
        <v>109.01960784313725</v>
      </c>
    </row>
    <row r="34" spans="1:77" s="4" customFormat="1" ht="15.75">
      <c r="A34" s="16"/>
      <c r="B34" s="3">
        <v>2</v>
      </c>
      <c r="C34" s="4">
        <v>17</v>
      </c>
      <c r="D34" s="4">
        <v>4</v>
      </c>
      <c r="E34" s="4">
        <v>69.1</v>
      </c>
      <c r="F34" s="4">
        <v>73.10000000000001</v>
      </c>
      <c r="G34" s="4">
        <v>70.4</v>
      </c>
      <c r="H34" s="4">
        <v>160</v>
      </c>
      <c r="I34" s="4">
        <v>160</v>
      </c>
      <c r="J34" s="4">
        <v>160</v>
      </c>
      <c r="K34" s="4">
        <v>26.992187499999996</v>
      </c>
      <c r="L34" s="4">
        <v>28.554687500000004</v>
      </c>
      <c r="M34" s="4">
        <v>27.500000000000004</v>
      </c>
      <c r="N34" s="4">
        <v>12</v>
      </c>
      <c r="O34" s="4">
        <v>16.3</v>
      </c>
      <c r="P34" s="4">
        <v>13.4</v>
      </c>
      <c r="Q34" s="7">
        <v>21</v>
      </c>
      <c r="R34" s="7">
        <v>16.5</v>
      </c>
      <c r="S34" s="7">
        <v>20</v>
      </c>
      <c r="T34" s="1">
        <v>1940</v>
      </c>
      <c r="U34" s="1">
        <v>1480</v>
      </c>
      <c r="V34" s="4">
        <v>1820</v>
      </c>
      <c r="W34" s="4">
        <v>52.696</v>
      </c>
      <c r="X34" s="4">
        <v>48.831999999999994</v>
      </c>
      <c r="Y34" s="4">
        <v>51.687999999999995</v>
      </c>
      <c r="Z34" s="4">
        <v>45.9</v>
      </c>
      <c r="AA34" s="1">
        <v>41.7</v>
      </c>
      <c r="AB34" s="1">
        <v>44.2</v>
      </c>
      <c r="AC34" s="4">
        <v>225</v>
      </c>
      <c r="AD34" s="4">
        <v>194</v>
      </c>
      <c r="AE34" s="4">
        <v>232</v>
      </c>
      <c r="AF34" s="4">
        <v>627</v>
      </c>
      <c r="AG34" s="1">
        <v>543</v>
      </c>
      <c r="AH34" s="1">
        <v>645</v>
      </c>
      <c r="AI34" s="4">
        <v>0.98</v>
      </c>
      <c r="AJ34" s="1">
        <v>1.03</v>
      </c>
      <c r="AK34" s="1">
        <v>1</v>
      </c>
      <c r="AL34" s="4">
        <v>1.64</v>
      </c>
      <c r="AM34" s="1">
        <v>1.85</v>
      </c>
      <c r="AN34" s="1">
        <v>1.67</v>
      </c>
      <c r="AO34" s="4">
        <v>2.89</v>
      </c>
      <c r="AP34" s="1">
        <v>3.16</v>
      </c>
      <c r="AQ34" s="1">
        <v>3</v>
      </c>
      <c r="AR34" s="4">
        <v>6.45</v>
      </c>
      <c r="AS34" s="1">
        <v>6.65</v>
      </c>
      <c r="AT34" s="1">
        <v>6.51</v>
      </c>
      <c r="AU34" s="4">
        <v>5.35</v>
      </c>
      <c r="AV34" s="1">
        <v>5.55</v>
      </c>
      <c r="AW34" s="1">
        <v>5.22</v>
      </c>
      <c r="AX34" s="4">
        <v>34.72</v>
      </c>
      <c r="AY34" s="4">
        <v>35.54</v>
      </c>
      <c r="AZ34" s="4">
        <v>34.6</v>
      </c>
      <c r="BA34" s="4">
        <v>82</v>
      </c>
      <c r="BB34" s="1">
        <v>75</v>
      </c>
      <c r="BC34" s="1">
        <v>80</v>
      </c>
      <c r="BD34" s="4">
        <v>80</v>
      </c>
      <c r="BE34" s="1">
        <v>68</v>
      </c>
      <c r="BF34" s="1">
        <v>82</v>
      </c>
      <c r="BG34" s="4">
        <v>99</v>
      </c>
      <c r="BH34" s="1">
        <v>90</v>
      </c>
      <c r="BI34" s="1">
        <v>98</v>
      </c>
      <c r="BJ34" s="4">
        <v>99</v>
      </c>
      <c r="BK34" s="1">
        <v>88</v>
      </c>
      <c r="BL34" s="1">
        <v>97</v>
      </c>
      <c r="BM34" s="4">
        <v>106</v>
      </c>
      <c r="BN34" s="1">
        <v>91</v>
      </c>
      <c r="BO34" s="1">
        <v>106</v>
      </c>
      <c r="BP34" s="4">
        <v>103</v>
      </c>
      <c r="BQ34" s="1">
        <v>88</v>
      </c>
      <c r="BR34" s="1">
        <v>106</v>
      </c>
      <c r="BS34" s="4">
        <v>85</v>
      </c>
      <c r="BT34" s="4">
        <f t="shared" si="12"/>
        <v>112.54901960784314</v>
      </c>
      <c r="BU34" s="4">
        <f t="shared" si="13"/>
        <v>100.3921568627451</v>
      </c>
      <c r="BV34" s="4">
        <f t="shared" si="14"/>
        <v>111.37254901960785</v>
      </c>
      <c r="BW34" s="4">
        <f t="shared" si="15"/>
        <v>110.58823529411765</v>
      </c>
      <c r="BX34" s="4">
        <f t="shared" si="16"/>
        <v>95.68627450980392</v>
      </c>
      <c r="BY34" s="4">
        <f t="shared" si="17"/>
        <v>111.76470588235294</v>
      </c>
    </row>
    <row r="35" spans="1:77" s="4" customFormat="1" ht="15.75">
      <c r="A35" s="16"/>
      <c r="B35" s="3">
        <v>2</v>
      </c>
      <c r="C35" s="4">
        <v>17</v>
      </c>
      <c r="D35" s="4">
        <v>4</v>
      </c>
      <c r="E35" s="4">
        <v>67.5</v>
      </c>
      <c r="F35" s="4">
        <v>68.60000000000001</v>
      </c>
      <c r="G35" s="4">
        <v>67.9</v>
      </c>
      <c r="H35" s="4">
        <v>170</v>
      </c>
      <c r="I35" s="4">
        <v>170</v>
      </c>
      <c r="J35" s="4">
        <v>170</v>
      </c>
      <c r="K35" s="4">
        <v>23.356401384083043</v>
      </c>
      <c r="L35" s="4">
        <v>23.737024221453293</v>
      </c>
      <c r="M35" s="4">
        <v>23.49480968858132</v>
      </c>
      <c r="N35" s="4">
        <v>12.6</v>
      </c>
      <c r="O35" s="4">
        <v>14.6</v>
      </c>
      <c r="P35" s="4">
        <v>13.1</v>
      </c>
      <c r="Q35" s="7">
        <v>20</v>
      </c>
      <c r="R35" s="7">
        <v>16</v>
      </c>
      <c r="S35" s="7">
        <v>19</v>
      </c>
      <c r="T35" s="1">
        <v>1880</v>
      </c>
      <c r="U35" s="1">
        <v>1360</v>
      </c>
      <c r="V35" s="4">
        <v>1800</v>
      </c>
      <c r="W35" s="4">
        <v>52.192</v>
      </c>
      <c r="X35" s="4">
        <v>47.824</v>
      </c>
      <c r="Y35" s="4">
        <v>51.519999999999996</v>
      </c>
      <c r="Z35" s="4">
        <v>50.8</v>
      </c>
      <c r="AA35" s="1">
        <v>44.7</v>
      </c>
      <c r="AB35" s="1">
        <v>49</v>
      </c>
      <c r="AC35" s="4">
        <v>216.99999999999994</v>
      </c>
      <c r="AD35" s="4">
        <v>195</v>
      </c>
      <c r="AE35" s="4">
        <v>229</v>
      </c>
      <c r="AF35" s="4">
        <v>639</v>
      </c>
      <c r="AG35" s="1">
        <v>580</v>
      </c>
      <c r="AH35" s="1">
        <v>640</v>
      </c>
      <c r="AI35" s="4">
        <v>0.9299999999999999</v>
      </c>
      <c r="AJ35" s="1">
        <v>1.13</v>
      </c>
      <c r="AK35" s="1">
        <v>1.03</v>
      </c>
      <c r="AL35" s="4">
        <v>1.66</v>
      </c>
      <c r="AM35" s="1">
        <v>1.81</v>
      </c>
      <c r="AN35" s="1">
        <v>1.68</v>
      </c>
      <c r="AO35" s="4">
        <v>2.81</v>
      </c>
      <c r="AP35" s="1">
        <v>3.13</v>
      </c>
      <c r="AQ35" s="1">
        <v>2.93</v>
      </c>
      <c r="AR35" s="4">
        <v>6.46</v>
      </c>
      <c r="AS35" s="1">
        <v>6.7</v>
      </c>
      <c r="AT35" s="1">
        <v>6.57</v>
      </c>
      <c r="AU35" s="4">
        <v>5.11</v>
      </c>
      <c r="AV35" s="1">
        <v>5.48</v>
      </c>
      <c r="AW35" s="1">
        <v>5.11</v>
      </c>
      <c r="AX35" s="4">
        <v>31.880000000000003</v>
      </c>
      <c r="AY35" s="4">
        <v>33.23</v>
      </c>
      <c r="AZ35" s="4">
        <v>31.46</v>
      </c>
      <c r="BA35" s="4">
        <v>70</v>
      </c>
      <c r="BB35" s="1">
        <v>60</v>
      </c>
      <c r="BC35" s="1">
        <v>70</v>
      </c>
      <c r="BD35" s="4">
        <v>68</v>
      </c>
      <c r="BE35" s="1">
        <v>60</v>
      </c>
      <c r="BF35" s="1">
        <v>69</v>
      </c>
      <c r="BG35" s="4">
        <v>95</v>
      </c>
      <c r="BH35" s="1">
        <v>87</v>
      </c>
      <c r="BI35" s="1">
        <v>93</v>
      </c>
      <c r="BJ35" s="4">
        <v>89</v>
      </c>
      <c r="BK35" s="1">
        <v>75</v>
      </c>
      <c r="BL35" s="1">
        <v>90</v>
      </c>
      <c r="BM35" s="4">
        <v>94</v>
      </c>
      <c r="BN35" s="1">
        <v>80</v>
      </c>
      <c r="BO35" s="1">
        <v>92</v>
      </c>
      <c r="BP35" s="4">
        <v>93</v>
      </c>
      <c r="BQ35" s="1">
        <v>80</v>
      </c>
      <c r="BR35" s="1">
        <v>95</v>
      </c>
      <c r="BS35" s="4">
        <v>87</v>
      </c>
      <c r="BT35" s="4">
        <f t="shared" si="12"/>
        <v>99.23371647509579</v>
      </c>
      <c r="BU35" s="4">
        <f t="shared" si="13"/>
        <v>86.97318007662835</v>
      </c>
      <c r="BV35" s="4">
        <f t="shared" si="14"/>
        <v>97.70114942528735</v>
      </c>
      <c r="BW35" s="4">
        <f t="shared" si="15"/>
        <v>95.78544061302682</v>
      </c>
      <c r="BX35" s="4">
        <f t="shared" si="16"/>
        <v>82.37547892720306</v>
      </c>
      <c r="BY35" s="4">
        <f t="shared" si="17"/>
        <v>97.31800766283524</v>
      </c>
    </row>
    <row r="36" spans="1:77" s="4" customFormat="1" ht="15.75">
      <c r="A36" s="16"/>
      <c r="B36" s="3">
        <v>2</v>
      </c>
      <c r="C36" s="4">
        <v>17</v>
      </c>
      <c r="D36" s="4">
        <v>4</v>
      </c>
      <c r="E36" s="4">
        <v>65.7</v>
      </c>
      <c r="F36" s="4">
        <v>69.3</v>
      </c>
      <c r="G36" s="4">
        <v>66.7</v>
      </c>
      <c r="H36" s="4">
        <v>183</v>
      </c>
      <c r="I36" s="4">
        <v>183</v>
      </c>
      <c r="J36" s="4">
        <v>183</v>
      </c>
      <c r="K36" s="4">
        <v>19.618382155334587</v>
      </c>
      <c r="L36" s="4">
        <v>20.693361999462507</v>
      </c>
      <c r="M36" s="4">
        <v>19.916987667592345</v>
      </c>
      <c r="N36" s="4">
        <v>12.2</v>
      </c>
      <c r="O36" s="4">
        <v>16.5</v>
      </c>
      <c r="P36" s="4">
        <v>13</v>
      </c>
      <c r="Q36" s="7">
        <v>20.5</v>
      </c>
      <c r="R36" s="7">
        <v>17</v>
      </c>
      <c r="S36" s="7">
        <v>19.5</v>
      </c>
      <c r="T36" s="1">
        <v>1920</v>
      </c>
      <c r="U36" s="1">
        <v>1480</v>
      </c>
      <c r="V36" s="4">
        <v>1780</v>
      </c>
      <c r="W36" s="4">
        <v>52.528</v>
      </c>
      <c r="X36" s="4">
        <v>48.831999999999994</v>
      </c>
      <c r="Y36" s="4">
        <v>51.352</v>
      </c>
      <c r="Z36" s="4">
        <v>43.4</v>
      </c>
      <c r="AA36" s="1">
        <v>38.8</v>
      </c>
      <c r="AB36" s="1">
        <v>42.9</v>
      </c>
      <c r="AC36" s="4">
        <v>204.9999999999999</v>
      </c>
      <c r="AD36" s="4">
        <v>177</v>
      </c>
      <c r="AE36" s="4">
        <v>219</v>
      </c>
      <c r="AF36" s="4">
        <v>614</v>
      </c>
      <c r="AG36" s="1">
        <v>555</v>
      </c>
      <c r="AH36" s="1">
        <v>607</v>
      </c>
      <c r="AI36" s="4">
        <v>0.95</v>
      </c>
      <c r="AJ36" s="1">
        <v>1.01</v>
      </c>
      <c r="AK36" s="1">
        <v>0.99</v>
      </c>
      <c r="AL36" s="4">
        <v>1.71</v>
      </c>
      <c r="AM36" s="1">
        <v>1.79</v>
      </c>
      <c r="AN36" s="1">
        <v>1.71</v>
      </c>
      <c r="AO36" s="4">
        <v>2.94</v>
      </c>
      <c r="AP36" s="1">
        <v>3.13</v>
      </c>
      <c r="AQ36" s="1">
        <v>3.02</v>
      </c>
      <c r="AR36" s="4">
        <v>6.74</v>
      </c>
      <c r="AS36" s="1">
        <v>6.95</v>
      </c>
      <c r="AT36" s="1">
        <v>6.84</v>
      </c>
      <c r="AU36" s="4">
        <v>5.34</v>
      </c>
      <c r="AV36" s="1">
        <v>5.56</v>
      </c>
      <c r="AW36" s="1">
        <v>5.37</v>
      </c>
      <c r="AX36" s="4">
        <v>34.61</v>
      </c>
      <c r="AY36" s="4">
        <v>36.97</v>
      </c>
      <c r="AZ36" s="4">
        <v>34.94</v>
      </c>
      <c r="BA36" s="4">
        <v>81</v>
      </c>
      <c r="BB36" s="1">
        <v>70</v>
      </c>
      <c r="BC36" s="1">
        <v>83</v>
      </c>
      <c r="BD36" s="4">
        <v>82</v>
      </c>
      <c r="BE36" s="1">
        <v>74</v>
      </c>
      <c r="BF36" s="1">
        <v>80</v>
      </c>
      <c r="BG36" s="4">
        <v>100</v>
      </c>
      <c r="BH36" s="1">
        <v>92</v>
      </c>
      <c r="BI36" s="1">
        <v>98</v>
      </c>
      <c r="BJ36" s="4">
        <v>103</v>
      </c>
      <c r="BK36" s="1">
        <v>93</v>
      </c>
      <c r="BL36" s="1">
        <v>101</v>
      </c>
      <c r="BM36" s="4">
        <v>102</v>
      </c>
      <c r="BN36" s="1">
        <v>90</v>
      </c>
      <c r="BO36" s="1">
        <v>98</v>
      </c>
      <c r="BP36" s="4">
        <v>97</v>
      </c>
      <c r="BQ36" s="1">
        <v>88</v>
      </c>
      <c r="BR36" s="1">
        <v>95</v>
      </c>
      <c r="BS36" s="4">
        <v>82</v>
      </c>
      <c r="BT36" s="4">
        <f t="shared" si="12"/>
        <v>115.04065040650406</v>
      </c>
      <c r="BU36" s="4">
        <f t="shared" si="13"/>
        <v>102.4390243902439</v>
      </c>
      <c r="BV36" s="4">
        <f t="shared" si="14"/>
        <v>113.41463414634146</v>
      </c>
      <c r="BW36" s="4">
        <f t="shared" si="15"/>
        <v>114.6341463414634</v>
      </c>
      <c r="BX36" s="4">
        <f t="shared" si="16"/>
        <v>103.65853658536585</v>
      </c>
      <c r="BY36" s="4">
        <f t="shared" si="17"/>
        <v>112.19512195121952</v>
      </c>
    </row>
    <row r="37" spans="1:77" s="4" customFormat="1" ht="15.75">
      <c r="A37" s="16"/>
      <c r="B37" s="3">
        <v>2</v>
      </c>
      <c r="C37" s="4">
        <v>16</v>
      </c>
      <c r="D37" s="4">
        <v>4</v>
      </c>
      <c r="E37" s="4">
        <v>57.4</v>
      </c>
      <c r="F37" s="4">
        <v>60.900000000000006</v>
      </c>
      <c r="G37" s="4">
        <v>58.2</v>
      </c>
      <c r="H37" s="4">
        <v>179</v>
      </c>
      <c r="I37" s="4">
        <v>179</v>
      </c>
      <c r="J37" s="4">
        <v>179</v>
      </c>
      <c r="K37" s="4">
        <v>17.914546986673322</v>
      </c>
      <c r="L37" s="4">
        <v>19.00689741268999</v>
      </c>
      <c r="M37" s="4">
        <v>18.164227084048562</v>
      </c>
      <c r="N37" s="4">
        <v>11.8</v>
      </c>
      <c r="O37" s="4">
        <v>15.4</v>
      </c>
      <c r="P37" s="4">
        <v>12.4</v>
      </c>
      <c r="Q37" s="7">
        <v>21</v>
      </c>
      <c r="R37" s="7">
        <v>17</v>
      </c>
      <c r="S37" s="7">
        <v>20</v>
      </c>
      <c r="T37" s="1">
        <v>2120</v>
      </c>
      <c r="U37" s="1">
        <v>1640</v>
      </c>
      <c r="V37" s="4">
        <v>2020</v>
      </c>
      <c r="W37" s="4">
        <v>54.208</v>
      </c>
      <c r="X37" s="4">
        <v>50.176</v>
      </c>
      <c r="Y37" s="4">
        <v>53.367999999999995</v>
      </c>
      <c r="Z37" s="4">
        <v>40.9</v>
      </c>
      <c r="AA37" s="1">
        <v>37.4</v>
      </c>
      <c r="AB37" s="1">
        <v>39.300000000000004</v>
      </c>
      <c r="AC37" s="4">
        <v>226.99999999999994</v>
      </c>
      <c r="AD37" s="4">
        <v>187</v>
      </c>
      <c r="AE37" s="4">
        <v>221</v>
      </c>
      <c r="AF37" s="4">
        <v>621</v>
      </c>
      <c r="AG37" s="1">
        <v>594</v>
      </c>
      <c r="AH37" s="1">
        <v>624</v>
      </c>
      <c r="AI37" s="4">
        <v>0.9</v>
      </c>
      <c r="AJ37" s="1">
        <v>1.1099999999999999</v>
      </c>
      <c r="AK37" s="1">
        <v>0.99</v>
      </c>
      <c r="AL37" s="4">
        <v>1.65</v>
      </c>
      <c r="AM37" s="1">
        <v>1.81</v>
      </c>
      <c r="AN37" s="1">
        <v>1.72</v>
      </c>
      <c r="AO37" s="4">
        <v>2.81</v>
      </c>
      <c r="AP37" s="1">
        <v>3.08</v>
      </c>
      <c r="AQ37" s="1">
        <v>2.96</v>
      </c>
      <c r="AR37" s="4">
        <v>6.14</v>
      </c>
      <c r="AS37" s="1">
        <v>6.63</v>
      </c>
      <c r="AT37" s="1">
        <v>6.59</v>
      </c>
      <c r="AU37" s="4">
        <v>5.14</v>
      </c>
      <c r="AV37" s="1">
        <v>5.29</v>
      </c>
      <c r="AW37" s="1">
        <v>5.12</v>
      </c>
      <c r="AX37" s="4">
        <v>31.6</v>
      </c>
      <c r="AY37" s="4">
        <v>35.47</v>
      </c>
      <c r="AZ37" s="4">
        <v>32.26</v>
      </c>
      <c r="BA37" s="4">
        <v>89</v>
      </c>
      <c r="BB37" s="1">
        <v>81</v>
      </c>
      <c r="BC37" s="1">
        <v>88</v>
      </c>
      <c r="BD37" s="4">
        <v>91</v>
      </c>
      <c r="BE37" s="1">
        <v>79</v>
      </c>
      <c r="BF37" s="1">
        <v>94</v>
      </c>
      <c r="BG37" s="4">
        <v>109</v>
      </c>
      <c r="BH37" s="1">
        <v>97</v>
      </c>
      <c r="BI37" s="1">
        <v>111</v>
      </c>
      <c r="BJ37" s="4">
        <v>105</v>
      </c>
      <c r="BK37" s="1">
        <v>95</v>
      </c>
      <c r="BL37" s="1">
        <v>102</v>
      </c>
      <c r="BM37" s="4">
        <v>118</v>
      </c>
      <c r="BN37" s="1">
        <v>102</v>
      </c>
      <c r="BO37" s="1">
        <v>118</v>
      </c>
      <c r="BP37" s="4">
        <v>111</v>
      </c>
      <c r="BQ37" s="1">
        <v>100</v>
      </c>
      <c r="BR37" s="1">
        <v>108</v>
      </c>
      <c r="BS37" s="4">
        <v>85</v>
      </c>
      <c r="BT37" s="4">
        <f t="shared" si="12"/>
        <v>123.92156862745098</v>
      </c>
      <c r="BU37" s="4">
        <f t="shared" si="13"/>
        <v>109.80392156862746</v>
      </c>
      <c r="BV37" s="4">
        <f t="shared" si="14"/>
        <v>124.31372549019608</v>
      </c>
      <c r="BW37" s="4">
        <f t="shared" si="15"/>
        <v>120.3921568627451</v>
      </c>
      <c r="BX37" s="4">
        <f t="shared" si="16"/>
        <v>107.45098039215686</v>
      </c>
      <c r="BY37" s="4">
        <f t="shared" si="17"/>
        <v>119.2156862745098</v>
      </c>
    </row>
    <row r="38" spans="1:77" s="4" customFormat="1" ht="15.75">
      <c r="A38" s="16"/>
      <c r="B38" s="3">
        <v>2</v>
      </c>
      <c r="C38" s="4">
        <v>16</v>
      </c>
      <c r="D38" s="4">
        <v>4</v>
      </c>
      <c r="E38" s="4">
        <v>67.8</v>
      </c>
      <c r="F38" s="4">
        <v>71.7</v>
      </c>
      <c r="G38" s="4">
        <v>68.4</v>
      </c>
      <c r="H38" s="4">
        <v>177</v>
      </c>
      <c r="I38" s="4">
        <v>177</v>
      </c>
      <c r="J38" s="4">
        <v>177</v>
      </c>
      <c r="K38" s="4">
        <v>21.64129081681509</v>
      </c>
      <c r="L38" s="4">
        <v>22.886143828401803</v>
      </c>
      <c r="M38" s="4">
        <v>21.83280666475151</v>
      </c>
      <c r="N38" s="4">
        <v>11.5</v>
      </c>
      <c r="O38" s="4">
        <v>14.799999999999999</v>
      </c>
      <c r="P38" s="4">
        <v>12.7</v>
      </c>
      <c r="Q38" s="7">
        <v>21</v>
      </c>
      <c r="R38" s="7">
        <v>18</v>
      </c>
      <c r="S38" s="7">
        <v>20.5</v>
      </c>
      <c r="T38" s="1">
        <v>2080</v>
      </c>
      <c r="U38" s="1">
        <v>1620</v>
      </c>
      <c r="V38" s="4">
        <v>2020</v>
      </c>
      <c r="W38" s="4">
        <v>53.872</v>
      </c>
      <c r="X38" s="4">
        <v>50.007999999999996</v>
      </c>
      <c r="Y38" s="4">
        <v>53.367999999999995</v>
      </c>
      <c r="Z38" s="4">
        <v>39.7</v>
      </c>
      <c r="AA38" s="1">
        <v>35</v>
      </c>
      <c r="AB38" s="1">
        <v>38.4</v>
      </c>
      <c r="AC38" s="4">
        <v>249.9999999999999</v>
      </c>
      <c r="AD38" s="4">
        <v>201</v>
      </c>
      <c r="AE38" s="4">
        <v>238</v>
      </c>
      <c r="AF38" s="4">
        <v>666</v>
      </c>
      <c r="AG38" s="1">
        <v>629</v>
      </c>
      <c r="AH38" s="1">
        <v>662</v>
      </c>
      <c r="AI38" s="4">
        <v>0.9199999999999999</v>
      </c>
      <c r="AJ38" s="1">
        <v>0.99</v>
      </c>
      <c r="AK38" s="1">
        <v>0.96</v>
      </c>
      <c r="AL38" s="4">
        <v>1.64</v>
      </c>
      <c r="AM38" s="1">
        <v>1.69</v>
      </c>
      <c r="AN38" s="1">
        <v>1.64</v>
      </c>
      <c r="AO38" s="4">
        <v>2.7399999999999998</v>
      </c>
      <c r="AP38" s="1">
        <v>2.94</v>
      </c>
      <c r="AQ38" s="1">
        <v>2.84</v>
      </c>
      <c r="AR38" s="4">
        <v>5.91</v>
      </c>
      <c r="AS38" s="1">
        <v>6.34</v>
      </c>
      <c r="AT38" s="1">
        <v>6.17</v>
      </c>
      <c r="AU38" s="4">
        <v>5.28</v>
      </c>
      <c r="AV38" s="1">
        <v>5.66</v>
      </c>
      <c r="AW38" s="1">
        <v>5.31</v>
      </c>
      <c r="AX38" s="4">
        <v>32.88</v>
      </c>
      <c r="AY38" s="4">
        <v>34.05</v>
      </c>
      <c r="AZ38" s="4">
        <v>32.92</v>
      </c>
      <c r="BA38" s="4">
        <v>86</v>
      </c>
      <c r="BB38" s="1">
        <v>80</v>
      </c>
      <c r="BC38" s="1">
        <v>82</v>
      </c>
      <c r="BD38" s="4">
        <v>81</v>
      </c>
      <c r="BE38" s="1">
        <v>70</v>
      </c>
      <c r="BF38" s="1">
        <v>80</v>
      </c>
      <c r="BG38" s="4">
        <v>105</v>
      </c>
      <c r="BH38" s="1">
        <v>97</v>
      </c>
      <c r="BI38" s="1">
        <v>102</v>
      </c>
      <c r="BJ38" s="4">
        <v>101</v>
      </c>
      <c r="BK38" s="1">
        <v>91</v>
      </c>
      <c r="BL38" s="1">
        <v>98</v>
      </c>
      <c r="BM38" s="4">
        <v>102</v>
      </c>
      <c r="BN38" s="1">
        <v>90</v>
      </c>
      <c r="BO38" s="1">
        <v>99</v>
      </c>
      <c r="BP38" s="4">
        <v>100</v>
      </c>
      <c r="BQ38" s="1">
        <v>83</v>
      </c>
      <c r="BR38" s="1">
        <v>106</v>
      </c>
      <c r="BS38" s="4">
        <v>90</v>
      </c>
      <c r="BT38" s="4">
        <f t="shared" si="12"/>
        <v>108.51851851851852</v>
      </c>
      <c r="BU38" s="4">
        <f t="shared" si="13"/>
        <v>98.88888888888889</v>
      </c>
      <c r="BV38" s="4">
        <f t="shared" si="14"/>
        <v>104.81481481481481</v>
      </c>
      <c r="BW38" s="4">
        <f t="shared" si="15"/>
        <v>104.44444444444446</v>
      </c>
      <c r="BX38" s="4">
        <f t="shared" si="16"/>
        <v>90.37037037037037</v>
      </c>
      <c r="BY38" s="4">
        <f t="shared" si="17"/>
        <v>105.18518518518518</v>
      </c>
    </row>
    <row r="39" spans="1:77" s="4" customFormat="1" ht="15.75">
      <c r="A39" s="16"/>
      <c r="B39" s="3">
        <v>2</v>
      </c>
      <c r="C39" s="4">
        <v>17</v>
      </c>
      <c r="D39" s="4">
        <v>4</v>
      </c>
      <c r="E39" s="4">
        <v>55.2</v>
      </c>
      <c r="F39" s="4">
        <v>56.900000000000006</v>
      </c>
      <c r="G39" s="4">
        <v>56</v>
      </c>
      <c r="H39" s="4">
        <v>180</v>
      </c>
      <c r="I39" s="4">
        <v>180</v>
      </c>
      <c r="J39" s="4">
        <v>180</v>
      </c>
      <c r="K39" s="4">
        <v>17.037037037037038</v>
      </c>
      <c r="L39" s="4">
        <v>17.56172839506173</v>
      </c>
      <c r="M39" s="4">
        <v>17.283950617283953</v>
      </c>
      <c r="N39" s="4">
        <v>13</v>
      </c>
      <c r="O39" s="4">
        <v>15.5</v>
      </c>
      <c r="P39" s="4">
        <v>13.4</v>
      </c>
      <c r="Q39" s="7">
        <v>15.5</v>
      </c>
      <c r="R39" s="7">
        <v>13.5</v>
      </c>
      <c r="S39" s="7">
        <v>15</v>
      </c>
      <c r="T39" s="1">
        <v>1280</v>
      </c>
      <c r="U39" s="1">
        <v>1000</v>
      </c>
      <c r="V39" s="4">
        <v>1180</v>
      </c>
      <c r="W39" s="4">
        <v>47.152</v>
      </c>
      <c r="X39" s="4">
        <v>44.8</v>
      </c>
      <c r="Y39" s="4">
        <v>46.312</v>
      </c>
      <c r="Z39" s="4">
        <v>48.5</v>
      </c>
      <c r="AA39" s="1">
        <v>42.4</v>
      </c>
      <c r="AB39" s="1">
        <v>47.1</v>
      </c>
      <c r="AC39" s="4">
        <v>245.9999999999999</v>
      </c>
      <c r="AD39" s="4">
        <v>204.00000000000003</v>
      </c>
      <c r="AE39" s="4">
        <v>245</v>
      </c>
      <c r="AF39" s="4">
        <v>600</v>
      </c>
      <c r="AG39" s="1">
        <v>532</v>
      </c>
      <c r="AH39" s="1">
        <v>586</v>
      </c>
      <c r="AI39" s="4">
        <v>0.9199999999999999</v>
      </c>
      <c r="AJ39" s="1">
        <v>1.02</v>
      </c>
      <c r="AK39" s="1">
        <v>0.9199999999999999</v>
      </c>
      <c r="AL39" s="4">
        <v>1.65</v>
      </c>
      <c r="AM39" s="1">
        <v>1.8</v>
      </c>
      <c r="AN39" s="1">
        <v>1.7</v>
      </c>
      <c r="AO39" s="4">
        <v>2.77</v>
      </c>
      <c r="AP39" s="1">
        <v>3.07</v>
      </c>
      <c r="AQ39" s="1">
        <v>2.93</v>
      </c>
      <c r="AR39" s="4">
        <v>5.88</v>
      </c>
      <c r="AS39" s="1">
        <v>6.96</v>
      </c>
      <c r="AT39" s="1">
        <v>6.51</v>
      </c>
      <c r="AU39" s="4">
        <v>4.63</v>
      </c>
      <c r="AV39" s="1">
        <v>5.36</v>
      </c>
      <c r="AW39" s="1">
        <v>4.76</v>
      </c>
      <c r="AX39" s="4">
        <v>32.7</v>
      </c>
      <c r="AY39" s="4">
        <v>34.16</v>
      </c>
      <c r="AZ39" s="4">
        <v>33.01</v>
      </c>
      <c r="BA39" s="4">
        <v>74</v>
      </c>
      <c r="BB39" s="1">
        <v>65</v>
      </c>
      <c r="BC39" s="1">
        <v>73</v>
      </c>
      <c r="BD39" s="4">
        <v>75</v>
      </c>
      <c r="BE39" s="1">
        <v>62</v>
      </c>
      <c r="BF39" s="1">
        <v>68</v>
      </c>
      <c r="BG39" s="4">
        <v>83</v>
      </c>
      <c r="BH39" s="1">
        <v>72</v>
      </c>
      <c r="BI39" s="1">
        <v>83</v>
      </c>
      <c r="BJ39" s="4">
        <v>83</v>
      </c>
      <c r="BK39" s="1">
        <v>71</v>
      </c>
      <c r="BL39" s="1">
        <v>83</v>
      </c>
      <c r="BM39" s="4">
        <v>93</v>
      </c>
      <c r="BN39" s="1">
        <v>83</v>
      </c>
      <c r="BO39" s="1">
        <v>88</v>
      </c>
      <c r="BP39" s="4">
        <v>91</v>
      </c>
      <c r="BQ39" s="1">
        <v>80</v>
      </c>
      <c r="BR39" s="1">
        <v>91</v>
      </c>
      <c r="BS39" s="4">
        <v>82</v>
      </c>
      <c r="BT39" s="4">
        <f t="shared" si="12"/>
        <v>101.62601626016261</v>
      </c>
      <c r="BU39" s="4">
        <f t="shared" si="13"/>
        <v>89.43089430894308</v>
      </c>
      <c r="BV39" s="4">
        <f t="shared" si="14"/>
        <v>99.1869918699187</v>
      </c>
      <c r="BW39" s="4">
        <f t="shared" si="15"/>
        <v>101.21951219512195</v>
      </c>
      <c r="BX39" s="4">
        <f t="shared" si="16"/>
        <v>86.58536585365853</v>
      </c>
      <c r="BY39" s="4">
        <f t="shared" si="17"/>
        <v>98.3739837398374</v>
      </c>
    </row>
    <row r="40" spans="1:77" s="4" customFormat="1" ht="15.75">
      <c r="A40" s="16"/>
      <c r="B40" s="3">
        <v>2</v>
      </c>
      <c r="C40" s="4">
        <v>16</v>
      </c>
      <c r="D40" s="4">
        <v>4</v>
      </c>
      <c r="E40" s="4">
        <v>50.4</v>
      </c>
      <c r="F40" s="4">
        <v>53.900000000000006</v>
      </c>
      <c r="G40" s="4">
        <v>51.4</v>
      </c>
      <c r="H40" s="4">
        <v>172</v>
      </c>
      <c r="I40" s="4">
        <v>172</v>
      </c>
      <c r="J40" s="4">
        <v>172</v>
      </c>
      <c r="K40" s="4">
        <v>17.03623580313683</v>
      </c>
      <c r="L40" s="4">
        <v>18.219307733910224</v>
      </c>
      <c r="M40" s="4">
        <v>17.37425635478637</v>
      </c>
      <c r="N40" s="4">
        <v>13.7</v>
      </c>
      <c r="O40" s="4">
        <v>16</v>
      </c>
      <c r="P40" s="4">
        <v>13</v>
      </c>
      <c r="Q40" s="7">
        <v>18</v>
      </c>
      <c r="R40" s="7">
        <v>14</v>
      </c>
      <c r="S40" s="7">
        <v>17</v>
      </c>
      <c r="T40" s="1">
        <v>1480</v>
      </c>
      <c r="U40" s="1">
        <v>1200</v>
      </c>
      <c r="V40" s="4">
        <v>1440</v>
      </c>
      <c r="W40" s="4">
        <v>48.831999999999994</v>
      </c>
      <c r="X40" s="4">
        <v>46.48</v>
      </c>
      <c r="Y40" s="4">
        <v>48.495999999999995</v>
      </c>
      <c r="Z40" s="4">
        <v>43.7</v>
      </c>
      <c r="AA40" s="1">
        <v>38.1</v>
      </c>
      <c r="AB40" s="1">
        <v>42.800000000000004</v>
      </c>
      <c r="AC40" s="4">
        <v>193</v>
      </c>
      <c r="AD40" s="4">
        <v>185</v>
      </c>
      <c r="AE40" s="4">
        <v>215</v>
      </c>
      <c r="AF40" s="4">
        <v>613</v>
      </c>
      <c r="AG40" s="1">
        <v>553</v>
      </c>
      <c r="AH40" s="1">
        <v>605</v>
      </c>
      <c r="AI40" s="4">
        <v>1</v>
      </c>
      <c r="AJ40" s="1">
        <v>1.07</v>
      </c>
      <c r="AK40" s="1">
        <v>1.01</v>
      </c>
      <c r="AL40" s="4">
        <v>1.72</v>
      </c>
      <c r="AM40" s="1">
        <v>1.88</v>
      </c>
      <c r="AN40" s="1">
        <v>1.74</v>
      </c>
      <c r="AO40" s="4">
        <v>2.91</v>
      </c>
      <c r="AP40" s="1">
        <v>3.33</v>
      </c>
      <c r="AQ40" s="1">
        <v>3.01</v>
      </c>
      <c r="AR40" s="4">
        <v>6.48</v>
      </c>
      <c r="AS40" s="1">
        <v>7.14</v>
      </c>
      <c r="AT40" s="1">
        <v>6.98</v>
      </c>
      <c r="AU40" s="4">
        <v>5.38</v>
      </c>
      <c r="AV40" s="1">
        <v>5.82</v>
      </c>
      <c r="AW40" s="1">
        <v>5.43</v>
      </c>
      <c r="AX40" s="4">
        <v>33.51</v>
      </c>
      <c r="AY40" s="4">
        <v>34.22</v>
      </c>
      <c r="AZ40" s="4">
        <v>32.67</v>
      </c>
      <c r="BA40" s="4">
        <v>80</v>
      </c>
      <c r="BB40" s="1">
        <v>72</v>
      </c>
      <c r="BC40" s="1">
        <v>80</v>
      </c>
      <c r="BD40" s="4">
        <v>77</v>
      </c>
      <c r="BE40" s="1">
        <v>71</v>
      </c>
      <c r="BF40" s="1">
        <v>74</v>
      </c>
      <c r="BG40" s="4">
        <v>102</v>
      </c>
      <c r="BH40" s="1">
        <v>91</v>
      </c>
      <c r="BI40" s="1">
        <v>103</v>
      </c>
      <c r="BJ40" s="4">
        <v>106</v>
      </c>
      <c r="BK40" s="1">
        <v>97</v>
      </c>
      <c r="BL40" s="1">
        <v>103</v>
      </c>
      <c r="BM40" s="4">
        <v>112</v>
      </c>
      <c r="BN40" s="1">
        <v>110</v>
      </c>
      <c r="BO40" s="1">
        <v>98</v>
      </c>
      <c r="BP40" s="4">
        <v>110</v>
      </c>
      <c r="BQ40" s="1">
        <v>101</v>
      </c>
      <c r="BR40" s="1">
        <v>104</v>
      </c>
      <c r="BS40" s="4">
        <v>85</v>
      </c>
      <c r="BT40" s="4">
        <f t="shared" si="12"/>
        <v>115.29411764705881</v>
      </c>
      <c r="BU40" s="4">
        <f t="shared" si="13"/>
        <v>107.05882352941177</v>
      </c>
      <c r="BV40" s="4">
        <f t="shared" si="14"/>
        <v>110.19607843137256</v>
      </c>
      <c r="BW40" s="4">
        <f t="shared" si="15"/>
        <v>114.90196078431372</v>
      </c>
      <c r="BX40" s="4">
        <f t="shared" si="16"/>
        <v>105.49019607843138</v>
      </c>
      <c r="BY40" s="4">
        <f t="shared" si="17"/>
        <v>110.19607843137256</v>
      </c>
    </row>
    <row r="41" spans="1:77" s="4" customFormat="1" ht="15.75">
      <c r="A41" s="16"/>
      <c r="B41" s="3">
        <v>2</v>
      </c>
      <c r="C41" s="4">
        <v>16</v>
      </c>
      <c r="D41" s="4">
        <v>4</v>
      </c>
      <c r="E41" s="4">
        <v>61.1</v>
      </c>
      <c r="F41" s="4">
        <v>63.7</v>
      </c>
      <c r="G41" s="4">
        <v>60.7</v>
      </c>
      <c r="H41" s="4">
        <v>179</v>
      </c>
      <c r="I41" s="4">
        <v>179</v>
      </c>
      <c r="J41" s="4">
        <v>179</v>
      </c>
      <c r="K41" s="4">
        <v>19.0693174370338</v>
      </c>
      <c r="L41" s="4">
        <v>19.880777753503324</v>
      </c>
      <c r="M41" s="4">
        <v>18.944477388346183</v>
      </c>
      <c r="N41" s="4">
        <v>10.7</v>
      </c>
      <c r="O41" s="4">
        <v>12.7</v>
      </c>
      <c r="P41" s="4">
        <v>11.1</v>
      </c>
      <c r="Q41" s="7">
        <v>19</v>
      </c>
      <c r="R41" s="7">
        <v>15.5</v>
      </c>
      <c r="S41" s="7">
        <v>18.5</v>
      </c>
      <c r="T41" s="1">
        <v>1500</v>
      </c>
      <c r="U41" s="1">
        <v>1080</v>
      </c>
      <c r="V41" s="4">
        <v>1420</v>
      </c>
      <c r="W41" s="4">
        <v>49</v>
      </c>
      <c r="X41" s="4">
        <v>45.471999999999994</v>
      </c>
      <c r="Y41" s="4">
        <v>48.327999999999996</v>
      </c>
      <c r="Z41" s="4">
        <v>45.5</v>
      </c>
      <c r="AA41" s="1">
        <v>38.3</v>
      </c>
      <c r="AB41" s="1">
        <v>43.800000000000004</v>
      </c>
      <c r="AC41" s="4">
        <v>199.99999999999997</v>
      </c>
      <c r="AD41" s="4">
        <v>169</v>
      </c>
      <c r="AE41" s="4">
        <v>205</v>
      </c>
      <c r="AF41" s="4">
        <v>612</v>
      </c>
      <c r="AG41" s="1">
        <v>526</v>
      </c>
      <c r="AH41" s="1">
        <v>605</v>
      </c>
      <c r="AI41" s="4">
        <v>0.99</v>
      </c>
      <c r="AJ41" s="1">
        <v>1.04</v>
      </c>
      <c r="AK41" s="1">
        <v>1</v>
      </c>
      <c r="AL41" s="4">
        <v>1.7</v>
      </c>
      <c r="AM41" s="1">
        <v>1.89</v>
      </c>
      <c r="AN41" s="1">
        <v>1.72</v>
      </c>
      <c r="AO41" s="4">
        <v>2.91</v>
      </c>
      <c r="AP41" s="1">
        <v>3.33</v>
      </c>
      <c r="AQ41" s="1">
        <v>3.04</v>
      </c>
      <c r="AR41" s="4">
        <v>6.11</v>
      </c>
      <c r="AS41" s="1">
        <v>7.74</v>
      </c>
      <c r="AT41" s="1">
        <v>7.46</v>
      </c>
      <c r="AU41" s="4">
        <v>5.38</v>
      </c>
      <c r="AV41" s="1">
        <v>6.02</v>
      </c>
      <c r="AW41" s="1">
        <v>5.45</v>
      </c>
      <c r="AX41" s="4">
        <v>34.5</v>
      </c>
      <c r="AY41" s="4">
        <v>35.06</v>
      </c>
      <c r="AZ41" s="4">
        <v>33.77</v>
      </c>
      <c r="BA41" s="4">
        <v>78</v>
      </c>
      <c r="BB41" s="1">
        <v>70</v>
      </c>
      <c r="BC41" s="1">
        <v>76</v>
      </c>
      <c r="BD41" s="4">
        <v>73</v>
      </c>
      <c r="BE41" s="1">
        <v>62</v>
      </c>
      <c r="BF41" s="1">
        <v>74</v>
      </c>
      <c r="BG41" s="4">
        <v>97</v>
      </c>
      <c r="BH41" s="1">
        <v>90</v>
      </c>
      <c r="BI41" s="1">
        <v>93</v>
      </c>
      <c r="BJ41" s="4">
        <v>91</v>
      </c>
      <c r="BK41" s="1">
        <v>84</v>
      </c>
      <c r="BL41" s="1">
        <v>89</v>
      </c>
      <c r="BM41" s="4">
        <v>102</v>
      </c>
      <c r="BN41" s="1">
        <v>90</v>
      </c>
      <c r="BO41" s="1">
        <v>98</v>
      </c>
      <c r="BP41" s="4">
        <v>95</v>
      </c>
      <c r="BQ41" s="1">
        <v>80</v>
      </c>
      <c r="BR41" s="1">
        <v>99</v>
      </c>
      <c r="BS41" s="4">
        <v>85</v>
      </c>
      <c r="BT41" s="4">
        <f t="shared" si="12"/>
        <v>108.62745098039215</v>
      </c>
      <c r="BU41" s="4">
        <f t="shared" si="13"/>
        <v>98.0392156862745</v>
      </c>
      <c r="BV41" s="4">
        <f t="shared" si="14"/>
        <v>104.70588235294119</v>
      </c>
      <c r="BW41" s="4">
        <f t="shared" si="15"/>
        <v>101.56862745098039</v>
      </c>
      <c r="BX41" s="4">
        <f t="shared" si="16"/>
        <v>88.62745098039215</v>
      </c>
      <c r="BY41" s="4">
        <f t="shared" si="17"/>
        <v>102.74509803921568</v>
      </c>
    </row>
    <row r="42" spans="1:77" s="4" customFormat="1" ht="15.75">
      <c r="A42" s="16"/>
      <c r="B42" s="3">
        <v>2</v>
      </c>
      <c r="C42" s="4">
        <v>17</v>
      </c>
      <c r="D42" s="4">
        <v>5</v>
      </c>
      <c r="E42" s="4">
        <v>58.5</v>
      </c>
      <c r="F42" s="4">
        <v>60.800000000000004</v>
      </c>
      <c r="G42" s="4">
        <v>57.8</v>
      </c>
      <c r="H42" s="4">
        <v>178</v>
      </c>
      <c r="I42" s="4">
        <v>178</v>
      </c>
      <c r="J42" s="4">
        <v>178</v>
      </c>
      <c r="K42" s="4">
        <v>18.463577831081935</v>
      </c>
      <c r="L42" s="4">
        <v>19.189496275722764</v>
      </c>
      <c r="M42" s="4">
        <v>18.24264613053907</v>
      </c>
      <c r="N42" s="4">
        <v>11.3</v>
      </c>
      <c r="O42" s="4">
        <v>14.5</v>
      </c>
      <c r="P42" s="4">
        <v>11.8</v>
      </c>
      <c r="Q42" s="7">
        <v>20.5</v>
      </c>
      <c r="R42" s="7">
        <v>17.5</v>
      </c>
      <c r="S42" s="7">
        <v>20</v>
      </c>
      <c r="T42" s="1">
        <v>1840</v>
      </c>
      <c r="U42" s="1">
        <v>1260</v>
      </c>
      <c r="V42" s="4">
        <v>1800</v>
      </c>
      <c r="W42" s="4">
        <v>51.855999999999995</v>
      </c>
      <c r="X42" s="4">
        <v>46.983999999999995</v>
      </c>
      <c r="Y42" s="4">
        <v>51.519999999999996</v>
      </c>
      <c r="Z42" s="4">
        <v>45.7</v>
      </c>
      <c r="AA42" s="1">
        <v>41.9</v>
      </c>
      <c r="AB42" s="1">
        <v>45.300000000000004</v>
      </c>
      <c r="AC42" s="4">
        <v>229.00000000000003</v>
      </c>
      <c r="AD42" s="4">
        <v>190</v>
      </c>
      <c r="AE42" s="4">
        <v>222.00000000000003</v>
      </c>
      <c r="AF42" s="4">
        <v>648</v>
      </c>
      <c r="AG42" s="1">
        <v>620</v>
      </c>
      <c r="AH42" s="1">
        <v>656</v>
      </c>
      <c r="AI42" s="4">
        <v>0.89</v>
      </c>
      <c r="AJ42" s="1">
        <v>1</v>
      </c>
      <c r="AK42" s="1">
        <v>0.88</v>
      </c>
      <c r="AL42" s="4">
        <v>1.63</v>
      </c>
      <c r="AM42" s="1">
        <v>1.82</v>
      </c>
      <c r="AN42" s="1">
        <v>1.61</v>
      </c>
      <c r="AO42" s="4">
        <v>2.85</v>
      </c>
      <c r="AP42" s="1">
        <v>2.99</v>
      </c>
      <c r="AQ42" s="1">
        <v>2.92</v>
      </c>
      <c r="AR42" s="4">
        <v>6.11</v>
      </c>
      <c r="AS42" s="1">
        <v>7.18</v>
      </c>
      <c r="AT42" s="1">
        <v>6.97</v>
      </c>
      <c r="AU42" s="4">
        <v>5.26</v>
      </c>
      <c r="AV42" s="1">
        <v>5.88</v>
      </c>
      <c r="AW42" s="1">
        <v>5.37</v>
      </c>
      <c r="AX42" s="4">
        <v>33.99</v>
      </c>
      <c r="AY42" s="4">
        <v>35.51</v>
      </c>
      <c r="AZ42" s="4">
        <v>33.55</v>
      </c>
      <c r="BA42" s="4">
        <v>78</v>
      </c>
      <c r="BB42" s="1">
        <v>75</v>
      </c>
      <c r="BC42" s="1">
        <v>82</v>
      </c>
      <c r="BD42" s="4">
        <v>79</v>
      </c>
      <c r="BE42" s="1">
        <v>69</v>
      </c>
      <c r="BF42" s="1">
        <v>79</v>
      </c>
      <c r="BG42" s="4">
        <v>103</v>
      </c>
      <c r="BH42" s="1">
        <v>93</v>
      </c>
      <c r="BI42" s="1">
        <v>103</v>
      </c>
      <c r="BJ42" s="4">
        <v>92</v>
      </c>
      <c r="BK42" s="1">
        <v>80</v>
      </c>
      <c r="BL42" s="1">
        <v>91</v>
      </c>
      <c r="BM42" s="4">
        <v>103</v>
      </c>
      <c r="BN42" s="1">
        <v>92</v>
      </c>
      <c r="BO42" s="1">
        <v>98</v>
      </c>
      <c r="BP42" s="4">
        <v>95</v>
      </c>
      <c r="BQ42" s="1">
        <v>82</v>
      </c>
      <c r="BR42" s="1">
        <v>96</v>
      </c>
      <c r="BS42" s="4">
        <v>92</v>
      </c>
      <c r="BT42" s="4">
        <f t="shared" si="12"/>
        <v>102.89855072463767</v>
      </c>
      <c r="BU42" s="4">
        <f t="shared" si="13"/>
        <v>94.20289855072464</v>
      </c>
      <c r="BV42" s="4">
        <f t="shared" si="14"/>
        <v>102.53623188405795</v>
      </c>
      <c r="BW42" s="4">
        <f t="shared" si="15"/>
        <v>96.37681159420289</v>
      </c>
      <c r="BX42" s="4">
        <f t="shared" si="16"/>
        <v>83.69565217391305</v>
      </c>
      <c r="BY42" s="4">
        <f t="shared" si="17"/>
        <v>96.37681159420289</v>
      </c>
    </row>
    <row r="43" spans="1:77" s="4" customFormat="1" ht="15.75">
      <c r="A43" s="16"/>
      <c r="B43" s="3">
        <v>2</v>
      </c>
      <c r="C43" s="4">
        <v>17</v>
      </c>
      <c r="D43" s="4">
        <v>4</v>
      </c>
      <c r="E43" s="4">
        <v>61.7</v>
      </c>
      <c r="F43" s="4">
        <v>63.2</v>
      </c>
      <c r="G43" s="4">
        <v>62.3</v>
      </c>
      <c r="H43" s="4">
        <v>174</v>
      </c>
      <c r="I43" s="4">
        <v>174</v>
      </c>
      <c r="J43" s="4">
        <v>174</v>
      </c>
      <c r="K43" s="4">
        <v>20.379178226978468</v>
      </c>
      <c r="L43" s="4">
        <v>20.874620161183778</v>
      </c>
      <c r="M43" s="4">
        <v>20.577355000660585</v>
      </c>
      <c r="N43" s="4">
        <v>12.7</v>
      </c>
      <c r="O43" s="4">
        <v>14.6</v>
      </c>
      <c r="P43" s="4">
        <v>13</v>
      </c>
      <c r="Q43" s="7">
        <v>21</v>
      </c>
      <c r="R43" s="7">
        <v>17</v>
      </c>
      <c r="S43" s="7">
        <v>20</v>
      </c>
      <c r="T43" s="1">
        <v>2080</v>
      </c>
      <c r="U43" s="1">
        <v>1320</v>
      </c>
      <c r="V43" s="4">
        <v>1900</v>
      </c>
      <c r="W43" s="4">
        <v>53.872</v>
      </c>
      <c r="X43" s="4">
        <v>47.488</v>
      </c>
      <c r="Y43" s="4">
        <v>52.36</v>
      </c>
      <c r="Z43" s="4">
        <v>45</v>
      </c>
      <c r="AA43" s="1">
        <v>42.9</v>
      </c>
      <c r="AB43" s="1">
        <v>45.300000000000004</v>
      </c>
      <c r="AC43" s="4">
        <v>199.99999999999997</v>
      </c>
      <c r="AD43" s="4">
        <v>176</v>
      </c>
      <c r="AE43" s="4">
        <v>204</v>
      </c>
      <c r="AF43" s="4">
        <v>606</v>
      </c>
      <c r="AG43" s="1">
        <v>537</v>
      </c>
      <c r="AH43" s="1">
        <v>608</v>
      </c>
      <c r="AI43" s="4">
        <v>0.9099999999999999</v>
      </c>
      <c r="AJ43" s="1">
        <v>1.01</v>
      </c>
      <c r="AK43" s="1">
        <v>0.96</v>
      </c>
      <c r="AL43" s="4">
        <v>1.75</v>
      </c>
      <c r="AM43" s="1">
        <v>1.81</v>
      </c>
      <c r="AN43" s="1">
        <v>1.73</v>
      </c>
      <c r="AO43" s="4">
        <v>2.9899999999999998</v>
      </c>
      <c r="AP43" s="1">
        <v>3.15</v>
      </c>
      <c r="AQ43" s="1">
        <v>3.02</v>
      </c>
      <c r="AR43" s="4">
        <v>7.300000000000001</v>
      </c>
      <c r="AS43" s="1">
        <v>7.61</v>
      </c>
      <c r="AT43" s="1">
        <v>7.46</v>
      </c>
      <c r="AU43" s="4">
        <v>5.31</v>
      </c>
      <c r="AV43" s="1">
        <v>5.76</v>
      </c>
      <c r="AW43" s="1">
        <v>5.39</v>
      </c>
      <c r="AX43" s="4">
        <v>32.11</v>
      </c>
      <c r="AY43" s="4">
        <v>35.6</v>
      </c>
      <c r="AZ43" s="4">
        <v>32.75</v>
      </c>
      <c r="BA43" s="4">
        <v>75</v>
      </c>
      <c r="BB43" s="1">
        <v>70</v>
      </c>
      <c r="BC43" s="1">
        <v>72</v>
      </c>
      <c r="BD43" s="4">
        <v>80</v>
      </c>
      <c r="BE43" s="1">
        <v>71</v>
      </c>
      <c r="BF43" s="1">
        <v>79</v>
      </c>
      <c r="BG43" s="4">
        <v>88</v>
      </c>
      <c r="BH43" s="1">
        <v>80</v>
      </c>
      <c r="BI43" s="1">
        <v>86</v>
      </c>
      <c r="BJ43" s="4">
        <v>96</v>
      </c>
      <c r="BK43" s="1">
        <v>89</v>
      </c>
      <c r="BL43" s="1">
        <v>91</v>
      </c>
      <c r="BM43" s="4">
        <v>89</v>
      </c>
      <c r="BN43" s="1">
        <v>75</v>
      </c>
      <c r="BO43" s="1">
        <v>87</v>
      </c>
      <c r="BP43" s="4">
        <v>101</v>
      </c>
      <c r="BQ43" s="1">
        <v>90</v>
      </c>
      <c r="BR43" s="1">
        <v>96</v>
      </c>
      <c r="BS43" s="4">
        <v>88</v>
      </c>
      <c r="BT43" s="4">
        <f t="shared" si="12"/>
        <v>95.45454545454545</v>
      </c>
      <c r="BU43" s="4">
        <f t="shared" si="13"/>
        <v>85.22727272727273</v>
      </c>
      <c r="BV43" s="4">
        <f t="shared" si="14"/>
        <v>92.8030303030303</v>
      </c>
      <c r="BW43" s="4">
        <f t="shared" si="15"/>
        <v>104.92424242424244</v>
      </c>
      <c r="BX43" s="4">
        <f t="shared" si="16"/>
        <v>94.6969696969697</v>
      </c>
      <c r="BY43" s="4">
        <f t="shared" si="17"/>
        <v>100.75757575757575</v>
      </c>
    </row>
    <row r="44" spans="1:77" s="4" customFormat="1" ht="15.75">
      <c r="A44" s="17"/>
      <c r="B44" s="3">
        <v>2</v>
      </c>
      <c r="C44" s="4">
        <v>17</v>
      </c>
      <c r="D44" s="4">
        <v>5</v>
      </c>
      <c r="E44" s="4">
        <v>56.7</v>
      </c>
      <c r="F44" s="4">
        <v>59.5</v>
      </c>
      <c r="G44" s="4">
        <v>57.8</v>
      </c>
      <c r="H44" s="4">
        <v>181</v>
      </c>
      <c r="I44" s="4">
        <v>181</v>
      </c>
      <c r="J44" s="4">
        <v>181</v>
      </c>
      <c r="K44" s="4">
        <v>17.307164005982724</v>
      </c>
      <c r="L44" s="4">
        <v>18.161838771710265</v>
      </c>
      <c r="M44" s="4">
        <v>17.642929092518543</v>
      </c>
      <c r="N44" s="4">
        <v>14.3</v>
      </c>
      <c r="O44" s="4">
        <v>17.400000000000002</v>
      </c>
      <c r="P44" s="4">
        <v>14.4</v>
      </c>
      <c r="Q44" s="7">
        <v>18.5</v>
      </c>
      <c r="R44" s="7">
        <v>15.5</v>
      </c>
      <c r="S44" s="7">
        <v>17.5</v>
      </c>
      <c r="T44" s="1">
        <v>1640</v>
      </c>
      <c r="U44" s="1">
        <v>1240</v>
      </c>
      <c r="V44" s="4">
        <v>1540</v>
      </c>
      <c r="W44" s="4">
        <v>50.176</v>
      </c>
      <c r="X44" s="4">
        <v>46.815999999999995</v>
      </c>
      <c r="Y44" s="4">
        <v>49.336</v>
      </c>
      <c r="Z44" s="4">
        <v>47.4</v>
      </c>
      <c r="AA44" s="1">
        <v>42.7</v>
      </c>
      <c r="AB44" s="1">
        <v>46.4</v>
      </c>
      <c r="AC44" s="4">
        <v>231.99999999999994</v>
      </c>
      <c r="AD44" s="4">
        <v>160</v>
      </c>
      <c r="AE44" s="4">
        <v>219</v>
      </c>
      <c r="AF44" s="4">
        <v>599</v>
      </c>
      <c r="AG44" s="1">
        <v>556</v>
      </c>
      <c r="AH44" s="1">
        <v>596</v>
      </c>
      <c r="AI44" s="4">
        <v>0.97</v>
      </c>
      <c r="AJ44" s="1">
        <v>0.98</v>
      </c>
      <c r="AK44" s="1">
        <v>0.98</v>
      </c>
      <c r="AL44" s="4">
        <v>1.6</v>
      </c>
      <c r="AM44" s="1">
        <v>1.79</v>
      </c>
      <c r="AN44" s="1">
        <v>1.63</v>
      </c>
      <c r="AO44" s="4">
        <v>2.94</v>
      </c>
      <c r="AP44" s="1">
        <v>3.12</v>
      </c>
      <c r="AQ44" s="1">
        <v>3.04</v>
      </c>
      <c r="AR44" s="4">
        <v>6.52</v>
      </c>
      <c r="AS44" s="1">
        <v>7.39</v>
      </c>
      <c r="AT44" s="1">
        <v>7.11</v>
      </c>
      <c r="AU44" s="4">
        <v>5.34</v>
      </c>
      <c r="AV44" s="1">
        <v>5.79</v>
      </c>
      <c r="AW44" s="1">
        <v>5.46</v>
      </c>
      <c r="AX44" s="4">
        <v>33.31</v>
      </c>
      <c r="AY44" s="4">
        <v>36.51</v>
      </c>
      <c r="AZ44" s="4">
        <v>33.39</v>
      </c>
      <c r="BA44" s="4">
        <v>86</v>
      </c>
      <c r="BB44" s="1">
        <v>75</v>
      </c>
      <c r="BC44" s="1">
        <v>88</v>
      </c>
      <c r="BD44" s="4">
        <v>97</v>
      </c>
      <c r="BE44" s="1">
        <v>86</v>
      </c>
      <c r="BF44" s="1">
        <v>88</v>
      </c>
      <c r="BG44" s="4">
        <v>97</v>
      </c>
      <c r="BH44" s="1">
        <v>85</v>
      </c>
      <c r="BI44" s="1">
        <v>98</v>
      </c>
      <c r="BJ44" s="4">
        <v>100</v>
      </c>
      <c r="BK44" s="1">
        <v>92</v>
      </c>
      <c r="BL44" s="1">
        <v>97</v>
      </c>
      <c r="BM44" s="4">
        <v>107</v>
      </c>
      <c r="BN44" s="1">
        <v>102</v>
      </c>
      <c r="BO44" s="1">
        <v>97</v>
      </c>
      <c r="BP44" s="4">
        <v>102</v>
      </c>
      <c r="BQ44" s="1">
        <v>92</v>
      </c>
      <c r="BR44" s="1">
        <v>100</v>
      </c>
      <c r="BS44" s="4">
        <v>84</v>
      </c>
      <c r="BT44" s="4">
        <f t="shared" si="12"/>
        <v>115.07936507936508</v>
      </c>
      <c r="BU44" s="4">
        <f t="shared" si="13"/>
        <v>103.96825396825398</v>
      </c>
      <c r="BV44" s="4">
        <f t="shared" si="14"/>
        <v>112.3015873015873</v>
      </c>
      <c r="BW44" s="4">
        <f t="shared" si="15"/>
        <v>118.65079365079364</v>
      </c>
      <c r="BX44" s="4">
        <f t="shared" si="16"/>
        <v>107.14285714285714</v>
      </c>
      <c r="BY44" s="4">
        <f t="shared" si="17"/>
        <v>113.09523809523809</v>
      </c>
    </row>
    <row r="45" spans="1:77" s="4" customFormat="1" ht="15.75">
      <c r="A45" s="3"/>
      <c r="B45" s="3" t="s">
        <v>46</v>
      </c>
      <c r="C45" s="3">
        <f>AVERAGE(C25:C44)</f>
        <v>16.55</v>
      </c>
      <c r="D45" s="3">
        <f aca="true" t="shared" si="18" ref="D45:P45">AVERAGE(D25:D44)</f>
        <v>4.1</v>
      </c>
      <c r="E45" s="3">
        <f t="shared" si="18"/>
        <v>62.625</v>
      </c>
      <c r="F45" s="3">
        <f t="shared" si="18"/>
        <v>65.33000000000001</v>
      </c>
      <c r="G45" s="3">
        <f t="shared" si="18"/>
        <v>63.08</v>
      </c>
      <c r="H45" s="3">
        <f t="shared" si="18"/>
        <v>174.65</v>
      </c>
      <c r="I45" s="3">
        <f t="shared" si="18"/>
        <v>174.65</v>
      </c>
      <c r="J45" s="3">
        <f t="shared" si="18"/>
        <v>174.65</v>
      </c>
      <c r="K45" s="3">
        <f t="shared" si="18"/>
        <v>20.65586246201348</v>
      </c>
      <c r="L45" s="3">
        <f t="shared" si="18"/>
        <v>21.544069541883296</v>
      </c>
      <c r="M45" s="3">
        <f t="shared" si="18"/>
        <v>20.80435431488218</v>
      </c>
      <c r="N45" s="3">
        <f t="shared" si="18"/>
        <v>12.15</v>
      </c>
      <c r="O45" s="3">
        <f t="shared" si="18"/>
        <v>14.860000000000003</v>
      </c>
      <c r="P45" s="3">
        <f t="shared" si="18"/>
        <v>12.680000000000001</v>
      </c>
      <c r="Q45" s="10">
        <f>AVERAGE(Q25:Q44)</f>
        <v>19.625</v>
      </c>
      <c r="R45" s="10">
        <f>AVERAGE(R25:R44)</f>
        <v>15.975</v>
      </c>
      <c r="S45" s="10">
        <f>AVERAGE(S25:S44)</f>
        <v>18.8</v>
      </c>
      <c r="T45" s="3">
        <f>AVERAGE(T25:T44)</f>
        <v>1786</v>
      </c>
      <c r="U45" s="3">
        <f aca="true" t="shared" si="19" ref="U45:BR45">AVERAGE(U25:U44)</f>
        <v>1344</v>
      </c>
      <c r="V45" s="3">
        <f t="shared" si="19"/>
        <v>1700</v>
      </c>
      <c r="W45" s="3">
        <f t="shared" si="19"/>
        <v>51.4024</v>
      </c>
      <c r="X45" s="3">
        <f t="shared" si="19"/>
        <v>47.689600000000006</v>
      </c>
      <c r="Y45" s="3">
        <f t="shared" si="19"/>
        <v>50.67999999999999</v>
      </c>
      <c r="Z45" s="3">
        <f t="shared" si="19"/>
        <v>43.205000000000005</v>
      </c>
      <c r="AA45" s="3">
        <f t="shared" si="19"/>
        <v>38.75999999999999</v>
      </c>
      <c r="AB45" s="3">
        <f t="shared" si="19"/>
        <v>42.36999999999999</v>
      </c>
      <c r="AC45" s="3">
        <f t="shared" si="19"/>
        <v>218.45</v>
      </c>
      <c r="AD45" s="3">
        <f t="shared" si="19"/>
        <v>185.1</v>
      </c>
      <c r="AE45" s="3">
        <f t="shared" si="19"/>
        <v>223.5</v>
      </c>
      <c r="AF45" s="3">
        <f t="shared" si="19"/>
        <v>618.3</v>
      </c>
      <c r="AG45" s="3">
        <f t="shared" si="19"/>
        <v>563.25</v>
      </c>
      <c r="AH45" s="3">
        <f t="shared" si="19"/>
        <v>615.5</v>
      </c>
      <c r="AI45" s="3">
        <f t="shared" si="19"/>
        <v>0.944</v>
      </c>
      <c r="AJ45" s="3">
        <f t="shared" si="19"/>
        <v>1.041</v>
      </c>
      <c r="AK45" s="3">
        <f t="shared" si="19"/>
        <v>0.9719999999999999</v>
      </c>
      <c r="AL45" s="3">
        <f t="shared" si="19"/>
        <v>1.6614999999999998</v>
      </c>
      <c r="AM45" s="3">
        <f t="shared" si="19"/>
        <v>1.7879999999999998</v>
      </c>
      <c r="AN45" s="3">
        <f t="shared" si="19"/>
        <v>1.6684999999999999</v>
      </c>
      <c r="AO45" s="3">
        <f t="shared" si="19"/>
        <v>2.874</v>
      </c>
      <c r="AP45" s="3">
        <f t="shared" si="19"/>
        <v>3.0999999999999996</v>
      </c>
      <c r="AQ45" s="3">
        <f t="shared" si="19"/>
        <v>2.947</v>
      </c>
      <c r="AR45" s="3">
        <f t="shared" si="19"/>
        <v>6.398999999999999</v>
      </c>
      <c r="AS45" s="3">
        <f t="shared" si="19"/>
        <v>6.962000000000001</v>
      </c>
      <c r="AT45" s="3">
        <f t="shared" si="19"/>
        <v>6.771000000000003</v>
      </c>
      <c r="AU45" s="3">
        <f t="shared" si="19"/>
        <v>5.181</v>
      </c>
      <c r="AV45" s="3">
        <f t="shared" si="19"/>
        <v>5.617000000000001</v>
      </c>
      <c r="AW45" s="3">
        <f t="shared" si="19"/>
        <v>5.2355</v>
      </c>
      <c r="AX45" s="3">
        <f t="shared" si="19"/>
        <v>33.101</v>
      </c>
      <c r="AY45" s="3">
        <f t="shared" si="19"/>
        <v>35.12650000000001</v>
      </c>
      <c r="AZ45" s="3">
        <f t="shared" si="19"/>
        <v>33.05749999999999</v>
      </c>
      <c r="BA45" s="3">
        <f t="shared" si="19"/>
        <v>80</v>
      </c>
      <c r="BB45" s="3">
        <f t="shared" si="19"/>
        <v>71.9</v>
      </c>
      <c r="BC45" s="3">
        <f t="shared" si="19"/>
        <v>78.95</v>
      </c>
      <c r="BD45" s="3">
        <f t="shared" si="19"/>
        <v>78.35</v>
      </c>
      <c r="BE45" s="3">
        <f t="shared" si="19"/>
        <v>70.65</v>
      </c>
      <c r="BF45" s="3">
        <f t="shared" si="19"/>
        <v>78.75</v>
      </c>
      <c r="BG45" s="3">
        <f t="shared" si="19"/>
        <v>99.175</v>
      </c>
      <c r="BH45" s="3">
        <f t="shared" si="19"/>
        <v>89.4</v>
      </c>
      <c r="BI45" s="3">
        <f t="shared" si="19"/>
        <v>98.5</v>
      </c>
      <c r="BJ45" s="3">
        <f t="shared" si="19"/>
        <v>98.35</v>
      </c>
      <c r="BK45" s="3">
        <f t="shared" si="19"/>
        <v>88.6</v>
      </c>
      <c r="BL45" s="3">
        <f t="shared" si="19"/>
        <v>96.5</v>
      </c>
      <c r="BM45" s="3">
        <f t="shared" si="19"/>
        <v>102</v>
      </c>
      <c r="BN45" s="3">
        <f t="shared" si="19"/>
        <v>89.9</v>
      </c>
      <c r="BO45" s="3">
        <f t="shared" si="19"/>
        <v>98.55</v>
      </c>
      <c r="BP45" s="3">
        <f t="shared" si="19"/>
        <v>101</v>
      </c>
      <c r="BQ45" s="3">
        <f t="shared" si="19"/>
        <v>90.15</v>
      </c>
      <c r="BR45" s="3">
        <f t="shared" si="19"/>
        <v>99.6</v>
      </c>
      <c r="BS45" s="3">
        <f aca="true" t="shared" si="20" ref="BS45:BY45">AVERAGE(BS25:BS44)</f>
        <v>85</v>
      </c>
      <c r="BT45" s="3">
        <f t="shared" si="20"/>
        <v>110.34560915021845</v>
      </c>
      <c r="BU45" s="3">
        <f t="shared" si="20"/>
        <v>98.57863611807197</v>
      </c>
      <c r="BV45" s="3">
        <f t="shared" si="20"/>
        <v>108.31631545087286</v>
      </c>
      <c r="BW45" s="3">
        <f t="shared" si="20"/>
        <v>109.01886439034134</v>
      </c>
      <c r="BX45" s="3">
        <f t="shared" si="20"/>
        <v>97.93411547974392</v>
      </c>
      <c r="BY45" s="3">
        <f t="shared" si="20"/>
        <v>107.8869894268876</v>
      </c>
    </row>
    <row r="46" spans="2:77" s="4" customFormat="1" ht="15.75">
      <c r="B46" s="3" t="s">
        <v>47</v>
      </c>
      <c r="C46" s="3">
        <f>STDEV(C25:C44)</f>
        <v>0.5104177855340405</v>
      </c>
      <c r="D46" s="3">
        <f aca="true" t="shared" si="21" ref="D46:P46">STDEV(D25:D44)</f>
        <v>0.5525062514530831</v>
      </c>
      <c r="E46" s="3">
        <f t="shared" si="21"/>
        <v>6.1924295886611675</v>
      </c>
      <c r="F46" s="3">
        <f t="shared" si="21"/>
        <v>6.553914057544866</v>
      </c>
      <c r="G46" s="3">
        <f t="shared" si="21"/>
        <v>6.279171919927023</v>
      </c>
      <c r="H46" s="3">
        <f t="shared" si="21"/>
        <v>6.200806399170998</v>
      </c>
      <c r="I46" s="3">
        <f t="shared" si="21"/>
        <v>6.200806399170998</v>
      </c>
      <c r="J46" s="3">
        <f t="shared" si="21"/>
        <v>6.200806399170998</v>
      </c>
      <c r="K46" s="3">
        <f t="shared" si="21"/>
        <v>3.001999988108939</v>
      </c>
      <c r="L46" s="3">
        <f t="shared" si="21"/>
        <v>3.1272801457337907</v>
      </c>
      <c r="M46" s="3">
        <f t="shared" si="21"/>
        <v>3.0278093049090065</v>
      </c>
      <c r="N46" s="3">
        <f t="shared" si="21"/>
        <v>1.1482251750556505</v>
      </c>
      <c r="O46" s="3">
        <f t="shared" si="21"/>
        <v>1.37090058758928</v>
      </c>
      <c r="P46" s="3">
        <f t="shared" si="21"/>
        <v>0.9322299242026868</v>
      </c>
      <c r="Q46" s="10">
        <f>STDEV(Q25:Q44)</f>
        <v>1.5464305249254013</v>
      </c>
      <c r="R46" s="10">
        <f>STDEV(R25:R44)</f>
        <v>1.2190915513308735</v>
      </c>
      <c r="S46" s="10">
        <f>STDEV(S25:S44)</f>
        <v>1.5078740698501039</v>
      </c>
      <c r="T46" s="3">
        <f>STDEV(T25:T44)</f>
        <v>259.40011768045053</v>
      </c>
      <c r="U46" s="3">
        <f aca="true" t="shared" si="22" ref="U46:BR46">STDEV(U25:U44)</f>
        <v>198.58446433113596</v>
      </c>
      <c r="V46" s="3">
        <f t="shared" si="22"/>
        <v>247.2586542575672</v>
      </c>
      <c r="W46" s="3">
        <f t="shared" si="22"/>
        <v>2.1789609885157843</v>
      </c>
      <c r="X46" s="3">
        <f t="shared" si="22"/>
        <v>1.6681095003815418</v>
      </c>
      <c r="Y46" s="3">
        <f t="shared" si="22"/>
        <v>2.076972695763564</v>
      </c>
      <c r="Z46" s="3">
        <f t="shared" si="22"/>
        <v>3.7328520209789073</v>
      </c>
      <c r="AA46" s="3">
        <f t="shared" si="22"/>
        <v>3.4626427388401058</v>
      </c>
      <c r="AB46" s="3">
        <f t="shared" si="22"/>
        <v>3.5582520842032594</v>
      </c>
      <c r="AC46" s="3">
        <f t="shared" si="22"/>
        <v>15.796318691724535</v>
      </c>
      <c r="AD46" s="3">
        <f t="shared" si="22"/>
        <v>14.097032162461495</v>
      </c>
      <c r="AE46" s="3">
        <f t="shared" si="22"/>
        <v>12.120013896118488</v>
      </c>
      <c r="AF46" s="3">
        <f t="shared" si="22"/>
        <v>26.237979703997187</v>
      </c>
      <c r="AG46" s="3">
        <f t="shared" si="22"/>
        <v>37.988744870581144</v>
      </c>
      <c r="AH46" s="3">
        <f t="shared" si="22"/>
        <v>29.177316351468725</v>
      </c>
      <c r="AI46" s="3">
        <f t="shared" si="22"/>
        <v>0.03939008691750275</v>
      </c>
      <c r="AJ46" s="3">
        <f t="shared" si="22"/>
        <v>0.04930036831291902</v>
      </c>
      <c r="AK46" s="3">
        <f t="shared" si="22"/>
        <v>0.039283048439967626</v>
      </c>
      <c r="AL46" s="3">
        <f t="shared" si="22"/>
        <v>0.0557508555516132</v>
      </c>
      <c r="AM46" s="3">
        <f t="shared" si="22"/>
        <v>0.058633563228257794</v>
      </c>
      <c r="AN46" s="3">
        <f t="shared" si="22"/>
        <v>0.0515317990738677</v>
      </c>
      <c r="AO46" s="3">
        <f t="shared" si="22"/>
        <v>0.07436750846834572</v>
      </c>
      <c r="AP46" s="3">
        <f t="shared" si="22"/>
        <v>0.10750764966662654</v>
      </c>
      <c r="AQ46" s="3">
        <f t="shared" si="22"/>
        <v>0.06292016662741011</v>
      </c>
      <c r="AR46" s="3">
        <f t="shared" si="22"/>
        <v>0.3828274312340526</v>
      </c>
      <c r="AS46" s="3">
        <f t="shared" si="22"/>
        <v>0.42910678342220065</v>
      </c>
      <c r="AT46" s="3">
        <f t="shared" si="22"/>
        <v>0.3875958285582928</v>
      </c>
      <c r="AU46" s="3">
        <f t="shared" si="22"/>
        <v>0.2143509173982553</v>
      </c>
      <c r="AV46" s="3">
        <f t="shared" si="22"/>
        <v>0.20514693065677264</v>
      </c>
      <c r="AW46" s="3">
        <f t="shared" si="22"/>
        <v>0.1930223603081968</v>
      </c>
      <c r="AX46" s="3">
        <f t="shared" si="22"/>
        <v>1.2164525646753606</v>
      </c>
      <c r="AY46" s="3">
        <f t="shared" si="22"/>
        <v>1.2815380356595378</v>
      </c>
      <c r="AZ46" s="3">
        <f t="shared" si="22"/>
        <v>1.189846849941533</v>
      </c>
      <c r="BA46" s="3">
        <f t="shared" si="22"/>
        <v>6.147314347274794</v>
      </c>
      <c r="BB46" s="3">
        <f t="shared" si="22"/>
        <v>5.52410983541097</v>
      </c>
      <c r="BC46" s="3">
        <f t="shared" si="22"/>
        <v>5.853249210121629</v>
      </c>
      <c r="BD46" s="3">
        <f t="shared" si="22"/>
        <v>7.955633555107846</v>
      </c>
      <c r="BE46" s="3">
        <f t="shared" si="22"/>
        <v>7.3001441946825985</v>
      </c>
      <c r="BF46" s="3">
        <f t="shared" si="22"/>
        <v>7.607994410313958</v>
      </c>
      <c r="BG46" s="3">
        <f t="shared" si="22"/>
        <v>6.976039820625121</v>
      </c>
      <c r="BH46" s="3">
        <f t="shared" si="22"/>
        <v>6.730918448317046</v>
      </c>
      <c r="BI46" s="3">
        <f t="shared" si="22"/>
        <v>8.300285347029057</v>
      </c>
      <c r="BJ46" s="3">
        <f t="shared" si="22"/>
        <v>6.761150633933313</v>
      </c>
      <c r="BK46" s="3">
        <f t="shared" si="22"/>
        <v>7.014271166700073</v>
      </c>
      <c r="BL46" s="3">
        <f t="shared" si="22"/>
        <v>7.089651464968982</v>
      </c>
      <c r="BM46" s="3">
        <f t="shared" si="22"/>
        <v>7.0262665087962315</v>
      </c>
      <c r="BN46" s="3">
        <f t="shared" si="22"/>
        <v>8.521798673494871</v>
      </c>
      <c r="BO46" s="3">
        <f t="shared" si="22"/>
        <v>7.500701721558422</v>
      </c>
      <c r="BP46" s="3">
        <f t="shared" si="22"/>
        <v>6.782329983125268</v>
      </c>
      <c r="BQ46" s="3">
        <f t="shared" si="22"/>
        <v>7.513321502504734</v>
      </c>
      <c r="BR46" s="3">
        <f t="shared" si="22"/>
        <v>5.870533016237695</v>
      </c>
      <c r="BS46" s="3">
        <f aca="true" t="shared" si="23" ref="BS46:BY46">STDEV(BS25:BS44)</f>
        <v>2.7909628596974425</v>
      </c>
      <c r="BT46" s="3">
        <f t="shared" si="23"/>
        <v>7.336949022330752</v>
      </c>
      <c r="BU46" s="3">
        <f t="shared" si="23"/>
        <v>6.8075855218299255</v>
      </c>
      <c r="BV46" s="3">
        <f t="shared" si="23"/>
        <v>8.033537969174867</v>
      </c>
      <c r="BW46" s="3">
        <f t="shared" si="23"/>
        <v>8.13684177145916</v>
      </c>
      <c r="BX46" s="3">
        <f t="shared" si="23"/>
        <v>8.47726770214193</v>
      </c>
      <c r="BY46" s="3">
        <f t="shared" si="23"/>
        <v>7.960679664814516</v>
      </c>
    </row>
    <row r="47" spans="3:77" ht="15.7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7"/>
      <c r="R47" s="10"/>
      <c r="S47" s="7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</row>
    <row r="48" spans="2:77" ht="15.75"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T48" s="4"/>
      <c r="U48" s="4"/>
      <c r="W48" s="4"/>
      <c r="X48" s="4"/>
      <c r="Y48" s="4"/>
      <c r="Z48" s="4"/>
      <c r="AB48" s="4"/>
      <c r="AC48" s="4"/>
      <c r="AD48" s="4"/>
      <c r="AE48" s="4"/>
      <c r="AF48" s="4"/>
      <c r="AI48" s="4"/>
      <c r="AJ48" s="4"/>
      <c r="AK48" s="4"/>
      <c r="AO48" s="4"/>
      <c r="BA48" s="4"/>
      <c r="BB48" s="4"/>
      <c r="BC48" s="4"/>
      <c r="BD48" s="4"/>
      <c r="BE48" s="4"/>
      <c r="BG48" s="4"/>
      <c r="BJ48" s="4"/>
      <c r="BM48" s="4"/>
      <c r="BN48" s="4"/>
      <c r="BP48" s="4"/>
      <c r="BQ48" s="4"/>
      <c r="BR48" s="4"/>
      <c r="BS48" s="4"/>
      <c r="BT48" s="4"/>
      <c r="BU48" s="4"/>
      <c r="BV48" s="4"/>
      <c r="BW48" s="4"/>
      <c r="BX48" s="4"/>
      <c r="BY48" s="4"/>
    </row>
    <row r="49" spans="2:77" ht="15.75"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T49" s="4"/>
      <c r="U49" s="4"/>
      <c r="W49" s="4"/>
      <c r="X49" s="4"/>
      <c r="Y49" s="4"/>
      <c r="Z49" s="4"/>
      <c r="AB49" s="4"/>
      <c r="AC49" s="4"/>
      <c r="AD49" s="4"/>
      <c r="AE49" s="4"/>
      <c r="AF49" s="4"/>
      <c r="AI49" s="4"/>
      <c r="AJ49" s="4"/>
      <c r="AK49" s="4"/>
      <c r="AO49" s="4"/>
      <c r="BA49" s="4"/>
      <c r="BB49" s="4"/>
      <c r="BC49" s="4"/>
      <c r="BD49" s="4"/>
      <c r="BE49" s="4"/>
      <c r="BG49" s="4"/>
      <c r="BJ49" s="4"/>
      <c r="BM49" s="4"/>
      <c r="BN49" s="4"/>
      <c r="BP49" s="4"/>
      <c r="BQ49" s="4"/>
      <c r="BR49" s="4"/>
      <c r="BS49" s="4"/>
      <c r="BT49" s="4"/>
      <c r="BU49" s="4"/>
      <c r="BV49" s="4"/>
      <c r="BW49" s="4"/>
      <c r="BX49" s="4"/>
      <c r="BY49" s="4"/>
    </row>
    <row r="50" spans="2:77" ht="15.75"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T50" s="4"/>
      <c r="U50" s="4"/>
      <c r="W50" s="4"/>
      <c r="X50" s="4"/>
      <c r="Y50" s="4"/>
      <c r="Z50" s="4"/>
      <c r="AB50" s="4"/>
      <c r="AC50" s="4"/>
      <c r="AD50" s="4"/>
      <c r="AE50" s="4"/>
      <c r="AF50" s="4"/>
      <c r="AI50" s="4"/>
      <c r="AJ50" s="4"/>
      <c r="AK50" s="4"/>
      <c r="AO50" s="4"/>
      <c r="BA50" s="4"/>
      <c r="BB50" s="4"/>
      <c r="BC50" s="4"/>
      <c r="BD50" s="4"/>
      <c r="BE50" s="4"/>
      <c r="BG50" s="4"/>
      <c r="BJ50" s="4"/>
      <c r="BM50" s="4"/>
      <c r="BN50" s="4"/>
      <c r="BP50" s="4"/>
      <c r="BQ50" s="4"/>
      <c r="BR50" s="4"/>
      <c r="BS50" s="4"/>
      <c r="BT50" s="4"/>
      <c r="BU50" s="4"/>
      <c r="BV50" s="4"/>
      <c r="BW50" s="4"/>
      <c r="BX50" s="4"/>
      <c r="BY50" s="4"/>
    </row>
    <row r="51" spans="2:77" ht="15.75"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T51" s="4"/>
      <c r="U51" s="4"/>
      <c r="W51" s="4"/>
      <c r="X51" s="4"/>
      <c r="Y51" s="4"/>
      <c r="Z51" s="4"/>
      <c r="AB51" s="4"/>
      <c r="AC51" s="4"/>
      <c r="AD51" s="4"/>
      <c r="AE51" s="4"/>
      <c r="AF51" s="4"/>
      <c r="AI51" s="4"/>
      <c r="AJ51" s="4"/>
      <c r="AK51" s="4"/>
      <c r="AO51" s="4"/>
      <c r="BA51" s="4"/>
      <c r="BB51" s="4"/>
      <c r="BC51" s="4"/>
      <c r="BD51" s="4"/>
      <c r="BE51" s="4"/>
      <c r="BG51" s="4"/>
      <c r="BJ51" s="4"/>
      <c r="BM51" s="4"/>
      <c r="BN51" s="4"/>
      <c r="BP51" s="4"/>
      <c r="BQ51" s="4"/>
      <c r="BR51" s="4"/>
      <c r="BS51" s="4"/>
      <c r="BT51" s="4"/>
      <c r="BU51" s="4"/>
      <c r="BV51" s="4"/>
      <c r="BW51" s="4"/>
      <c r="BX51" s="4"/>
      <c r="BY51" s="4"/>
    </row>
    <row r="52" spans="2:77" ht="15.75"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T52" s="4"/>
      <c r="U52" s="4"/>
      <c r="W52" s="4"/>
      <c r="X52" s="4"/>
      <c r="Y52" s="4"/>
      <c r="Z52" s="4"/>
      <c r="AB52" s="4"/>
      <c r="AC52" s="4"/>
      <c r="AD52" s="4"/>
      <c r="AE52" s="4"/>
      <c r="AF52" s="4"/>
      <c r="AI52" s="4"/>
      <c r="AJ52" s="4"/>
      <c r="AK52" s="4"/>
      <c r="AO52" s="4"/>
      <c r="BA52" s="4"/>
      <c r="BB52" s="4"/>
      <c r="BC52" s="4"/>
      <c r="BD52" s="4"/>
      <c r="BE52" s="4"/>
      <c r="BG52" s="4"/>
      <c r="BJ52" s="4"/>
      <c r="BM52" s="4"/>
      <c r="BN52" s="4"/>
      <c r="BP52" s="4"/>
      <c r="BQ52" s="4"/>
      <c r="BR52" s="4"/>
      <c r="BS52" s="4"/>
      <c r="BT52" s="4"/>
      <c r="BU52" s="4"/>
      <c r="BV52" s="4"/>
      <c r="BW52" s="4"/>
      <c r="BX52" s="4"/>
      <c r="BY52" s="4"/>
    </row>
    <row r="53" spans="2:77" ht="15.75"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T53" s="4"/>
      <c r="U53" s="4"/>
      <c r="W53" s="4"/>
      <c r="X53" s="4"/>
      <c r="Y53" s="4"/>
      <c r="Z53" s="4"/>
      <c r="AB53" s="4"/>
      <c r="AC53" s="4"/>
      <c r="AD53" s="4"/>
      <c r="AE53" s="4"/>
      <c r="AF53" s="4"/>
      <c r="AI53" s="4"/>
      <c r="AJ53" s="4"/>
      <c r="AK53" s="4"/>
      <c r="AO53" s="4"/>
      <c r="BA53" s="4"/>
      <c r="BB53" s="4"/>
      <c r="BC53" s="4"/>
      <c r="BD53" s="4"/>
      <c r="BE53" s="4"/>
      <c r="BG53" s="4"/>
      <c r="BJ53" s="4"/>
      <c r="BM53" s="4"/>
      <c r="BN53" s="4"/>
      <c r="BP53" s="4"/>
      <c r="BQ53" s="4"/>
      <c r="BR53" s="4"/>
      <c r="BS53" s="4"/>
      <c r="BT53" s="4"/>
      <c r="BU53" s="4"/>
      <c r="BV53" s="4"/>
      <c r="BW53" s="4"/>
      <c r="BX53" s="4"/>
      <c r="BY53" s="4"/>
    </row>
    <row r="54" spans="2:77" ht="15.75"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T54" s="4"/>
      <c r="U54" s="4"/>
      <c r="W54" s="4"/>
      <c r="X54" s="4"/>
      <c r="Y54" s="4"/>
      <c r="Z54" s="4"/>
      <c r="AB54" s="4"/>
      <c r="AC54" s="4"/>
      <c r="AD54" s="4"/>
      <c r="AE54" s="4"/>
      <c r="AF54" s="4"/>
      <c r="AI54" s="4"/>
      <c r="AJ54" s="4"/>
      <c r="AK54" s="4"/>
      <c r="AO54" s="4"/>
      <c r="BA54" s="4"/>
      <c r="BB54" s="4"/>
      <c r="BC54" s="4"/>
      <c r="BD54" s="4"/>
      <c r="BE54" s="4"/>
      <c r="BG54" s="4"/>
      <c r="BJ54" s="4"/>
      <c r="BM54" s="4"/>
      <c r="BN54" s="4"/>
      <c r="BP54" s="4"/>
      <c r="BQ54" s="4"/>
      <c r="BR54" s="4"/>
      <c r="BS54" s="4"/>
      <c r="BT54" s="4"/>
      <c r="BU54" s="4"/>
      <c r="BV54" s="4"/>
      <c r="BW54" s="4"/>
      <c r="BX54" s="4"/>
      <c r="BY54" s="4"/>
    </row>
    <row r="55" spans="2:77" ht="15.75"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T55" s="4"/>
      <c r="U55" s="4"/>
      <c r="W55" s="4"/>
      <c r="X55" s="4"/>
      <c r="Y55" s="4"/>
      <c r="Z55" s="4"/>
      <c r="AB55" s="4"/>
      <c r="AC55" s="4"/>
      <c r="AD55" s="4"/>
      <c r="AE55" s="4"/>
      <c r="AF55" s="4"/>
      <c r="AI55" s="4"/>
      <c r="AJ55" s="4"/>
      <c r="AK55" s="4"/>
      <c r="AO55" s="4"/>
      <c r="BA55" s="4"/>
      <c r="BB55" s="4"/>
      <c r="BC55" s="4"/>
      <c r="BD55" s="4"/>
      <c r="BE55" s="4"/>
      <c r="BG55" s="4"/>
      <c r="BJ55" s="4"/>
      <c r="BM55" s="4"/>
      <c r="BN55" s="4"/>
      <c r="BP55" s="4"/>
      <c r="BQ55" s="4"/>
      <c r="BR55" s="4"/>
      <c r="BS55" s="4"/>
      <c r="BT55" s="4"/>
      <c r="BU55" s="4"/>
      <c r="BV55" s="4"/>
      <c r="BW55" s="4"/>
      <c r="BX55" s="4"/>
      <c r="BY55" s="4"/>
    </row>
    <row r="56" spans="2:77" ht="15.75">
      <c r="B56" s="5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T56" s="4"/>
      <c r="U56" s="4"/>
      <c r="W56" s="4"/>
      <c r="X56" s="4"/>
      <c r="Y56" s="4"/>
      <c r="Z56" s="4"/>
      <c r="AB56" s="4"/>
      <c r="AC56" s="4"/>
      <c r="AD56" s="4"/>
      <c r="AE56" s="4"/>
      <c r="AF56" s="4"/>
      <c r="AI56" s="4"/>
      <c r="AJ56" s="4"/>
      <c r="AK56" s="4"/>
      <c r="AO56" s="4"/>
      <c r="BA56" s="4"/>
      <c r="BB56" s="4"/>
      <c r="BC56" s="4"/>
      <c r="BD56" s="4"/>
      <c r="BE56" s="4"/>
      <c r="BG56" s="4"/>
      <c r="BJ56" s="4"/>
      <c r="BM56" s="4"/>
      <c r="BN56" s="4"/>
      <c r="BP56" s="4"/>
      <c r="BQ56" s="4"/>
      <c r="BR56" s="4"/>
      <c r="BS56" s="4"/>
      <c r="BT56" s="4"/>
      <c r="BU56" s="4"/>
      <c r="BV56" s="4"/>
      <c r="BW56" s="4"/>
      <c r="BX56" s="4"/>
      <c r="BY56" s="4"/>
    </row>
    <row r="57" spans="2:77" ht="15.75"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T57" s="4"/>
      <c r="U57" s="4"/>
      <c r="W57" s="4"/>
      <c r="X57" s="4"/>
      <c r="Y57" s="4"/>
      <c r="Z57" s="4"/>
      <c r="AB57" s="4"/>
      <c r="AC57" s="4"/>
      <c r="AD57" s="4"/>
      <c r="AE57" s="4"/>
      <c r="AF57" s="4"/>
      <c r="AI57" s="4"/>
      <c r="AJ57" s="4"/>
      <c r="AK57" s="4"/>
      <c r="AO57" s="4"/>
      <c r="BA57" s="4"/>
      <c r="BB57" s="4"/>
      <c r="BC57" s="4"/>
      <c r="BD57" s="4"/>
      <c r="BE57" s="4"/>
      <c r="BG57" s="4"/>
      <c r="BJ57" s="4"/>
      <c r="BM57" s="4"/>
      <c r="BN57" s="4"/>
      <c r="BP57" s="4"/>
      <c r="BQ57" s="4"/>
      <c r="BR57" s="4"/>
      <c r="BS57" s="4"/>
      <c r="BT57" s="4"/>
      <c r="BU57" s="4"/>
      <c r="BV57" s="4"/>
      <c r="BW57" s="4"/>
      <c r="BX57" s="4"/>
      <c r="BY57" s="4"/>
    </row>
    <row r="58" spans="2:77" ht="15.75"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T58" s="4"/>
      <c r="U58" s="4"/>
      <c r="W58" s="4"/>
      <c r="X58" s="4"/>
      <c r="Y58" s="4"/>
      <c r="Z58" s="4"/>
      <c r="AB58" s="4"/>
      <c r="AC58" s="4"/>
      <c r="AD58" s="4"/>
      <c r="AE58" s="4"/>
      <c r="AF58" s="4"/>
      <c r="AI58" s="4"/>
      <c r="AJ58" s="4"/>
      <c r="AK58" s="4"/>
      <c r="AO58" s="4"/>
      <c r="BA58" s="4"/>
      <c r="BB58" s="4"/>
      <c r="BC58" s="4"/>
      <c r="BD58" s="4"/>
      <c r="BE58" s="4"/>
      <c r="BG58" s="4"/>
      <c r="BJ58" s="4"/>
      <c r="BM58" s="4"/>
      <c r="BN58" s="4"/>
      <c r="BP58" s="4"/>
      <c r="BQ58" s="4"/>
      <c r="BR58" s="4"/>
      <c r="BS58" s="4"/>
      <c r="BT58" s="4"/>
      <c r="BU58" s="4"/>
      <c r="BV58" s="4"/>
      <c r="BW58" s="4"/>
      <c r="BX58" s="4"/>
      <c r="BY58" s="4"/>
    </row>
    <row r="59" spans="2:77" ht="15.75">
      <c r="B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T59" s="4"/>
      <c r="U59" s="4"/>
      <c r="W59" s="4"/>
      <c r="X59" s="4"/>
      <c r="Y59" s="4"/>
      <c r="Z59" s="4"/>
      <c r="AB59" s="4"/>
      <c r="AC59" s="4"/>
      <c r="AD59" s="4"/>
      <c r="AE59" s="4"/>
      <c r="AF59" s="4"/>
      <c r="AI59" s="4"/>
      <c r="AJ59" s="4"/>
      <c r="AK59" s="4"/>
      <c r="AO59" s="4"/>
      <c r="BA59" s="4"/>
      <c r="BB59" s="4"/>
      <c r="BC59" s="4"/>
      <c r="BD59" s="4"/>
      <c r="BE59" s="4"/>
      <c r="BG59" s="4"/>
      <c r="BJ59" s="4"/>
      <c r="BM59" s="4"/>
      <c r="BN59" s="4"/>
      <c r="BP59" s="4"/>
      <c r="BQ59" s="4"/>
      <c r="BR59" s="4"/>
      <c r="BS59" s="4"/>
      <c r="BT59" s="4"/>
      <c r="BU59" s="4"/>
      <c r="BV59" s="4"/>
      <c r="BW59" s="4"/>
      <c r="BX59" s="4"/>
      <c r="BY59" s="4"/>
    </row>
    <row r="60" spans="2:77" ht="15.75"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T60" s="4"/>
      <c r="U60" s="4"/>
      <c r="W60" s="4"/>
      <c r="X60" s="4"/>
      <c r="Y60" s="4"/>
      <c r="Z60" s="4"/>
      <c r="AB60" s="4"/>
      <c r="AC60" s="4"/>
      <c r="AD60" s="4"/>
      <c r="AE60" s="4"/>
      <c r="AF60" s="4"/>
      <c r="AI60" s="4"/>
      <c r="AJ60" s="4"/>
      <c r="AK60" s="4"/>
      <c r="AO60" s="4"/>
      <c r="BA60" s="4"/>
      <c r="BB60" s="4"/>
      <c r="BC60" s="4"/>
      <c r="BD60" s="4"/>
      <c r="BE60" s="4"/>
      <c r="BG60" s="4"/>
      <c r="BJ60" s="4"/>
      <c r="BM60" s="4"/>
      <c r="BN60" s="4"/>
      <c r="BP60" s="4"/>
      <c r="BQ60" s="4"/>
      <c r="BR60" s="4"/>
      <c r="BS60" s="4"/>
      <c r="BT60" s="4"/>
      <c r="BU60" s="4"/>
      <c r="BV60" s="4"/>
      <c r="BW60" s="4"/>
      <c r="BX60" s="4"/>
      <c r="BY60" s="4"/>
    </row>
    <row r="61" spans="2:77" ht="15.75">
      <c r="B61" s="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T61" s="4"/>
      <c r="U61" s="4"/>
      <c r="W61" s="4"/>
      <c r="X61" s="4"/>
      <c r="Y61" s="4"/>
      <c r="Z61" s="4"/>
      <c r="AB61" s="4"/>
      <c r="AC61" s="4"/>
      <c r="AD61" s="4"/>
      <c r="AE61" s="4"/>
      <c r="AF61" s="4"/>
      <c r="AI61" s="4"/>
      <c r="AJ61" s="4"/>
      <c r="AK61" s="4"/>
      <c r="AO61" s="4"/>
      <c r="BA61" s="4"/>
      <c r="BB61" s="4"/>
      <c r="BC61" s="4"/>
      <c r="BD61" s="4"/>
      <c r="BE61" s="4"/>
      <c r="BG61" s="4"/>
      <c r="BJ61" s="4"/>
      <c r="BM61" s="4"/>
      <c r="BN61" s="4"/>
      <c r="BP61" s="4"/>
      <c r="BQ61" s="4"/>
      <c r="BR61" s="4"/>
      <c r="BS61" s="4"/>
      <c r="BT61" s="4"/>
      <c r="BU61" s="4"/>
      <c r="BV61" s="4"/>
      <c r="BW61" s="4"/>
      <c r="BX61" s="4"/>
      <c r="BY61" s="4"/>
    </row>
    <row r="62" spans="2:77" ht="15.75">
      <c r="B62" s="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T62" s="4"/>
      <c r="U62" s="4"/>
      <c r="W62" s="4"/>
      <c r="X62" s="4"/>
      <c r="Y62" s="4"/>
      <c r="Z62" s="4"/>
      <c r="AB62" s="4"/>
      <c r="AC62" s="4"/>
      <c r="AD62" s="4"/>
      <c r="AE62" s="4"/>
      <c r="AF62" s="4"/>
      <c r="AI62" s="4"/>
      <c r="AJ62" s="4"/>
      <c r="AK62" s="4"/>
      <c r="AO62" s="4"/>
      <c r="BA62" s="4"/>
      <c r="BB62" s="4"/>
      <c r="BC62" s="4"/>
      <c r="BD62" s="4"/>
      <c r="BE62" s="4"/>
      <c r="BG62" s="4"/>
      <c r="BJ62" s="4"/>
      <c r="BM62" s="4"/>
      <c r="BN62" s="4"/>
      <c r="BP62" s="4"/>
      <c r="BQ62" s="4"/>
      <c r="BR62" s="4"/>
      <c r="BS62" s="4"/>
      <c r="BT62" s="4"/>
      <c r="BU62" s="4"/>
      <c r="BV62" s="4"/>
      <c r="BW62" s="4"/>
      <c r="BX62" s="4"/>
      <c r="BY62" s="4"/>
    </row>
    <row r="63" spans="2:77" ht="15.75">
      <c r="B63" s="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T63" s="4"/>
      <c r="U63" s="4"/>
      <c r="W63" s="4"/>
      <c r="X63" s="4"/>
      <c r="Y63" s="4"/>
      <c r="Z63" s="4"/>
      <c r="AB63" s="4"/>
      <c r="AC63" s="4"/>
      <c r="AD63" s="4"/>
      <c r="AE63" s="4"/>
      <c r="AF63" s="4"/>
      <c r="AI63" s="4"/>
      <c r="AJ63" s="4"/>
      <c r="AK63" s="4"/>
      <c r="AO63" s="4"/>
      <c r="BA63" s="4"/>
      <c r="BB63" s="4"/>
      <c r="BC63" s="4"/>
      <c r="BD63" s="4"/>
      <c r="BE63" s="4"/>
      <c r="BG63" s="4"/>
      <c r="BJ63" s="4"/>
      <c r="BM63" s="4"/>
      <c r="BN63" s="4"/>
      <c r="BP63" s="4"/>
      <c r="BQ63" s="4"/>
      <c r="BR63" s="4"/>
      <c r="BS63" s="4"/>
      <c r="BT63" s="4"/>
      <c r="BU63" s="4"/>
      <c r="BV63" s="4"/>
      <c r="BW63" s="4"/>
      <c r="BX63" s="4"/>
      <c r="BY63" s="4"/>
    </row>
    <row r="64" spans="2:77" ht="15.75"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T64" s="4"/>
      <c r="U64" s="4"/>
      <c r="W64" s="4"/>
      <c r="X64" s="4"/>
      <c r="Y64" s="4"/>
      <c r="Z64" s="4"/>
      <c r="AB64" s="4"/>
      <c r="AC64" s="4"/>
      <c r="AD64" s="4"/>
      <c r="AE64" s="4"/>
      <c r="AF64" s="4"/>
      <c r="AI64" s="4"/>
      <c r="AJ64" s="4"/>
      <c r="AK64" s="4"/>
      <c r="AO64" s="4"/>
      <c r="BA64" s="4"/>
      <c r="BB64" s="4"/>
      <c r="BC64" s="4"/>
      <c r="BD64" s="4"/>
      <c r="BE64" s="4"/>
      <c r="BG64" s="4"/>
      <c r="BJ64" s="4"/>
      <c r="BM64" s="4"/>
      <c r="BN64" s="4"/>
      <c r="BP64" s="4"/>
      <c r="BQ64" s="4"/>
      <c r="BR64" s="4"/>
      <c r="BS64" s="4"/>
      <c r="BT64" s="4"/>
      <c r="BU64" s="4"/>
      <c r="BV64" s="4"/>
      <c r="BW64" s="4"/>
      <c r="BX64" s="4"/>
      <c r="BY64" s="4"/>
    </row>
    <row r="65" spans="2:77" ht="15.75">
      <c r="B65" s="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T65" s="4"/>
      <c r="U65" s="4"/>
      <c r="W65" s="4"/>
      <c r="X65" s="4"/>
      <c r="Y65" s="4"/>
      <c r="Z65" s="4"/>
      <c r="AB65" s="4"/>
      <c r="AC65" s="4"/>
      <c r="AD65" s="4"/>
      <c r="AE65" s="4"/>
      <c r="AF65" s="4"/>
      <c r="AI65" s="4"/>
      <c r="AJ65" s="4"/>
      <c r="AK65" s="4"/>
      <c r="AO65" s="4"/>
      <c r="BA65" s="4"/>
      <c r="BB65" s="4"/>
      <c r="BC65" s="4"/>
      <c r="BD65" s="4"/>
      <c r="BE65" s="4"/>
      <c r="BG65" s="4"/>
      <c r="BJ65" s="4"/>
      <c r="BM65" s="4"/>
      <c r="BN65" s="4"/>
      <c r="BP65" s="4"/>
      <c r="BQ65" s="4"/>
      <c r="BR65" s="4"/>
      <c r="BS65" s="4"/>
      <c r="BT65" s="4"/>
      <c r="BU65" s="4"/>
      <c r="BV65" s="4"/>
      <c r="BW65" s="4"/>
      <c r="BX65" s="4"/>
      <c r="BY65" s="4"/>
    </row>
    <row r="66" spans="2:77" ht="15.75">
      <c r="B66" s="5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T66" s="4"/>
      <c r="U66" s="4"/>
      <c r="W66" s="4"/>
      <c r="X66" s="4"/>
      <c r="Y66" s="4"/>
      <c r="Z66" s="4"/>
      <c r="AB66" s="4"/>
      <c r="AC66" s="4"/>
      <c r="AD66" s="4"/>
      <c r="AE66" s="4"/>
      <c r="AF66" s="4"/>
      <c r="AI66" s="4"/>
      <c r="AJ66" s="4"/>
      <c r="AK66" s="4"/>
      <c r="AO66" s="4"/>
      <c r="BA66" s="4"/>
      <c r="BB66" s="4"/>
      <c r="BC66" s="4"/>
      <c r="BD66" s="4"/>
      <c r="BE66" s="4"/>
      <c r="BG66" s="4"/>
      <c r="BJ66" s="4"/>
      <c r="BM66" s="4"/>
      <c r="BN66" s="4"/>
      <c r="BP66" s="4"/>
      <c r="BQ66" s="4"/>
      <c r="BR66" s="4"/>
      <c r="BS66" s="4"/>
      <c r="BT66" s="4"/>
      <c r="BU66" s="4"/>
      <c r="BV66" s="4"/>
      <c r="BW66" s="4"/>
      <c r="BX66" s="4"/>
      <c r="BY66" s="4"/>
    </row>
    <row r="67" spans="2:77" ht="15.75">
      <c r="B67" s="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T67" s="4"/>
      <c r="U67" s="4"/>
      <c r="W67" s="4"/>
      <c r="X67" s="4"/>
      <c r="Y67" s="4"/>
      <c r="Z67" s="4"/>
      <c r="AB67" s="4"/>
      <c r="AC67" s="4"/>
      <c r="AD67" s="4"/>
      <c r="AE67" s="4"/>
      <c r="AF67" s="4"/>
      <c r="AI67" s="4"/>
      <c r="AJ67" s="4"/>
      <c r="AK67" s="4"/>
      <c r="AO67" s="4"/>
      <c r="BA67" s="4"/>
      <c r="BB67" s="4"/>
      <c r="BC67" s="4"/>
      <c r="BD67" s="4"/>
      <c r="BE67" s="4"/>
      <c r="BG67" s="4"/>
      <c r="BJ67" s="4"/>
      <c r="BM67" s="4"/>
      <c r="BN67" s="4"/>
      <c r="BP67" s="4"/>
      <c r="BQ67" s="4"/>
      <c r="BR67" s="4"/>
      <c r="BS67" s="4"/>
      <c r="BT67" s="4"/>
      <c r="BU67" s="4"/>
      <c r="BV67" s="4"/>
      <c r="BW67" s="4"/>
      <c r="BX67" s="4"/>
      <c r="BY67" s="4"/>
    </row>
    <row r="68" spans="2:77" ht="15.75">
      <c r="B68" s="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7"/>
      <c r="R68" s="10"/>
      <c r="S68" s="7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</row>
    <row r="69" spans="2:77" ht="15.75">
      <c r="B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7"/>
      <c r="R69" s="10"/>
      <c r="S69" s="7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</row>
    <row r="70" spans="2:77" ht="15.75">
      <c r="B70" s="5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7"/>
      <c r="R70" s="10"/>
      <c r="S70" s="7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</row>
    <row r="71" spans="2:77" ht="15.75">
      <c r="B71" s="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7"/>
      <c r="R71" s="10"/>
      <c r="S71" s="7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</row>
    <row r="72" spans="2:77" ht="15.75">
      <c r="B72" s="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7"/>
      <c r="R72" s="7"/>
      <c r="S72" s="7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</row>
    <row r="73" spans="2:77" ht="15.75">
      <c r="B73" s="5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7"/>
      <c r="R73" s="7"/>
      <c r="S73" s="7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</row>
    <row r="74" spans="2:77" ht="15.75">
      <c r="B74" s="5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7"/>
      <c r="R74" s="7"/>
      <c r="S74" s="7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</row>
    <row r="75" spans="2:77" ht="15.75">
      <c r="B75" s="5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7"/>
      <c r="R75" s="7"/>
      <c r="S75" s="7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</row>
    <row r="76" spans="2:77" ht="15.75">
      <c r="B76" s="5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7"/>
      <c r="R76" s="7"/>
      <c r="S76" s="7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</row>
    <row r="77" spans="2:77" ht="15.75">
      <c r="B77" s="5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7"/>
      <c r="R77" s="7"/>
      <c r="S77" s="7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</row>
    <row r="78" spans="2:77" ht="15.75">
      <c r="B78" s="5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7"/>
      <c r="R78" s="7"/>
      <c r="S78" s="7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</row>
    <row r="79" spans="2:77" ht="15.75">
      <c r="B79" s="5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7"/>
      <c r="R79" s="7"/>
      <c r="S79" s="7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</row>
    <row r="80" spans="2:77" ht="15.75">
      <c r="B80" s="5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7"/>
      <c r="R80" s="7"/>
      <c r="S80" s="7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</row>
    <row r="81" spans="2:77" ht="15.75">
      <c r="B81" s="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7"/>
      <c r="R81" s="7"/>
      <c r="S81" s="7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</row>
    <row r="82" spans="2:77" ht="15.75">
      <c r="B82" s="5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7"/>
      <c r="R82" s="7"/>
      <c r="S82" s="7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</row>
    <row r="83" spans="2:77" ht="15.75">
      <c r="B83" s="5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7"/>
      <c r="R83" s="7"/>
      <c r="S83" s="7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</row>
    <row r="84" spans="2:77" ht="15.75">
      <c r="B84" s="5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7"/>
      <c r="R84" s="7"/>
      <c r="S84" s="7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</row>
    <row r="85" spans="2:77" ht="15.75">
      <c r="B85" s="5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7"/>
      <c r="R85" s="7"/>
      <c r="S85" s="7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</row>
    <row r="86" spans="2:77" ht="15.75">
      <c r="B86" s="5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7"/>
      <c r="R86" s="7"/>
      <c r="S86" s="7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</row>
    <row r="87" spans="2:77" ht="15.75">
      <c r="B87" s="5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7"/>
      <c r="R87" s="7"/>
      <c r="S87" s="7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</row>
    <row r="88" spans="2:77" ht="15.75">
      <c r="B88" s="5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7"/>
      <c r="R88" s="7"/>
      <c r="S88" s="7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</row>
    <row r="89" spans="2:77" ht="15.75">
      <c r="B89" s="5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7"/>
      <c r="R89" s="7"/>
      <c r="S89" s="7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</row>
    <row r="90" spans="2:77" ht="15.75">
      <c r="B90" s="5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7"/>
      <c r="R90" s="7"/>
      <c r="S90" s="7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</row>
    <row r="91" spans="2:77" ht="15.75">
      <c r="B91" s="5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7"/>
      <c r="R91" s="7"/>
      <c r="S91" s="7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</row>
    <row r="92" spans="2:77" ht="15.75">
      <c r="B92" s="5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7"/>
      <c r="R92" s="7"/>
      <c r="S92" s="7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</row>
    <row r="93" spans="2:77" ht="15.75">
      <c r="B93" s="5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7"/>
      <c r="R93" s="7"/>
      <c r="S93" s="7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</row>
    <row r="94" spans="2:77" ht="15.75">
      <c r="B94" s="5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7"/>
      <c r="R94" s="7"/>
      <c r="S94" s="7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</row>
    <row r="95" spans="2:77" ht="15.75">
      <c r="B95" s="5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7"/>
      <c r="R95" s="7"/>
      <c r="S95" s="7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</row>
    <row r="96" spans="2:77" ht="15.75">
      <c r="B96" s="5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7"/>
      <c r="R96" s="7"/>
      <c r="S96" s="7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</row>
    <row r="97" spans="2:77" ht="15.75">
      <c r="B97" s="5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7"/>
      <c r="R97" s="7"/>
      <c r="S97" s="7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</row>
    <row r="98" spans="2:77" ht="15.75">
      <c r="B98" s="5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7"/>
      <c r="R98" s="7"/>
      <c r="S98" s="7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</row>
    <row r="99" spans="2:77" ht="15.75">
      <c r="B99" s="5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7"/>
      <c r="R99" s="7"/>
      <c r="S99" s="7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</row>
    <row r="100" spans="2:77" ht="15.75">
      <c r="B100" s="5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7"/>
      <c r="R100" s="7"/>
      <c r="S100" s="7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</row>
    <row r="101" spans="2:77" ht="15.75">
      <c r="B101" s="5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7"/>
      <c r="R101" s="7"/>
      <c r="S101" s="7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</row>
    <row r="102" spans="2:77" ht="15.75">
      <c r="B102" s="5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7"/>
      <c r="R102" s="7"/>
      <c r="S102" s="7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</row>
    <row r="103" spans="2:77" ht="15.75">
      <c r="B103" s="5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7"/>
      <c r="R103" s="7"/>
      <c r="S103" s="7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</row>
    <row r="104" spans="2:77" ht="15.75">
      <c r="B104" s="5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7"/>
      <c r="R104" s="7"/>
      <c r="S104" s="7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</row>
    <row r="105" spans="2:77" ht="15.75">
      <c r="B105" s="5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7"/>
      <c r="R105" s="7"/>
      <c r="S105" s="7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</row>
    <row r="106" spans="2:77" ht="15.75">
      <c r="B106" s="5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7"/>
      <c r="R106" s="7"/>
      <c r="S106" s="7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</row>
    <row r="107" ht="15.75">
      <c r="B107" s="5"/>
    </row>
    <row r="108" ht="15.75">
      <c r="B108" s="5"/>
    </row>
    <row r="109" ht="15.75">
      <c r="B109" s="5"/>
    </row>
    <row r="110" ht="15.75">
      <c r="B110" s="5"/>
    </row>
  </sheetData>
  <sheetProtection/>
  <mergeCells count="2">
    <mergeCell ref="A2:A21"/>
    <mergeCell ref="A25:A4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7"/>
  <sheetViews>
    <sheetView tabSelected="1" zoomScalePageLayoutView="0" workbookViewId="0" topLeftCell="A15">
      <selection activeCell="H25" sqref="H25:L44"/>
    </sheetView>
  </sheetViews>
  <sheetFormatPr defaultColWidth="9.140625" defaultRowHeight="15"/>
  <cols>
    <col min="1" max="1" width="9.140625" style="2" customWidth="1"/>
    <col min="2" max="2" width="7.28125" style="2" bestFit="1" customWidth="1"/>
    <col min="3" max="6" width="8.7109375" style="5" bestFit="1" customWidth="1"/>
    <col min="7" max="7" width="11.28125" style="5" bestFit="1" customWidth="1"/>
    <col min="8" max="11" width="7.28125" style="8" bestFit="1" customWidth="1"/>
    <col min="12" max="12" width="9.7109375" style="8" customWidth="1"/>
    <col min="13" max="16" width="11.8515625" style="8" bestFit="1" customWidth="1"/>
    <col min="17" max="17" width="14.421875" style="8" bestFit="1" customWidth="1"/>
    <col min="18" max="18" width="14.140625" style="8" bestFit="1" customWidth="1"/>
    <col min="19" max="16384" width="9.140625" style="8" customWidth="1"/>
  </cols>
  <sheetData>
    <row r="1" spans="2:18" s="2" customFormat="1" ht="15.75">
      <c r="B1" s="2" t="s">
        <v>73</v>
      </c>
      <c r="C1" s="2" t="s">
        <v>77</v>
      </c>
      <c r="D1" s="2" t="s">
        <v>78</v>
      </c>
      <c r="E1" s="2" t="s">
        <v>79</v>
      </c>
      <c r="F1" s="2" t="s">
        <v>80</v>
      </c>
      <c r="G1" s="2" t="s">
        <v>89</v>
      </c>
      <c r="H1" s="2" t="s">
        <v>81</v>
      </c>
      <c r="I1" s="2" t="s">
        <v>82</v>
      </c>
      <c r="J1" s="2" t="s">
        <v>83</v>
      </c>
      <c r="K1" s="2" t="s">
        <v>84</v>
      </c>
      <c r="L1" s="2" t="s">
        <v>90</v>
      </c>
      <c r="M1" s="2" t="s">
        <v>85</v>
      </c>
      <c r="N1" s="2" t="s">
        <v>86</v>
      </c>
      <c r="O1" s="2" t="s">
        <v>87</v>
      </c>
      <c r="P1" s="2" t="s">
        <v>88</v>
      </c>
      <c r="Q1" s="2" t="s">
        <v>91</v>
      </c>
      <c r="R1" s="2" t="s">
        <v>92</v>
      </c>
    </row>
    <row r="2" spans="1:18" ht="15.75">
      <c r="A2" s="18" t="s">
        <v>45</v>
      </c>
      <c r="B2" s="2">
        <v>1</v>
      </c>
      <c r="C2" s="11">
        <v>27</v>
      </c>
      <c r="D2" s="11">
        <v>31</v>
      </c>
      <c r="E2" s="11">
        <v>32</v>
      </c>
      <c r="F2" s="11">
        <v>30</v>
      </c>
      <c r="G2" s="11">
        <f>(C2+D2+E2+F2)/4</f>
        <v>30</v>
      </c>
      <c r="H2" s="11">
        <v>16</v>
      </c>
      <c r="I2" s="11">
        <v>17</v>
      </c>
      <c r="J2" s="11">
        <v>16</v>
      </c>
      <c r="K2" s="11">
        <v>17</v>
      </c>
      <c r="L2" s="11">
        <f>(H2+I2+J2+K2)/4</f>
        <v>16.5</v>
      </c>
      <c r="M2" s="11">
        <f>(12*H2)</f>
        <v>192</v>
      </c>
      <c r="N2" s="11">
        <f>(14*I2)</f>
        <v>238</v>
      </c>
      <c r="O2" s="11">
        <f>(16*J2)</f>
        <v>256</v>
      </c>
      <c r="P2" s="11">
        <f>(18*K2)</f>
        <v>306</v>
      </c>
      <c r="Q2" s="11">
        <f aca="true" t="shared" si="0" ref="Q2:Q21">(M2+N2+O2+P2)</f>
        <v>992</v>
      </c>
      <c r="R2" s="11">
        <f>(Q2/4)</f>
        <v>248</v>
      </c>
    </row>
    <row r="3" spans="1:18" ht="15.75">
      <c r="A3" s="18"/>
      <c r="B3" s="2">
        <v>1</v>
      </c>
      <c r="C3" s="11">
        <v>25</v>
      </c>
      <c r="D3" s="11">
        <v>28</v>
      </c>
      <c r="E3" s="11">
        <v>32</v>
      </c>
      <c r="F3" s="11">
        <v>31</v>
      </c>
      <c r="G3" s="11">
        <f aca="true" t="shared" si="1" ref="G3:G21">(C3+D3+E3+F3)/4</f>
        <v>29</v>
      </c>
      <c r="H3" s="11">
        <v>17</v>
      </c>
      <c r="I3" s="11">
        <v>15</v>
      </c>
      <c r="J3" s="11">
        <v>16</v>
      </c>
      <c r="K3" s="11">
        <v>17</v>
      </c>
      <c r="L3" s="11">
        <f aca="true" t="shared" si="2" ref="L3:L21">(H3+I3+J3+K3)/4</f>
        <v>16.25</v>
      </c>
      <c r="M3" s="11">
        <f aca="true" t="shared" si="3" ref="M3:M21">(12*H3)</f>
        <v>204</v>
      </c>
      <c r="N3" s="11">
        <f aca="true" t="shared" si="4" ref="N3:N21">(14*I3)</f>
        <v>210</v>
      </c>
      <c r="O3" s="11">
        <f aca="true" t="shared" si="5" ref="O3:O21">(16*J3)</f>
        <v>256</v>
      </c>
      <c r="P3" s="11">
        <f aca="true" t="shared" si="6" ref="P3:P21">(18*K3)</f>
        <v>306</v>
      </c>
      <c r="Q3" s="11">
        <f t="shared" si="0"/>
        <v>976</v>
      </c>
      <c r="R3" s="11">
        <f aca="true" t="shared" si="7" ref="R3:R21">(Q3/4)</f>
        <v>244</v>
      </c>
    </row>
    <row r="4" spans="1:18" ht="15.75">
      <c r="A4" s="18"/>
      <c r="B4" s="2">
        <v>1</v>
      </c>
      <c r="C4" s="11">
        <v>30</v>
      </c>
      <c r="D4" s="11">
        <v>32</v>
      </c>
      <c r="E4" s="11">
        <v>33</v>
      </c>
      <c r="F4" s="11">
        <v>32</v>
      </c>
      <c r="G4" s="11">
        <f t="shared" si="1"/>
        <v>31.75</v>
      </c>
      <c r="H4" s="11">
        <v>15</v>
      </c>
      <c r="I4" s="11">
        <v>17</v>
      </c>
      <c r="J4" s="11">
        <v>15</v>
      </c>
      <c r="K4" s="11">
        <v>16</v>
      </c>
      <c r="L4" s="11">
        <f t="shared" si="2"/>
        <v>15.75</v>
      </c>
      <c r="M4" s="11">
        <f t="shared" si="3"/>
        <v>180</v>
      </c>
      <c r="N4" s="11">
        <f t="shared" si="4"/>
        <v>238</v>
      </c>
      <c r="O4" s="11">
        <f t="shared" si="5"/>
        <v>240</v>
      </c>
      <c r="P4" s="11">
        <f t="shared" si="6"/>
        <v>288</v>
      </c>
      <c r="Q4" s="11">
        <f t="shared" si="0"/>
        <v>946</v>
      </c>
      <c r="R4" s="11">
        <f t="shared" si="7"/>
        <v>236.5</v>
      </c>
    </row>
    <row r="5" spans="1:18" ht="15.75">
      <c r="A5" s="18"/>
      <c r="B5" s="2">
        <v>1</v>
      </c>
      <c r="C5" s="11">
        <v>23</v>
      </c>
      <c r="D5" s="11">
        <v>26</v>
      </c>
      <c r="E5" s="11">
        <v>30</v>
      </c>
      <c r="F5" s="11">
        <v>31</v>
      </c>
      <c r="G5" s="11">
        <f t="shared" si="1"/>
        <v>27.5</v>
      </c>
      <c r="H5" s="11">
        <v>15</v>
      </c>
      <c r="I5" s="11">
        <v>17</v>
      </c>
      <c r="J5" s="11">
        <v>17</v>
      </c>
      <c r="K5" s="11">
        <v>18</v>
      </c>
      <c r="L5" s="11">
        <f t="shared" si="2"/>
        <v>16.75</v>
      </c>
      <c r="M5" s="11">
        <f t="shared" si="3"/>
        <v>180</v>
      </c>
      <c r="N5" s="11">
        <f t="shared" si="4"/>
        <v>238</v>
      </c>
      <c r="O5" s="11">
        <f t="shared" si="5"/>
        <v>272</v>
      </c>
      <c r="P5" s="11">
        <f t="shared" si="6"/>
        <v>324</v>
      </c>
      <c r="Q5" s="11">
        <f t="shared" si="0"/>
        <v>1014</v>
      </c>
      <c r="R5" s="11">
        <f t="shared" si="7"/>
        <v>253.5</v>
      </c>
    </row>
    <row r="6" spans="1:18" ht="15.75">
      <c r="A6" s="18"/>
      <c r="B6" s="2">
        <v>1</v>
      </c>
      <c r="C6" s="11">
        <v>24</v>
      </c>
      <c r="D6" s="11">
        <v>27</v>
      </c>
      <c r="E6" s="11">
        <v>31</v>
      </c>
      <c r="F6" s="11">
        <v>30</v>
      </c>
      <c r="G6" s="11">
        <f t="shared" si="1"/>
        <v>28</v>
      </c>
      <c r="H6" s="11">
        <v>17</v>
      </c>
      <c r="I6" s="11">
        <v>18</v>
      </c>
      <c r="J6" s="11">
        <v>16</v>
      </c>
      <c r="K6" s="11">
        <v>17</v>
      </c>
      <c r="L6" s="11">
        <f t="shared" si="2"/>
        <v>17</v>
      </c>
      <c r="M6" s="11">
        <f t="shared" si="3"/>
        <v>204</v>
      </c>
      <c r="N6" s="11">
        <f t="shared" si="4"/>
        <v>252</v>
      </c>
      <c r="O6" s="11">
        <f t="shared" si="5"/>
        <v>256</v>
      </c>
      <c r="P6" s="11">
        <f t="shared" si="6"/>
        <v>306</v>
      </c>
      <c r="Q6" s="11">
        <f t="shared" si="0"/>
        <v>1018</v>
      </c>
      <c r="R6" s="11">
        <f t="shared" si="7"/>
        <v>254.5</v>
      </c>
    </row>
    <row r="7" spans="1:18" ht="15.75">
      <c r="A7" s="18"/>
      <c r="B7" s="2">
        <v>1</v>
      </c>
      <c r="C7" s="11">
        <v>29</v>
      </c>
      <c r="D7" s="11">
        <v>31</v>
      </c>
      <c r="E7" s="11">
        <v>32</v>
      </c>
      <c r="F7" s="11">
        <v>31</v>
      </c>
      <c r="G7" s="11">
        <f t="shared" si="1"/>
        <v>30.75</v>
      </c>
      <c r="H7" s="11">
        <v>18</v>
      </c>
      <c r="I7" s="11">
        <v>16</v>
      </c>
      <c r="J7" s="11">
        <v>15</v>
      </c>
      <c r="K7" s="11">
        <v>16</v>
      </c>
      <c r="L7" s="11">
        <f t="shared" si="2"/>
        <v>16.25</v>
      </c>
      <c r="M7" s="11">
        <f t="shared" si="3"/>
        <v>216</v>
      </c>
      <c r="N7" s="11">
        <f t="shared" si="4"/>
        <v>224</v>
      </c>
      <c r="O7" s="11">
        <f t="shared" si="5"/>
        <v>240</v>
      </c>
      <c r="P7" s="11">
        <f t="shared" si="6"/>
        <v>288</v>
      </c>
      <c r="Q7" s="11">
        <f t="shared" si="0"/>
        <v>968</v>
      </c>
      <c r="R7" s="11">
        <f t="shared" si="7"/>
        <v>242</v>
      </c>
    </row>
    <row r="8" spans="1:18" ht="15.75">
      <c r="A8" s="18"/>
      <c r="B8" s="2">
        <v>1</v>
      </c>
      <c r="C8" s="11">
        <v>28</v>
      </c>
      <c r="D8" s="11">
        <v>32</v>
      </c>
      <c r="E8" s="11">
        <v>33</v>
      </c>
      <c r="F8" s="11">
        <v>34</v>
      </c>
      <c r="G8" s="11">
        <f t="shared" si="1"/>
        <v>31.75</v>
      </c>
      <c r="H8" s="11">
        <v>16</v>
      </c>
      <c r="I8" s="11">
        <v>16</v>
      </c>
      <c r="J8" s="11">
        <v>18</v>
      </c>
      <c r="K8" s="11">
        <v>17</v>
      </c>
      <c r="L8" s="11">
        <f t="shared" si="2"/>
        <v>16.75</v>
      </c>
      <c r="M8" s="11">
        <f t="shared" si="3"/>
        <v>192</v>
      </c>
      <c r="N8" s="11">
        <f t="shared" si="4"/>
        <v>224</v>
      </c>
      <c r="O8" s="11">
        <f t="shared" si="5"/>
        <v>288</v>
      </c>
      <c r="P8" s="11">
        <f t="shared" si="6"/>
        <v>306</v>
      </c>
      <c r="Q8" s="11">
        <f t="shared" si="0"/>
        <v>1010</v>
      </c>
      <c r="R8" s="11">
        <f t="shared" si="7"/>
        <v>252.5</v>
      </c>
    </row>
    <row r="9" spans="1:22" ht="15.75">
      <c r="A9" s="18"/>
      <c r="B9" s="2">
        <v>1</v>
      </c>
      <c r="C9" s="11">
        <v>28</v>
      </c>
      <c r="D9" s="11">
        <v>33</v>
      </c>
      <c r="E9" s="11">
        <v>33</v>
      </c>
      <c r="F9" s="11">
        <v>29</v>
      </c>
      <c r="G9" s="11">
        <f t="shared" si="1"/>
        <v>30.75</v>
      </c>
      <c r="H9" s="11">
        <v>17</v>
      </c>
      <c r="I9" s="11">
        <v>15</v>
      </c>
      <c r="J9" s="11">
        <v>18</v>
      </c>
      <c r="K9" s="11">
        <v>18</v>
      </c>
      <c r="L9" s="11">
        <f t="shared" si="2"/>
        <v>17</v>
      </c>
      <c r="M9" s="11">
        <f t="shared" si="3"/>
        <v>204</v>
      </c>
      <c r="N9" s="11">
        <f t="shared" si="4"/>
        <v>210</v>
      </c>
      <c r="O9" s="11">
        <f t="shared" si="5"/>
        <v>288</v>
      </c>
      <c r="P9" s="11">
        <f t="shared" si="6"/>
        <v>324</v>
      </c>
      <c r="Q9" s="11">
        <f t="shared" si="0"/>
        <v>1026</v>
      </c>
      <c r="R9" s="11">
        <f t="shared" si="7"/>
        <v>256.5</v>
      </c>
      <c r="T9" s="9"/>
      <c r="U9" s="9"/>
      <c r="V9" s="9"/>
    </row>
    <row r="10" spans="1:22" ht="15.75">
      <c r="A10" s="18"/>
      <c r="B10" s="2">
        <v>1</v>
      </c>
      <c r="C10" s="11">
        <v>27</v>
      </c>
      <c r="D10" s="11">
        <v>30</v>
      </c>
      <c r="E10" s="11">
        <v>32</v>
      </c>
      <c r="F10" s="11">
        <v>30</v>
      </c>
      <c r="G10" s="11">
        <f t="shared" si="1"/>
        <v>29.75</v>
      </c>
      <c r="H10" s="11">
        <v>18</v>
      </c>
      <c r="I10" s="11">
        <v>16</v>
      </c>
      <c r="J10" s="11">
        <v>17</v>
      </c>
      <c r="K10" s="11">
        <v>18</v>
      </c>
      <c r="L10" s="11">
        <f t="shared" si="2"/>
        <v>17.25</v>
      </c>
      <c r="M10" s="11">
        <f t="shared" si="3"/>
        <v>216</v>
      </c>
      <c r="N10" s="11">
        <f t="shared" si="4"/>
        <v>224</v>
      </c>
      <c r="O10" s="11">
        <f t="shared" si="5"/>
        <v>272</v>
      </c>
      <c r="P10" s="11">
        <f t="shared" si="6"/>
        <v>324</v>
      </c>
      <c r="Q10" s="11">
        <f t="shared" si="0"/>
        <v>1036</v>
      </c>
      <c r="R10" s="11">
        <f t="shared" si="7"/>
        <v>259</v>
      </c>
      <c r="T10" s="9"/>
      <c r="U10" s="9"/>
      <c r="V10" s="9"/>
    </row>
    <row r="11" spans="1:22" ht="15.75">
      <c r="A11" s="18"/>
      <c r="B11" s="2">
        <v>1</v>
      </c>
      <c r="C11" s="11">
        <v>31</v>
      </c>
      <c r="D11" s="11">
        <v>34</v>
      </c>
      <c r="E11" s="11">
        <v>32</v>
      </c>
      <c r="F11" s="11">
        <v>33</v>
      </c>
      <c r="G11" s="11">
        <f t="shared" si="1"/>
        <v>32.5</v>
      </c>
      <c r="H11" s="11">
        <v>16</v>
      </c>
      <c r="I11" s="11">
        <v>18</v>
      </c>
      <c r="J11" s="11">
        <v>16</v>
      </c>
      <c r="K11" s="11">
        <v>17</v>
      </c>
      <c r="L11" s="11">
        <f t="shared" si="2"/>
        <v>16.75</v>
      </c>
      <c r="M11" s="11">
        <f t="shared" si="3"/>
        <v>192</v>
      </c>
      <c r="N11" s="11">
        <f t="shared" si="4"/>
        <v>252</v>
      </c>
      <c r="O11" s="11">
        <f t="shared" si="5"/>
        <v>256</v>
      </c>
      <c r="P11" s="11">
        <f t="shared" si="6"/>
        <v>306</v>
      </c>
      <c r="Q11" s="11">
        <f t="shared" si="0"/>
        <v>1006</v>
      </c>
      <c r="R11" s="11">
        <f t="shared" si="7"/>
        <v>251.5</v>
      </c>
      <c r="T11" s="9"/>
      <c r="U11" s="9"/>
      <c r="V11" s="9"/>
    </row>
    <row r="12" spans="1:22" ht="15.75">
      <c r="A12" s="18"/>
      <c r="B12" s="2">
        <v>1</v>
      </c>
      <c r="C12" s="11">
        <v>29</v>
      </c>
      <c r="D12" s="12">
        <v>27</v>
      </c>
      <c r="E12" s="12">
        <v>25</v>
      </c>
      <c r="F12" s="12">
        <v>28</v>
      </c>
      <c r="G12" s="11">
        <f t="shared" si="1"/>
        <v>27.25</v>
      </c>
      <c r="H12" s="11">
        <v>16</v>
      </c>
      <c r="I12" s="11">
        <v>16</v>
      </c>
      <c r="J12" s="11">
        <v>16</v>
      </c>
      <c r="K12" s="11">
        <v>16</v>
      </c>
      <c r="L12" s="11">
        <f t="shared" si="2"/>
        <v>16</v>
      </c>
      <c r="M12" s="11">
        <f t="shared" si="3"/>
        <v>192</v>
      </c>
      <c r="N12" s="11">
        <f t="shared" si="4"/>
        <v>224</v>
      </c>
      <c r="O12" s="11">
        <f t="shared" si="5"/>
        <v>256</v>
      </c>
      <c r="P12" s="11">
        <f t="shared" si="6"/>
        <v>288</v>
      </c>
      <c r="Q12" s="11">
        <f t="shared" si="0"/>
        <v>960</v>
      </c>
      <c r="R12" s="11">
        <f t="shared" si="7"/>
        <v>240</v>
      </c>
      <c r="T12" s="9"/>
      <c r="U12" s="9"/>
      <c r="V12" s="9"/>
    </row>
    <row r="13" spans="1:22" ht="15.75">
      <c r="A13" s="18"/>
      <c r="B13" s="2">
        <v>1</v>
      </c>
      <c r="C13" s="11">
        <v>28</v>
      </c>
      <c r="D13" s="12">
        <v>26</v>
      </c>
      <c r="E13" s="12">
        <v>27</v>
      </c>
      <c r="F13" s="12">
        <v>28</v>
      </c>
      <c r="G13" s="11">
        <f t="shared" si="1"/>
        <v>27.25</v>
      </c>
      <c r="H13" s="11">
        <v>15</v>
      </c>
      <c r="I13" s="11">
        <v>16</v>
      </c>
      <c r="J13" s="11">
        <v>14</v>
      </c>
      <c r="K13" s="11">
        <v>16</v>
      </c>
      <c r="L13" s="11">
        <f t="shared" si="2"/>
        <v>15.25</v>
      </c>
      <c r="M13" s="11">
        <f t="shared" si="3"/>
        <v>180</v>
      </c>
      <c r="N13" s="11">
        <f t="shared" si="4"/>
        <v>224</v>
      </c>
      <c r="O13" s="11">
        <f t="shared" si="5"/>
        <v>224</v>
      </c>
      <c r="P13" s="11">
        <f t="shared" si="6"/>
        <v>288</v>
      </c>
      <c r="Q13" s="11">
        <f t="shared" si="0"/>
        <v>916</v>
      </c>
      <c r="R13" s="11">
        <f t="shared" si="7"/>
        <v>229</v>
      </c>
      <c r="T13" s="9"/>
      <c r="U13" s="9"/>
      <c r="V13" s="9"/>
    </row>
    <row r="14" spans="1:22" ht="15.75">
      <c r="A14" s="18"/>
      <c r="B14" s="2">
        <v>1</v>
      </c>
      <c r="C14" s="11">
        <v>30</v>
      </c>
      <c r="D14" s="12">
        <v>29</v>
      </c>
      <c r="E14" s="12">
        <v>32</v>
      </c>
      <c r="F14" s="12">
        <v>31</v>
      </c>
      <c r="G14" s="11">
        <f t="shared" si="1"/>
        <v>30.5</v>
      </c>
      <c r="H14" s="11">
        <v>17</v>
      </c>
      <c r="I14" s="11">
        <v>14</v>
      </c>
      <c r="J14" s="11">
        <v>15</v>
      </c>
      <c r="K14" s="11">
        <v>16</v>
      </c>
      <c r="L14" s="11">
        <f t="shared" si="2"/>
        <v>15.5</v>
      </c>
      <c r="M14" s="11">
        <f t="shared" si="3"/>
        <v>204</v>
      </c>
      <c r="N14" s="11">
        <f t="shared" si="4"/>
        <v>196</v>
      </c>
      <c r="O14" s="11">
        <f t="shared" si="5"/>
        <v>240</v>
      </c>
      <c r="P14" s="11">
        <f t="shared" si="6"/>
        <v>288</v>
      </c>
      <c r="Q14" s="11">
        <f t="shared" si="0"/>
        <v>928</v>
      </c>
      <c r="R14" s="11">
        <f t="shared" si="7"/>
        <v>232</v>
      </c>
      <c r="T14" s="9"/>
      <c r="U14" s="9"/>
      <c r="V14" s="9"/>
    </row>
    <row r="15" spans="1:22" ht="15.75">
      <c r="A15" s="18"/>
      <c r="B15" s="2">
        <v>1</v>
      </c>
      <c r="C15" s="11">
        <v>25</v>
      </c>
      <c r="D15" s="12">
        <v>25</v>
      </c>
      <c r="E15" s="12">
        <v>26</v>
      </c>
      <c r="F15" s="12">
        <v>27</v>
      </c>
      <c r="G15" s="11">
        <f t="shared" si="1"/>
        <v>25.75</v>
      </c>
      <c r="H15" s="11">
        <v>17</v>
      </c>
      <c r="I15" s="11">
        <v>16</v>
      </c>
      <c r="J15" s="11">
        <v>16</v>
      </c>
      <c r="K15" s="11">
        <v>16</v>
      </c>
      <c r="L15" s="11">
        <f t="shared" si="2"/>
        <v>16.25</v>
      </c>
      <c r="M15" s="11">
        <f t="shared" si="3"/>
        <v>204</v>
      </c>
      <c r="N15" s="11">
        <f t="shared" si="4"/>
        <v>224</v>
      </c>
      <c r="O15" s="11">
        <f t="shared" si="5"/>
        <v>256</v>
      </c>
      <c r="P15" s="11">
        <f t="shared" si="6"/>
        <v>288</v>
      </c>
      <c r="Q15" s="11">
        <f t="shared" si="0"/>
        <v>972</v>
      </c>
      <c r="R15" s="11">
        <f t="shared" si="7"/>
        <v>243</v>
      </c>
      <c r="T15" s="9"/>
      <c r="U15" s="9"/>
      <c r="V15" s="9"/>
    </row>
    <row r="16" spans="1:22" ht="15.75">
      <c r="A16" s="18"/>
      <c r="B16" s="2">
        <v>1</v>
      </c>
      <c r="C16" s="11">
        <v>27</v>
      </c>
      <c r="D16" s="12">
        <v>25</v>
      </c>
      <c r="E16" s="12">
        <v>29</v>
      </c>
      <c r="F16" s="12">
        <v>30</v>
      </c>
      <c r="G16" s="11">
        <f t="shared" si="1"/>
        <v>27.75</v>
      </c>
      <c r="H16" s="11">
        <v>18</v>
      </c>
      <c r="I16" s="11">
        <v>16</v>
      </c>
      <c r="J16" s="11">
        <v>16</v>
      </c>
      <c r="K16" s="11">
        <v>17</v>
      </c>
      <c r="L16" s="11">
        <f t="shared" si="2"/>
        <v>16.75</v>
      </c>
      <c r="M16" s="11">
        <f t="shared" si="3"/>
        <v>216</v>
      </c>
      <c r="N16" s="11">
        <f t="shared" si="4"/>
        <v>224</v>
      </c>
      <c r="O16" s="11">
        <f t="shared" si="5"/>
        <v>256</v>
      </c>
      <c r="P16" s="11">
        <f t="shared" si="6"/>
        <v>306</v>
      </c>
      <c r="Q16" s="11">
        <f t="shared" si="0"/>
        <v>1002</v>
      </c>
      <c r="R16" s="11">
        <f t="shared" si="7"/>
        <v>250.5</v>
      </c>
      <c r="T16" s="9"/>
      <c r="U16" s="9"/>
      <c r="V16" s="9"/>
    </row>
    <row r="17" spans="1:22" ht="15.75">
      <c r="A17" s="18"/>
      <c r="B17" s="2">
        <v>1</v>
      </c>
      <c r="C17" s="11">
        <v>28</v>
      </c>
      <c r="D17" s="12">
        <v>27</v>
      </c>
      <c r="E17" s="12">
        <v>30</v>
      </c>
      <c r="F17" s="12">
        <v>29</v>
      </c>
      <c r="G17" s="11">
        <f t="shared" si="1"/>
        <v>28.5</v>
      </c>
      <c r="H17" s="11">
        <v>17</v>
      </c>
      <c r="I17" s="11">
        <v>16</v>
      </c>
      <c r="J17" s="11">
        <v>18</v>
      </c>
      <c r="K17" s="11">
        <v>16</v>
      </c>
      <c r="L17" s="11">
        <f t="shared" si="2"/>
        <v>16.75</v>
      </c>
      <c r="M17" s="11">
        <f t="shared" si="3"/>
        <v>204</v>
      </c>
      <c r="N17" s="11">
        <f t="shared" si="4"/>
        <v>224</v>
      </c>
      <c r="O17" s="11">
        <f t="shared" si="5"/>
        <v>288</v>
      </c>
      <c r="P17" s="11">
        <f t="shared" si="6"/>
        <v>288</v>
      </c>
      <c r="Q17" s="11">
        <f t="shared" si="0"/>
        <v>1004</v>
      </c>
      <c r="R17" s="11">
        <f t="shared" si="7"/>
        <v>251</v>
      </c>
      <c r="T17" s="9"/>
      <c r="U17" s="9"/>
      <c r="V17" s="9"/>
    </row>
    <row r="18" spans="1:22" ht="15.75">
      <c r="A18" s="18"/>
      <c r="B18" s="2">
        <v>1</v>
      </c>
      <c r="C18" s="11">
        <v>26</v>
      </c>
      <c r="D18" s="12">
        <v>31</v>
      </c>
      <c r="E18" s="12">
        <v>33</v>
      </c>
      <c r="F18" s="12">
        <v>33</v>
      </c>
      <c r="G18" s="11">
        <f t="shared" si="1"/>
        <v>30.75</v>
      </c>
      <c r="H18" s="11">
        <v>16</v>
      </c>
      <c r="I18" s="11">
        <v>18</v>
      </c>
      <c r="J18" s="11">
        <v>17</v>
      </c>
      <c r="K18" s="11">
        <v>16</v>
      </c>
      <c r="L18" s="11">
        <f t="shared" si="2"/>
        <v>16.75</v>
      </c>
      <c r="M18" s="11">
        <f t="shared" si="3"/>
        <v>192</v>
      </c>
      <c r="N18" s="11">
        <f t="shared" si="4"/>
        <v>252</v>
      </c>
      <c r="O18" s="11">
        <f t="shared" si="5"/>
        <v>272</v>
      </c>
      <c r="P18" s="11">
        <f t="shared" si="6"/>
        <v>288</v>
      </c>
      <c r="Q18" s="11">
        <f t="shared" si="0"/>
        <v>1004</v>
      </c>
      <c r="R18" s="11">
        <f t="shared" si="7"/>
        <v>251</v>
      </c>
      <c r="T18" s="9"/>
      <c r="U18" s="9"/>
      <c r="V18" s="9"/>
    </row>
    <row r="19" spans="1:18" ht="15.75">
      <c r="A19" s="18"/>
      <c r="B19" s="2">
        <v>1</v>
      </c>
      <c r="C19" s="11">
        <v>28</v>
      </c>
      <c r="D19" s="12">
        <v>25</v>
      </c>
      <c r="E19" s="12">
        <v>28</v>
      </c>
      <c r="F19" s="12">
        <v>29</v>
      </c>
      <c r="G19" s="11">
        <f t="shared" si="1"/>
        <v>27.5</v>
      </c>
      <c r="H19" s="11">
        <v>16</v>
      </c>
      <c r="I19" s="11">
        <v>16</v>
      </c>
      <c r="J19" s="11">
        <v>16</v>
      </c>
      <c r="K19" s="11">
        <v>14</v>
      </c>
      <c r="L19" s="11">
        <f t="shared" si="2"/>
        <v>15.5</v>
      </c>
      <c r="M19" s="11">
        <f t="shared" si="3"/>
        <v>192</v>
      </c>
      <c r="N19" s="11">
        <f t="shared" si="4"/>
        <v>224</v>
      </c>
      <c r="O19" s="11">
        <f t="shared" si="5"/>
        <v>256</v>
      </c>
      <c r="P19" s="11">
        <f t="shared" si="6"/>
        <v>252</v>
      </c>
      <c r="Q19" s="11">
        <f t="shared" si="0"/>
        <v>924</v>
      </c>
      <c r="R19" s="11">
        <f t="shared" si="7"/>
        <v>231</v>
      </c>
    </row>
    <row r="20" spans="1:18" ht="15.75">
      <c r="A20" s="18"/>
      <c r="B20" s="2">
        <v>1</v>
      </c>
      <c r="C20" s="11">
        <v>28</v>
      </c>
      <c r="D20" s="12">
        <v>32</v>
      </c>
      <c r="E20" s="12">
        <v>29</v>
      </c>
      <c r="F20" s="12">
        <v>34</v>
      </c>
      <c r="G20" s="11">
        <f t="shared" si="1"/>
        <v>30.75</v>
      </c>
      <c r="H20" s="11">
        <v>17</v>
      </c>
      <c r="I20" s="11">
        <v>15</v>
      </c>
      <c r="J20" s="11">
        <v>15</v>
      </c>
      <c r="K20" s="11">
        <v>16</v>
      </c>
      <c r="L20" s="11">
        <f t="shared" si="2"/>
        <v>15.75</v>
      </c>
      <c r="M20" s="11">
        <f t="shared" si="3"/>
        <v>204</v>
      </c>
      <c r="N20" s="11">
        <f t="shared" si="4"/>
        <v>210</v>
      </c>
      <c r="O20" s="11">
        <f t="shared" si="5"/>
        <v>240</v>
      </c>
      <c r="P20" s="11">
        <f t="shared" si="6"/>
        <v>288</v>
      </c>
      <c r="Q20" s="11">
        <f t="shared" si="0"/>
        <v>942</v>
      </c>
      <c r="R20" s="11">
        <f t="shared" si="7"/>
        <v>235.5</v>
      </c>
    </row>
    <row r="21" spans="1:18" ht="15.75">
      <c r="A21" s="18"/>
      <c r="B21" s="2">
        <v>1</v>
      </c>
      <c r="C21" s="11">
        <v>31</v>
      </c>
      <c r="D21" s="12">
        <v>30</v>
      </c>
      <c r="E21" s="12">
        <v>29</v>
      </c>
      <c r="F21" s="12">
        <v>31</v>
      </c>
      <c r="G21" s="11">
        <f t="shared" si="1"/>
        <v>30.25</v>
      </c>
      <c r="H21" s="11">
        <v>17</v>
      </c>
      <c r="I21" s="11">
        <v>16</v>
      </c>
      <c r="J21" s="11">
        <v>16</v>
      </c>
      <c r="K21" s="11">
        <v>15</v>
      </c>
      <c r="L21" s="11">
        <f t="shared" si="2"/>
        <v>16</v>
      </c>
      <c r="M21" s="11">
        <f t="shared" si="3"/>
        <v>204</v>
      </c>
      <c r="N21" s="11">
        <f t="shared" si="4"/>
        <v>224</v>
      </c>
      <c r="O21" s="11">
        <f t="shared" si="5"/>
        <v>256</v>
      </c>
      <c r="P21" s="11">
        <f t="shared" si="6"/>
        <v>270</v>
      </c>
      <c r="Q21" s="11">
        <f t="shared" si="0"/>
        <v>954</v>
      </c>
      <c r="R21" s="11">
        <f t="shared" si="7"/>
        <v>238.5</v>
      </c>
    </row>
    <row r="22" spans="2:18" s="2" customFormat="1" ht="15.75">
      <c r="B22" s="2" t="s">
        <v>46</v>
      </c>
      <c r="C22" s="13">
        <f>AVERAGE(C2:C21)</f>
        <v>27.6</v>
      </c>
      <c r="D22" s="13">
        <f aca="true" t="shared" si="8" ref="D22:R22">AVERAGE(D2:D21)</f>
        <v>29.05</v>
      </c>
      <c r="E22" s="13">
        <f t="shared" si="8"/>
        <v>30.4</v>
      </c>
      <c r="F22" s="13">
        <f t="shared" si="8"/>
        <v>30.55</v>
      </c>
      <c r="G22" s="13">
        <f t="shared" si="8"/>
        <v>29.4</v>
      </c>
      <c r="H22" s="13">
        <f t="shared" si="8"/>
        <v>16.55</v>
      </c>
      <c r="I22" s="13">
        <f t="shared" si="8"/>
        <v>16.2</v>
      </c>
      <c r="J22" s="13">
        <f t="shared" si="8"/>
        <v>16.15</v>
      </c>
      <c r="K22" s="13">
        <f t="shared" si="8"/>
        <v>16.45</v>
      </c>
      <c r="L22" s="13">
        <f t="shared" si="8"/>
        <v>16.3375</v>
      </c>
      <c r="M22" s="13">
        <f t="shared" si="8"/>
        <v>198.6</v>
      </c>
      <c r="N22" s="13">
        <f t="shared" si="8"/>
        <v>226.8</v>
      </c>
      <c r="O22" s="13">
        <f t="shared" si="8"/>
        <v>258.4</v>
      </c>
      <c r="P22" s="13">
        <f t="shared" si="8"/>
        <v>296.1</v>
      </c>
      <c r="Q22" s="13">
        <f t="shared" si="8"/>
        <v>979.9</v>
      </c>
      <c r="R22" s="13">
        <f t="shared" si="8"/>
        <v>244.975</v>
      </c>
    </row>
    <row r="23" spans="2:18" s="2" customFormat="1" ht="15.75">
      <c r="B23" s="2" t="s">
        <v>47</v>
      </c>
      <c r="C23" s="13">
        <f>STDEV(C2:C21)</f>
        <v>2.1860803664140644</v>
      </c>
      <c r="D23" s="13">
        <f aca="true" t="shared" si="9" ref="D23:R23">STDEV(D2:D21)</f>
        <v>2.910507280798134</v>
      </c>
      <c r="E23" s="13">
        <f t="shared" si="9"/>
        <v>2.458069417888334</v>
      </c>
      <c r="F23" s="13">
        <f t="shared" si="9"/>
        <v>1.9594574974238472</v>
      </c>
      <c r="G23" s="13">
        <f t="shared" si="9"/>
        <v>1.860956177543373</v>
      </c>
      <c r="H23" s="13">
        <f t="shared" si="9"/>
        <v>0.9445132413883326</v>
      </c>
      <c r="I23" s="13">
        <f t="shared" si="9"/>
        <v>1.0563093645728083</v>
      </c>
      <c r="J23" s="13">
        <f t="shared" si="9"/>
        <v>1.0894228312566054</v>
      </c>
      <c r="K23" s="13">
        <f t="shared" si="9"/>
        <v>0.9986833437344549</v>
      </c>
      <c r="L23" s="13">
        <f t="shared" si="9"/>
        <v>0.575114405094646</v>
      </c>
      <c r="M23" s="13">
        <f t="shared" si="9"/>
        <v>11.334158896659991</v>
      </c>
      <c r="N23" s="13">
        <f t="shared" si="9"/>
        <v>14.78833110401932</v>
      </c>
      <c r="O23" s="13">
        <f t="shared" si="9"/>
        <v>17.430765300105687</v>
      </c>
      <c r="P23" s="13">
        <f t="shared" si="9"/>
        <v>17.976300187220193</v>
      </c>
      <c r="Q23" s="13">
        <f t="shared" si="9"/>
        <v>36.30557445960751</v>
      </c>
      <c r="R23" s="13">
        <f t="shared" si="9"/>
        <v>9.076393614901878</v>
      </c>
    </row>
    <row r="24" spans="3:18" ht="15.75">
      <c r="C24" s="11"/>
      <c r="D24" s="11"/>
      <c r="E24" s="11"/>
      <c r="F24" s="11"/>
      <c r="G24" s="11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15.75">
      <c r="A25" s="18" t="s">
        <v>48</v>
      </c>
      <c r="B25" s="2">
        <v>2</v>
      </c>
      <c r="C25" s="11">
        <f aca="true" t="shared" si="10" ref="C25:D34">(E25+1)</f>
        <v>18</v>
      </c>
      <c r="D25" s="11">
        <f t="shared" si="10"/>
        <v>19</v>
      </c>
      <c r="E25" s="11">
        <v>17</v>
      </c>
      <c r="F25" s="11">
        <v>18</v>
      </c>
      <c r="G25" s="11">
        <f>(C25+D25+E25+F25)/4</f>
        <v>18</v>
      </c>
      <c r="H25" s="11">
        <v>17</v>
      </c>
      <c r="I25" s="11">
        <v>19</v>
      </c>
      <c r="J25" s="11">
        <v>18</v>
      </c>
      <c r="K25" s="11">
        <v>19</v>
      </c>
      <c r="L25" s="11">
        <f>(H25+I25+J25+K25)/4</f>
        <v>18.25</v>
      </c>
      <c r="M25" s="11">
        <f>(12*H25)</f>
        <v>204</v>
      </c>
      <c r="N25" s="11">
        <f>(14*I25)</f>
        <v>266</v>
      </c>
      <c r="O25" s="11">
        <f>(16*J25)</f>
        <v>288</v>
      </c>
      <c r="P25" s="11">
        <f>(18*K25)</f>
        <v>342</v>
      </c>
      <c r="Q25" s="11">
        <f aca="true" t="shared" si="11" ref="Q25:Q44">(M25+N25+O25+P25)</f>
        <v>1100</v>
      </c>
      <c r="R25" s="11">
        <f>(Q25/4)</f>
        <v>275</v>
      </c>
    </row>
    <row r="26" spans="1:18" ht="15.75">
      <c r="A26" s="18"/>
      <c r="B26" s="2">
        <v>2</v>
      </c>
      <c r="C26" s="11">
        <f t="shared" si="10"/>
        <v>19</v>
      </c>
      <c r="D26" s="11">
        <f t="shared" si="10"/>
        <v>17</v>
      </c>
      <c r="E26" s="11">
        <v>18</v>
      </c>
      <c r="F26" s="11">
        <v>16</v>
      </c>
      <c r="G26" s="11">
        <f aca="true" t="shared" si="12" ref="G26:G44">(C26+D26+E26+F26)/4</f>
        <v>17.5</v>
      </c>
      <c r="H26" s="11">
        <v>18</v>
      </c>
      <c r="I26" s="11">
        <v>17</v>
      </c>
      <c r="J26" s="11">
        <v>17</v>
      </c>
      <c r="K26" s="11">
        <v>19</v>
      </c>
      <c r="L26" s="11">
        <f aca="true" t="shared" si="13" ref="L26:L44">(H26+I26+J26+K26)/4</f>
        <v>17.75</v>
      </c>
      <c r="M26" s="11">
        <f aca="true" t="shared" si="14" ref="M26:M44">(12*H26)</f>
        <v>216</v>
      </c>
      <c r="N26" s="11">
        <f aca="true" t="shared" si="15" ref="N26:N44">(14*I26)</f>
        <v>238</v>
      </c>
      <c r="O26" s="11">
        <f aca="true" t="shared" si="16" ref="O26:O44">(16*J26)</f>
        <v>272</v>
      </c>
      <c r="P26" s="11">
        <f aca="true" t="shared" si="17" ref="P26:P44">(18*K26)</f>
        <v>342</v>
      </c>
      <c r="Q26" s="11">
        <f t="shared" si="11"/>
        <v>1068</v>
      </c>
      <c r="R26" s="11">
        <f aca="true" t="shared" si="18" ref="R26:R44">(Q26/4)</f>
        <v>267</v>
      </c>
    </row>
    <row r="27" spans="1:18" ht="15.75">
      <c r="A27" s="18"/>
      <c r="B27" s="2">
        <v>2</v>
      </c>
      <c r="C27" s="11">
        <f t="shared" si="10"/>
        <v>21</v>
      </c>
      <c r="D27" s="11">
        <f t="shared" si="10"/>
        <v>19</v>
      </c>
      <c r="E27" s="11">
        <v>20</v>
      </c>
      <c r="F27" s="11">
        <v>18</v>
      </c>
      <c r="G27" s="11">
        <f t="shared" si="12"/>
        <v>19.5</v>
      </c>
      <c r="H27" s="11">
        <v>17</v>
      </c>
      <c r="I27" s="11">
        <v>18</v>
      </c>
      <c r="J27" s="11">
        <v>20</v>
      </c>
      <c r="K27" s="11">
        <v>18</v>
      </c>
      <c r="L27" s="11">
        <f t="shared" si="13"/>
        <v>18.25</v>
      </c>
      <c r="M27" s="11">
        <f t="shared" si="14"/>
        <v>204</v>
      </c>
      <c r="N27" s="11">
        <f t="shared" si="15"/>
        <v>252</v>
      </c>
      <c r="O27" s="11">
        <f t="shared" si="16"/>
        <v>320</v>
      </c>
      <c r="P27" s="11">
        <f t="shared" si="17"/>
        <v>324</v>
      </c>
      <c r="Q27" s="11">
        <f t="shared" si="11"/>
        <v>1100</v>
      </c>
      <c r="R27" s="11">
        <f t="shared" si="18"/>
        <v>275</v>
      </c>
    </row>
    <row r="28" spans="1:18" ht="15.75">
      <c r="A28" s="18"/>
      <c r="B28" s="2">
        <v>2</v>
      </c>
      <c r="C28" s="11">
        <f t="shared" si="10"/>
        <v>17</v>
      </c>
      <c r="D28" s="11">
        <f t="shared" si="10"/>
        <v>16</v>
      </c>
      <c r="E28" s="11">
        <v>16</v>
      </c>
      <c r="F28" s="11">
        <v>15</v>
      </c>
      <c r="G28" s="11">
        <f t="shared" si="12"/>
        <v>16</v>
      </c>
      <c r="H28" s="11">
        <v>18</v>
      </c>
      <c r="I28" s="11">
        <v>17</v>
      </c>
      <c r="J28" s="11">
        <v>17</v>
      </c>
      <c r="K28" s="11">
        <v>19</v>
      </c>
      <c r="L28" s="11">
        <f t="shared" si="13"/>
        <v>17.75</v>
      </c>
      <c r="M28" s="11">
        <f t="shared" si="14"/>
        <v>216</v>
      </c>
      <c r="N28" s="11">
        <f t="shared" si="15"/>
        <v>238</v>
      </c>
      <c r="O28" s="11">
        <f t="shared" si="16"/>
        <v>272</v>
      </c>
      <c r="P28" s="11">
        <f t="shared" si="17"/>
        <v>342</v>
      </c>
      <c r="Q28" s="11">
        <f t="shared" si="11"/>
        <v>1068</v>
      </c>
      <c r="R28" s="11">
        <f t="shared" si="18"/>
        <v>267</v>
      </c>
    </row>
    <row r="29" spans="1:18" ht="15.75">
      <c r="A29" s="18"/>
      <c r="B29" s="2">
        <v>2</v>
      </c>
      <c r="C29" s="11">
        <f t="shared" si="10"/>
        <v>19</v>
      </c>
      <c r="D29" s="11">
        <f t="shared" si="10"/>
        <v>18</v>
      </c>
      <c r="E29" s="11">
        <v>18</v>
      </c>
      <c r="F29" s="11">
        <v>17</v>
      </c>
      <c r="G29" s="11">
        <f t="shared" si="12"/>
        <v>18</v>
      </c>
      <c r="H29" s="11">
        <v>18</v>
      </c>
      <c r="I29" s="11">
        <v>16</v>
      </c>
      <c r="J29" s="11">
        <v>18</v>
      </c>
      <c r="K29" s="11">
        <v>20</v>
      </c>
      <c r="L29" s="11">
        <f t="shared" si="13"/>
        <v>18</v>
      </c>
      <c r="M29" s="11">
        <f t="shared" si="14"/>
        <v>216</v>
      </c>
      <c r="N29" s="11">
        <f t="shared" si="15"/>
        <v>224</v>
      </c>
      <c r="O29" s="11">
        <f t="shared" si="16"/>
        <v>288</v>
      </c>
      <c r="P29" s="11">
        <f t="shared" si="17"/>
        <v>360</v>
      </c>
      <c r="Q29" s="11">
        <f t="shared" si="11"/>
        <v>1088</v>
      </c>
      <c r="R29" s="11">
        <f t="shared" si="18"/>
        <v>272</v>
      </c>
    </row>
    <row r="30" spans="1:18" ht="15.75">
      <c r="A30" s="18"/>
      <c r="B30" s="2">
        <v>2</v>
      </c>
      <c r="C30" s="11">
        <f t="shared" si="10"/>
        <v>15</v>
      </c>
      <c r="D30" s="11">
        <f t="shared" si="10"/>
        <v>19</v>
      </c>
      <c r="E30" s="11">
        <v>14</v>
      </c>
      <c r="F30" s="11">
        <v>18</v>
      </c>
      <c r="G30" s="11">
        <f t="shared" si="12"/>
        <v>16.5</v>
      </c>
      <c r="H30" s="11">
        <v>18</v>
      </c>
      <c r="I30" s="11">
        <v>18</v>
      </c>
      <c r="J30" s="11">
        <v>19</v>
      </c>
      <c r="K30" s="11">
        <v>18</v>
      </c>
      <c r="L30" s="11">
        <f t="shared" si="13"/>
        <v>18.25</v>
      </c>
      <c r="M30" s="11">
        <f t="shared" si="14"/>
        <v>216</v>
      </c>
      <c r="N30" s="11">
        <f t="shared" si="15"/>
        <v>252</v>
      </c>
      <c r="O30" s="11">
        <f t="shared" si="16"/>
        <v>304</v>
      </c>
      <c r="P30" s="11">
        <f t="shared" si="17"/>
        <v>324</v>
      </c>
      <c r="Q30" s="11">
        <f t="shared" si="11"/>
        <v>1096</v>
      </c>
      <c r="R30" s="11">
        <f t="shared" si="18"/>
        <v>274</v>
      </c>
    </row>
    <row r="31" spans="1:18" ht="15.75">
      <c r="A31" s="18"/>
      <c r="B31" s="2">
        <v>2</v>
      </c>
      <c r="C31" s="11">
        <f t="shared" si="10"/>
        <v>16</v>
      </c>
      <c r="D31" s="11">
        <f t="shared" si="10"/>
        <v>20</v>
      </c>
      <c r="E31" s="11">
        <v>15</v>
      </c>
      <c r="F31" s="11">
        <v>19</v>
      </c>
      <c r="G31" s="11">
        <f t="shared" si="12"/>
        <v>17.5</v>
      </c>
      <c r="H31" s="11">
        <v>16</v>
      </c>
      <c r="I31" s="11">
        <v>17</v>
      </c>
      <c r="J31" s="11">
        <v>17</v>
      </c>
      <c r="K31" s="11">
        <v>19</v>
      </c>
      <c r="L31" s="11">
        <f t="shared" si="13"/>
        <v>17.25</v>
      </c>
      <c r="M31" s="11">
        <f t="shared" si="14"/>
        <v>192</v>
      </c>
      <c r="N31" s="11">
        <f t="shared" si="15"/>
        <v>238</v>
      </c>
      <c r="O31" s="11">
        <f t="shared" si="16"/>
        <v>272</v>
      </c>
      <c r="P31" s="11">
        <f t="shared" si="17"/>
        <v>342</v>
      </c>
      <c r="Q31" s="11">
        <f t="shared" si="11"/>
        <v>1044</v>
      </c>
      <c r="R31" s="11">
        <f t="shared" si="18"/>
        <v>261</v>
      </c>
    </row>
    <row r="32" spans="1:18" ht="15.75">
      <c r="A32" s="18"/>
      <c r="B32" s="2">
        <v>2</v>
      </c>
      <c r="C32" s="11">
        <f t="shared" si="10"/>
        <v>18</v>
      </c>
      <c r="D32" s="11">
        <f t="shared" si="10"/>
        <v>17</v>
      </c>
      <c r="E32" s="11">
        <v>17</v>
      </c>
      <c r="F32" s="11">
        <v>16</v>
      </c>
      <c r="G32" s="11">
        <f t="shared" si="12"/>
        <v>17</v>
      </c>
      <c r="H32" s="11">
        <v>19</v>
      </c>
      <c r="I32" s="11">
        <v>18</v>
      </c>
      <c r="J32" s="11">
        <v>16</v>
      </c>
      <c r="K32" s="11">
        <v>19</v>
      </c>
      <c r="L32" s="11">
        <f t="shared" si="13"/>
        <v>18</v>
      </c>
      <c r="M32" s="11">
        <f t="shared" si="14"/>
        <v>228</v>
      </c>
      <c r="N32" s="11">
        <f t="shared" si="15"/>
        <v>252</v>
      </c>
      <c r="O32" s="11">
        <f t="shared" si="16"/>
        <v>256</v>
      </c>
      <c r="P32" s="11">
        <f t="shared" si="17"/>
        <v>342</v>
      </c>
      <c r="Q32" s="11">
        <f t="shared" si="11"/>
        <v>1078</v>
      </c>
      <c r="R32" s="11">
        <f t="shared" si="18"/>
        <v>269.5</v>
      </c>
    </row>
    <row r="33" spans="1:18" ht="15.75">
      <c r="A33" s="18"/>
      <c r="B33" s="2">
        <v>2</v>
      </c>
      <c r="C33" s="11">
        <f t="shared" si="10"/>
        <v>17</v>
      </c>
      <c r="D33" s="11">
        <f t="shared" si="10"/>
        <v>15</v>
      </c>
      <c r="E33" s="11">
        <v>16</v>
      </c>
      <c r="F33" s="11">
        <v>14</v>
      </c>
      <c r="G33" s="11">
        <f t="shared" si="12"/>
        <v>15.5</v>
      </c>
      <c r="H33" s="11">
        <v>18</v>
      </c>
      <c r="I33" s="11">
        <v>17</v>
      </c>
      <c r="J33" s="11">
        <v>20</v>
      </c>
      <c r="K33" s="11">
        <v>19</v>
      </c>
      <c r="L33" s="11">
        <f t="shared" si="13"/>
        <v>18.5</v>
      </c>
      <c r="M33" s="11">
        <f t="shared" si="14"/>
        <v>216</v>
      </c>
      <c r="N33" s="11">
        <f t="shared" si="15"/>
        <v>238</v>
      </c>
      <c r="O33" s="11">
        <f t="shared" si="16"/>
        <v>320</v>
      </c>
      <c r="P33" s="11">
        <f t="shared" si="17"/>
        <v>342</v>
      </c>
      <c r="Q33" s="11">
        <f t="shared" si="11"/>
        <v>1116</v>
      </c>
      <c r="R33" s="11">
        <f t="shared" si="18"/>
        <v>279</v>
      </c>
    </row>
    <row r="34" spans="1:18" ht="15.75">
      <c r="A34" s="18"/>
      <c r="B34" s="2">
        <v>2</v>
      </c>
      <c r="C34" s="11">
        <f t="shared" si="10"/>
        <v>16</v>
      </c>
      <c r="D34" s="11">
        <f t="shared" si="10"/>
        <v>16</v>
      </c>
      <c r="E34" s="11">
        <v>15</v>
      </c>
      <c r="F34" s="11">
        <v>15</v>
      </c>
      <c r="G34" s="11">
        <f t="shared" si="12"/>
        <v>15.5</v>
      </c>
      <c r="H34" s="11">
        <v>19</v>
      </c>
      <c r="I34" s="11">
        <v>19</v>
      </c>
      <c r="J34" s="11">
        <v>17</v>
      </c>
      <c r="K34" s="11">
        <v>19</v>
      </c>
      <c r="L34" s="11">
        <f t="shared" si="13"/>
        <v>18.5</v>
      </c>
      <c r="M34" s="11">
        <f t="shared" si="14"/>
        <v>228</v>
      </c>
      <c r="N34" s="11">
        <f t="shared" si="15"/>
        <v>266</v>
      </c>
      <c r="O34" s="11">
        <f t="shared" si="16"/>
        <v>272</v>
      </c>
      <c r="P34" s="11">
        <f t="shared" si="17"/>
        <v>342</v>
      </c>
      <c r="Q34" s="11">
        <f t="shared" si="11"/>
        <v>1108</v>
      </c>
      <c r="R34" s="11">
        <f t="shared" si="18"/>
        <v>277</v>
      </c>
    </row>
    <row r="35" spans="1:18" ht="15.75">
      <c r="A35" s="18"/>
      <c r="B35" s="2">
        <v>2</v>
      </c>
      <c r="C35" s="11">
        <v>16</v>
      </c>
      <c r="D35" s="11">
        <v>20</v>
      </c>
      <c r="E35" s="11">
        <v>19</v>
      </c>
      <c r="F35" s="11">
        <v>21</v>
      </c>
      <c r="G35" s="11">
        <f t="shared" si="12"/>
        <v>19</v>
      </c>
      <c r="H35" s="11">
        <v>18</v>
      </c>
      <c r="I35" s="11">
        <v>18</v>
      </c>
      <c r="J35" s="11">
        <v>19</v>
      </c>
      <c r="K35" s="11">
        <v>20</v>
      </c>
      <c r="L35" s="11">
        <f t="shared" si="13"/>
        <v>18.75</v>
      </c>
      <c r="M35" s="11">
        <f t="shared" si="14"/>
        <v>216</v>
      </c>
      <c r="N35" s="11">
        <f t="shared" si="15"/>
        <v>252</v>
      </c>
      <c r="O35" s="11">
        <f t="shared" si="16"/>
        <v>304</v>
      </c>
      <c r="P35" s="11">
        <f t="shared" si="17"/>
        <v>360</v>
      </c>
      <c r="Q35" s="11">
        <f t="shared" si="11"/>
        <v>1132</v>
      </c>
      <c r="R35" s="11">
        <f t="shared" si="18"/>
        <v>283</v>
      </c>
    </row>
    <row r="36" spans="1:18" ht="15.75">
      <c r="A36" s="18"/>
      <c r="B36" s="2">
        <v>2</v>
      </c>
      <c r="C36" s="11">
        <v>17</v>
      </c>
      <c r="D36" s="11">
        <v>18</v>
      </c>
      <c r="E36" s="11">
        <v>18</v>
      </c>
      <c r="F36" s="11">
        <v>20</v>
      </c>
      <c r="G36" s="11">
        <f t="shared" si="12"/>
        <v>18.25</v>
      </c>
      <c r="H36" s="11">
        <v>16</v>
      </c>
      <c r="I36" s="11">
        <v>17</v>
      </c>
      <c r="J36" s="11">
        <v>18</v>
      </c>
      <c r="K36" s="11">
        <v>20</v>
      </c>
      <c r="L36" s="11">
        <f t="shared" si="13"/>
        <v>17.75</v>
      </c>
      <c r="M36" s="11">
        <f t="shared" si="14"/>
        <v>192</v>
      </c>
      <c r="N36" s="11">
        <f t="shared" si="15"/>
        <v>238</v>
      </c>
      <c r="O36" s="11">
        <f t="shared" si="16"/>
        <v>288</v>
      </c>
      <c r="P36" s="11">
        <f t="shared" si="17"/>
        <v>360</v>
      </c>
      <c r="Q36" s="11">
        <f t="shared" si="11"/>
        <v>1078</v>
      </c>
      <c r="R36" s="11">
        <f t="shared" si="18"/>
        <v>269.5</v>
      </c>
    </row>
    <row r="37" spans="1:18" ht="15.75">
      <c r="A37" s="18"/>
      <c r="B37" s="2">
        <v>2</v>
      </c>
      <c r="C37" s="11">
        <v>18</v>
      </c>
      <c r="D37" s="11">
        <v>19</v>
      </c>
      <c r="E37" s="11">
        <v>17</v>
      </c>
      <c r="F37" s="11">
        <v>20</v>
      </c>
      <c r="G37" s="11">
        <f t="shared" si="12"/>
        <v>18.5</v>
      </c>
      <c r="H37" s="11">
        <v>17</v>
      </c>
      <c r="I37" s="11">
        <v>18</v>
      </c>
      <c r="J37" s="11">
        <v>18</v>
      </c>
      <c r="K37" s="11">
        <v>19</v>
      </c>
      <c r="L37" s="11">
        <f t="shared" si="13"/>
        <v>18</v>
      </c>
      <c r="M37" s="11">
        <f t="shared" si="14"/>
        <v>204</v>
      </c>
      <c r="N37" s="11">
        <f t="shared" si="15"/>
        <v>252</v>
      </c>
      <c r="O37" s="11">
        <f t="shared" si="16"/>
        <v>288</v>
      </c>
      <c r="P37" s="11">
        <f t="shared" si="17"/>
        <v>342</v>
      </c>
      <c r="Q37" s="11">
        <f t="shared" si="11"/>
        <v>1086</v>
      </c>
      <c r="R37" s="11">
        <f t="shared" si="18"/>
        <v>271.5</v>
      </c>
    </row>
    <row r="38" spans="1:18" ht="15.75">
      <c r="A38" s="18"/>
      <c r="B38" s="2">
        <v>2</v>
      </c>
      <c r="C38" s="11">
        <v>17</v>
      </c>
      <c r="D38" s="11">
        <v>20</v>
      </c>
      <c r="E38" s="11">
        <v>19</v>
      </c>
      <c r="F38" s="11">
        <v>21</v>
      </c>
      <c r="G38" s="11">
        <f t="shared" si="12"/>
        <v>19.25</v>
      </c>
      <c r="H38" s="11">
        <v>18</v>
      </c>
      <c r="I38" s="11">
        <v>18</v>
      </c>
      <c r="J38" s="11">
        <v>19</v>
      </c>
      <c r="K38" s="11">
        <v>19</v>
      </c>
      <c r="L38" s="11">
        <f t="shared" si="13"/>
        <v>18.5</v>
      </c>
      <c r="M38" s="11">
        <f t="shared" si="14"/>
        <v>216</v>
      </c>
      <c r="N38" s="11">
        <f t="shared" si="15"/>
        <v>252</v>
      </c>
      <c r="O38" s="11">
        <f t="shared" si="16"/>
        <v>304</v>
      </c>
      <c r="P38" s="11">
        <f t="shared" si="17"/>
        <v>342</v>
      </c>
      <c r="Q38" s="11">
        <f t="shared" si="11"/>
        <v>1114</v>
      </c>
      <c r="R38" s="11">
        <f t="shared" si="18"/>
        <v>278.5</v>
      </c>
    </row>
    <row r="39" spans="1:18" ht="15.75">
      <c r="A39" s="18"/>
      <c r="B39" s="2">
        <v>2</v>
      </c>
      <c r="C39" s="11">
        <v>15</v>
      </c>
      <c r="D39" s="11">
        <v>18</v>
      </c>
      <c r="E39" s="11">
        <v>18</v>
      </c>
      <c r="F39" s="11">
        <v>21</v>
      </c>
      <c r="G39" s="11">
        <f t="shared" si="12"/>
        <v>18</v>
      </c>
      <c r="H39" s="11">
        <v>16</v>
      </c>
      <c r="I39" s="11">
        <v>17</v>
      </c>
      <c r="J39" s="11">
        <v>19</v>
      </c>
      <c r="K39" s="11">
        <v>20</v>
      </c>
      <c r="L39" s="11">
        <f t="shared" si="13"/>
        <v>18</v>
      </c>
      <c r="M39" s="11">
        <f t="shared" si="14"/>
        <v>192</v>
      </c>
      <c r="N39" s="11">
        <f t="shared" si="15"/>
        <v>238</v>
      </c>
      <c r="O39" s="11">
        <f t="shared" si="16"/>
        <v>304</v>
      </c>
      <c r="P39" s="11">
        <f t="shared" si="17"/>
        <v>360</v>
      </c>
      <c r="Q39" s="11">
        <f t="shared" si="11"/>
        <v>1094</v>
      </c>
      <c r="R39" s="11">
        <f t="shared" si="18"/>
        <v>273.5</v>
      </c>
    </row>
    <row r="40" spans="1:18" ht="15.75">
      <c r="A40" s="18"/>
      <c r="B40" s="2">
        <v>2</v>
      </c>
      <c r="C40" s="11">
        <v>14</v>
      </c>
      <c r="D40" s="11">
        <v>21</v>
      </c>
      <c r="E40" s="11">
        <v>19</v>
      </c>
      <c r="F40" s="11">
        <v>20</v>
      </c>
      <c r="G40" s="11">
        <f t="shared" si="12"/>
        <v>18.5</v>
      </c>
      <c r="H40" s="11">
        <v>19</v>
      </c>
      <c r="I40" s="11">
        <v>18</v>
      </c>
      <c r="J40" s="11">
        <v>18</v>
      </c>
      <c r="K40" s="11">
        <v>19</v>
      </c>
      <c r="L40" s="11">
        <f t="shared" si="13"/>
        <v>18.5</v>
      </c>
      <c r="M40" s="11">
        <f t="shared" si="14"/>
        <v>228</v>
      </c>
      <c r="N40" s="11">
        <f t="shared" si="15"/>
        <v>252</v>
      </c>
      <c r="O40" s="11">
        <f t="shared" si="16"/>
        <v>288</v>
      </c>
      <c r="P40" s="11">
        <f t="shared" si="17"/>
        <v>342</v>
      </c>
      <c r="Q40" s="11">
        <f t="shared" si="11"/>
        <v>1110</v>
      </c>
      <c r="R40" s="11">
        <f t="shared" si="18"/>
        <v>277.5</v>
      </c>
    </row>
    <row r="41" spans="1:18" ht="15.75">
      <c r="A41" s="18"/>
      <c r="B41" s="2">
        <v>2</v>
      </c>
      <c r="C41" s="11">
        <v>18</v>
      </c>
      <c r="D41" s="11">
        <v>20</v>
      </c>
      <c r="E41" s="11">
        <v>19</v>
      </c>
      <c r="F41" s="11">
        <v>21</v>
      </c>
      <c r="G41" s="11">
        <f t="shared" si="12"/>
        <v>19.5</v>
      </c>
      <c r="H41" s="11">
        <v>18</v>
      </c>
      <c r="I41" s="11">
        <v>18</v>
      </c>
      <c r="J41" s="11">
        <v>19</v>
      </c>
      <c r="K41" s="11">
        <v>20</v>
      </c>
      <c r="L41" s="11">
        <f t="shared" si="13"/>
        <v>18.75</v>
      </c>
      <c r="M41" s="11">
        <f t="shared" si="14"/>
        <v>216</v>
      </c>
      <c r="N41" s="11">
        <f t="shared" si="15"/>
        <v>252</v>
      </c>
      <c r="O41" s="11">
        <f t="shared" si="16"/>
        <v>304</v>
      </c>
      <c r="P41" s="11">
        <f t="shared" si="17"/>
        <v>360</v>
      </c>
      <c r="Q41" s="11">
        <f t="shared" si="11"/>
        <v>1132</v>
      </c>
      <c r="R41" s="11">
        <f t="shared" si="18"/>
        <v>283</v>
      </c>
    </row>
    <row r="42" spans="1:18" ht="15.75">
      <c r="A42" s="18"/>
      <c r="B42" s="2">
        <v>2</v>
      </c>
      <c r="C42" s="11">
        <v>15</v>
      </c>
      <c r="D42" s="11">
        <v>19</v>
      </c>
      <c r="E42" s="11">
        <v>17</v>
      </c>
      <c r="F42" s="11">
        <v>21</v>
      </c>
      <c r="G42" s="11">
        <f t="shared" si="12"/>
        <v>18</v>
      </c>
      <c r="H42" s="11">
        <v>17</v>
      </c>
      <c r="I42" s="11">
        <v>18</v>
      </c>
      <c r="J42" s="11">
        <v>19</v>
      </c>
      <c r="K42" s="11">
        <v>19</v>
      </c>
      <c r="L42" s="11">
        <f t="shared" si="13"/>
        <v>18.25</v>
      </c>
      <c r="M42" s="11">
        <f t="shared" si="14"/>
        <v>204</v>
      </c>
      <c r="N42" s="11">
        <f t="shared" si="15"/>
        <v>252</v>
      </c>
      <c r="O42" s="11">
        <f t="shared" si="16"/>
        <v>304</v>
      </c>
      <c r="P42" s="11">
        <f t="shared" si="17"/>
        <v>342</v>
      </c>
      <c r="Q42" s="11">
        <f t="shared" si="11"/>
        <v>1102</v>
      </c>
      <c r="R42" s="11">
        <f t="shared" si="18"/>
        <v>275.5</v>
      </c>
    </row>
    <row r="43" spans="1:18" ht="15.75">
      <c r="A43" s="18"/>
      <c r="B43" s="2">
        <v>2</v>
      </c>
      <c r="C43" s="11">
        <v>16</v>
      </c>
      <c r="D43" s="11">
        <v>18</v>
      </c>
      <c r="E43" s="11">
        <v>18</v>
      </c>
      <c r="F43" s="11">
        <v>20</v>
      </c>
      <c r="G43" s="11">
        <f t="shared" si="12"/>
        <v>18</v>
      </c>
      <c r="H43" s="11">
        <v>16</v>
      </c>
      <c r="I43" s="11">
        <v>17</v>
      </c>
      <c r="J43" s="11">
        <v>18</v>
      </c>
      <c r="K43" s="11">
        <v>20</v>
      </c>
      <c r="L43" s="11">
        <f t="shared" si="13"/>
        <v>17.75</v>
      </c>
      <c r="M43" s="11">
        <f t="shared" si="14"/>
        <v>192</v>
      </c>
      <c r="N43" s="11">
        <f t="shared" si="15"/>
        <v>238</v>
      </c>
      <c r="O43" s="11">
        <f t="shared" si="16"/>
        <v>288</v>
      </c>
      <c r="P43" s="11">
        <f t="shared" si="17"/>
        <v>360</v>
      </c>
      <c r="Q43" s="11">
        <f t="shared" si="11"/>
        <v>1078</v>
      </c>
      <c r="R43" s="11">
        <f t="shared" si="18"/>
        <v>269.5</v>
      </c>
    </row>
    <row r="44" spans="1:18" ht="15.75">
      <c r="A44" s="18"/>
      <c r="B44" s="2">
        <v>2</v>
      </c>
      <c r="C44" s="11">
        <v>17</v>
      </c>
      <c r="D44" s="11">
        <v>19</v>
      </c>
      <c r="E44" s="11">
        <v>17</v>
      </c>
      <c r="F44" s="11">
        <v>21</v>
      </c>
      <c r="G44" s="11">
        <f t="shared" si="12"/>
        <v>18.5</v>
      </c>
      <c r="H44" s="11">
        <v>17</v>
      </c>
      <c r="I44" s="11">
        <v>18</v>
      </c>
      <c r="J44" s="11">
        <v>19</v>
      </c>
      <c r="K44" s="11">
        <v>19</v>
      </c>
      <c r="L44" s="11">
        <f t="shared" si="13"/>
        <v>18.25</v>
      </c>
      <c r="M44" s="11">
        <f t="shared" si="14"/>
        <v>204</v>
      </c>
      <c r="N44" s="11">
        <f t="shared" si="15"/>
        <v>252</v>
      </c>
      <c r="O44" s="11">
        <f t="shared" si="16"/>
        <v>304</v>
      </c>
      <c r="P44" s="11">
        <f t="shared" si="17"/>
        <v>342</v>
      </c>
      <c r="Q44" s="11">
        <f t="shared" si="11"/>
        <v>1102</v>
      </c>
      <c r="R44" s="11">
        <f t="shared" si="18"/>
        <v>275.5</v>
      </c>
    </row>
    <row r="45" spans="2:18" s="2" customFormat="1" ht="15.75">
      <c r="B45" s="2" t="s">
        <v>46</v>
      </c>
      <c r="C45" s="13">
        <f>AVERAGE(C25:C44)</f>
        <v>16.95</v>
      </c>
      <c r="D45" s="13">
        <f aca="true" t="shared" si="19" ref="D45:R45">AVERAGE(D25:D44)</f>
        <v>18.4</v>
      </c>
      <c r="E45" s="13">
        <f t="shared" si="19"/>
        <v>17.35</v>
      </c>
      <c r="F45" s="13">
        <f t="shared" si="19"/>
        <v>18.6</v>
      </c>
      <c r="G45" s="13">
        <f t="shared" si="19"/>
        <v>17.825</v>
      </c>
      <c r="H45" s="13">
        <f t="shared" si="19"/>
        <v>17.5</v>
      </c>
      <c r="I45" s="13">
        <f t="shared" si="19"/>
        <v>17.65</v>
      </c>
      <c r="J45" s="13">
        <f t="shared" si="19"/>
        <v>18.25</v>
      </c>
      <c r="K45" s="13">
        <f t="shared" si="19"/>
        <v>19.2</v>
      </c>
      <c r="L45" s="13">
        <f t="shared" si="19"/>
        <v>18.15</v>
      </c>
      <c r="M45" s="13">
        <f t="shared" si="19"/>
        <v>210</v>
      </c>
      <c r="N45" s="13">
        <f t="shared" si="19"/>
        <v>247.1</v>
      </c>
      <c r="O45" s="13">
        <f t="shared" si="19"/>
        <v>292</v>
      </c>
      <c r="P45" s="13">
        <f t="shared" si="19"/>
        <v>345.6</v>
      </c>
      <c r="Q45" s="13">
        <f t="shared" si="19"/>
        <v>1094.7</v>
      </c>
      <c r="R45" s="13">
        <f t="shared" si="19"/>
        <v>273.675</v>
      </c>
    </row>
    <row r="46" spans="2:18" s="2" customFormat="1" ht="15.75">
      <c r="B46" s="2" t="s">
        <v>47</v>
      </c>
      <c r="C46" s="13">
        <f>STDEV(C25:C44)</f>
        <v>1.6693837501494846</v>
      </c>
      <c r="D46" s="13">
        <f aca="true" t="shared" si="20" ref="D46:R46">STDEV(D25:D44)</f>
        <v>1.5694450913417903</v>
      </c>
      <c r="E46" s="13">
        <f t="shared" si="20"/>
        <v>1.5652475842498532</v>
      </c>
      <c r="F46" s="13">
        <f t="shared" si="20"/>
        <v>2.3708759207472156</v>
      </c>
      <c r="G46" s="13">
        <f t="shared" si="20"/>
        <v>1.2033396510501406</v>
      </c>
      <c r="H46" s="13">
        <f t="shared" si="20"/>
        <v>1</v>
      </c>
      <c r="I46" s="13">
        <f t="shared" si="20"/>
        <v>0.7451598203705945</v>
      </c>
      <c r="J46" s="13">
        <f t="shared" si="20"/>
        <v>1.0699237552766379</v>
      </c>
      <c r="K46" s="13">
        <f t="shared" si="20"/>
        <v>0.6155870112510926</v>
      </c>
      <c r="L46" s="13">
        <f t="shared" si="20"/>
        <v>0.3838859479749572</v>
      </c>
      <c r="M46" s="13">
        <f t="shared" si="20"/>
        <v>12</v>
      </c>
      <c r="N46" s="13">
        <f t="shared" si="20"/>
        <v>10.432237485188324</v>
      </c>
      <c r="O46" s="13">
        <f t="shared" si="20"/>
        <v>17.118780084426206</v>
      </c>
      <c r="P46" s="13">
        <f t="shared" si="20"/>
        <v>11.080566202519664</v>
      </c>
      <c r="Q46" s="13">
        <f t="shared" si="20"/>
        <v>21.930752261079462</v>
      </c>
      <c r="R46" s="13">
        <f t="shared" si="20"/>
        <v>5.4826880652698655</v>
      </c>
    </row>
    <row r="48" ht="15.75">
      <c r="H48" s="9"/>
    </row>
    <row r="49" spans="8:12" ht="15.75">
      <c r="H49" s="9" t="s">
        <v>96</v>
      </c>
      <c r="I49" s="8" t="s">
        <v>97</v>
      </c>
      <c r="J49" s="9" t="s">
        <v>98</v>
      </c>
      <c r="K49" s="8" t="s">
        <v>99</v>
      </c>
      <c r="L49" s="8" t="s">
        <v>100</v>
      </c>
    </row>
    <row r="50" ht="15.75">
      <c r="H50" s="9"/>
    </row>
    <row r="51" ht="15.75">
      <c r="H51" s="9"/>
    </row>
    <row r="52" ht="15.75">
      <c r="H52" s="9"/>
    </row>
    <row r="53" ht="15.75">
      <c r="H53" s="9"/>
    </row>
    <row r="54" ht="15.75">
      <c r="H54" s="9"/>
    </row>
    <row r="55" ht="15.75">
      <c r="H55" s="9"/>
    </row>
    <row r="56" ht="15.75">
      <c r="H56" s="9"/>
    </row>
    <row r="57" ht="15.75">
      <c r="H57" s="9"/>
    </row>
  </sheetData>
  <sheetProtection/>
  <mergeCells count="2">
    <mergeCell ref="A2:A21"/>
    <mergeCell ref="A25:A44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ERŞAN ARSLAN</dc:creator>
  <cp:keywords/>
  <dc:description/>
  <cp:lastModifiedBy>Microsoft Office User</cp:lastModifiedBy>
  <cp:lastPrinted>2018-09-19T08:49:55Z</cp:lastPrinted>
  <dcterms:created xsi:type="dcterms:W3CDTF">2018-02-13T06:58:22Z</dcterms:created>
  <dcterms:modified xsi:type="dcterms:W3CDTF">2022-02-23T11:40:27Z</dcterms:modified>
  <cp:category/>
  <cp:version/>
  <cp:contentType/>
  <cp:contentStatus/>
</cp:coreProperties>
</file>