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0" yWindow="-110" windowWidth="19420" windowHeight="10560" tabRatio="700" activeTab="6"/>
  </bookViews>
  <sheets>
    <sheet name="FIG.4" sheetId="9" r:id="rId1"/>
    <sheet name="FIG.5-A(PHE)" sheetId="11" r:id="rId2"/>
    <sheet name="FIG.5-B(NACL)" sheetId="12" r:id="rId3"/>
    <sheet name="FIG.5-C(UV)" sheetId="15" r:id="rId4"/>
    <sheet name="FIG.5-D(RL)" sheetId="16" r:id="rId5"/>
    <sheet name="FIG.7-A" sheetId="18" r:id="rId6"/>
    <sheet name="FIG.7-B" sheetId="19" r:id="rId7"/>
  </sheets>
  <definedNames>
    <definedName name="_Hlk89242840" localSheetId="0">'FIG.5-A(PHE)'!$A$4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9" l="1"/>
  <c r="F8" i="19"/>
  <c r="E8" i="19"/>
  <c r="D8" i="19"/>
  <c r="C8" i="19"/>
  <c r="G7" i="19"/>
  <c r="G13" i="19" s="1"/>
  <c r="F7" i="19"/>
  <c r="F13" i="19" s="1"/>
  <c r="E7" i="19"/>
  <c r="E13" i="19" s="1"/>
  <c r="D7" i="19"/>
  <c r="D13" i="19" s="1"/>
  <c r="C7" i="19"/>
  <c r="C13" i="19" s="1"/>
  <c r="B7" i="19"/>
  <c r="B13" i="19" s="1"/>
  <c r="G6" i="19"/>
  <c r="G12" i="19" s="1"/>
  <c r="F6" i="19"/>
  <c r="F12" i="19" s="1"/>
  <c r="E6" i="19"/>
  <c r="E12" i="19" s="1"/>
  <c r="D6" i="19"/>
  <c r="D12" i="19" s="1"/>
  <c r="C6" i="19"/>
  <c r="C12" i="19" s="1"/>
  <c r="B6" i="19"/>
  <c r="B6" i="18"/>
  <c r="C6" i="18"/>
  <c r="D6" i="18"/>
  <c r="E6" i="18"/>
  <c r="F6" i="18"/>
  <c r="G6" i="18"/>
  <c r="G12" i="18" s="1"/>
  <c r="B7" i="18"/>
  <c r="B13" i="18" s="1"/>
  <c r="C7" i="18"/>
  <c r="C13" i="18" s="1"/>
  <c r="D7" i="18"/>
  <c r="E7" i="18"/>
  <c r="E13" i="18" s="1"/>
  <c r="F7" i="18"/>
  <c r="F13" i="18" s="1"/>
  <c r="G7" i="18"/>
  <c r="C8" i="18"/>
  <c r="D8" i="18"/>
  <c r="E8" i="18"/>
  <c r="F8" i="18"/>
  <c r="G8" i="18"/>
  <c r="D13" i="18"/>
  <c r="G13" i="18"/>
  <c r="C12" i="18" l="1"/>
  <c r="F12" i="18"/>
  <c r="E12" i="18"/>
  <c r="D12" i="18"/>
  <c r="S15" i="9" l="1"/>
  <c r="Q7" i="9"/>
  <c r="S9" i="9" l="1"/>
  <c r="Q15" i="9" l="1"/>
  <c r="Q13" i="9"/>
  <c r="R11" i="9"/>
  <c r="R15" i="9"/>
  <c r="R13" i="9"/>
  <c r="Q9" i="9"/>
  <c r="N15" i="9"/>
  <c r="N13" i="9"/>
  <c r="N11" i="9"/>
  <c r="N9" i="9"/>
  <c r="N7" i="9"/>
  <c r="N5" i="9"/>
  <c r="P5" i="9" s="1"/>
  <c r="M15" i="9"/>
  <c r="M13" i="9"/>
  <c r="M11" i="9"/>
  <c r="M9" i="9"/>
  <c r="M7" i="9"/>
  <c r="M5" i="9"/>
  <c r="O5" i="9" s="1"/>
  <c r="P7" i="9" l="1"/>
  <c r="O11" i="9"/>
  <c r="P9" i="9"/>
  <c r="O7" i="9"/>
  <c r="P11" i="9"/>
  <c r="O9" i="9"/>
  <c r="P13" i="9"/>
  <c r="P15" i="9"/>
  <c r="O15" i="9"/>
  <c r="O13" i="9"/>
</calcChain>
</file>

<file path=xl/sharedStrings.xml><?xml version="1.0" encoding="utf-8"?>
<sst xmlns="http://schemas.openxmlformats.org/spreadsheetml/2006/main" count="135" uniqueCount="66">
  <si>
    <t>12 h</t>
    <phoneticPr fontId="1" type="noConversion"/>
  </si>
  <si>
    <t>Anoectochilus formosanus</t>
    <phoneticPr fontId="1" type="noConversion"/>
  </si>
  <si>
    <r>
      <t>Anoectochilus roxburghii</t>
    </r>
    <r>
      <rPr>
        <sz val="12"/>
        <color theme="1"/>
        <rFont val="Times New Roman"/>
        <family val="1"/>
      </rPr>
      <t xml:space="preserve"> </t>
    </r>
    <phoneticPr fontId="1" type="noConversion"/>
  </si>
  <si>
    <t>average</t>
    <phoneticPr fontId="1" type="noConversion"/>
  </si>
  <si>
    <t xml:space="preserve">average/the average of leaf from Anoectochilus formosanus </t>
    <phoneticPr fontId="1" type="noConversion"/>
  </si>
  <si>
    <t>standard deviation</t>
    <phoneticPr fontId="1" type="noConversion"/>
  </si>
  <si>
    <t xml:space="preserve">standard deviation/the standard deviation of leaf from Anoectochilus formosanus </t>
    <phoneticPr fontId="1" type="noConversion"/>
  </si>
  <si>
    <t>P value</t>
    <phoneticPr fontId="1" type="noConversion"/>
  </si>
  <si>
    <t>leaf1</t>
    <phoneticPr fontId="1" type="noConversion"/>
  </si>
  <si>
    <t>leaf2</t>
    <phoneticPr fontId="1" type="noConversion"/>
  </si>
  <si>
    <t>root1</t>
    <phoneticPr fontId="1" type="noConversion"/>
  </si>
  <si>
    <t>root2</t>
    <phoneticPr fontId="1" type="noConversion"/>
  </si>
  <si>
    <t>stem1</t>
    <phoneticPr fontId="1" type="noConversion"/>
  </si>
  <si>
    <t>stem2</t>
    <phoneticPr fontId="1" type="noConversion"/>
  </si>
  <si>
    <t>the relatve expression level of leaf</t>
    <phoneticPr fontId="1" type="noConversion"/>
  </si>
  <si>
    <t>the relatve expression level of root</t>
    <phoneticPr fontId="1" type="noConversion"/>
  </si>
  <si>
    <t>the relatve expression level of stem</t>
    <phoneticPr fontId="1" type="noConversion"/>
  </si>
  <si>
    <t>the relatve expression level (PAL/Actin2)</t>
    <phoneticPr fontId="1" type="noConversion"/>
  </si>
  <si>
    <t>the relatve standard deviation of leaf</t>
    <phoneticPr fontId="1" type="noConversion"/>
  </si>
  <si>
    <t>the relatve standard deviation of root</t>
    <phoneticPr fontId="1" type="noConversion"/>
  </si>
  <si>
    <t>the relatve standard deviation of stem</t>
    <phoneticPr fontId="1" type="noConversion"/>
  </si>
  <si>
    <t>0.5 h</t>
    <phoneticPr fontId="1" type="noConversion"/>
  </si>
  <si>
    <t>0 h</t>
    <phoneticPr fontId="1" type="noConversion"/>
  </si>
  <si>
    <t>1 h</t>
    <phoneticPr fontId="1" type="noConversion"/>
  </si>
  <si>
    <t>2 h</t>
    <phoneticPr fontId="1" type="noConversion"/>
  </si>
  <si>
    <t>4 h</t>
    <phoneticPr fontId="1" type="noConversion"/>
  </si>
  <si>
    <t>8 h</t>
    <phoneticPr fontId="1" type="noConversion"/>
  </si>
  <si>
    <t>the relatve expression level from Anoectochilus formosanus</t>
  </si>
  <si>
    <t>the relatve expression level from Anoectochilus formosanus</t>
    <phoneticPr fontId="1" type="noConversion"/>
  </si>
  <si>
    <r>
      <t>the relatve expression level from Anoectochilus roxburghii</t>
    </r>
    <r>
      <rPr>
        <sz val="12"/>
        <color theme="1"/>
        <rFont val="Times New Roman"/>
        <family val="1"/>
      </rPr>
      <t xml:space="preserve"> </t>
    </r>
    <phoneticPr fontId="1" type="noConversion"/>
  </si>
  <si>
    <t>the relatve standard deviation from Anoectochilus formosanus</t>
    <phoneticPr fontId="1" type="noConversion"/>
  </si>
  <si>
    <t xml:space="preserve">the relatve standard deviation from Anoectochilus roxburghii </t>
    <phoneticPr fontId="1" type="noConversion"/>
  </si>
  <si>
    <t xml:space="preserve">the relatve expression level from Anoectochilus roxburghii </t>
  </si>
  <si>
    <r>
      <t xml:space="preserve">Relative expression level of the </t>
    </r>
    <r>
      <rPr>
        <i/>
        <sz val="11"/>
        <color theme="1"/>
        <rFont val="Times New Roman"/>
        <family val="1"/>
      </rPr>
      <t>PAL</t>
    </r>
    <r>
      <rPr>
        <sz val="11"/>
        <color theme="1"/>
        <rFont val="Times New Roman"/>
        <family val="1"/>
      </rPr>
      <t xml:space="preserve"> gene under the PHE stress in </t>
    </r>
    <r>
      <rPr>
        <i/>
        <sz val="11"/>
        <color theme="1"/>
        <rFont val="Times New Roman"/>
        <family val="1"/>
      </rPr>
      <t>A. formosanus</t>
    </r>
    <r>
      <rPr>
        <sz val="11"/>
        <color theme="1"/>
        <rFont val="Times New Roman"/>
        <family val="1"/>
      </rPr>
      <t xml:space="preserve"> and </t>
    </r>
    <r>
      <rPr>
        <i/>
        <sz val="11"/>
        <color theme="1"/>
        <rFont val="Times New Roman"/>
        <family val="1"/>
      </rPr>
      <t>A. roxburghii</t>
    </r>
    <r>
      <rPr>
        <sz val="11"/>
        <color theme="1"/>
        <rFont val="Times New Roman"/>
        <family val="1"/>
      </rPr>
      <t>.</t>
    </r>
    <phoneticPr fontId="1" type="noConversion"/>
  </si>
  <si>
    <t>TIME</t>
    <phoneticPr fontId="1" type="noConversion"/>
  </si>
  <si>
    <t>TMIE</t>
    <phoneticPr fontId="1" type="noConversion"/>
  </si>
  <si>
    <t>Relative expression level of the PAL gene under the NACL stress in A. formosanus and A. roxburghii.</t>
    <phoneticPr fontId="1" type="noConversion"/>
  </si>
  <si>
    <t>Relative expression level of the PAL gene under the UV stress in A. formosanus and A. roxburghii.</t>
    <phoneticPr fontId="1" type="noConversion"/>
  </si>
  <si>
    <t>Relative expression level of the PAL gene under the RL stress in A. formosanus and A. roxburghii.</t>
    <phoneticPr fontId="1" type="noConversion"/>
  </si>
  <si>
    <t>R-2</t>
    <phoneticPr fontId="5" type="noConversion"/>
  </si>
  <si>
    <t>R-1</t>
    <phoneticPr fontId="5" type="noConversion"/>
  </si>
  <si>
    <t>F-3</t>
    <phoneticPr fontId="5" type="noConversion"/>
  </si>
  <si>
    <t>F-2</t>
    <phoneticPr fontId="5" type="noConversion"/>
  </si>
  <si>
    <t>F-1</t>
    <phoneticPr fontId="5" type="noConversion"/>
  </si>
  <si>
    <t>M</t>
    <phoneticPr fontId="5" type="noConversion"/>
  </si>
  <si>
    <t>value1</t>
    <phoneticPr fontId="1" type="noConversion"/>
  </si>
  <si>
    <t>value2</t>
  </si>
  <si>
    <t>value3</t>
  </si>
  <si>
    <t>P value</t>
  </si>
  <si>
    <r>
      <t xml:space="preserve">Relative content of total flavonoids of T3 </t>
    </r>
    <r>
      <rPr>
        <i/>
        <sz val="12"/>
        <color theme="1"/>
        <rFont val="Times New Roman"/>
        <family val="1"/>
      </rPr>
      <t xml:space="preserve">Arabidopsis </t>
    </r>
    <r>
      <rPr>
        <sz val="12"/>
        <color theme="1"/>
        <rFont val="Times New Roman"/>
        <family val="1"/>
      </rPr>
      <t xml:space="preserve">lines of gene </t>
    </r>
    <r>
      <rPr>
        <i/>
        <sz val="12"/>
        <color theme="1"/>
        <rFont val="Times New Roman"/>
        <family val="1"/>
      </rPr>
      <t>PAL</t>
    </r>
    <r>
      <rPr>
        <sz val="12"/>
        <color theme="1"/>
        <rFont val="Times New Roman"/>
        <family val="1"/>
      </rPr>
      <t xml:space="preserve"> from </t>
    </r>
    <r>
      <rPr>
        <i/>
        <sz val="12"/>
        <color theme="1"/>
        <rFont val="Times New Roman"/>
        <family val="1"/>
      </rPr>
      <t xml:space="preserve">A. formosanus </t>
    </r>
    <r>
      <rPr>
        <sz val="12"/>
        <color theme="1"/>
        <rFont val="Times New Roman"/>
        <family val="1"/>
      </rPr>
      <t xml:space="preserve">and </t>
    </r>
    <r>
      <rPr>
        <i/>
        <sz val="12"/>
        <color theme="1"/>
        <rFont val="Times New Roman"/>
        <family val="1"/>
      </rPr>
      <t>A. roxburghii</t>
    </r>
    <phoneticPr fontId="1" type="noConversion"/>
  </si>
  <si>
    <t>the relatve content of total flavonoids</t>
    <phoneticPr fontId="1" type="noConversion"/>
  </si>
  <si>
    <t>the standard deviation</t>
    <phoneticPr fontId="1" type="noConversion"/>
  </si>
  <si>
    <t>the relatve standard deviation</t>
    <phoneticPr fontId="1" type="noConversion"/>
  </si>
  <si>
    <r>
      <t xml:space="preserve"> Relative content of anthocyanin of T3 </t>
    </r>
    <r>
      <rPr>
        <i/>
        <sz val="12"/>
        <color theme="1"/>
        <rFont val="Times New Roman"/>
        <family val="1"/>
      </rPr>
      <t>Arabidopsis</t>
    </r>
    <r>
      <rPr>
        <sz val="12"/>
        <color theme="1"/>
        <rFont val="Times New Roman"/>
        <family val="1"/>
      </rPr>
      <t xml:space="preserve"> lines of gene </t>
    </r>
    <r>
      <rPr>
        <i/>
        <sz val="12"/>
        <color theme="1"/>
        <rFont val="Times New Roman"/>
        <family val="1"/>
      </rPr>
      <t>PAL</t>
    </r>
    <r>
      <rPr>
        <sz val="12"/>
        <color theme="1"/>
        <rFont val="Times New Roman"/>
        <family val="1"/>
      </rPr>
      <t xml:space="preserve"> from </t>
    </r>
    <r>
      <rPr>
        <i/>
        <sz val="12"/>
        <color theme="1"/>
        <rFont val="Times New Roman"/>
        <family val="1"/>
      </rPr>
      <t>A. formosanus</t>
    </r>
    <r>
      <rPr>
        <sz val="12"/>
        <color theme="1"/>
        <rFont val="Times New Roman"/>
        <family val="1"/>
      </rPr>
      <t xml:space="preserve"> and </t>
    </r>
    <r>
      <rPr>
        <i/>
        <sz val="12"/>
        <color theme="1"/>
        <rFont val="Times New Roman"/>
        <family val="1"/>
      </rPr>
      <t>A. roxburghii</t>
    </r>
  </si>
  <si>
    <t>0h</t>
    <phoneticPr fontId="1" type="noConversion"/>
  </si>
  <si>
    <t>0.5h</t>
    <phoneticPr fontId="1" type="noConversion"/>
  </si>
  <si>
    <t>1h</t>
    <phoneticPr fontId="1" type="noConversion"/>
  </si>
  <si>
    <t>2h</t>
    <phoneticPr fontId="1" type="noConversion"/>
  </si>
  <si>
    <t>4h</t>
    <phoneticPr fontId="1" type="noConversion"/>
  </si>
  <si>
    <t>8h</t>
    <phoneticPr fontId="1" type="noConversion"/>
  </si>
  <si>
    <t>0h</t>
    <phoneticPr fontId="1" type="noConversion"/>
  </si>
  <si>
    <t>0.5h</t>
    <phoneticPr fontId="1" type="noConversion"/>
  </si>
  <si>
    <t>1h</t>
    <phoneticPr fontId="1" type="noConversion"/>
  </si>
  <si>
    <t>2h</t>
    <phoneticPr fontId="1" type="noConversion"/>
  </si>
  <si>
    <t>4h</t>
    <phoneticPr fontId="1" type="noConversion"/>
  </si>
  <si>
    <t>8h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</si>
</sst>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FIG.4!$A$2</c:f>
              <c:strCache>
                <c:ptCount val="1"/>
                <c:pt idx="0">
                  <c:v>Anoectochilus formosanus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FIG.4!$E$2:$G$2</c:f>
                <c:numCache>
                  <c:formatCode>General</c:formatCode>
                  <c:ptCount val="3"/>
                  <c:pt idx="0">
                    <c:v>0.13194994482702566</c:v>
                  </c:pt>
                  <c:pt idx="1">
                    <c:v>3.8736024712331965E-2</c:v>
                  </c:pt>
                  <c:pt idx="2">
                    <c:v>0.50418789660353358</c:v>
                  </c:pt>
                </c:numCache>
              </c:numRef>
            </c:plus>
            <c:minus>
              <c:numRef>
                <c:f>FIG.4!$B$6:$D$6</c:f>
                <c:numCache>
                  <c:formatCode>General</c:formatCode>
                  <c:ptCount val="3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FIG.4!$B$1:$D$1</c:f>
              <c:strCache>
                <c:ptCount val="3"/>
                <c:pt idx="0">
                  <c:v>the relatve expression level of leaf</c:v>
                </c:pt>
                <c:pt idx="1">
                  <c:v>the relatve expression level of root</c:v>
                </c:pt>
                <c:pt idx="2">
                  <c:v>the relatve expression level of stem</c:v>
                </c:pt>
              </c:strCache>
            </c:strRef>
          </c:cat>
          <c:val>
            <c:numRef>
              <c:f>FIG.4!$B$2:$D$2</c:f>
              <c:numCache>
                <c:formatCode>General</c:formatCode>
                <c:ptCount val="3"/>
                <c:pt idx="0">
                  <c:v>1</c:v>
                </c:pt>
                <c:pt idx="1">
                  <c:v>0.10012043044338299</c:v>
                </c:pt>
                <c:pt idx="2">
                  <c:v>2.2080125544115985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B-4D39-BDD3-5E2018370D0A}"/>
            </c:ext>
          </c:extLst>
        </c:ser>
        <c:ser>
          <c:idx val="1"/>
          <c:order val="1"/>
          <c:tx>
            <c:strRef>
              <c:f>FIG.4!$A$3</c:f>
              <c:strCache>
                <c:ptCount val="1"/>
                <c:pt idx="0">
                  <c:v>Anoectochilus roxburghii 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FIG.4!$E$3:$G$3</c:f>
                <c:numCache>
                  <c:formatCode>General</c:formatCode>
                  <c:ptCount val="3"/>
                  <c:pt idx="0">
                    <c:v>6.0845561396603671E-3</c:v>
                  </c:pt>
                  <c:pt idx="1">
                    <c:v>5.6798557721579879E-2</c:v>
                  </c:pt>
                  <c:pt idx="2">
                    <c:v>7.1299723970829634E-2</c:v>
                  </c:pt>
                </c:numCache>
              </c:numRef>
            </c:plus>
            <c:minus>
              <c:numRef>
                <c:f>FIG.4!$E$3:$G$3</c:f>
                <c:numCache>
                  <c:formatCode>General</c:formatCode>
                  <c:ptCount val="3"/>
                  <c:pt idx="0">
                    <c:v>6.0845561396603671E-3</c:v>
                  </c:pt>
                  <c:pt idx="1">
                    <c:v>5.6798557721579879E-2</c:v>
                  </c:pt>
                  <c:pt idx="2">
                    <c:v>7.1299723970829634E-2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FIG.4!$B$1:$D$1</c:f>
              <c:strCache>
                <c:ptCount val="3"/>
                <c:pt idx="0">
                  <c:v>the relatve expression level of leaf</c:v>
                </c:pt>
                <c:pt idx="1">
                  <c:v>the relatve expression level of root</c:v>
                </c:pt>
                <c:pt idx="2">
                  <c:v>the relatve expression level of stem</c:v>
                </c:pt>
              </c:strCache>
            </c:strRef>
          </c:cat>
          <c:val>
            <c:numRef>
              <c:f>FIG.4!$B$3:$D$3</c:f>
              <c:numCache>
                <c:formatCode>General</c:formatCode>
                <c:ptCount val="3"/>
                <c:pt idx="0">
                  <c:v>7.3109132308532457E-2</c:v>
                </c:pt>
                <c:pt idx="1">
                  <c:v>0.89202538460931113</c:v>
                </c:pt>
                <c:pt idx="2">
                  <c:v>0.76674484206759208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5B-4D39-BDD3-5E2018370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6858112"/>
        <c:axId val="-1586872256"/>
      </c:barChart>
      <c:catAx>
        <c:axId val="-15868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72256"/>
        <c:crosses val="autoZero"/>
        <c:auto val="1"/>
        <c:lblAlgn val="ctr"/>
        <c:lblOffset val="100"/>
        <c:noMultiLvlLbl val="0"/>
      </c:catAx>
      <c:valAx>
        <c:axId val="-15868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5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'FIG.5-A(PHE)'!$A$3</c:f>
              <c:strCache>
                <c:ptCount val="1"/>
                <c:pt idx="0">
                  <c:v>the relatve expression level from Anoectochilus formosanus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'FIG.5-A(PHE)'!$B$5:$H$5</c:f>
                <c:numCache>
                  <c:formatCode>General</c:formatCode>
                  <c:ptCount val="7"/>
                  <c:pt idx="0">
                    <c:v>2.4504000923084822E-2</c:v>
                  </c:pt>
                  <c:pt idx="1">
                    <c:v>9.7858873926415541E-2</c:v>
                  </c:pt>
                  <c:pt idx="2">
                    <c:v>5.4658336815010568E-3</c:v>
                  </c:pt>
                  <c:pt idx="3">
                    <c:v>2.0604336580554074E-3</c:v>
                  </c:pt>
                  <c:pt idx="4">
                    <c:v>0.39645911352432672</c:v>
                  </c:pt>
                  <c:pt idx="5">
                    <c:v>2.2485161493599228E-2</c:v>
                  </c:pt>
                  <c:pt idx="6">
                    <c:v>0.39044328338308182</c:v>
                  </c:pt>
                </c:numCache>
              </c:numRef>
            </c:plus>
            <c:minus>
              <c:numRef>
                <c:f>'FIG.5-A(PHE)'!$B$5:$H$5</c:f>
                <c:numCache>
                  <c:formatCode>General</c:formatCode>
                  <c:ptCount val="7"/>
                  <c:pt idx="0">
                    <c:v>2.4504000923084822E-2</c:v>
                  </c:pt>
                  <c:pt idx="1">
                    <c:v>9.7858873926415541E-2</c:v>
                  </c:pt>
                  <c:pt idx="2">
                    <c:v>5.4658336815010568E-3</c:v>
                  </c:pt>
                  <c:pt idx="3">
                    <c:v>2.0604336580554074E-3</c:v>
                  </c:pt>
                  <c:pt idx="4">
                    <c:v>0.39645911352432672</c:v>
                  </c:pt>
                  <c:pt idx="5">
                    <c:v>2.2485161493599228E-2</c:v>
                  </c:pt>
                  <c:pt idx="6">
                    <c:v>0.39044328338308182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'FIG.5-A(PHE)'!$B$2:$H$2</c:f>
              <c:strCache>
                <c:ptCount val="7"/>
                <c:pt idx="0">
                  <c:v>0 h</c:v>
                </c:pt>
                <c:pt idx="1">
                  <c:v>0.5 h</c:v>
                </c:pt>
                <c:pt idx="2">
                  <c:v>1 h</c:v>
                </c:pt>
                <c:pt idx="3">
                  <c:v>2 h</c:v>
                </c:pt>
                <c:pt idx="4">
                  <c:v>4 h</c:v>
                </c:pt>
                <c:pt idx="5">
                  <c:v>8 h</c:v>
                </c:pt>
                <c:pt idx="6">
                  <c:v>12 h</c:v>
                </c:pt>
              </c:strCache>
            </c:strRef>
          </c:cat>
          <c:val>
            <c:numRef>
              <c:f>'FIG.5-A(PHE)'!$B$3:$H$3</c:f>
              <c:numCache>
                <c:formatCode>General</c:formatCode>
                <c:ptCount val="7"/>
                <c:pt idx="0">
                  <c:v>1</c:v>
                </c:pt>
                <c:pt idx="1">
                  <c:v>0.17990099150472902</c:v>
                </c:pt>
                <c:pt idx="2">
                  <c:v>0.15934304041178682</c:v>
                </c:pt>
                <c:pt idx="3">
                  <c:v>0.42038761346507503</c:v>
                </c:pt>
                <c:pt idx="4">
                  <c:v>4.0509109375532413</c:v>
                </c:pt>
                <c:pt idx="5">
                  <c:v>0.14394978688200297</c:v>
                </c:pt>
                <c:pt idx="6">
                  <c:v>1.5199099921549917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2-46C8-B10E-F5DEA4848397}"/>
            </c:ext>
          </c:extLst>
        </c:ser>
        <c:ser>
          <c:idx val="1"/>
          <c:order val="1"/>
          <c:tx>
            <c:strRef>
              <c:f>'FIG.5-A(PHE)'!$A$4</c:f>
              <c:strCache>
                <c:ptCount val="1"/>
                <c:pt idx="0">
                  <c:v>the relatve expression level from Anoectochilus roxburghii 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'FIG.5-A(PHE)'!$B$6:$H$6</c:f>
                <c:numCache>
                  <c:formatCode>General</c:formatCode>
                  <c:ptCount val="7"/>
                  <c:pt idx="0">
                    <c:v>0.35953585104107783</c:v>
                  </c:pt>
                  <c:pt idx="1">
                    <c:v>8.5557534676179909E-4</c:v>
                  </c:pt>
                  <c:pt idx="2">
                    <c:v>3.9094461236087391E-3</c:v>
                  </c:pt>
                  <c:pt idx="3">
                    <c:v>0.35509456522432814</c:v>
                  </c:pt>
                  <c:pt idx="4">
                    <c:v>7.1202833262310411E-3</c:v>
                  </c:pt>
                  <c:pt idx="5">
                    <c:v>0.13367623829081193</c:v>
                  </c:pt>
                  <c:pt idx="6">
                    <c:v>4.6945668456539226E-2</c:v>
                  </c:pt>
                </c:numCache>
              </c:numRef>
            </c:plus>
            <c:minus>
              <c:numRef>
                <c:f>'FIG.5-A(PHE)'!$B$6:$H$6</c:f>
                <c:numCache>
                  <c:formatCode>General</c:formatCode>
                  <c:ptCount val="7"/>
                  <c:pt idx="0">
                    <c:v>0.35953585104107783</c:v>
                  </c:pt>
                  <c:pt idx="1">
                    <c:v>8.5557534676179909E-4</c:v>
                  </c:pt>
                  <c:pt idx="2">
                    <c:v>3.9094461236087391E-3</c:v>
                  </c:pt>
                  <c:pt idx="3">
                    <c:v>0.35509456522432814</c:v>
                  </c:pt>
                  <c:pt idx="4">
                    <c:v>7.1202833262310411E-3</c:v>
                  </c:pt>
                  <c:pt idx="5">
                    <c:v>0.13367623829081193</c:v>
                  </c:pt>
                  <c:pt idx="6">
                    <c:v>4.6945668456539226E-2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'FIG.5-A(PHE)'!$B$2:$H$2</c:f>
              <c:strCache>
                <c:ptCount val="7"/>
                <c:pt idx="0">
                  <c:v>0 h</c:v>
                </c:pt>
                <c:pt idx="1">
                  <c:v>0.5 h</c:v>
                </c:pt>
                <c:pt idx="2">
                  <c:v>1 h</c:v>
                </c:pt>
                <c:pt idx="3">
                  <c:v>2 h</c:v>
                </c:pt>
                <c:pt idx="4">
                  <c:v>4 h</c:v>
                </c:pt>
                <c:pt idx="5">
                  <c:v>8 h</c:v>
                </c:pt>
                <c:pt idx="6">
                  <c:v>12 h</c:v>
                </c:pt>
              </c:strCache>
            </c:strRef>
          </c:cat>
          <c:val>
            <c:numRef>
              <c:f>'FIG.5-A(PHE)'!$B$4:$H$4</c:f>
              <c:numCache>
                <c:formatCode>General</c:formatCode>
                <c:ptCount val="7"/>
                <c:pt idx="0">
                  <c:v>1</c:v>
                </c:pt>
                <c:pt idx="1">
                  <c:v>0.17456193105681717</c:v>
                </c:pt>
                <c:pt idx="2">
                  <c:v>0.15954317565853995</c:v>
                </c:pt>
                <c:pt idx="3">
                  <c:v>1.917567700340234</c:v>
                </c:pt>
                <c:pt idx="4">
                  <c:v>4.7042634541915769E-2</c:v>
                </c:pt>
                <c:pt idx="5">
                  <c:v>0.24387679749752908</c:v>
                </c:pt>
                <c:pt idx="6">
                  <c:v>0.30054571639504196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12-46C8-B10E-F5DEA4848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6870624"/>
        <c:axId val="-1586866816"/>
      </c:barChart>
      <c:catAx>
        <c:axId val="-15868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66816"/>
        <c:crosses val="autoZero"/>
        <c:auto val="1"/>
        <c:lblAlgn val="ctr"/>
        <c:lblOffset val="100"/>
        <c:noMultiLvlLbl val="0"/>
      </c:catAx>
      <c:valAx>
        <c:axId val="-158686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'FIG.5-B(NACL)'!$A$3</c:f>
              <c:strCache>
                <c:ptCount val="1"/>
                <c:pt idx="0">
                  <c:v>the relatve expression level from Anoectochilus formosanus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'FIG.5-B(NACL)'!$B$5:$H$5</c:f>
                <c:numCache>
                  <c:formatCode>General</c:formatCode>
                  <c:ptCount val="7"/>
                  <c:pt idx="0">
                    <c:v>0.45368164143860401</c:v>
                  </c:pt>
                  <c:pt idx="1">
                    <c:v>0</c:v>
                  </c:pt>
                  <c:pt idx="2">
                    <c:v>4.9937234984868913E-2</c:v>
                  </c:pt>
                  <c:pt idx="3">
                    <c:v>0.89604905635762344</c:v>
                  </c:pt>
                  <c:pt idx="4">
                    <c:v>0</c:v>
                  </c:pt>
                  <c:pt idx="5">
                    <c:v>0.52054025118282299</c:v>
                  </c:pt>
                  <c:pt idx="6">
                    <c:v>2.1244634857200957</c:v>
                  </c:pt>
                </c:numCache>
              </c:numRef>
            </c:plus>
            <c:minus>
              <c:numRef>
                <c:f>'FIG.5-B(NACL)'!$B$5:$H$5</c:f>
                <c:numCache>
                  <c:formatCode>General</c:formatCode>
                  <c:ptCount val="7"/>
                  <c:pt idx="0">
                    <c:v>0.45368164143860401</c:v>
                  </c:pt>
                  <c:pt idx="1">
                    <c:v>0</c:v>
                  </c:pt>
                  <c:pt idx="2">
                    <c:v>4.9937234984868913E-2</c:v>
                  </c:pt>
                  <c:pt idx="3">
                    <c:v>0.89604905635762344</c:v>
                  </c:pt>
                  <c:pt idx="4">
                    <c:v>0</c:v>
                  </c:pt>
                  <c:pt idx="5">
                    <c:v>0.52054025118282299</c:v>
                  </c:pt>
                  <c:pt idx="6">
                    <c:v>2.1244634857200957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'FIG.5-B(NACL)'!$B$2:$H$2</c:f>
              <c:strCache>
                <c:ptCount val="7"/>
                <c:pt idx="0">
                  <c:v>0h</c:v>
                </c:pt>
                <c:pt idx="1">
                  <c:v>0.5h</c:v>
                </c:pt>
                <c:pt idx="2">
                  <c:v>1h</c:v>
                </c:pt>
                <c:pt idx="3">
                  <c:v>2h</c:v>
                </c:pt>
                <c:pt idx="4">
                  <c:v>4h</c:v>
                </c:pt>
                <c:pt idx="5">
                  <c:v>8h</c:v>
                </c:pt>
                <c:pt idx="6">
                  <c:v>12 h</c:v>
                </c:pt>
              </c:strCache>
            </c:strRef>
          </c:cat>
          <c:val>
            <c:numRef>
              <c:f>'FIG.5-B(NACL)'!$B$3:$H$3</c:f>
              <c:numCache>
                <c:formatCode>General</c:formatCode>
                <c:ptCount val="7"/>
                <c:pt idx="0">
                  <c:v>1</c:v>
                </c:pt>
                <c:pt idx="1">
                  <c:v>0.65924828633265775</c:v>
                </c:pt>
                <c:pt idx="2">
                  <c:v>3.3963185950407131</c:v>
                </c:pt>
                <c:pt idx="3">
                  <c:v>15.243699055790561</c:v>
                </c:pt>
                <c:pt idx="4">
                  <c:v>2.2483923650618309</c:v>
                </c:pt>
                <c:pt idx="5">
                  <c:v>1.6865741141572386</c:v>
                </c:pt>
                <c:pt idx="6">
                  <c:v>4.7263165686150197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1-4DF6-B294-BA6643049491}"/>
            </c:ext>
          </c:extLst>
        </c:ser>
        <c:ser>
          <c:idx val="1"/>
          <c:order val="1"/>
          <c:tx>
            <c:strRef>
              <c:f>'FIG.5-B(NACL)'!$A$4</c:f>
              <c:strCache>
                <c:ptCount val="1"/>
                <c:pt idx="0">
                  <c:v>the relatve expression level from Anoectochilus roxburghii 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'FIG.5-B(NACL)'!$B$6:$H$6</c:f>
                <c:numCache>
                  <c:formatCode>General</c:formatCode>
                  <c:ptCount val="7"/>
                  <c:pt idx="0">
                    <c:v>6.3673701109361477E-2</c:v>
                  </c:pt>
                  <c:pt idx="1">
                    <c:v>9.3490259239626186E-2</c:v>
                  </c:pt>
                  <c:pt idx="2">
                    <c:v>9.780639377711324E-2</c:v>
                  </c:pt>
                  <c:pt idx="3">
                    <c:v>0.14730850753061983</c:v>
                  </c:pt>
                  <c:pt idx="4">
                    <c:v>9.7680274744196605E-2</c:v>
                  </c:pt>
                  <c:pt idx="5">
                    <c:v>0.13147718509313064</c:v>
                  </c:pt>
                  <c:pt idx="6">
                    <c:v>1.2203257312379505E-2</c:v>
                  </c:pt>
                </c:numCache>
              </c:numRef>
            </c:plus>
            <c:minus>
              <c:numRef>
                <c:f>'FIG.5-B(NACL)'!$B$6:$H$6</c:f>
                <c:numCache>
                  <c:formatCode>General</c:formatCode>
                  <c:ptCount val="7"/>
                  <c:pt idx="0">
                    <c:v>6.3673701109361477E-2</c:v>
                  </c:pt>
                  <c:pt idx="1">
                    <c:v>9.3490259239626186E-2</c:v>
                  </c:pt>
                  <c:pt idx="2">
                    <c:v>9.780639377711324E-2</c:v>
                  </c:pt>
                  <c:pt idx="3">
                    <c:v>0.14730850753061983</c:v>
                  </c:pt>
                  <c:pt idx="4">
                    <c:v>9.7680274744196605E-2</c:v>
                  </c:pt>
                  <c:pt idx="5">
                    <c:v>0.13147718509313064</c:v>
                  </c:pt>
                  <c:pt idx="6">
                    <c:v>1.2203257312379505E-2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'FIG.5-B(NACL)'!$B$2:$H$2</c:f>
              <c:strCache>
                <c:ptCount val="7"/>
                <c:pt idx="0">
                  <c:v>0h</c:v>
                </c:pt>
                <c:pt idx="1">
                  <c:v>0.5h</c:v>
                </c:pt>
                <c:pt idx="2">
                  <c:v>1h</c:v>
                </c:pt>
                <c:pt idx="3">
                  <c:v>2h</c:v>
                </c:pt>
                <c:pt idx="4">
                  <c:v>4h</c:v>
                </c:pt>
                <c:pt idx="5">
                  <c:v>8h</c:v>
                </c:pt>
                <c:pt idx="6">
                  <c:v>12 h</c:v>
                </c:pt>
              </c:strCache>
            </c:strRef>
          </c:cat>
          <c:val>
            <c:numRef>
              <c:f>'FIG.5-B(NACL)'!$B$4:$H$4</c:f>
              <c:numCache>
                <c:formatCode>General</c:formatCode>
                <c:ptCount val="7"/>
                <c:pt idx="0">
                  <c:v>1</c:v>
                </c:pt>
                <c:pt idx="1">
                  <c:v>4.7689605441912821</c:v>
                </c:pt>
                <c:pt idx="2">
                  <c:v>2.2179670290844133</c:v>
                </c:pt>
                <c:pt idx="3">
                  <c:v>2.0457878253660855</c:v>
                </c:pt>
                <c:pt idx="4">
                  <c:v>1.1736797173517324</c:v>
                </c:pt>
                <c:pt idx="5">
                  <c:v>0.86864986764645868</c:v>
                </c:pt>
                <c:pt idx="6">
                  <c:v>0.35575618220200039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91-4DF6-B294-BA664304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6868992"/>
        <c:axId val="-1586867904"/>
      </c:barChart>
      <c:catAx>
        <c:axId val="-15868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67904"/>
        <c:crosses val="autoZero"/>
        <c:auto val="1"/>
        <c:lblAlgn val="ctr"/>
        <c:lblOffset val="100"/>
        <c:noMultiLvlLbl val="0"/>
      </c:catAx>
      <c:valAx>
        <c:axId val="-158686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6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'FIG.5-C(UV)'!$A$3</c:f>
              <c:strCache>
                <c:ptCount val="1"/>
                <c:pt idx="0">
                  <c:v>the relatve expression level from Anoectochilus formosanus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'FIG.5-C(UV)'!$B$5:$H$5</c:f>
                <c:numCache>
                  <c:formatCode>General</c:formatCode>
                  <c:ptCount val="7"/>
                  <c:pt idx="0">
                    <c:v>0.14651116362704958</c:v>
                  </c:pt>
                  <c:pt idx="1">
                    <c:v>0.29920621196346325</c:v>
                  </c:pt>
                  <c:pt idx="2">
                    <c:v>0.36713297481058033</c:v>
                  </c:pt>
                  <c:pt idx="3">
                    <c:v>0.311346688020124</c:v>
                  </c:pt>
                  <c:pt idx="4">
                    <c:v>0.48793215693591802</c:v>
                  </c:pt>
                  <c:pt idx="5">
                    <c:v>0.13865600791048918</c:v>
                  </c:pt>
                  <c:pt idx="6">
                    <c:v>2.4028597964118648</c:v>
                  </c:pt>
                </c:numCache>
              </c:numRef>
            </c:plus>
            <c:minus>
              <c:numRef>
                <c:f>'FIG.5-C(UV)'!$B$5:$H$5</c:f>
                <c:numCache>
                  <c:formatCode>General</c:formatCode>
                  <c:ptCount val="7"/>
                  <c:pt idx="0">
                    <c:v>0.14651116362704958</c:v>
                  </c:pt>
                  <c:pt idx="1">
                    <c:v>0.29920621196346325</c:v>
                  </c:pt>
                  <c:pt idx="2">
                    <c:v>0.36713297481058033</c:v>
                  </c:pt>
                  <c:pt idx="3">
                    <c:v>0.311346688020124</c:v>
                  </c:pt>
                  <c:pt idx="4">
                    <c:v>0.48793215693591802</c:v>
                  </c:pt>
                  <c:pt idx="5">
                    <c:v>0.13865600791048918</c:v>
                  </c:pt>
                  <c:pt idx="6">
                    <c:v>2.4028597964118648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'FIG.5-C(UV)'!$B$2:$H$2</c:f>
              <c:strCache>
                <c:ptCount val="7"/>
                <c:pt idx="0">
                  <c:v>0h</c:v>
                </c:pt>
                <c:pt idx="1">
                  <c:v>0.5h</c:v>
                </c:pt>
                <c:pt idx="2">
                  <c:v>1h</c:v>
                </c:pt>
                <c:pt idx="3">
                  <c:v>2h</c:v>
                </c:pt>
                <c:pt idx="4">
                  <c:v>4h</c:v>
                </c:pt>
                <c:pt idx="5">
                  <c:v>8h</c:v>
                </c:pt>
                <c:pt idx="6">
                  <c:v>12 h</c:v>
                </c:pt>
              </c:strCache>
            </c:strRef>
          </c:cat>
          <c:val>
            <c:numRef>
              <c:f>'FIG.5-C(UV)'!$B$3:$H$3</c:f>
              <c:numCache>
                <c:formatCode>General</c:formatCode>
                <c:ptCount val="7"/>
                <c:pt idx="0">
                  <c:v>1</c:v>
                </c:pt>
                <c:pt idx="1">
                  <c:v>2.1870683547596466</c:v>
                </c:pt>
                <c:pt idx="2">
                  <c:v>6.8128773497873052</c:v>
                </c:pt>
                <c:pt idx="3">
                  <c:v>12.705953162400158</c:v>
                </c:pt>
                <c:pt idx="4">
                  <c:v>11.064894581228408</c:v>
                </c:pt>
                <c:pt idx="5">
                  <c:v>9.4302373393948997</c:v>
                </c:pt>
                <c:pt idx="6">
                  <c:v>54.489932591719125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01-4DF6-A03C-F884A78992A4}"/>
            </c:ext>
          </c:extLst>
        </c:ser>
        <c:ser>
          <c:idx val="1"/>
          <c:order val="1"/>
          <c:tx>
            <c:strRef>
              <c:f>'FIG.5-C(UV)'!$A$4</c:f>
              <c:strCache>
                <c:ptCount val="1"/>
                <c:pt idx="0">
                  <c:v>the relatve expression level from Anoectochilus roxburghii 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'FIG.5-C(UV)'!$B$6:$H$6</c:f>
                <c:numCache>
                  <c:formatCode>General</c:formatCode>
                  <c:ptCount val="7"/>
                  <c:pt idx="0">
                    <c:v>8.322566480453561E-2</c:v>
                  </c:pt>
                  <c:pt idx="1">
                    <c:v>21.884950457946278</c:v>
                  </c:pt>
                  <c:pt idx="2">
                    <c:v>10.751757213947156</c:v>
                  </c:pt>
                  <c:pt idx="3">
                    <c:v>21.258447485984902</c:v>
                  </c:pt>
                  <c:pt idx="4">
                    <c:v>4.0274408038834935</c:v>
                  </c:pt>
                  <c:pt idx="5">
                    <c:v>89.788933992680199</c:v>
                  </c:pt>
                  <c:pt idx="6">
                    <c:v>70.885210884315967</c:v>
                  </c:pt>
                </c:numCache>
              </c:numRef>
            </c:plus>
            <c:minus>
              <c:numRef>
                <c:f>'FIG.5-C(UV)'!$B$6:$H$6</c:f>
                <c:numCache>
                  <c:formatCode>General</c:formatCode>
                  <c:ptCount val="7"/>
                  <c:pt idx="0">
                    <c:v>8.322566480453561E-2</c:v>
                  </c:pt>
                  <c:pt idx="1">
                    <c:v>21.884950457946278</c:v>
                  </c:pt>
                  <c:pt idx="2">
                    <c:v>10.751757213947156</c:v>
                  </c:pt>
                  <c:pt idx="3">
                    <c:v>21.258447485984902</c:v>
                  </c:pt>
                  <c:pt idx="4">
                    <c:v>4.0274408038834935</c:v>
                  </c:pt>
                  <c:pt idx="5">
                    <c:v>89.788933992680199</c:v>
                  </c:pt>
                  <c:pt idx="6">
                    <c:v>70.885210884315967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'FIG.5-C(UV)'!$B$2:$H$2</c:f>
              <c:strCache>
                <c:ptCount val="7"/>
                <c:pt idx="0">
                  <c:v>0h</c:v>
                </c:pt>
                <c:pt idx="1">
                  <c:v>0.5h</c:v>
                </c:pt>
                <c:pt idx="2">
                  <c:v>1h</c:v>
                </c:pt>
                <c:pt idx="3">
                  <c:v>2h</c:v>
                </c:pt>
                <c:pt idx="4">
                  <c:v>4h</c:v>
                </c:pt>
                <c:pt idx="5">
                  <c:v>8h</c:v>
                </c:pt>
                <c:pt idx="6">
                  <c:v>12 h</c:v>
                </c:pt>
              </c:strCache>
            </c:strRef>
          </c:cat>
          <c:val>
            <c:numRef>
              <c:f>'FIG.5-C(UV)'!$B$4:$H$4</c:f>
              <c:numCache>
                <c:formatCode>General</c:formatCode>
                <c:ptCount val="7"/>
                <c:pt idx="0">
                  <c:v>1</c:v>
                </c:pt>
                <c:pt idx="1">
                  <c:v>165.85797354167212</c:v>
                </c:pt>
                <c:pt idx="2">
                  <c:v>91.613123243139398</c:v>
                </c:pt>
                <c:pt idx="3">
                  <c:v>188.97820454597715</c:v>
                </c:pt>
                <c:pt idx="4">
                  <c:v>273.91328528297635</c:v>
                </c:pt>
                <c:pt idx="5">
                  <c:v>873.89434632051018</c:v>
                </c:pt>
                <c:pt idx="6">
                  <c:v>835.24452505486602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01-4DF6-A03C-F884A7899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6864640"/>
        <c:axId val="-1586864096"/>
      </c:barChart>
      <c:catAx>
        <c:axId val="-1586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64096"/>
        <c:crosses val="autoZero"/>
        <c:auto val="1"/>
        <c:lblAlgn val="ctr"/>
        <c:lblOffset val="100"/>
        <c:noMultiLvlLbl val="0"/>
      </c:catAx>
      <c:valAx>
        <c:axId val="-158686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868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'FIG.5-D(RL)'!$A$3</c:f>
              <c:strCache>
                <c:ptCount val="1"/>
                <c:pt idx="0">
                  <c:v>the relatve expression level from Anoectochilus formosanus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'FIG.5-D(RL)'!$B$5:$H$5</c:f>
                <c:numCache>
                  <c:formatCode>General</c:formatCode>
                  <c:ptCount val="7"/>
                  <c:pt idx="0">
                    <c:v>5.0879416990288681E-4</c:v>
                  </c:pt>
                  <c:pt idx="1">
                    <c:v>3.6910165558156666E-5</c:v>
                  </c:pt>
                  <c:pt idx="2">
                    <c:v>1.9183715705986334E-4</c:v>
                  </c:pt>
                  <c:pt idx="3">
                    <c:v>2.6409424760086519E-4</c:v>
                  </c:pt>
                  <c:pt idx="4">
                    <c:v>6.3091205083823105E-4</c:v>
                  </c:pt>
                  <c:pt idx="5">
                    <c:v>3.0647101304475511E-4</c:v>
                  </c:pt>
                  <c:pt idx="6">
                    <c:v>2.4281914651703624E-4</c:v>
                  </c:pt>
                </c:numCache>
              </c:numRef>
            </c:plus>
            <c:minus>
              <c:numRef>
                <c:f>'FIG.5-D(RL)'!$B$5:$H$5</c:f>
                <c:numCache>
                  <c:formatCode>General</c:formatCode>
                  <c:ptCount val="7"/>
                  <c:pt idx="0">
                    <c:v>5.0879416990288681E-4</c:v>
                  </c:pt>
                  <c:pt idx="1">
                    <c:v>3.6910165558156666E-5</c:v>
                  </c:pt>
                  <c:pt idx="2">
                    <c:v>1.9183715705986334E-4</c:v>
                  </c:pt>
                  <c:pt idx="3">
                    <c:v>2.6409424760086519E-4</c:v>
                  </c:pt>
                  <c:pt idx="4">
                    <c:v>6.3091205083823105E-4</c:v>
                  </c:pt>
                  <c:pt idx="5">
                    <c:v>3.0647101304475511E-4</c:v>
                  </c:pt>
                  <c:pt idx="6">
                    <c:v>2.4281914651703624E-4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'FIG.5-D(RL)'!$B$2:$H$2</c:f>
              <c:strCache>
                <c:ptCount val="7"/>
                <c:pt idx="0">
                  <c:v>0 h</c:v>
                </c:pt>
                <c:pt idx="1">
                  <c:v>0.5 h</c:v>
                </c:pt>
                <c:pt idx="2">
                  <c:v>1 h</c:v>
                </c:pt>
                <c:pt idx="3">
                  <c:v>2 h</c:v>
                </c:pt>
                <c:pt idx="4">
                  <c:v>4 h</c:v>
                </c:pt>
                <c:pt idx="5">
                  <c:v>8 h</c:v>
                </c:pt>
                <c:pt idx="6">
                  <c:v>12 h</c:v>
                </c:pt>
              </c:strCache>
            </c:strRef>
          </c:cat>
          <c:val>
            <c:numRef>
              <c:f>'FIG.5-D(RL)'!$B$3:$H$3</c:f>
              <c:numCache>
                <c:formatCode>General</c:formatCode>
                <c:ptCount val="7"/>
                <c:pt idx="0">
                  <c:v>1</c:v>
                </c:pt>
                <c:pt idx="1">
                  <c:v>0.39063943196781659</c:v>
                </c:pt>
                <c:pt idx="2">
                  <c:v>0.26185343243127063</c:v>
                </c:pt>
                <c:pt idx="3">
                  <c:v>0.29994052747178696</c:v>
                </c:pt>
                <c:pt idx="4">
                  <c:v>0.34080525485967672</c:v>
                </c:pt>
                <c:pt idx="5">
                  <c:v>0.65026575007275211</c:v>
                </c:pt>
                <c:pt idx="6">
                  <c:v>0.33144270875363224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9E-4004-825C-384E1E628A78}"/>
            </c:ext>
          </c:extLst>
        </c:ser>
        <c:ser>
          <c:idx val="1"/>
          <c:order val="1"/>
          <c:tx>
            <c:strRef>
              <c:f>'FIG.5-D(RL)'!$A$4</c:f>
              <c:strCache>
                <c:ptCount val="1"/>
                <c:pt idx="0">
                  <c:v>the relatve expression level from Anoectochilus roxburghii 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'FIG.5-D(RL)'!$B$6:$H$6</c:f>
                <c:numCache>
                  <c:formatCode>General</c:formatCode>
                  <c:ptCount val="7"/>
                  <c:pt idx="0">
                    <c:v>8.322566480453561E-2</c:v>
                  </c:pt>
                  <c:pt idx="1">
                    <c:v>9.1819307512431877E-2</c:v>
                  </c:pt>
                  <c:pt idx="2">
                    <c:v>4.191817082422941E-4</c:v>
                  </c:pt>
                  <c:pt idx="3">
                    <c:v>1.0844988247745728E-2</c:v>
                  </c:pt>
                  <c:pt idx="4">
                    <c:v>3.7589559489335754E-2</c:v>
                  </c:pt>
                  <c:pt idx="5">
                    <c:v>0.10963159363405783</c:v>
                  </c:pt>
                  <c:pt idx="6">
                    <c:v>0.36855819303135784</c:v>
                  </c:pt>
                </c:numCache>
              </c:numRef>
            </c:plus>
            <c:minus>
              <c:numRef>
                <c:f>'FIG.5-D(RL)'!$B$6:$H$6</c:f>
                <c:numCache>
                  <c:formatCode>General</c:formatCode>
                  <c:ptCount val="7"/>
                  <c:pt idx="0">
                    <c:v>8.322566480453561E-2</c:v>
                  </c:pt>
                  <c:pt idx="1">
                    <c:v>9.1819307512431877E-2</c:v>
                  </c:pt>
                  <c:pt idx="2">
                    <c:v>4.191817082422941E-4</c:v>
                  </c:pt>
                  <c:pt idx="3">
                    <c:v>1.0844988247745728E-2</c:v>
                  </c:pt>
                  <c:pt idx="4">
                    <c:v>3.7589559489335754E-2</c:v>
                  </c:pt>
                  <c:pt idx="5">
                    <c:v>0.10963159363405783</c:v>
                  </c:pt>
                  <c:pt idx="6">
                    <c:v>0.36855819303135784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'FIG.5-D(RL)'!$B$2:$H$2</c:f>
              <c:strCache>
                <c:ptCount val="7"/>
                <c:pt idx="0">
                  <c:v>0 h</c:v>
                </c:pt>
                <c:pt idx="1">
                  <c:v>0.5 h</c:v>
                </c:pt>
                <c:pt idx="2">
                  <c:v>1 h</c:v>
                </c:pt>
                <c:pt idx="3">
                  <c:v>2 h</c:v>
                </c:pt>
                <c:pt idx="4">
                  <c:v>4 h</c:v>
                </c:pt>
                <c:pt idx="5">
                  <c:v>8 h</c:v>
                </c:pt>
                <c:pt idx="6">
                  <c:v>12 h</c:v>
                </c:pt>
              </c:strCache>
            </c:strRef>
          </c:cat>
          <c:val>
            <c:numRef>
              <c:f>'FIG.5-D(RL)'!$B$4:$H$4</c:f>
              <c:numCache>
                <c:formatCode>General</c:formatCode>
                <c:ptCount val="7"/>
                <c:pt idx="0">
                  <c:v>1</c:v>
                </c:pt>
                <c:pt idx="1">
                  <c:v>3.122733271901835</c:v>
                </c:pt>
                <c:pt idx="2">
                  <c:v>2.8509280316291023E-2</c:v>
                </c:pt>
                <c:pt idx="3">
                  <c:v>0.13030822010514032</c:v>
                </c:pt>
                <c:pt idx="4">
                  <c:v>0.17967466072594365</c:v>
                </c:pt>
                <c:pt idx="5">
                  <c:v>1.2442728493019266</c:v>
                </c:pt>
                <c:pt idx="6">
                  <c:v>3.2763194789126393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9E-4004-825C-384E1E62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953248"/>
        <c:axId val="-1515458640"/>
      </c:barChart>
      <c:catAx>
        <c:axId val="-16429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15458640"/>
        <c:crosses val="autoZero"/>
        <c:auto val="1"/>
        <c:lblAlgn val="ctr"/>
        <c:lblOffset val="100"/>
        <c:noMultiLvlLbl val="0"/>
      </c:catAx>
      <c:valAx>
        <c:axId val="-15154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64295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'FIG.7-A'!$B$13:$G$13</c:f>
                <c:numCache>
                  <c:formatCode>General</c:formatCode>
                  <c:ptCount val="6"/>
                  <c:pt idx="0">
                    <c:v>4.5197740112994315E-2</c:v>
                  </c:pt>
                  <c:pt idx="1">
                    <c:v>6.5481501509279491E-2</c:v>
                  </c:pt>
                  <c:pt idx="2">
                    <c:v>6.4992218179801858E-2</c:v>
                  </c:pt>
                  <c:pt idx="3">
                    <c:v>0.17758456096612005</c:v>
                  </c:pt>
                  <c:pt idx="4">
                    <c:v>0.10813466832358262</c:v>
                  </c:pt>
                  <c:pt idx="5">
                    <c:v>6.2997094853776733E-2</c:v>
                  </c:pt>
                </c:numCache>
              </c:numRef>
            </c:plus>
            <c:minus>
              <c:numRef>
                <c:f>'FIG.7-A'!$B$13:$G$13</c:f>
                <c:numCache>
                  <c:formatCode>General</c:formatCode>
                  <c:ptCount val="6"/>
                  <c:pt idx="0">
                    <c:v>4.5197740112994315E-2</c:v>
                  </c:pt>
                  <c:pt idx="1">
                    <c:v>6.5481501509279491E-2</c:v>
                  </c:pt>
                  <c:pt idx="2">
                    <c:v>6.4992218179801858E-2</c:v>
                  </c:pt>
                  <c:pt idx="3">
                    <c:v>0.17758456096612005</c:v>
                  </c:pt>
                  <c:pt idx="4">
                    <c:v>0.10813466832358262</c:v>
                  </c:pt>
                  <c:pt idx="5">
                    <c:v>6.2997094853776733E-2</c:v>
                  </c:pt>
                </c:numCache>
              </c:numRef>
            </c:minus>
          </c:errBars>
          <c:cat>
            <c:strRef>
              <c:f>'FIG.7-A'!$B$11:$G$11</c:f>
              <c:strCache>
                <c:ptCount val="6"/>
                <c:pt idx="0">
                  <c:v>M</c:v>
                </c:pt>
                <c:pt idx="1">
                  <c:v>F-1</c:v>
                </c:pt>
                <c:pt idx="2">
                  <c:v>F-2</c:v>
                </c:pt>
                <c:pt idx="3">
                  <c:v>F-3</c:v>
                </c:pt>
                <c:pt idx="4">
                  <c:v>R-1</c:v>
                </c:pt>
                <c:pt idx="5">
                  <c:v>R-2</c:v>
                </c:pt>
              </c:strCache>
            </c:strRef>
          </c:cat>
          <c:val>
            <c:numRef>
              <c:f>'FIG.7-A'!$B$12:$G$12</c:f>
              <c:numCache>
                <c:formatCode>General</c:formatCode>
                <c:ptCount val="6"/>
                <c:pt idx="0">
                  <c:v>1</c:v>
                </c:pt>
                <c:pt idx="1">
                  <c:v>0.98493408662900195</c:v>
                </c:pt>
                <c:pt idx="2">
                  <c:v>1.0998116760828627</c:v>
                </c:pt>
                <c:pt idx="3">
                  <c:v>1.0734463276836161</c:v>
                </c:pt>
                <c:pt idx="4">
                  <c:v>1.1506591337099814</c:v>
                </c:pt>
                <c:pt idx="5">
                  <c:v>1.0922787193973638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3-4993-9DE5-664998F8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5450480"/>
        <c:axId val="-1515449392"/>
      </c:barChart>
      <c:catAx>
        <c:axId val="-151545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515449392"/>
        <c:crosses val="autoZero"/>
        <c:auto val="1"/>
        <c:lblAlgn val="ctr"/>
        <c:lblOffset val="100"/>
        <c:noMultiLvlLbl val="0"/>
      </c:catAx>
      <c:valAx>
        <c:axId val="-151544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51545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'FIG.7-B'!$B$13:$G$13</c:f>
                <c:numCache>
                  <c:formatCode>General</c:formatCode>
                  <c:ptCount val="6"/>
                  <c:pt idx="0">
                    <c:v>9.5240977087727982E-2</c:v>
                  </c:pt>
                  <c:pt idx="1">
                    <c:v>6.7116083380901193E-2</c:v>
                  </c:pt>
                  <c:pt idx="2">
                    <c:v>9.4264120730541856E-2</c:v>
                  </c:pt>
                  <c:pt idx="3">
                    <c:v>0.1297915737503384</c:v>
                  </c:pt>
                  <c:pt idx="4">
                    <c:v>6.4372536261252694E-2</c:v>
                  </c:pt>
                  <c:pt idx="5">
                    <c:v>0.10708828505052961</c:v>
                  </c:pt>
                </c:numCache>
              </c:numRef>
            </c:plus>
            <c:minus>
              <c:numRef>
                <c:f>'FIG.7-B'!$B$13:$G$13</c:f>
                <c:numCache>
                  <c:formatCode>General</c:formatCode>
                  <c:ptCount val="6"/>
                  <c:pt idx="0">
                    <c:v>9.5240977087727982E-2</c:v>
                  </c:pt>
                  <c:pt idx="1">
                    <c:v>6.7116083380901193E-2</c:v>
                  </c:pt>
                  <c:pt idx="2">
                    <c:v>9.4264120730541856E-2</c:v>
                  </c:pt>
                  <c:pt idx="3">
                    <c:v>0.1297915737503384</c:v>
                  </c:pt>
                  <c:pt idx="4">
                    <c:v>6.4372536261252694E-2</c:v>
                  </c:pt>
                  <c:pt idx="5">
                    <c:v>0.10708828505052961</c:v>
                  </c:pt>
                </c:numCache>
              </c:numRef>
            </c:minus>
          </c:errBars>
          <c:cat>
            <c:strRef>
              <c:f>'FIG.7-B'!$B$11:$G$11</c:f>
              <c:strCache>
                <c:ptCount val="6"/>
                <c:pt idx="0">
                  <c:v>M</c:v>
                </c:pt>
                <c:pt idx="1">
                  <c:v>F-1</c:v>
                </c:pt>
                <c:pt idx="2">
                  <c:v>F-2</c:v>
                </c:pt>
                <c:pt idx="3">
                  <c:v>F-3</c:v>
                </c:pt>
                <c:pt idx="4">
                  <c:v>R-1</c:v>
                </c:pt>
                <c:pt idx="5">
                  <c:v>R-2</c:v>
                </c:pt>
              </c:strCache>
            </c:strRef>
          </c:cat>
          <c:val>
            <c:numRef>
              <c:f>'FIG.7-B'!$B$12:$G$12</c:f>
              <c:numCache>
                <c:formatCode>General</c:formatCode>
                <c:ptCount val="6"/>
                <c:pt idx="0">
                  <c:v>1</c:v>
                </c:pt>
                <c:pt idx="1">
                  <c:v>0.96352201257861636</c:v>
                </c:pt>
                <c:pt idx="2">
                  <c:v>1.2339622641509433</c:v>
                </c:pt>
                <c:pt idx="3">
                  <c:v>1.2566037735849056</c:v>
                </c:pt>
                <c:pt idx="4">
                  <c:v>1.2679245283018867</c:v>
                </c:pt>
                <c:pt idx="5">
                  <c:v>1.3220125786163521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9-4836-A462-827A451A1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5461904"/>
        <c:axId val="-1515457552"/>
      </c:barChart>
      <c:catAx>
        <c:axId val="-151546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515457552"/>
        <c:crosses val="autoZero"/>
        <c:auto val="1"/>
        <c:lblAlgn val="ctr"/>
        <c:lblOffset val="100"/>
        <c:noMultiLvlLbl val="0"/>
      </c:catAx>
      <c:valAx>
        <c:axId val="-151545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51546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227012</xdr:colOff>
      <xdr:row>3</xdr:row>
      <xdr:rowOff>127000</xdr:rowOff>
    </xdr:from>
    <xdr:to>
      <xdr:col>7</xdr:col>
      <xdr:colOff>49212</xdr:colOff>
      <xdr:row>19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6</xdr:row>
      <xdr:rowOff>111125</xdr:rowOff>
    </xdr:from>
    <xdr:to>
      <xdr:col>7</xdr:col>
      <xdr:colOff>441325</xdr:colOff>
      <xdr:row>22</xdr:row>
      <xdr:rowOff>9525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2AE657F0-D788-475A-AB75-F0703CF3C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6</xdr:row>
      <xdr:rowOff>95250</xdr:rowOff>
    </xdr:from>
    <xdr:to>
      <xdr:col>7</xdr:col>
      <xdr:colOff>361950</xdr:colOff>
      <xdr:row>22</xdr:row>
      <xdr:rowOff>95250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F8635C16-4E54-4DE3-9F47-0C84D641F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6</xdr:row>
      <xdr:rowOff>50800</xdr:rowOff>
    </xdr:from>
    <xdr:to>
      <xdr:col>7</xdr:col>
      <xdr:colOff>247650</xdr:colOff>
      <xdr:row>22</xdr:row>
      <xdr:rowOff>50800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516A50C5-F284-4463-AE93-3759A6142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</xdr:colOff>
      <xdr:row>6</xdr:row>
      <xdr:rowOff>85725</xdr:rowOff>
    </xdr:from>
    <xdr:to>
      <xdr:col>7</xdr:col>
      <xdr:colOff>417512</xdr:colOff>
      <xdr:row>22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E2A27F77-E902-42DE-81C7-B941DE81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14</xdr:row>
      <xdr:rowOff>44450</xdr:rowOff>
    </xdr:from>
    <xdr:to>
      <xdr:col>7</xdr:col>
      <xdr:colOff>431800</xdr:colOff>
      <xdr:row>30</xdr:row>
      <xdr:rowOff>44450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A3E6F527-226C-4081-B20E-C30E4C911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13</xdr:row>
      <xdr:rowOff>165100</xdr:rowOff>
    </xdr:from>
    <xdr:to>
      <xdr:col>8</xdr:col>
      <xdr:colOff>254000</xdr:colOff>
      <xdr:row>29</xdr:row>
      <xdr:rowOff>155575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3A60B20D-6AE3-44C1-B5F9-97CD4A353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Q4" sqref="Q4"/>
    </sheetView>
  </sheetViews>
  <sheetFormatPr defaultRowHeight="14" x14ac:dyDescent="0.25"/>
  <cols>
    <col min="10" max="10" width="17.36328125" customWidth="1"/>
    <col min="14" max="14" width="12.7265625" bestFit="1" customWidth="1"/>
  </cols>
  <sheetData>
    <row r="1" spans="1:19" x14ac:dyDescent="0.25">
      <c r="B1" t="s">
        <v>14</v>
      </c>
      <c r="C1" t="s">
        <v>15</v>
      </c>
      <c r="D1" t="s">
        <v>16</v>
      </c>
      <c r="E1" t="s">
        <v>18</v>
      </c>
      <c r="F1" t="s">
        <v>19</v>
      </c>
      <c r="G1" t="s">
        <v>20</v>
      </c>
    </row>
    <row r="2" spans="1:19" x14ac:dyDescent="0.25">
      <c r="A2" t="s">
        <v>1</v>
      </c>
      <c r="B2">
        <v>1</v>
      </c>
      <c r="C2">
        <v>0.10012043044338299</v>
      </c>
      <c r="D2">
        <v>2.2080125544115985</v>
      </c>
      <c r="E2">
        <v>0.13194994482702566</v>
      </c>
      <c r="F2">
        <v>3.8736024712331965E-2</v>
      </c>
      <c r="G2">
        <v>0.50418789660353358</v>
      </c>
    </row>
    <row r="3" spans="1:19" ht="15.5" x14ac:dyDescent="0.35">
      <c r="A3" t="s">
        <v>2</v>
      </c>
      <c r="B3">
        <v>7.3109132308532457E-2</v>
      </c>
      <c r="C3">
        <v>0.89202538460931113</v>
      </c>
      <c r="D3">
        <v>0.76674484206759208</v>
      </c>
      <c r="E3">
        <v>6.0845561396603671E-3</v>
      </c>
      <c r="F3">
        <v>5.6798557721579879E-2</v>
      </c>
      <c r="G3">
        <v>7.1299723970829634E-2</v>
      </c>
    </row>
    <row r="4" spans="1:19" x14ac:dyDescent="0.25">
      <c r="L4" t="s">
        <v>17</v>
      </c>
      <c r="M4" t="s">
        <v>3</v>
      </c>
      <c r="N4" t="s">
        <v>5</v>
      </c>
      <c r="O4" t="s">
        <v>4</v>
      </c>
      <c r="P4" t="s">
        <v>6</v>
      </c>
      <c r="Q4" t="s">
        <v>7</v>
      </c>
      <c r="R4" t="s">
        <v>7</v>
      </c>
    </row>
    <row r="5" spans="1:19" x14ac:dyDescent="0.25">
      <c r="J5" t="s">
        <v>1</v>
      </c>
      <c r="K5" t="s">
        <v>8</v>
      </c>
      <c r="L5">
        <v>3.4961916833123937E-3</v>
      </c>
      <c r="M5">
        <f>AVERAGE(L5:L6)</f>
        <v>3.8559634910789054E-3</v>
      </c>
      <c r="N5">
        <f>STDEVA(L5:L6)</f>
        <v>5.0879416990288681E-4</v>
      </c>
      <c r="O5">
        <f>M5/M5</f>
        <v>1</v>
      </c>
      <c r="P5">
        <f>N5/M5</f>
        <v>0.13194994482702566</v>
      </c>
    </row>
    <row r="6" spans="1:19" x14ac:dyDescent="0.25">
      <c r="J6" t="s">
        <v>1</v>
      </c>
      <c r="K6" t="s">
        <v>9</v>
      </c>
      <c r="L6">
        <v>4.2157352988454171E-3</v>
      </c>
    </row>
    <row r="7" spans="1:19" x14ac:dyDescent="0.25">
      <c r="J7" t="s">
        <v>1</v>
      </c>
      <c r="K7" t="s">
        <v>10</v>
      </c>
      <c r="L7">
        <v>4.9167751467613194E-4</v>
      </c>
      <c r="M7">
        <f>AVERAGE(L7:L8)</f>
        <v>3.8606072450078979E-4</v>
      </c>
      <c r="N7">
        <f>STDEVA(L7:L8)</f>
        <v>1.4936469708028231E-4</v>
      </c>
      <c r="O7">
        <f>M7/M5</f>
        <v>0.10012043044338299</v>
      </c>
      <c r="P7">
        <f>N7/M5</f>
        <v>3.8736024712331965E-2</v>
      </c>
      <c r="Q7">
        <f>TTEST(L7:L8,L5:L6,1,2)</f>
        <v>5.7380638154214169E-3</v>
      </c>
    </row>
    <row r="8" spans="1:19" x14ac:dyDescent="0.25">
      <c r="J8" t="s">
        <v>1</v>
      </c>
      <c r="K8" t="s">
        <v>11</v>
      </c>
      <c r="L8">
        <v>2.804439343254477E-4</v>
      </c>
    </row>
    <row r="9" spans="1:19" x14ac:dyDescent="0.25">
      <c r="J9" t="s">
        <v>1</v>
      </c>
      <c r="K9" t="s">
        <v>12</v>
      </c>
      <c r="L9">
        <v>9.8887233903928173E-3</v>
      </c>
      <c r="M9">
        <f>AVERAGE(L9:L10)</f>
        <v>8.5140157976549991E-3</v>
      </c>
      <c r="N9">
        <f>STDEVA(L9:L10)</f>
        <v>1.9441301219470914E-3</v>
      </c>
      <c r="O9">
        <f>M9/M5</f>
        <v>2.2080125544115985</v>
      </c>
      <c r="P9">
        <f>N9/M5</f>
        <v>0.50418789660353358</v>
      </c>
      <c r="Q9">
        <f>TTEST(L9:L10,L5:L6,1,2)</f>
        <v>4.0903333858445468E-2</v>
      </c>
      <c r="S9">
        <f>TTEST(L9:L10,L7:L8,1,2)</f>
        <v>1.3794815647238478E-2</v>
      </c>
    </row>
    <row r="10" spans="1:19" x14ac:dyDescent="0.25">
      <c r="J10" t="s">
        <v>1</v>
      </c>
      <c r="K10" t="s">
        <v>13</v>
      </c>
      <c r="L10">
        <v>7.1393082049171818E-3</v>
      </c>
    </row>
    <row r="11" spans="1:19" ht="15.5" x14ac:dyDescent="0.35">
      <c r="J11" t="s">
        <v>2</v>
      </c>
      <c r="K11" t="s">
        <v>8</v>
      </c>
      <c r="L11">
        <v>2.6531612854640099E-4</v>
      </c>
      <c r="M11">
        <f>AVERAGE(L11:L12)</f>
        <v>2.8190614504615841E-4</v>
      </c>
      <c r="N11">
        <f>STDEVA(L11:L12)</f>
        <v>2.3461826333950377E-5</v>
      </c>
      <c r="O11">
        <f>M11/M5</f>
        <v>7.3109132308532457E-2</v>
      </c>
      <c r="P11">
        <f>N11/M5</f>
        <v>6.0845561396603671E-3</v>
      </c>
      <c r="R11">
        <f>TTEST(L11:L12,L5:L6,1,2)</f>
        <v>5.0011458197071158E-3</v>
      </c>
    </row>
    <row r="12" spans="1:19" ht="15.5" x14ac:dyDescent="0.35">
      <c r="J12" t="s">
        <v>2</v>
      </c>
      <c r="K12" t="s">
        <v>9</v>
      </c>
      <c r="L12">
        <v>2.9849616154591584E-4</v>
      </c>
    </row>
    <row r="13" spans="1:19" ht="15.5" x14ac:dyDescent="0.35">
      <c r="J13" t="s">
        <v>2</v>
      </c>
      <c r="K13" t="s">
        <v>10</v>
      </c>
      <c r="L13">
        <v>3.5944830102534299E-3</v>
      </c>
      <c r="M13">
        <f>AVERAGE(L13:L14)</f>
        <v>3.4396173161691228E-3</v>
      </c>
      <c r="N13">
        <f>STDEVA(L13:L14)</f>
        <v>2.1901316492034986E-4</v>
      </c>
      <c r="O13">
        <f>M13/M5</f>
        <v>0.89202538460931113</v>
      </c>
      <c r="P13">
        <f>N13/M5</f>
        <v>5.6798557721579879E-2</v>
      </c>
      <c r="Q13">
        <f>TTEST(L13:L14,L11:L12,1,2)</f>
        <v>1.2120199972074112E-3</v>
      </c>
      <c r="R13">
        <f>TTEST(L13:L14,L7:L8,1,2)</f>
        <v>1.8736659158439422E-3</v>
      </c>
    </row>
    <row r="14" spans="1:19" ht="15.5" x14ac:dyDescent="0.35">
      <c r="J14" t="s">
        <v>2</v>
      </c>
      <c r="K14" t="s">
        <v>11</v>
      </c>
      <c r="L14">
        <v>3.2847516220848158E-3</v>
      </c>
    </row>
    <row r="15" spans="1:19" ht="15.5" x14ac:dyDescent="0.35">
      <c r="J15" t="s">
        <v>2</v>
      </c>
      <c r="K15" t="s">
        <v>12</v>
      </c>
      <c r="L15">
        <v>3.1509443719614418E-3</v>
      </c>
      <c r="M15">
        <f>AVERAGE(L15:L16)</f>
        <v>2.9565401179856964E-3</v>
      </c>
      <c r="N15">
        <f>STDEVA(L15:L16)</f>
        <v>2.7492913255552253E-4</v>
      </c>
      <c r="O15">
        <f>M15/M5</f>
        <v>0.76674484206759208</v>
      </c>
      <c r="P15">
        <f>N15/M5</f>
        <v>7.1299723970829634E-2</v>
      </c>
      <c r="Q15">
        <f>TTEST(L15:L16,L11:L12,1,2)</f>
        <v>2.6396981540267031E-3</v>
      </c>
      <c r="R15">
        <f>TTEST(L15:L16,L9:L10,1,2)</f>
        <v>2.8558409381533145E-2</v>
      </c>
      <c r="S15">
        <f>TTEST(L15:L16,L13:L14,1,2)</f>
        <v>9.5700404212726797E-2</v>
      </c>
    </row>
    <row r="16" spans="1:19" ht="15.5" x14ac:dyDescent="0.35">
      <c r="J16" t="s">
        <v>2</v>
      </c>
      <c r="K16" t="s">
        <v>13</v>
      </c>
      <c r="L16">
        <v>2.7621358640099515E-3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6" sqref="A6"/>
    </sheetView>
  </sheetViews>
  <sheetFormatPr defaultRowHeight="14" x14ac:dyDescent="0.25"/>
  <sheetData>
    <row r="1" spans="1:8" ht="14.5" x14ac:dyDescent="0.3">
      <c r="A1" s="1" t="s">
        <v>33</v>
      </c>
    </row>
    <row r="2" spans="1:8" x14ac:dyDescent="0.25">
      <c r="A2" t="s">
        <v>34</v>
      </c>
      <c r="B2" t="s">
        <v>22</v>
      </c>
      <c r="C2" t="s">
        <v>21</v>
      </c>
      <c r="D2" t="s">
        <v>23</v>
      </c>
      <c r="E2" t="s">
        <v>24</v>
      </c>
      <c r="F2" t="s">
        <v>25</v>
      </c>
      <c r="G2" t="s">
        <v>26</v>
      </c>
      <c r="H2" t="s">
        <v>0</v>
      </c>
    </row>
    <row r="3" spans="1:8" x14ac:dyDescent="0.25">
      <c r="A3" t="s">
        <v>28</v>
      </c>
      <c r="B3">
        <v>1</v>
      </c>
      <c r="C3">
        <v>0.17990099150472902</v>
      </c>
      <c r="D3">
        <v>0.15934304041178682</v>
      </c>
      <c r="E3">
        <v>0.42038761346507503</v>
      </c>
      <c r="F3">
        <v>4.0509109375532413</v>
      </c>
      <c r="G3">
        <v>0.14394978688200297</v>
      </c>
      <c r="H3">
        <v>1.5199099921549917</v>
      </c>
    </row>
    <row r="4" spans="1:8" ht="15.5" x14ac:dyDescent="0.35">
      <c r="A4" t="s">
        <v>29</v>
      </c>
      <c r="B4">
        <v>1</v>
      </c>
      <c r="C4">
        <v>0.17456193105681717</v>
      </c>
      <c r="D4">
        <v>0.15954317565853995</v>
      </c>
      <c r="E4">
        <v>1.917567700340234</v>
      </c>
      <c r="F4">
        <v>4.7042634541915769E-2</v>
      </c>
      <c r="G4">
        <v>0.24387679749752908</v>
      </c>
      <c r="H4">
        <v>0.30054571639504196</v>
      </c>
    </row>
    <row r="5" spans="1:8" x14ac:dyDescent="0.25">
      <c r="A5" t="s">
        <v>30</v>
      </c>
      <c r="B5">
        <v>2.4504000923084822E-2</v>
      </c>
      <c r="C5">
        <v>9.7858873926415541E-2</v>
      </c>
      <c r="D5">
        <v>5.4658336815010568E-3</v>
      </c>
      <c r="E5">
        <v>2.0604336580554074E-3</v>
      </c>
      <c r="F5">
        <v>0.39645911352432672</v>
      </c>
      <c r="G5">
        <v>2.2485161493599228E-2</v>
      </c>
      <c r="H5">
        <v>0.39044328338308182</v>
      </c>
    </row>
    <row r="6" spans="1:8" x14ac:dyDescent="0.25">
      <c r="A6" t="s">
        <v>31</v>
      </c>
      <c r="B6">
        <v>0.35953585104107783</v>
      </c>
      <c r="C6">
        <v>8.5557534676179909E-4</v>
      </c>
      <c r="D6">
        <v>3.9094461236087391E-3</v>
      </c>
      <c r="E6">
        <v>0.35509456522432814</v>
      </c>
      <c r="F6">
        <v>7.1202833262310411E-3</v>
      </c>
      <c r="G6">
        <v>0.13367623829081193</v>
      </c>
      <c r="H6">
        <v>4.6945668456539226E-2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K12" sqref="K12"/>
    </sheetView>
  </sheetViews>
  <sheetFormatPr defaultRowHeight="14" x14ac:dyDescent="0.25"/>
  <sheetData>
    <row r="1" spans="1:8" x14ac:dyDescent="0.25">
      <c r="A1" t="s">
        <v>36</v>
      </c>
    </row>
    <row r="2" spans="1:8" x14ac:dyDescent="0.25">
      <c r="A2" t="s">
        <v>35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0</v>
      </c>
    </row>
    <row r="3" spans="1:8" x14ac:dyDescent="0.25">
      <c r="A3" t="s">
        <v>27</v>
      </c>
      <c r="B3">
        <v>1</v>
      </c>
      <c r="C3">
        <v>0.65924828633265775</v>
      </c>
      <c r="D3">
        <v>3.3963185950407131</v>
      </c>
      <c r="E3">
        <v>15.243699055790561</v>
      </c>
      <c r="F3">
        <v>2.2483923650618309</v>
      </c>
      <c r="G3">
        <v>1.6865741141572386</v>
      </c>
      <c r="H3">
        <v>4.7263165686150197</v>
      </c>
    </row>
    <row r="4" spans="1:8" x14ac:dyDescent="0.25">
      <c r="A4" t="s">
        <v>32</v>
      </c>
      <c r="B4">
        <v>1</v>
      </c>
      <c r="C4">
        <v>4.7689605441912821</v>
      </c>
      <c r="D4">
        <v>2.2179670290844133</v>
      </c>
      <c r="E4">
        <v>2.0457878253660855</v>
      </c>
      <c r="F4">
        <v>1.1736797173517324</v>
      </c>
      <c r="G4">
        <v>0.86864986764645868</v>
      </c>
      <c r="H4">
        <v>0.35575618220200039</v>
      </c>
    </row>
    <row r="5" spans="1:8" x14ac:dyDescent="0.25">
      <c r="A5" t="s">
        <v>30</v>
      </c>
      <c r="B5">
        <v>0.45368164143860401</v>
      </c>
      <c r="C5">
        <v>0</v>
      </c>
      <c r="D5">
        <v>4.9937234984868913E-2</v>
      </c>
      <c r="E5">
        <v>0.89604905635762344</v>
      </c>
      <c r="F5">
        <v>0</v>
      </c>
      <c r="G5">
        <v>0.52054025118282299</v>
      </c>
      <c r="H5">
        <v>2.1244634857200957</v>
      </c>
    </row>
    <row r="6" spans="1:8" x14ac:dyDescent="0.25">
      <c r="A6" t="s">
        <v>31</v>
      </c>
      <c r="B6">
        <v>6.3673701109361477E-2</v>
      </c>
      <c r="C6">
        <v>9.3490259239626186E-2</v>
      </c>
      <c r="D6">
        <v>9.780639377711324E-2</v>
      </c>
      <c r="E6">
        <v>0.14730850753061983</v>
      </c>
      <c r="F6">
        <v>9.7680274744196605E-2</v>
      </c>
      <c r="G6">
        <v>0.13147718509313064</v>
      </c>
      <c r="H6">
        <v>1.2203257312379505E-2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K6" sqref="K6"/>
    </sheetView>
  </sheetViews>
  <sheetFormatPr defaultRowHeight="14" x14ac:dyDescent="0.25"/>
  <sheetData>
    <row r="1" spans="1:8" x14ac:dyDescent="0.25">
      <c r="A1" t="s">
        <v>37</v>
      </c>
    </row>
    <row r="2" spans="1:8" x14ac:dyDescent="0.25">
      <c r="A2" t="s">
        <v>34</v>
      </c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0</v>
      </c>
    </row>
    <row r="3" spans="1:8" x14ac:dyDescent="0.25">
      <c r="A3" t="s">
        <v>27</v>
      </c>
      <c r="B3">
        <v>1</v>
      </c>
      <c r="C3">
        <v>2.1870683547596466</v>
      </c>
      <c r="D3">
        <v>6.8128773497873052</v>
      </c>
      <c r="E3">
        <v>12.705953162400158</v>
      </c>
      <c r="F3">
        <v>11.064894581228408</v>
      </c>
      <c r="G3">
        <v>9.4302373393948997</v>
      </c>
      <c r="H3">
        <v>54.489932591719125</v>
      </c>
    </row>
    <row r="4" spans="1:8" x14ac:dyDescent="0.25">
      <c r="A4" t="s">
        <v>32</v>
      </c>
      <c r="B4">
        <v>1</v>
      </c>
      <c r="C4">
        <v>165.85797354167212</v>
      </c>
      <c r="D4">
        <v>91.613123243139398</v>
      </c>
      <c r="E4">
        <v>188.97820454597715</v>
      </c>
      <c r="F4">
        <v>273.91328528297635</v>
      </c>
      <c r="G4">
        <v>873.89434632051018</v>
      </c>
      <c r="H4">
        <v>835.24452505486602</v>
      </c>
    </row>
    <row r="5" spans="1:8" x14ac:dyDescent="0.25">
      <c r="A5" t="s">
        <v>30</v>
      </c>
      <c r="B5">
        <v>0.14651116362704958</v>
      </c>
      <c r="C5">
        <v>0.29920621196346325</v>
      </c>
      <c r="D5">
        <v>0.36713297481058033</v>
      </c>
      <c r="E5">
        <v>0.311346688020124</v>
      </c>
      <c r="F5">
        <v>0.48793215693591802</v>
      </c>
      <c r="G5">
        <v>0.13865600791048918</v>
      </c>
      <c r="H5">
        <v>2.4028597964118648</v>
      </c>
    </row>
    <row r="6" spans="1:8" x14ac:dyDescent="0.25">
      <c r="A6" t="s">
        <v>31</v>
      </c>
      <c r="B6">
        <v>8.322566480453561E-2</v>
      </c>
      <c r="C6">
        <v>21.884950457946278</v>
      </c>
      <c r="D6">
        <v>10.751757213947156</v>
      </c>
      <c r="E6">
        <v>21.258447485984902</v>
      </c>
      <c r="F6">
        <v>4.0274408038834935</v>
      </c>
      <c r="G6">
        <v>89.788933992680199</v>
      </c>
      <c r="H6">
        <v>70.885210884315967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J19" sqref="J19"/>
    </sheetView>
  </sheetViews>
  <sheetFormatPr defaultRowHeight="14" x14ac:dyDescent="0.25"/>
  <sheetData>
    <row r="1" spans="1:8" x14ac:dyDescent="0.25">
      <c r="A1" t="s">
        <v>38</v>
      </c>
    </row>
    <row r="2" spans="1:8" x14ac:dyDescent="0.25">
      <c r="A2" t="s">
        <v>34</v>
      </c>
      <c r="B2" t="s">
        <v>22</v>
      </c>
      <c r="C2" t="s">
        <v>21</v>
      </c>
      <c r="D2" t="s">
        <v>23</v>
      </c>
      <c r="E2" t="s">
        <v>24</v>
      </c>
      <c r="F2" t="s">
        <v>25</v>
      </c>
      <c r="G2" t="s">
        <v>26</v>
      </c>
      <c r="H2" t="s">
        <v>0</v>
      </c>
    </row>
    <row r="3" spans="1:8" x14ac:dyDescent="0.25">
      <c r="A3" t="s">
        <v>27</v>
      </c>
      <c r="B3">
        <v>1</v>
      </c>
      <c r="C3">
        <v>0.39063943196781659</v>
      </c>
      <c r="D3">
        <v>0.26185343243127063</v>
      </c>
      <c r="E3">
        <v>0.29994052747178696</v>
      </c>
      <c r="F3">
        <v>0.34080525485967672</v>
      </c>
      <c r="G3">
        <v>0.65026575007275211</v>
      </c>
      <c r="H3">
        <v>0.33144270875363224</v>
      </c>
    </row>
    <row r="4" spans="1:8" x14ac:dyDescent="0.25">
      <c r="A4" t="s">
        <v>32</v>
      </c>
      <c r="B4">
        <v>1</v>
      </c>
      <c r="C4">
        <v>3.122733271901835</v>
      </c>
      <c r="D4">
        <v>2.8509280316291023E-2</v>
      </c>
      <c r="E4">
        <v>0.13030822010514032</v>
      </c>
      <c r="F4">
        <v>0.17967466072594365</v>
      </c>
      <c r="G4">
        <v>1.2442728493019266</v>
      </c>
      <c r="H4">
        <v>3.2763194789126393</v>
      </c>
    </row>
    <row r="5" spans="1:8" x14ac:dyDescent="0.25">
      <c r="A5" t="s">
        <v>30</v>
      </c>
      <c r="B5">
        <v>5.0879416990288681E-4</v>
      </c>
      <c r="C5">
        <v>3.6910165558156666E-5</v>
      </c>
      <c r="D5">
        <v>1.9183715705986334E-4</v>
      </c>
      <c r="E5">
        <v>2.6409424760086519E-4</v>
      </c>
      <c r="F5">
        <v>6.3091205083823105E-4</v>
      </c>
      <c r="G5">
        <v>3.0647101304475511E-4</v>
      </c>
      <c r="H5">
        <v>2.4281914651703624E-4</v>
      </c>
    </row>
    <row r="6" spans="1:8" x14ac:dyDescent="0.25">
      <c r="A6" t="s">
        <v>31</v>
      </c>
      <c r="B6">
        <v>8.322566480453561E-2</v>
      </c>
      <c r="C6">
        <v>9.1819307512431877E-2</v>
      </c>
      <c r="D6">
        <v>4.191817082422941E-4</v>
      </c>
      <c r="E6">
        <v>1.0844988247745728E-2</v>
      </c>
      <c r="F6">
        <v>3.7589559489335754E-2</v>
      </c>
      <c r="G6">
        <v>0.10963159363405783</v>
      </c>
      <c r="H6">
        <v>0.36855819303135784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0" workbookViewId="0">
      <selection activeCell="A12" sqref="A12:A13"/>
    </sheetView>
  </sheetViews>
  <sheetFormatPr defaultRowHeight="14" x14ac:dyDescent="0.25"/>
  <sheetData>
    <row r="1" spans="1:7" ht="15.5" x14ac:dyDescent="0.35">
      <c r="A1" s="4" t="s">
        <v>49</v>
      </c>
    </row>
    <row r="2" spans="1:7" s="2" customFormat="1" x14ac:dyDescent="0.25">
      <c r="B2" s="2" t="s">
        <v>44</v>
      </c>
      <c r="C2" s="2" t="s">
        <v>43</v>
      </c>
      <c r="D2" s="2" t="s">
        <v>42</v>
      </c>
      <c r="E2" s="2" t="s">
        <v>41</v>
      </c>
      <c r="F2" s="2" t="s">
        <v>40</v>
      </c>
      <c r="G2" s="2" t="s">
        <v>39</v>
      </c>
    </row>
    <row r="3" spans="1:7" s="2" customFormat="1" x14ac:dyDescent="0.25">
      <c r="A3" s="2" t="s">
        <v>45</v>
      </c>
      <c r="B3" s="2">
        <v>0.185</v>
      </c>
      <c r="C3" s="2">
        <v>0.16200000000000001</v>
      </c>
      <c r="D3" s="2">
        <v>0.19500000000000001</v>
      </c>
      <c r="E3" s="2">
        <v>0.17599999999999999</v>
      </c>
      <c r="F3" s="2">
        <v>0.19800000000000001</v>
      </c>
      <c r="G3" s="2">
        <v>0.185</v>
      </c>
    </row>
    <row r="4" spans="1:7" s="2" customFormat="1" x14ac:dyDescent="0.25">
      <c r="A4" s="2" t="s">
        <v>46</v>
      </c>
      <c r="B4" s="2">
        <v>0.16900000000000001</v>
      </c>
      <c r="C4" s="2">
        <v>0.185</v>
      </c>
      <c r="D4" s="2">
        <v>0.183</v>
      </c>
      <c r="E4" s="2">
        <v>0.22600000000000001</v>
      </c>
      <c r="F4" s="2">
        <v>0.188</v>
      </c>
      <c r="G4" s="2">
        <v>0.189</v>
      </c>
    </row>
    <row r="5" spans="1:7" s="2" customFormat="1" x14ac:dyDescent="0.25">
      <c r="A5" s="2" t="s">
        <v>47</v>
      </c>
      <c r="B5" s="2">
        <v>0.17699999999999999</v>
      </c>
      <c r="C5" s="2">
        <v>0.17599999999999999</v>
      </c>
      <c r="D5" s="2">
        <v>0.20599999999999999</v>
      </c>
      <c r="E5" s="2">
        <v>0.16800000000000001</v>
      </c>
      <c r="F5" s="2">
        <v>0.22500000000000001</v>
      </c>
      <c r="G5" s="2">
        <v>0.20599999999999999</v>
      </c>
    </row>
    <row r="6" spans="1:7" s="2" customFormat="1" x14ac:dyDescent="0.25">
      <c r="A6" s="2" t="s">
        <v>3</v>
      </c>
      <c r="B6" s="2">
        <f t="shared" ref="B6:G6" si="0">AVERAGE(B3:B5)</f>
        <v>0.17699999999999996</v>
      </c>
      <c r="C6" s="2">
        <f t="shared" si="0"/>
        <v>0.17433333333333331</v>
      </c>
      <c r="D6" s="2">
        <f t="shared" si="0"/>
        <v>0.19466666666666665</v>
      </c>
      <c r="E6" s="2">
        <f t="shared" si="0"/>
        <v>0.19000000000000003</v>
      </c>
      <c r="F6" s="2">
        <f t="shared" si="0"/>
        <v>0.20366666666666666</v>
      </c>
      <c r="G6" s="2">
        <f t="shared" si="0"/>
        <v>0.19333333333333333</v>
      </c>
    </row>
    <row r="7" spans="1:7" s="2" customFormat="1" x14ac:dyDescent="0.25">
      <c r="A7" s="2" t="s">
        <v>51</v>
      </c>
      <c r="B7" s="2">
        <f t="shared" ref="B7:G7" si="1">STDEV(B3:B5)</f>
        <v>7.9999999999999932E-3</v>
      </c>
      <c r="C7" s="2">
        <f t="shared" si="1"/>
        <v>1.1590225767142468E-2</v>
      </c>
      <c r="D7" s="2">
        <f t="shared" si="1"/>
        <v>1.1503622617824928E-2</v>
      </c>
      <c r="E7" s="2">
        <f t="shared" si="1"/>
        <v>3.1432467291003248E-2</v>
      </c>
      <c r="F7" s="2">
        <f t="shared" si="1"/>
        <v>1.9139836293274124E-2</v>
      </c>
      <c r="G7" s="2">
        <f t="shared" si="1"/>
        <v>1.1150485789118481E-2</v>
      </c>
    </row>
    <row r="8" spans="1:7" s="2" customFormat="1" x14ac:dyDescent="0.25">
      <c r="A8" s="2" t="s">
        <v>48</v>
      </c>
      <c r="C8" s="2">
        <f>TTEST(C3:C5,B3:B5,1,2)</f>
        <v>0.37969238649656456</v>
      </c>
      <c r="D8" s="2">
        <f>TTEST(D3:D5,B3:B5,1,2)</f>
        <v>4.7170098641580387E-2</v>
      </c>
      <c r="E8" s="2">
        <f>TTEST(E3:E5,B3:B5,1,2)</f>
        <v>0.26287784740790249</v>
      </c>
      <c r="F8" s="2">
        <f>TTEST(F3:F5,B3:B5,1,2)</f>
        <v>4.4978916159822344E-2</v>
      </c>
      <c r="G8" s="2">
        <f>TTEST(G3:G5,B3:B5,1,2)</f>
        <v>5.413745065348316E-2</v>
      </c>
    </row>
    <row r="9" spans="1:7" s="2" customFormat="1" x14ac:dyDescent="0.25"/>
    <row r="10" spans="1:7" s="2" customFormat="1" ht="15.5" x14ac:dyDescent="0.35">
      <c r="A10" s="4" t="s">
        <v>49</v>
      </c>
    </row>
    <row r="11" spans="1:7" s="2" customFormat="1" x14ac:dyDescent="0.25">
      <c r="B11" s="2" t="s">
        <v>44</v>
      </c>
      <c r="C11" s="2" t="s">
        <v>43</v>
      </c>
      <c r="D11" s="2" t="s">
        <v>42</v>
      </c>
      <c r="E11" s="2" t="s">
        <v>41</v>
      </c>
      <c r="F11" s="2" t="s">
        <v>40</v>
      </c>
      <c r="G11" s="2" t="s">
        <v>39</v>
      </c>
    </row>
    <row r="12" spans="1:7" s="2" customFormat="1" x14ac:dyDescent="0.25">
      <c r="A12" s="2" t="s">
        <v>50</v>
      </c>
      <c r="B12" s="2">
        <v>1</v>
      </c>
      <c r="C12" s="2">
        <f>C6/B6</f>
        <v>0.98493408662900195</v>
      </c>
      <c r="D12" s="2">
        <f>D6/B6</f>
        <v>1.0998116760828627</v>
      </c>
      <c r="E12" s="2">
        <f>E6/B6</f>
        <v>1.0734463276836161</v>
      </c>
      <c r="F12" s="2">
        <f>F6/B6</f>
        <v>1.1506591337099814</v>
      </c>
      <c r="G12" s="2">
        <f>G6/B6</f>
        <v>1.0922787193973638</v>
      </c>
    </row>
    <row r="13" spans="1:7" s="2" customFormat="1" x14ac:dyDescent="0.25">
      <c r="A13" s="2" t="s">
        <v>52</v>
      </c>
      <c r="B13" s="2">
        <f t="shared" ref="B13:G13" si="2">B7/0.177</f>
        <v>4.5197740112994315E-2</v>
      </c>
      <c r="C13" s="2">
        <f t="shared" si="2"/>
        <v>6.5481501509279491E-2</v>
      </c>
      <c r="D13" s="2">
        <f t="shared" si="2"/>
        <v>6.4992218179801858E-2</v>
      </c>
      <c r="E13" s="2">
        <f t="shared" si="2"/>
        <v>0.17758456096612005</v>
      </c>
      <c r="F13" s="2">
        <f t="shared" si="2"/>
        <v>0.10813466832358262</v>
      </c>
      <c r="G13" s="2">
        <f t="shared" si="2"/>
        <v>6.2997094853776733E-2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16" workbookViewId="0">
      <selection activeCell="M26" sqref="M26"/>
    </sheetView>
  </sheetViews>
  <sheetFormatPr defaultRowHeight="14" x14ac:dyDescent="0.25"/>
  <sheetData>
    <row r="1" spans="1:7" s="2" customFormat="1" ht="15.5" x14ac:dyDescent="0.35">
      <c r="A1" s="4" t="s">
        <v>53</v>
      </c>
      <c r="B1" s="3"/>
    </row>
    <row r="2" spans="1:7" s="2" customFormat="1" x14ac:dyDescent="0.25">
      <c r="B2" s="2" t="s">
        <v>44</v>
      </c>
      <c r="C2" s="2" t="s">
        <v>43</v>
      </c>
      <c r="D2" s="2" t="s">
        <v>42</v>
      </c>
      <c r="E2" s="2" t="s">
        <v>41</v>
      </c>
      <c r="F2" s="2" t="s">
        <v>40</v>
      </c>
      <c r="G2" s="2" t="s">
        <v>39</v>
      </c>
    </row>
    <row r="3" spans="1:7" s="2" customFormat="1" x14ac:dyDescent="0.25">
      <c r="A3" s="2" t="s">
        <v>45</v>
      </c>
      <c r="B3" s="2">
        <v>0.24399999999999999</v>
      </c>
      <c r="C3" s="2">
        <v>0.23599999999999999</v>
      </c>
      <c r="D3" s="2">
        <v>0.29899999999999999</v>
      </c>
      <c r="E3" s="2">
        <v>0.30399999999999999</v>
      </c>
      <c r="F3" s="2">
        <v>0.35499999999999998</v>
      </c>
      <c r="G3" s="2">
        <v>0.32500000000000001</v>
      </c>
    </row>
    <row r="4" spans="1:7" s="2" customFormat="1" x14ac:dyDescent="0.25">
      <c r="A4" s="2" t="s">
        <v>46</v>
      </c>
      <c r="B4" s="2">
        <v>0.25800000000000001</v>
      </c>
      <c r="C4" s="2">
        <v>0.27100000000000002</v>
      </c>
      <c r="D4" s="2">
        <v>0.33500000000000002</v>
      </c>
      <c r="E4" s="2">
        <v>0.371</v>
      </c>
      <c r="F4" s="2">
        <v>0.33100000000000002</v>
      </c>
      <c r="G4" s="2">
        <v>0.38100000000000001</v>
      </c>
    </row>
    <row r="5" spans="1:7" s="2" customFormat="1" x14ac:dyDescent="0.25">
      <c r="A5" s="2" t="s">
        <v>47</v>
      </c>
      <c r="B5" s="2">
        <v>0.29299999999999998</v>
      </c>
      <c r="C5" s="2">
        <v>0.25900000000000001</v>
      </c>
      <c r="D5" s="2">
        <v>0.34699999999999998</v>
      </c>
      <c r="E5" s="2">
        <v>0.32400000000000001</v>
      </c>
      <c r="F5" s="2">
        <v>0.32200000000000001</v>
      </c>
      <c r="G5" s="2">
        <v>0.34499999999999997</v>
      </c>
    </row>
    <row r="6" spans="1:7" s="2" customFormat="1" x14ac:dyDescent="0.25">
      <c r="A6" s="2" t="s">
        <v>3</v>
      </c>
      <c r="B6" s="2">
        <f t="shared" ref="B6:G6" si="0">AVERAGE(B3:B5)</f>
        <v>0.26499999999999996</v>
      </c>
      <c r="C6" s="2">
        <f t="shared" si="0"/>
        <v>0.25533333333333336</v>
      </c>
      <c r="D6" s="2">
        <f t="shared" si="0"/>
        <v>0.32700000000000001</v>
      </c>
      <c r="E6" s="2">
        <f t="shared" si="0"/>
        <v>0.33300000000000002</v>
      </c>
      <c r="F6" s="2">
        <f t="shared" si="0"/>
        <v>0.33600000000000002</v>
      </c>
      <c r="G6" s="2">
        <f t="shared" si="0"/>
        <v>0.35033333333333333</v>
      </c>
    </row>
    <row r="7" spans="1:7" s="2" customFormat="1" x14ac:dyDescent="0.25">
      <c r="A7" s="2" t="s">
        <v>51</v>
      </c>
      <c r="B7" s="2">
        <f t="shared" ref="B7:G7" si="1">STDEV(B3:B5)</f>
        <v>2.5238858928247915E-2</v>
      </c>
      <c r="C7" s="2">
        <f t="shared" si="1"/>
        <v>1.7785762095938816E-2</v>
      </c>
      <c r="D7" s="2">
        <f t="shared" si="1"/>
        <v>2.4979991993593593E-2</v>
      </c>
      <c r="E7" s="2">
        <f t="shared" si="1"/>
        <v>3.4394767043839675E-2</v>
      </c>
      <c r="F7" s="2">
        <f t="shared" si="1"/>
        <v>1.7058722109231966E-2</v>
      </c>
      <c r="G7" s="2">
        <f t="shared" si="1"/>
        <v>2.837839553839035E-2</v>
      </c>
    </row>
    <row r="8" spans="1:7" s="2" customFormat="1" x14ac:dyDescent="0.25">
      <c r="A8" s="2" t="s">
        <v>48</v>
      </c>
      <c r="C8" s="2">
        <f>TTEST(C3:C5,B3:B5,1,2)</f>
        <v>0.30821526486299483</v>
      </c>
      <c r="D8" s="2">
        <f>TTEST(D3:D5,B3:B5,1,2)</f>
        <v>1.9503085611020651E-2</v>
      </c>
      <c r="E8" s="2">
        <f>TTEST(E3:E5,B3:B5,1,2)</f>
        <v>2.5404134022714856E-2</v>
      </c>
      <c r="F8" s="2">
        <f>TTEST(F3:F5,B3:B5,1,2)</f>
        <v>7.822195873379444E-3</v>
      </c>
      <c r="G8" s="2">
        <f>TTEST(G3:G5,B3:B5,1,2)</f>
        <v>8.8320945115581296E-3</v>
      </c>
    </row>
    <row r="9" spans="1:7" s="2" customFormat="1" x14ac:dyDescent="0.25"/>
    <row r="10" spans="1:7" s="2" customFormat="1" ht="15.5" x14ac:dyDescent="0.35">
      <c r="A10" s="4" t="s">
        <v>53</v>
      </c>
    </row>
    <row r="11" spans="1:7" s="2" customFormat="1" x14ac:dyDescent="0.25">
      <c r="B11" s="2" t="s">
        <v>44</v>
      </c>
      <c r="C11" s="2" t="s">
        <v>43</v>
      </c>
      <c r="D11" s="2" t="s">
        <v>42</v>
      </c>
      <c r="E11" s="2" t="s">
        <v>41</v>
      </c>
      <c r="F11" s="2" t="s">
        <v>40</v>
      </c>
      <c r="G11" s="2" t="s">
        <v>39</v>
      </c>
    </row>
    <row r="12" spans="1:7" s="2" customFormat="1" x14ac:dyDescent="0.25">
      <c r="A12" s="2" t="s">
        <v>50</v>
      </c>
      <c r="B12" s="2">
        <v>1</v>
      </c>
      <c r="C12" s="2">
        <f t="shared" ref="C12:G13" si="2">C6/0.265</f>
        <v>0.96352201257861636</v>
      </c>
      <c r="D12" s="2">
        <f t="shared" si="2"/>
        <v>1.2339622641509433</v>
      </c>
      <c r="E12" s="2">
        <f t="shared" si="2"/>
        <v>1.2566037735849056</v>
      </c>
      <c r="F12" s="2">
        <f t="shared" si="2"/>
        <v>1.2679245283018867</v>
      </c>
      <c r="G12" s="2">
        <f t="shared" si="2"/>
        <v>1.3220125786163521</v>
      </c>
    </row>
    <row r="13" spans="1:7" s="2" customFormat="1" x14ac:dyDescent="0.25">
      <c r="A13" s="2" t="s">
        <v>52</v>
      </c>
      <c r="B13" s="2">
        <f>B7/0.265</f>
        <v>9.5240977087727982E-2</v>
      </c>
      <c r="C13" s="2">
        <f t="shared" si="2"/>
        <v>6.7116083380901193E-2</v>
      </c>
      <c r="D13" s="2">
        <f t="shared" si="2"/>
        <v>9.4264120730541856E-2</v>
      </c>
      <c r="E13" s="2">
        <f t="shared" si="2"/>
        <v>0.1297915737503384</v>
      </c>
      <c r="F13" s="2">
        <f t="shared" si="2"/>
        <v>6.4372536261252694E-2</v>
      </c>
      <c r="G13" s="2">
        <f t="shared" si="2"/>
        <v>0.10708828505052961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FIG.4</vt:lpstr>
      <vt:lpstr>FIG.5-A(PHE)</vt:lpstr>
      <vt:lpstr>FIG.5-B(NACL)</vt:lpstr>
      <vt:lpstr>FIG.5-C(UV)</vt:lpstr>
      <vt:lpstr>FIG.5-D(RL)</vt:lpstr>
      <vt:lpstr>FIG.7-A</vt:lpstr>
      <vt:lpstr>FIG.7-B</vt:lpstr>
      <vt:lpstr>FIG.4!_Hlk89242840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2022-06-27T05:14:34Z</dcterms:modified>
</cp:coreProperties>
</file>