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tach\Transfer\"/>
    </mc:Choice>
  </mc:AlternateContent>
  <bookViews>
    <workbookView xWindow="0" yWindow="0" windowWidth="19200" windowHeight="8600" activeTab="1"/>
  </bookViews>
  <sheets>
    <sheet name="14.6.2020" sheetId="1" r:id="rId1"/>
    <sheet name="25.6.2020" sheetId="4" r:id="rId2"/>
    <sheet name="27.6.2020" sheetId="5" r:id="rId3"/>
    <sheet name="28.6.2020" sheetId="3" r:id="rId4"/>
    <sheet name="17.7.2020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4" l="1"/>
  <c r="U16" i="4"/>
  <c r="U15" i="4"/>
  <c r="V14" i="4"/>
  <c r="U14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17" i="4"/>
  <c r="P17" i="4"/>
  <c r="L17" i="4"/>
  <c r="K17" i="4"/>
  <c r="G17" i="4"/>
  <c r="F17" i="4"/>
  <c r="B17" i="4"/>
  <c r="T16" i="4"/>
  <c r="S16" i="4"/>
  <c r="R16" i="4"/>
  <c r="P16" i="4"/>
  <c r="O16" i="4"/>
  <c r="N16" i="4"/>
  <c r="L16" i="4"/>
  <c r="K16" i="4"/>
  <c r="J16" i="4"/>
  <c r="H16" i="4"/>
  <c r="G16" i="4"/>
  <c r="F16" i="4"/>
  <c r="D16" i="4"/>
  <c r="C16" i="4"/>
  <c r="B16" i="4"/>
  <c r="T15" i="4"/>
  <c r="T17" i="4" s="1"/>
  <c r="S15" i="4"/>
  <c r="S17" i="4" s="1"/>
  <c r="R15" i="4"/>
  <c r="P15" i="4"/>
  <c r="O15" i="4"/>
  <c r="O17" i="4" s="1"/>
  <c r="N15" i="4"/>
  <c r="N17" i="4" s="1"/>
  <c r="L15" i="4"/>
  <c r="K15" i="4"/>
  <c r="J15" i="4"/>
  <c r="J17" i="4" s="1"/>
  <c r="H15" i="4"/>
  <c r="H17" i="4" s="1"/>
  <c r="G15" i="4"/>
  <c r="F15" i="4"/>
  <c r="D15" i="4"/>
  <c r="D17" i="4" s="1"/>
  <c r="C15" i="4"/>
  <c r="C17" i="4" s="1"/>
  <c r="B15" i="4"/>
  <c r="T14" i="4"/>
  <c r="S14" i="4"/>
  <c r="R14" i="4"/>
  <c r="P14" i="4"/>
  <c r="O14" i="4"/>
  <c r="N14" i="4"/>
  <c r="L14" i="4"/>
  <c r="K14" i="4"/>
  <c r="J14" i="4"/>
  <c r="H14" i="4"/>
  <c r="G14" i="4"/>
  <c r="F14" i="4"/>
  <c r="D14" i="4"/>
  <c r="C14" i="4"/>
  <c r="B14" i="4"/>
  <c r="U17" i="5" l="1"/>
  <c r="U16" i="5"/>
  <c r="U15" i="5"/>
  <c r="V14" i="5"/>
  <c r="U14" i="5"/>
  <c r="V12" i="5"/>
  <c r="U12" i="5"/>
  <c r="V11" i="5"/>
  <c r="U11" i="5"/>
  <c r="V10" i="5"/>
  <c r="U10" i="5"/>
  <c r="V9" i="5"/>
  <c r="U9" i="5"/>
  <c r="V8" i="5"/>
  <c r="U8" i="5"/>
  <c r="V7" i="5"/>
  <c r="U7" i="5"/>
  <c r="V6" i="5"/>
  <c r="U6" i="5"/>
  <c r="V5" i="5"/>
  <c r="U5" i="5"/>
  <c r="V4" i="5"/>
  <c r="U4" i="5"/>
  <c r="T17" i="5"/>
  <c r="P17" i="5"/>
  <c r="O17" i="5"/>
  <c r="K17" i="5"/>
  <c r="J17" i="5"/>
  <c r="F17" i="5"/>
  <c r="D17" i="5"/>
  <c r="T16" i="5"/>
  <c r="S16" i="5"/>
  <c r="R16" i="5"/>
  <c r="P16" i="5"/>
  <c r="O16" i="5"/>
  <c r="N16" i="5"/>
  <c r="L16" i="5"/>
  <c r="K16" i="5"/>
  <c r="J16" i="5"/>
  <c r="H16" i="5"/>
  <c r="G16" i="5"/>
  <c r="F16" i="5"/>
  <c r="D16" i="5"/>
  <c r="C16" i="5"/>
  <c r="B16" i="5"/>
  <c r="T15" i="5"/>
  <c r="S15" i="5"/>
  <c r="S17" i="5" s="1"/>
  <c r="R15" i="5"/>
  <c r="R17" i="5" s="1"/>
  <c r="P15" i="5"/>
  <c r="O15" i="5"/>
  <c r="N15" i="5"/>
  <c r="N17" i="5" s="1"/>
  <c r="L15" i="5"/>
  <c r="L17" i="5" s="1"/>
  <c r="K15" i="5"/>
  <c r="J15" i="5"/>
  <c r="H15" i="5"/>
  <c r="H17" i="5" s="1"/>
  <c r="G15" i="5"/>
  <c r="G17" i="5" s="1"/>
  <c r="F15" i="5"/>
  <c r="D15" i="5"/>
  <c r="C15" i="5"/>
  <c r="C17" i="5" s="1"/>
  <c r="B15" i="5"/>
  <c r="B17" i="5" s="1"/>
  <c r="T14" i="5"/>
  <c r="S14" i="5"/>
  <c r="R14" i="5"/>
  <c r="P14" i="5"/>
  <c r="O14" i="5"/>
  <c r="N14" i="5"/>
  <c r="L14" i="5"/>
  <c r="K14" i="5"/>
  <c r="J14" i="5"/>
  <c r="H14" i="5"/>
  <c r="G14" i="5"/>
  <c r="F14" i="5"/>
  <c r="D14" i="5"/>
  <c r="C14" i="5"/>
  <c r="B14" i="5"/>
  <c r="U17" i="3"/>
  <c r="U16" i="3"/>
  <c r="U15" i="3"/>
  <c r="V14" i="3"/>
  <c r="U14" i="3"/>
  <c r="V12" i="3"/>
  <c r="U12" i="3"/>
  <c r="V11" i="3"/>
  <c r="U11" i="3"/>
  <c r="V10" i="3"/>
  <c r="U10" i="3"/>
  <c r="V9" i="3"/>
  <c r="U9" i="3"/>
  <c r="V8" i="3"/>
  <c r="U8" i="3"/>
  <c r="V7" i="3"/>
  <c r="U7" i="3"/>
  <c r="V6" i="3"/>
  <c r="U6" i="3"/>
  <c r="V5" i="3"/>
  <c r="U5" i="3"/>
  <c r="V4" i="3"/>
  <c r="U4" i="3"/>
  <c r="T16" i="3"/>
  <c r="S16" i="3"/>
  <c r="R16" i="3"/>
  <c r="T15" i="3"/>
  <c r="T17" i="3" s="1"/>
  <c r="S15" i="3"/>
  <c r="R15" i="3"/>
  <c r="R17" i="3" s="1"/>
  <c r="T14" i="3"/>
  <c r="S14" i="3"/>
  <c r="R14" i="3"/>
  <c r="P16" i="3"/>
  <c r="O16" i="3"/>
  <c r="N16" i="3"/>
  <c r="P15" i="3"/>
  <c r="O15" i="3"/>
  <c r="O17" i="3" s="1"/>
  <c r="N15" i="3"/>
  <c r="N17" i="3" s="1"/>
  <c r="P14" i="3"/>
  <c r="O14" i="3"/>
  <c r="N14" i="3"/>
  <c r="L16" i="3"/>
  <c r="K16" i="3"/>
  <c r="J16" i="3"/>
  <c r="L15" i="3"/>
  <c r="L17" i="3" s="1"/>
  <c r="K15" i="3"/>
  <c r="K17" i="3" s="1"/>
  <c r="J15" i="3"/>
  <c r="J17" i="3" s="1"/>
  <c r="L14" i="3"/>
  <c r="K14" i="3"/>
  <c r="J14" i="3"/>
  <c r="H16" i="3"/>
  <c r="G16" i="3"/>
  <c r="F16" i="3"/>
  <c r="H15" i="3"/>
  <c r="G15" i="3"/>
  <c r="G17" i="3" s="1"/>
  <c r="F15" i="3"/>
  <c r="F17" i="3" s="1"/>
  <c r="H14" i="3"/>
  <c r="G14" i="3"/>
  <c r="F14" i="3"/>
  <c r="D16" i="3"/>
  <c r="C16" i="3"/>
  <c r="B16" i="3"/>
  <c r="D15" i="3"/>
  <c r="D17" i="3" s="1"/>
  <c r="C15" i="3"/>
  <c r="C17" i="3" s="1"/>
  <c r="B15" i="3"/>
  <c r="B17" i="3" s="1"/>
  <c r="D14" i="3"/>
  <c r="C14" i="3"/>
  <c r="B14" i="3"/>
  <c r="H17" i="3" l="1"/>
  <c r="P17" i="3"/>
  <c r="S17" i="3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5" i="2"/>
  <c r="V6" i="2"/>
  <c r="V7" i="2"/>
  <c r="V8" i="2"/>
  <c r="V9" i="2"/>
  <c r="V10" i="2"/>
  <c r="V11" i="2"/>
  <c r="V12" i="2"/>
  <c r="V4" i="2"/>
  <c r="U5" i="2"/>
  <c r="U6" i="2"/>
  <c r="U7" i="2"/>
  <c r="U8" i="2"/>
  <c r="U9" i="2"/>
  <c r="U10" i="2"/>
  <c r="U11" i="2"/>
  <c r="U12" i="2"/>
  <c r="U4" i="2"/>
  <c r="T16" i="2" l="1"/>
  <c r="S16" i="2"/>
  <c r="R16" i="2"/>
  <c r="T15" i="2"/>
  <c r="S15" i="2"/>
  <c r="R15" i="2"/>
  <c r="T14" i="2"/>
  <c r="S14" i="2"/>
  <c r="R14" i="2"/>
  <c r="P16" i="2"/>
  <c r="O16" i="2"/>
  <c r="N16" i="2"/>
  <c r="P15" i="2"/>
  <c r="O15" i="2"/>
  <c r="N15" i="2"/>
  <c r="P14" i="2"/>
  <c r="O14" i="2"/>
  <c r="N14" i="2"/>
  <c r="L16" i="2"/>
  <c r="K16" i="2"/>
  <c r="J16" i="2"/>
  <c r="L15" i="2"/>
  <c r="K15" i="2"/>
  <c r="J15" i="2"/>
  <c r="L14" i="2"/>
  <c r="K14" i="2"/>
  <c r="J14" i="2"/>
  <c r="H16" i="2"/>
  <c r="G16" i="2"/>
  <c r="F16" i="2"/>
  <c r="H15" i="2"/>
  <c r="G15" i="2"/>
  <c r="F15" i="2"/>
  <c r="H14" i="2"/>
  <c r="G14" i="2"/>
  <c r="F14" i="2"/>
  <c r="D16" i="2"/>
  <c r="C16" i="2"/>
  <c r="B16" i="2"/>
  <c r="D15" i="2"/>
  <c r="C15" i="2"/>
  <c r="B15" i="2"/>
  <c r="D14" i="2"/>
  <c r="C14" i="2"/>
  <c r="B14" i="2"/>
  <c r="O17" i="2" l="1"/>
  <c r="R17" i="2"/>
  <c r="C17" i="2"/>
  <c r="F17" i="2"/>
  <c r="P17" i="2"/>
  <c r="D17" i="2"/>
  <c r="G17" i="2"/>
  <c r="U16" i="2"/>
  <c r="H17" i="2"/>
  <c r="N17" i="2"/>
  <c r="S17" i="2"/>
  <c r="B17" i="2"/>
  <c r="U14" i="2"/>
  <c r="T17" i="2"/>
  <c r="L17" i="2"/>
  <c r="V14" i="2"/>
  <c r="K17" i="2"/>
  <c r="U15" i="2"/>
  <c r="J17" i="2"/>
  <c r="U17" i="2" l="1"/>
  <c r="T16" i="1" l="1"/>
  <c r="S16" i="1"/>
  <c r="R16" i="1"/>
  <c r="T15" i="1"/>
  <c r="S15" i="1"/>
  <c r="R15" i="1"/>
  <c r="T14" i="1"/>
  <c r="S14" i="1"/>
  <c r="R14" i="1"/>
  <c r="L16" i="1"/>
  <c r="K16" i="1"/>
  <c r="J16" i="1"/>
  <c r="L15" i="1"/>
  <c r="K15" i="1"/>
  <c r="J15" i="1"/>
  <c r="L14" i="1"/>
  <c r="K14" i="1"/>
  <c r="J14" i="1"/>
  <c r="H16" i="1"/>
  <c r="G16" i="1"/>
  <c r="F16" i="1"/>
  <c r="H15" i="1"/>
  <c r="G15" i="1"/>
  <c r="F15" i="1"/>
  <c r="H14" i="1"/>
  <c r="G14" i="1"/>
  <c r="F14" i="1"/>
  <c r="D16" i="1"/>
  <c r="C16" i="1"/>
  <c r="B16" i="1"/>
  <c r="D15" i="1"/>
  <c r="C15" i="1"/>
  <c r="B15" i="1"/>
  <c r="D14" i="1"/>
  <c r="C14" i="1"/>
  <c r="B14" i="1"/>
  <c r="O14" i="1"/>
  <c r="P14" i="1"/>
  <c r="O15" i="1"/>
  <c r="P15" i="1"/>
  <c r="O16" i="1"/>
  <c r="P16" i="1"/>
  <c r="N16" i="1"/>
  <c r="N15" i="1"/>
  <c r="N14" i="1"/>
  <c r="G17" i="1" l="1"/>
  <c r="L17" i="1"/>
  <c r="S17" i="1"/>
  <c r="U15" i="1"/>
  <c r="H17" i="1"/>
  <c r="U14" i="1"/>
  <c r="V14" i="1"/>
  <c r="O17" i="1"/>
  <c r="R17" i="1"/>
  <c r="N17" i="1"/>
  <c r="U16" i="1"/>
  <c r="K17" i="1"/>
  <c r="P17" i="1"/>
  <c r="J17" i="1"/>
  <c r="T17" i="1"/>
  <c r="F17" i="1"/>
  <c r="D17" i="1"/>
  <c r="B17" i="1"/>
  <c r="C17" i="1"/>
  <c r="U17" i="1" l="1"/>
</calcChain>
</file>

<file path=xl/comments1.xml><?xml version="1.0" encoding="utf-8"?>
<comments xmlns="http://schemas.openxmlformats.org/spreadsheetml/2006/main">
  <authors>
    <author>Krasimir Tachev</author>
  </authors>
  <commentLis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Усреднени разлики на всеки индивид, не сравняване на най-високите и най-ниски стойности между всички
</t>
        </r>
      </text>
    </comment>
  </commentList>
</comments>
</file>

<file path=xl/comments2.xml><?xml version="1.0" encoding="utf-8"?>
<comments xmlns="http://schemas.openxmlformats.org/spreadsheetml/2006/main">
  <authors>
    <author>Krasimir Tachev</author>
  </authors>
  <commentLis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Усреднени разлики на всеки индивид, не сравняване на най-високите и най-ниски стойности между всички
</t>
        </r>
      </text>
    </comment>
  </commentList>
</comments>
</file>

<file path=xl/comments3.xml><?xml version="1.0" encoding="utf-8"?>
<comments xmlns="http://schemas.openxmlformats.org/spreadsheetml/2006/main">
  <authors>
    <author>Krasimir Tachev</author>
  </authors>
  <commentLis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Усреднени разлики на всеки индивид, не сравняване на най-високите и най-ниски стойности между всички
</t>
        </r>
      </text>
    </comment>
  </commentList>
</comments>
</file>

<file path=xl/comments4.xml><?xml version="1.0" encoding="utf-8"?>
<comments xmlns="http://schemas.openxmlformats.org/spreadsheetml/2006/main">
  <authors>
    <author>Krasimir Tachev</author>
  </authors>
  <commentLis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Усреднени разлики на всеки индивид, не сравняване на най-високите и най-ниски стойности между всички
</t>
        </r>
      </text>
    </comment>
  </commentList>
</comments>
</file>

<file path=xl/comments5.xml><?xml version="1.0" encoding="utf-8"?>
<comments xmlns="http://schemas.openxmlformats.org/spreadsheetml/2006/main">
  <authors>
    <author>Krasimir Tachev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Warmer, intermediate zone inside measurement circle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Border point, temperature of background surface</t>
        </r>
      </text>
    </commen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Усреднени разлики на всеки индивид, не сравняване на най-високите и най-ниски стойности между всички
</t>
        </r>
      </text>
    </comment>
  </commentList>
</comments>
</file>

<file path=xl/sharedStrings.xml><?xml version="1.0" encoding="utf-8"?>
<sst xmlns="http://schemas.openxmlformats.org/spreadsheetml/2006/main" count="1220" uniqueCount="379">
  <si>
    <t>Measurements</t>
  </si>
  <si>
    <t>Bx1 Max 17.9 °C</t>
  </si>
  <si>
    <t>Min 14.2 °C</t>
  </si>
  <si>
    <t>Average 15.8 °C</t>
  </si>
  <si>
    <t>El1 Max 14.9 °C</t>
  </si>
  <si>
    <t>Average 14.4 °C</t>
  </si>
  <si>
    <t>El2 Max 14.6 °C</t>
  </si>
  <si>
    <t>Min 14.4 °C</t>
  </si>
  <si>
    <t>Average 14.5 °C</t>
  </si>
  <si>
    <t>El3 Max 15.2 °C</t>
  </si>
  <si>
    <t>Min 14.6 °C</t>
  </si>
  <si>
    <t>Average 14.8 °C</t>
  </si>
  <si>
    <t>El4 Max 15.6 °C</t>
  </si>
  <si>
    <t>Average 14.7 °C</t>
  </si>
  <si>
    <t>El5 Max 15.3 °C</t>
  </si>
  <si>
    <t>Min 14.3 °C</t>
  </si>
  <si>
    <t>El6 Max 15.8 °C</t>
  </si>
  <si>
    <t>Min 14.5 °C</t>
  </si>
  <si>
    <t>Average 15.0 °C</t>
  </si>
  <si>
    <t>El7 Max 15.3 °C</t>
  </si>
  <si>
    <t>Average 14.9 °C</t>
  </si>
  <si>
    <t>El8 Max 15.5 °C</t>
  </si>
  <si>
    <t>El9 Max 14.9 °C</t>
  </si>
  <si>
    <t>Average 14.6 °C</t>
  </si>
  <si>
    <t>Sp1 16.6 °C</t>
  </si>
  <si>
    <t>Max</t>
  </si>
  <si>
    <t>Min</t>
  </si>
  <si>
    <t>Average</t>
  </si>
  <si>
    <t>El1</t>
  </si>
  <si>
    <t>El2</t>
  </si>
  <si>
    <t>El3</t>
  </si>
  <si>
    <t>El4</t>
  </si>
  <si>
    <t>El5</t>
  </si>
  <si>
    <t>El6</t>
  </si>
  <si>
    <t>El7</t>
  </si>
  <si>
    <t>El8</t>
  </si>
  <si>
    <t>El9</t>
  </si>
  <si>
    <t>Range</t>
  </si>
  <si>
    <t>Head</t>
  </si>
  <si>
    <t>Back</t>
  </si>
  <si>
    <t>Annus</t>
  </si>
  <si>
    <t>Front right</t>
  </si>
  <si>
    <t>Front left</t>
  </si>
  <si>
    <t>Middle right</t>
  </si>
  <si>
    <t>Back right</t>
  </si>
  <si>
    <t>Middle left</t>
  </si>
  <si>
    <t>Back left</t>
  </si>
  <si>
    <t>Bx1 Max 17.6 °C</t>
  </si>
  <si>
    <t>Average 16.2 °C</t>
  </si>
  <si>
    <t>El1 Max 14.6 °C</t>
  </si>
  <si>
    <t>El2 Max 14.5 °C</t>
  </si>
  <si>
    <t>El3 Max 14.7 °C</t>
  </si>
  <si>
    <t>El4 Max 15.2 °C</t>
  </si>
  <si>
    <t>El5 Max 15.0 °C</t>
  </si>
  <si>
    <t>El6 Max 15.0 °C</t>
  </si>
  <si>
    <t>El7 Max 14.8 °C</t>
  </si>
  <si>
    <t>El8 Max 15.0 °C</t>
  </si>
  <si>
    <t>Sp1 16.0 °C</t>
  </si>
  <si>
    <t>14.6.2020 г. 22:30:42</t>
  </si>
  <si>
    <t>14.6.2020 г. 21:43:00</t>
  </si>
  <si>
    <t>14.6.2020 г. 22:03:24</t>
  </si>
  <si>
    <t>Bx1 Max 18.4 °C</t>
  </si>
  <si>
    <t>El1 Max 14.4 °C</t>
  </si>
  <si>
    <t>Average 14.3 °C</t>
  </si>
  <si>
    <t>El2 Max 14.4 °C</t>
  </si>
  <si>
    <t>El3 Max 14.4 °C</t>
  </si>
  <si>
    <t>El4 Max 14.6 °C</t>
  </si>
  <si>
    <t>El5 Max 14.9 °C</t>
  </si>
  <si>
    <t>El6 Max 14.3 °C</t>
  </si>
  <si>
    <t>El7 Max 15.0 °C</t>
  </si>
  <si>
    <t>El8 Max 15.1 °C</t>
  </si>
  <si>
    <t>El9 Max 14.5 °C</t>
  </si>
  <si>
    <t>Sp1 16.5 °C</t>
  </si>
  <si>
    <t>Bx1 Max 20.4 °C</t>
  </si>
  <si>
    <t>El3 Max 14.8 °C</t>
  </si>
  <si>
    <t>El4 Max 15.1 °C</t>
  </si>
  <si>
    <t>El5 Max 15.1 °C</t>
  </si>
  <si>
    <t>El6 Max 14.9 °C</t>
  </si>
  <si>
    <t>El7 Max 14.9 °C</t>
  </si>
  <si>
    <t>El8 Max 15.2 °C</t>
  </si>
  <si>
    <t>Sp1 16.3 °C</t>
  </si>
  <si>
    <t>14.6.2020 г. 22:18:11</t>
  </si>
  <si>
    <t>Bx1 Max 15.2 °C</t>
  </si>
  <si>
    <t>Min 12.9 °C</t>
  </si>
  <si>
    <t>El1 Max 13.2 °C</t>
  </si>
  <si>
    <t>Average 13.0 °C</t>
  </si>
  <si>
    <t>El2 Max 13.3 °C</t>
  </si>
  <si>
    <t>Min 13.2 °C</t>
  </si>
  <si>
    <t>Average 13.2 °C</t>
  </si>
  <si>
    <t>El3 Max 13.4 °C</t>
  </si>
  <si>
    <t>Min 13.1 °C</t>
  </si>
  <si>
    <t>El4 Max 13.8 °C</t>
  </si>
  <si>
    <t>Min 13.0 °C</t>
  </si>
  <si>
    <t>Average 13.3 °C</t>
  </si>
  <si>
    <t>El5 Max 13.6 °C</t>
  </si>
  <si>
    <t>El6 Max 13.8 °C</t>
  </si>
  <si>
    <t>Average 13.4 °C</t>
  </si>
  <si>
    <t>El7 Max 13.3 °C</t>
  </si>
  <si>
    <t>El8 Max 13.4 °C</t>
  </si>
  <si>
    <t>El9 Max 13.4 °C</t>
  </si>
  <si>
    <t>Min 13.3 °C</t>
  </si>
  <si>
    <t>Sp1 14.2 °C</t>
  </si>
  <si>
    <t>14.6.2020 г. 22:41:04</t>
  </si>
  <si>
    <t>Global average</t>
  </si>
  <si>
    <t>El1 Max 18.1 °C</t>
  </si>
  <si>
    <t>Min 17.1 °C</t>
  </si>
  <si>
    <t>Average 17.7 °C</t>
  </si>
  <si>
    <t>El2 Max 18.4 °C</t>
  </si>
  <si>
    <t>Min 18.1 °C</t>
  </si>
  <si>
    <t>Average 18.2 °C</t>
  </si>
  <si>
    <t>El3 Max 18.5 °C</t>
  </si>
  <si>
    <t>Min 18.0 °C</t>
  </si>
  <si>
    <t>El4 Max 18.2 °C</t>
  </si>
  <si>
    <t>Min 17.7 °C</t>
  </si>
  <si>
    <t>Average 17.9 °C</t>
  </si>
  <si>
    <t>El5 Max 18.7 °C</t>
  </si>
  <si>
    <t>Average 18.1 °C</t>
  </si>
  <si>
    <t>El6 Max 19.1 °C</t>
  </si>
  <si>
    <t>Average 18.4 °C</t>
  </si>
  <si>
    <t>El7 Max 18.9 °C</t>
  </si>
  <si>
    <t>Min 18.3 °C</t>
  </si>
  <si>
    <t>Average 18.5 °C</t>
  </si>
  <si>
    <t>El8 Max 18.5 °C</t>
  </si>
  <si>
    <t>El9 Max 18.3 °C</t>
  </si>
  <si>
    <t>Min 17.8 °C</t>
  </si>
  <si>
    <t>17.7.2020 г. 21:38:39</t>
  </si>
  <si>
    <t>El1 Max 17.3 °C</t>
  </si>
  <si>
    <t>Min 16.9 °C</t>
  </si>
  <si>
    <t>Average 17.1 °C</t>
  </si>
  <si>
    <t>El2 Max 17.7 °C</t>
  </si>
  <si>
    <t>Min 17.4 °C</t>
  </si>
  <si>
    <t>Average 17.5 °C</t>
  </si>
  <si>
    <t>El3 Max 18.6 °C</t>
  </si>
  <si>
    <t>Min 17.6 °C</t>
  </si>
  <si>
    <t>Average 17.8 °C</t>
  </si>
  <si>
    <t>El4 Max 17.8 °C</t>
  </si>
  <si>
    <t>Average 17.4 °C</t>
  </si>
  <si>
    <t>El5 Max 18.4 °C</t>
  </si>
  <si>
    <t>Min 17.2 °C</t>
  </si>
  <si>
    <t>Average 17.6 °C</t>
  </si>
  <si>
    <t>El6 Max 18.1 °C</t>
  </si>
  <si>
    <t>El7 Max 18.2 °C</t>
  </si>
  <si>
    <t>El8 Max 17.8 °C</t>
  </si>
  <si>
    <t>El9 Max 18.0 °C</t>
  </si>
  <si>
    <t>Min 17.5 °C</t>
  </si>
  <si>
    <t>17.7.2020 г. 21:55:24</t>
  </si>
  <si>
    <t>Average 16.4 °C</t>
  </si>
  <si>
    <t>Min 16.1 °C</t>
  </si>
  <si>
    <t>Average 16.3 °C</t>
  </si>
  <si>
    <t>Min 16.2 °C</t>
  </si>
  <si>
    <t>Average 16.5 °C</t>
  </si>
  <si>
    <t>Min 16.3 °C</t>
  </si>
  <si>
    <t>Average 16.6 °C</t>
  </si>
  <si>
    <t>El7 Max 18.7 °C</t>
  </si>
  <si>
    <t>Min 16.4 °C</t>
  </si>
  <si>
    <t>Average 16.7 °C</t>
  </si>
  <si>
    <t>Min 16.8 °C</t>
  </si>
  <si>
    <t>El2 Max 17.3 °C</t>
  </si>
  <si>
    <t>Average 17.0 °C</t>
  </si>
  <si>
    <t>El3 Max 17.3 °C</t>
  </si>
  <si>
    <t>Min 17.0 °C</t>
  </si>
  <si>
    <t>El4 Max 17.3 °C</t>
  </si>
  <si>
    <t>El5 Max 18.1 °C</t>
  </si>
  <si>
    <t>El6 Max 17.5 °C</t>
  </si>
  <si>
    <t>El8 Max 17.5 °C</t>
  </si>
  <si>
    <t>El9 Max 17.4 °C</t>
  </si>
  <si>
    <t>Average 17.2 °C</t>
  </si>
  <si>
    <t>17.7.2020 г. 22:40:11</t>
  </si>
  <si>
    <t>El1 Max 15.7 °C</t>
  </si>
  <si>
    <t>Min 15.5 °C</t>
  </si>
  <si>
    <t>Average 15.6 °C</t>
  </si>
  <si>
    <t>El2 Max 15.8 °C</t>
  </si>
  <si>
    <t>Min 15.6 °C</t>
  </si>
  <si>
    <t>Average 15.7 °C</t>
  </si>
  <si>
    <t>El3 Max 15.8 °C</t>
  </si>
  <si>
    <t>El4 Max 16.9 °C</t>
  </si>
  <si>
    <t>El5 Max 16.3 °C</t>
  </si>
  <si>
    <t>El6 Max 16.1 °C</t>
  </si>
  <si>
    <t>Min 15.7 °C</t>
  </si>
  <si>
    <t>El7 Max 16.0 °C</t>
  </si>
  <si>
    <t>El8 Max 16.2 °C</t>
  </si>
  <si>
    <t>El9 Max 16.0 °C</t>
  </si>
  <si>
    <t>Min 15.4 °C</t>
  </si>
  <si>
    <t>17.7.2020 г. 22:50:17</t>
  </si>
  <si>
    <t>17.7.2020 г. 22:29:31</t>
  </si>
  <si>
    <t>El1 Max 16.5 °C</t>
  </si>
  <si>
    <t>El2 Max 16.4 °C</t>
  </si>
  <si>
    <t>El3 Max 16.6 °C</t>
  </si>
  <si>
    <t>El5 Max 16.7 °C</t>
  </si>
  <si>
    <t>El6 Max 20.3 °C</t>
  </si>
  <si>
    <t>Average 16.9 °C</t>
  </si>
  <si>
    <t>El7 Max 16.9 °C</t>
  </si>
  <si>
    <t>El8 Max 16.7 °C</t>
  </si>
  <si>
    <t>El9 Max 17.2 °C</t>
  </si>
  <si>
    <r>
      <t xml:space="preserve">17.7.2020 г. </t>
    </r>
    <r>
      <rPr>
        <b/>
        <sz val="11"/>
        <color theme="1"/>
        <rFont val="Calibri"/>
        <family val="2"/>
        <charset val="204"/>
        <scheme val="minor"/>
      </rPr>
      <t>21:38:39</t>
    </r>
  </si>
  <si>
    <r>
      <t xml:space="preserve">17.7.2020 г. </t>
    </r>
    <r>
      <rPr>
        <b/>
        <sz val="11"/>
        <color theme="1"/>
        <rFont val="Calibri"/>
        <family val="2"/>
        <charset val="204"/>
        <scheme val="minor"/>
      </rPr>
      <t>21:55:24</t>
    </r>
  </si>
  <si>
    <r>
      <t xml:space="preserve">17.7.2020 г. </t>
    </r>
    <r>
      <rPr>
        <b/>
        <sz val="11"/>
        <color theme="1"/>
        <rFont val="Calibri"/>
        <family val="2"/>
        <charset val="204"/>
        <scheme val="minor"/>
      </rPr>
      <t>22:50:17</t>
    </r>
  </si>
  <si>
    <r>
      <t xml:space="preserve">17.7.2020 г. </t>
    </r>
    <r>
      <rPr>
        <b/>
        <sz val="11"/>
        <color theme="1"/>
        <rFont val="Calibri"/>
        <family val="2"/>
        <charset val="204"/>
        <scheme val="minor"/>
      </rPr>
      <t>22:29:31</t>
    </r>
  </si>
  <si>
    <r>
      <t xml:space="preserve">17.7.2020 г. </t>
    </r>
    <r>
      <rPr>
        <b/>
        <sz val="11"/>
        <color theme="1"/>
        <rFont val="Calibri"/>
        <family val="2"/>
        <charset val="204"/>
        <scheme val="minor"/>
      </rPr>
      <t>22:40:11</t>
    </r>
  </si>
  <si>
    <r>
      <t>Average</t>
    </r>
    <r>
      <rPr>
        <b/>
        <sz val="11"/>
        <color theme="1"/>
        <rFont val="Calibri"/>
        <family val="2"/>
        <charset val="204"/>
      </rPr>
      <t>±St.Deviation</t>
    </r>
  </si>
  <si>
    <t>El1 Max 19.8 °C</t>
  </si>
  <si>
    <t>Min 19.2 °C</t>
  </si>
  <si>
    <t>Average 19.5 °C</t>
  </si>
  <si>
    <t>El2 Max 19.7 °C</t>
  </si>
  <si>
    <t>Min 19.6 °C</t>
  </si>
  <si>
    <t>Average 19.6 °C</t>
  </si>
  <si>
    <t>El3 Max 19.9 °C</t>
  </si>
  <si>
    <t>Min 19.4 °C</t>
  </si>
  <si>
    <t>El4 Max 19.7 °C</t>
  </si>
  <si>
    <t>Min 19.3 °C</t>
  </si>
  <si>
    <t>El5 Max 20.1 °C</t>
  </si>
  <si>
    <t>Min 19.0 °C</t>
  </si>
  <si>
    <t>El6 Max 19.8 °C</t>
  </si>
  <si>
    <t>Average 19.7 °C</t>
  </si>
  <si>
    <t>El7 Max 19.9 °C</t>
  </si>
  <si>
    <t>Min 19.5 °C</t>
  </si>
  <si>
    <t>El8 Max 20.0 °C</t>
  </si>
  <si>
    <t>El9 Max 19.7 °C</t>
  </si>
  <si>
    <t>28.6.2020 г. 21:48:15</t>
  </si>
  <si>
    <t>El1 Max 17.9 °C</t>
  </si>
  <si>
    <t>El2 Max 18.2 °C</t>
  </si>
  <si>
    <t>Min 17.9 °C</t>
  </si>
  <si>
    <t>El4 Max 18.0 °C</t>
  </si>
  <si>
    <t>El5 Max 19.2 °C</t>
  </si>
  <si>
    <t>El6 Max 17.9 °C</t>
  </si>
  <si>
    <t>Average 18.3 °C</t>
  </si>
  <si>
    <t>El8 Max 18.7 °C</t>
  </si>
  <si>
    <t>Min 18.2 °C</t>
  </si>
  <si>
    <t>El9 Max 18.1 °C</t>
  </si>
  <si>
    <t>Average 18.0 °C</t>
  </si>
  <si>
    <t>28.6.2020 г. 22:16:07</t>
  </si>
  <si>
    <t>El1 Max 16.7 °C</t>
  </si>
  <si>
    <t>El2 Max 16.7 °C</t>
  </si>
  <si>
    <t>El3 Max 16.9 °C</t>
  </si>
  <si>
    <t>Min 16.5 °C</t>
  </si>
  <si>
    <t>El4 Max 16.8 °C</t>
  </si>
  <si>
    <t>El5 Max 16.8 °C</t>
  </si>
  <si>
    <t>El6 Max 16.8 °C</t>
  </si>
  <si>
    <t>Min 16.6 °C</t>
  </si>
  <si>
    <t>El7 Max 17.0 °C</t>
  </si>
  <si>
    <t>Min 16.7 °C</t>
  </si>
  <si>
    <t>El8 Max 17.0 °C</t>
  </si>
  <si>
    <t>28.6.2020 г. 22:34:05</t>
  </si>
  <si>
    <t>El1 Max 17.4 °C</t>
  </si>
  <si>
    <t>Average 17.3 °C</t>
  </si>
  <si>
    <t>El2 Max 17.9 °C</t>
  </si>
  <si>
    <t>Min 17.3 °C</t>
  </si>
  <si>
    <t>El3 Max 17.8 °C</t>
  </si>
  <si>
    <t>El4 Max 17.9 °C</t>
  </si>
  <si>
    <t>El5 Max 17.7 °C</t>
  </si>
  <si>
    <t>El7 Max 17.9 °C</t>
  </si>
  <si>
    <t>El8 Max 17.9 °C</t>
  </si>
  <si>
    <t>El9 Max 17.9 °C</t>
  </si>
  <si>
    <t>28.6.2020 г. 23:02:23</t>
  </si>
  <si>
    <t>El1 Max 16.4 °C</t>
  </si>
  <si>
    <t>Average 16.0 °C</t>
  </si>
  <si>
    <t>El2 Max 16.2 °C</t>
  </si>
  <si>
    <t>Min 15.8 °C</t>
  </si>
  <si>
    <t>El3 Max 16.7 °C</t>
  </si>
  <si>
    <t>Average 16.1 °C</t>
  </si>
  <si>
    <t>El4 Max 17.0 °C</t>
  </si>
  <si>
    <t>El6 Max 16.4 °C</t>
  </si>
  <si>
    <t>El7 Max 16.3 °C</t>
  </si>
  <si>
    <t>El8 Max 16.5 °C</t>
  </si>
  <si>
    <t>Min 16.0 °C</t>
  </si>
  <si>
    <t>El9 Max 16.3 °C</t>
  </si>
  <si>
    <t>28.6.2020 г. 23:28:11</t>
  </si>
  <si>
    <r>
      <t xml:space="preserve">14.6.2020 г. </t>
    </r>
    <r>
      <rPr>
        <b/>
        <sz val="11"/>
        <color theme="1"/>
        <rFont val="Calibri"/>
        <family val="2"/>
        <charset val="204"/>
        <scheme val="minor"/>
      </rPr>
      <t>21:43:00</t>
    </r>
  </si>
  <si>
    <r>
      <t xml:space="preserve">14.6.2020 г. </t>
    </r>
    <r>
      <rPr>
        <b/>
        <sz val="11"/>
        <color theme="1"/>
        <rFont val="Calibri"/>
        <family val="2"/>
        <charset val="204"/>
        <scheme val="minor"/>
      </rPr>
      <t>22:03:24</t>
    </r>
  </si>
  <si>
    <r>
      <t xml:space="preserve">14.6.2020 г. </t>
    </r>
    <r>
      <rPr>
        <b/>
        <sz val="11"/>
        <color theme="1"/>
        <rFont val="Calibri"/>
        <family val="2"/>
        <charset val="204"/>
        <scheme val="minor"/>
      </rPr>
      <t>22:18:11</t>
    </r>
  </si>
  <si>
    <r>
      <t xml:space="preserve">14.6.2020 г. </t>
    </r>
    <r>
      <rPr>
        <b/>
        <sz val="11"/>
        <color theme="1"/>
        <rFont val="Calibri"/>
        <family val="2"/>
        <charset val="204"/>
        <scheme val="minor"/>
      </rPr>
      <t>22:30:42</t>
    </r>
  </si>
  <si>
    <r>
      <t xml:space="preserve">14.6.2020 г. </t>
    </r>
    <r>
      <rPr>
        <b/>
        <sz val="11"/>
        <color theme="1"/>
        <rFont val="Calibri"/>
        <family val="2"/>
        <charset val="204"/>
        <scheme val="minor"/>
      </rPr>
      <t>22:41:04</t>
    </r>
  </si>
  <si>
    <t>El1 Max 18.7 °C</t>
  </si>
  <si>
    <t>El2 Max 18.8 °C</t>
  </si>
  <si>
    <t>Min 18.6 °C</t>
  </si>
  <si>
    <t>Average 18.7 °C</t>
  </si>
  <si>
    <t>El3 Max 19.0 °C</t>
  </si>
  <si>
    <t>Min 18.7 °C</t>
  </si>
  <si>
    <t>Average 18.9 °C</t>
  </si>
  <si>
    <t>El4 Max 18.9 °C</t>
  </si>
  <si>
    <t>Min 18.5 °C</t>
  </si>
  <si>
    <t>Average 18.6 °C</t>
  </si>
  <si>
    <t>El5 Max 19.1 °C</t>
  </si>
  <si>
    <t>El6 Max 19.0 °C</t>
  </si>
  <si>
    <t>Min 18.8 °C</t>
  </si>
  <si>
    <t>El7 Max 19.1 °C</t>
  </si>
  <si>
    <t>Average 18.8 °C</t>
  </si>
  <si>
    <t>El8 Max 19.0 °C</t>
  </si>
  <si>
    <t>El9 Max 19.0 °C</t>
  </si>
  <si>
    <t>27.6.2020 г. 21:59:05</t>
  </si>
  <si>
    <t>El1 Max 18.3 °C</t>
  </si>
  <si>
    <t>El2 Max 18.6 °C</t>
  </si>
  <si>
    <t>El4 Max 18.4 °C</t>
  </si>
  <si>
    <t>El5 Max 18.9 °C</t>
  </si>
  <si>
    <t>El6 Max 18.5 °C</t>
  </si>
  <si>
    <t>El7 Max 18.8 °C</t>
  </si>
  <si>
    <t>El9 Max 18.8 °C</t>
  </si>
  <si>
    <t>27.6.2020 г. 22:16:40</t>
  </si>
  <si>
    <t>El1 Max 18.4 °C</t>
  </si>
  <si>
    <t>El2 Max 18.1 °C</t>
  </si>
  <si>
    <t>El3 Max 18.2 °C</t>
  </si>
  <si>
    <t>El4 Max 18.1 °C</t>
  </si>
  <si>
    <t>El5 Max 18.6 °C</t>
  </si>
  <si>
    <t>El7 Max 18.4 °C</t>
  </si>
  <si>
    <t>El8 Max 18.3 °C</t>
  </si>
  <si>
    <t>27.6.2020 г. 22:39:10</t>
  </si>
  <si>
    <t>Average 16.8 °C</t>
  </si>
  <si>
    <t>El3 Max 16.8 °C</t>
  </si>
  <si>
    <t>El4 Max 16.7 °C</t>
  </si>
  <si>
    <t>El5 Max 17.8 °C</t>
  </si>
  <si>
    <t>El6 Max 17.1 °C</t>
  </si>
  <si>
    <t>El7 Max 17.5 °C</t>
  </si>
  <si>
    <t>El8 Max 17.3 °C</t>
  </si>
  <si>
    <t>El9 Max 17.0 °C</t>
  </si>
  <si>
    <t>27.6.2020 г. 22:50:33</t>
  </si>
  <si>
    <t>El1 Max 18.8 °C</t>
  </si>
  <si>
    <t>Min 18.4 °C</t>
  </si>
  <si>
    <t>El2 Max 19.0 °C</t>
  </si>
  <si>
    <t>El3 Max 18.9 °C</t>
  </si>
  <si>
    <t>Average 19.0 °C</t>
  </si>
  <si>
    <t>El5 Max 19.0 °C</t>
  </si>
  <si>
    <t>El9 Max 18.9 °C</t>
  </si>
  <si>
    <t>27.6.2020 г. 23:13:28</t>
  </si>
  <si>
    <t>El1 Max 20.6 °C</t>
  </si>
  <si>
    <t>Min 20.3 °C</t>
  </si>
  <si>
    <t>Average 20.4 °C</t>
  </si>
  <si>
    <t>El2 Max 20.5 °C</t>
  </si>
  <si>
    <t>Min 20.4 °C</t>
  </si>
  <si>
    <t>El3 Max 20.5 °C</t>
  </si>
  <si>
    <t>Min 20.5 °C</t>
  </si>
  <si>
    <t>Average 20.5 °C</t>
  </si>
  <si>
    <t>El4 Max 20.5 °C</t>
  </si>
  <si>
    <t>El5 Max 20.6 °C</t>
  </si>
  <si>
    <t>El6 Max 20.6 °C</t>
  </si>
  <si>
    <t>El7 Max 20.6 °C</t>
  </si>
  <si>
    <t>El8 Max 20.6 °C</t>
  </si>
  <si>
    <t>El9 Max 20.7 °C</t>
  </si>
  <si>
    <t>25.6.2020 г. 21:39:20</t>
  </si>
  <si>
    <t>El2 Max 18.7 °C</t>
  </si>
  <si>
    <t>El4 Max 18.8 °C</t>
  </si>
  <si>
    <t>El5 Max 18.8 °C</t>
  </si>
  <si>
    <t>El6 Max 18.6 °C</t>
  </si>
  <si>
    <t>El9 Max 18.5 °C</t>
  </si>
  <si>
    <t>25.6.2020 г. 22:41:24</t>
  </si>
  <si>
    <t>El1 Max 20.5 °C</t>
  </si>
  <si>
    <t>Min 20.2 °C</t>
  </si>
  <si>
    <t>Average 20.3 °C</t>
  </si>
  <si>
    <t>El2 Max 20.3 °C</t>
  </si>
  <si>
    <t>Min 20.1 °C</t>
  </si>
  <si>
    <t>Average 20.2 °C</t>
  </si>
  <si>
    <t>El3 Max 20.3 °C</t>
  </si>
  <si>
    <t>El4 Max 20.2 °C</t>
  </si>
  <si>
    <t>El5 Max 20.3 °C</t>
  </si>
  <si>
    <t>El7 Max 20.4 °C</t>
  </si>
  <si>
    <t>El8 Max 20.4 °C</t>
  </si>
  <si>
    <t>El9 Max 20.4 °C</t>
  </si>
  <si>
    <t>25.6.2020 г. 23:04:36</t>
  </si>
  <si>
    <t>El1 Max 19.9 °C</t>
  </si>
  <si>
    <t>Min 19.8 °C</t>
  </si>
  <si>
    <t>Average 19.8 °C</t>
  </si>
  <si>
    <t>El2 Max 19.8 °C</t>
  </si>
  <si>
    <t>Min 19.7 °C</t>
  </si>
  <si>
    <t>El3 Max 19.8 °C</t>
  </si>
  <si>
    <t>El4 Max 19.9 °C</t>
  </si>
  <si>
    <t>El5 Max 19.9 °C</t>
  </si>
  <si>
    <t>El6 Max 19.9 °C</t>
  </si>
  <si>
    <t>El7 Max 19.8 °C</t>
  </si>
  <si>
    <t>El8 Max 19.9 °C</t>
  </si>
  <si>
    <t>El9 Max 19.9 °C</t>
  </si>
  <si>
    <t>25.6.2020 г. 23:23:49</t>
  </si>
  <si>
    <t>El2 Max 20.6 °C</t>
  </si>
  <si>
    <t>El3 Max 20.7 °C</t>
  </si>
  <si>
    <t>Min 20.6 °C</t>
  </si>
  <si>
    <t>Average 20.7 °C</t>
  </si>
  <si>
    <t>El4 Max 20.6 °C</t>
  </si>
  <si>
    <t>El5 Max 20.5 °C</t>
  </si>
  <si>
    <t>Average 20.6 °C</t>
  </si>
  <si>
    <t>El8 Max 20.7 °C</t>
  </si>
  <si>
    <t>25.6.2020 г. 23:40:03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</si>
</sst>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F800]dddd\,\ mmmm\ dd\,\ yyyy"/>
    <numFmt numFmtId="166" formatCode="\±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0" borderId="2" xfId="0" applyBorder="1"/>
    <xf numFmtId="164" fontId="0" fillId="0" borderId="1" xfId="0" applyNumberFormat="1" applyBorder="1"/>
    <xf numFmtId="2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6" fontId="0" fillId="3" borderId="0" xfId="0" applyNumberFormat="1" applyFill="1" applyAlignment="1">
      <alignment horizontal="left"/>
    </xf>
    <xf numFmtId="164" fontId="0" fillId="0" borderId="0" xfId="0" applyNumberFormat="1" applyFill="1" applyBorder="1"/>
    <xf numFmtId="0" fontId="0" fillId="0" borderId="0" xfId="0" applyFill="1" applyAlignment="1"/>
    <xf numFmtId="0" fontId="0" fillId="0" borderId="0" xfId="0" applyFill="1"/>
    <xf numFmtId="0" fontId="0" fillId="3" borderId="0" xfId="0" applyNumberFormat="1" applyFill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topLeftCell="C1" workbookViewId="0">
      <selection activeCell="W4" sqref="W4:W12"/>
    </sheetView>
  </sheetViews>
  <sheetFormatPr defaultRowHeight="14.5" x14ac:dyDescent="0.35"/>
  <cols>
    <col min="1" max="1" width="7.54296875" bestFit="1" customWidth="1"/>
    <col min="2" max="3" width="5.36328125" bestFit="1" customWidth="1"/>
    <col min="4" max="5" width="7.54296875" bestFit="1" customWidth="1"/>
    <col min="6" max="7" width="5.36328125" bestFit="1" customWidth="1"/>
    <col min="8" max="9" width="7.54296875" bestFit="1" customWidth="1"/>
    <col min="10" max="11" width="5.36328125" bestFit="1" customWidth="1"/>
    <col min="12" max="13" width="7.54296875" bestFit="1" customWidth="1"/>
    <col min="14" max="15" width="5.36328125" bestFit="1" customWidth="1"/>
    <col min="16" max="17" width="7.54296875" bestFit="1" customWidth="1"/>
    <col min="18" max="19" width="5.36328125" bestFit="1" customWidth="1"/>
    <col min="20" max="20" width="7.54296875" bestFit="1" customWidth="1"/>
    <col min="21" max="21" width="9.453125" customWidth="1"/>
    <col min="22" max="22" width="9.81640625" customWidth="1"/>
    <col min="23" max="23" width="10.90625" bestFit="1" customWidth="1"/>
    <col min="24" max="28" width="18.36328125" bestFit="1" customWidth="1"/>
  </cols>
  <sheetData>
    <row r="1" spans="1:28" x14ac:dyDescent="0.35">
      <c r="D1" s="6"/>
      <c r="H1" s="6"/>
      <c r="L1" s="6"/>
      <c r="P1" s="6"/>
      <c r="T1" s="6"/>
      <c r="X1" s="9" t="s">
        <v>59</v>
      </c>
      <c r="Y1" t="s">
        <v>60</v>
      </c>
      <c r="Z1" t="s">
        <v>81</v>
      </c>
      <c r="AA1" s="5" t="s">
        <v>58</v>
      </c>
      <c r="AB1" t="s">
        <v>102</v>
      </c>
    </row>
    <row r="2" spans="1:28" x14ac:dyDescent="0.35">
      <c r="A2" s="21" t="s">
        <v>267</v>
      </c>
      <c r="B2" s="22"/>
      <c r="C2" s="22"/>
      <c r="D2" s="22"/>
      <c r="E2" s="23" t="s">
        <v>268</v>
      </c>
      <c r="F2" s="23"/>
      <c r="G2" s="23"/>
      <c r="H2" s="24"/>
      <c r="I2" s="21" t="s">
        <v>269</v>
      </c>
      <c r="J2" s="23"/>
      <c r="K2" s="23"/>
      <c r="L2" s="24"/>
      <c r="M2" s="25" t="s">
        <v>270</v>
      </c>
      <c r="N2" s="26"/>
      <c r="O2" s="26"/>
      <c r="P2" s="27"/>
      <c r="Q2" s="21" t="s">
        <v>271</v>
      </c>
      <c r="R2" s="23"/>
      <c r="S2" s="23"/>
      <c r="T2" s="24"/>
      <c r="X2" s="9" t="s">
        <v>0</v>
      </c>
      <c r="Y2" t="s">
        <v>0</v>
      </c>
      <c r="Z2" t="s">
        <v>0</v>
      </c>
      <c r="AA2" t="s">
        <v>0</v>
      </c>
      <c r="AB2" t="s">
        <v>0</v>
      </c>
    </row>
    <row r="3" spans="1:28" x14ac:dyDescent="0.35">
      <c r="B3" t="s">
        <v>25</v>
      </c>
      <c r="C3" t="s">
        <v>26</v>
      </c>
      <c r="D3" s="6" t="s">
        <v>27</v>
      </c>
      <c r="F3" t="s">
        <v>25</v>
      </c>
      <c r="G3" t="s">
        <v>26</v>
      </c>
      <c r="H3" s="6" t="s">
        <v>27</v>
      </c>
      <c r="J3" t="s">
        <v>25</v>
      </c>
      <c r="K3" t="s">
        <v>26</v>
      </c>
      <c r="L3" s="6" t="s">
        <v>27</v>
      </c>
      <c r="N3" t="s">
        <v>25</v>
      </c>
      <c r="O3" t="s">
        <v>26</v>
      </c>
      <c r="P3" s="6" t="s">
        <v>27</v>
      </c>
      <c r="R3" t="s">
        <v>25</v>
      </c>
      <c r="S3" t="s">
        <v>26</v>
      </c>
      <c r="T3" s="6" t="s">
        <v>27</v>
      </c>
      <c r="U3" s="28" t="s">
        <v>199</v>
      </c>
      <c r="V3" s="29"/>
      <c r="X3" s="9" t="s">
        <v>47</v>
      </c>
      <c r="Y3" t="s">
        <v>61</v>
      </c>
      <c r="Z3" t="s">
        <v>73</v>
      </c>
      <c r="AA3" t="s">
        <v>1</v>
      </c>
      <c r="AB3" t="s">
        <v>82</v>
      </c>
    </row>
    <row r="4" spans="1:28" x14ac:dyDescent="0.35">
      <c r="A4" t="s">
        <v>28</v>
      </c>
      <c r="B4" s="4">
        <v>14.6</v>
      </c>
      <c r="C4">
        <v>14.3</v>
      </c>
      <c r="D4" s="6">
        <v>14.4</v>
      </c>
      <c r="E4" t="s">
        <v>28</v>
      </c>
      <c r="F4">
        <v>14.4</v>
      </c>
      <c r="G4">
        <v>14.3</v>
      </c>
      <c r="H4" s="6">
        <v>14.3</v>
      </c>
      <c r="I4" t="s">
        <v>28</v>
      </c>
      <c r="J4">
        <v>14.6</v>
      </c>
      <c r="K4">
        <v>14.4</v>
      </c>
      <c r="L4" s="6">
        <v>14.5</v>
      </c>
      <c r="M4" t="s">
        <v>28</v>
      </c>
      <c r="N4">
        <v>14.9</v>
      </c>
      <c r="O4">
        <v>14.2</v>
      </c>
      <c r="P4" s="10">
        <v>14.4</v>
      </c>
      <c r="Q4" t="s">
        <v>28</v>
      </c>
      <c r="R4" s="4">
        <v>13.2</v>
      </c>
      <c r="S4" s="4">
        <v>12.9</v>
      </c>
      <c r="T4" s="10">
        <v>13</v>
      </c>
      <c r="U4" s="11">
        <f>AVERAGE(D4,H4,L4,P4,T4)</f>
        <v>14.12</v>
      </c>
      <c r="V4" s="14">
        <f>_xlfn.STDEV.P(D4,H4,L4,P4,T4)</f>
        <v>0.56356011214421498</v>
      </c>
      <c r="W4" t="s">
        <v>38</v>
      </c>
      <c r="X4" s="9" t="s">
        <v>2</v>
      </c>
      <c r="Y4" t="s">
        <v>2</v>
      </c>
      <c r="Z4" t="s">
        <v>7</v>
      </c>
      <c r="AA4" t="s">
        <v>2</v>
      </c>
      <c r="AB4" t="s">
        <v>83</v>
      </c>
    </row>
    <row r="5" spans="1:28" x14ac:dyDescent="0.35">
      <c r="A5" t="s">
        <v>29</v>
      </c>
      <c r="B5" s="4">
        <v>14.5</v>
      </c>
      <c r="C5">
        <v>14.3</v>
      </c>
      <c r="D5" s="6">
        <v>14.4</v>
      </c>
      <c r="E5" t="s">
        <v>29</v>
      </c>
      <c r="F5">
        <v>14.4</v>
      </c>
      <c r="G5">
        <v>14.3</v>
      </c>
      <c r="H5" s="6">
        <v>14.4</v>
      </c>
      <c r="I5" t="s">
        <v>29</v>
      </c>
      <c r="J5">
        <v>14.6</v>
      </c>
      <c r="K5">
        <v>14.6</v>
      </c>
      <c r="L5" s="6">
        <v>14.6</v>
      </c>
      <c r="M5" t="s">
        <v>29</v>
      </c>
      <c r="N5">
        <v>14.6</v>
      </c>
      <c r="O5">
        <v>14.4</v>
      </c>
      <c r="P5" s="10">
        <v>14.5</v>
      </c>
      <c r="Q5" t="s">
        <v>29</v>
      </c>
      <c r="R5" s="4">
        <v>13.3</v>
      </c>
      <c r="S5" s="4">
        <v>13.2</v>
      </c>
      <c r="T5" s="10">
        <v>13.2</v>
      </c>
      <c r="U5" s="11">
        <f t="shared" ref="U5:U12" si="0">AVERAGE(D5,H5,L5,P5,T5)</f>
        <v>14.219999999999999</v>
      </c>
      <c r="V5" s="14">
        <f t="shared" ref="V5:V12" si="1">_xlfn.STDEV.P(D5,H5,L5,P5,T5)</f>
        <v>0.51536394906900529</v>
      </c>
      <c r="W5" t="s">
        <v>39</v>
      </c>
      <c r="X5" s="9" t="s">
        <v>48</v>
      </c>
      <c r="Y5" t="s">
        <v>3</v>
      </c>
      <c r="Z5" t="s">
        <v>48</v>
      </c>
      <c r="AA5" t="s">
        <v>3</v>
      </c>
      <c r="AB5" t="s">
        <v>63</v>
      </c>
    </row>
    <row r="6" spans="1:28" x14ac:dyDescent="0.35">
      <c r="A6" t="s">
        <v>30</v>
      </c>
      <c r="B6" s="4">
        <v>14.7</v>
      </c>
      <c r="C6">
        <v>14.3</v>
      </c>
      <c r="D6" s="6">
        <v>14.4</v>
      </c>
      <c r="E6" t="s">
        <v>30</v>
      </c>
      <c r="F6">
        <v>14.4</v>
      </c>
      <c r="G6">
        <v>14.2</v>
      </c>
      <c r="H6" s="6">
        <v>14.3</v>
      </c>
      <c r="I6" t="s">
        <v>30</v>
      </c>
      <c r="J6">
        <v>14.8</v>
      </c>
      <c r="K6">
        <v>14.5</v>
      </c>
      <c r="L6" s="6">
        <v>14.7</v>
      </c>
      <c r="M6" t="s">
        <v>30</v>
      </c>
      <c r="N6">
        <v>15.2</v>
      </c>
      <c r="O6">
        <v>14.6</v>
      </c>
      <c r="P6" s="10">
        <v>14.8</v>
      </c>
      <c r="Q6" t="s">
        <v>30</v>
      </c>
      <c r="R6" s="4">
        <v>13.4</v>
      </c>
      <c r="S6" s="4">
        <v>13.1</v>
      </c>
      <c r="T6" s="10">
        <v>13.2</v>
      </c>
      <c r="U6" s="11">
        <f t="shared" si="0"/>
        <v>14.280000000000001</v>
      </c>
      <c r="V6" s="14">
        <f t="shared" si="1"/>
        <v>0.57061370470748451</v>
      </c>
      <c r="W6" t="s">
        <v>40</v>
      </c>
      <c r="X6" s="9" t="s">
        <v>49</v>
      </c>
      <c r="Y6" t="s">
        <v>62</v>
      </c>
      <c r="Z6" t="s">
        <v>49</v>
      </c>
      <c r="AA6" t="s">
        <v>4</v>
      </c>
      <c r="AB6" t="s">
        <v>84</v>
      </c>
    </row>
    <row r="7" spans="1:28" x14ac:dyDescent="0.35">
      <c r="A7" t="s">
        <v>31</v>
      </c>
      <c r="B7" s="4">
        <v>15.2</v>
      </c>
      <c r="C7">
        <v>14.3</v>
      </c>
      <c r="D7" s="6">
        <v>14.5</v>
      </c>
      <c r="E7" t="s">
        <v>31</v>
      </c>
      <c r="F7">
        <v>14.6</v>
      </c>
      <c r="G7">
        <v>14.3</v>
      </c>
      <c r="H7" s="6">
        <v>14.3</v>
      </c>
      <c r="I7" t="s">
        <v>31</v>
      </c>
      <c r="J7">
        <v>15.1</v>
      </c>
      <c r="K7">
        <v>14.5</v>
      </c>
      <c r="L7" s="6">
        <v>14.7</v>
      </c>
      <c r="M7" t="s">
        <v>31</v>
      </c>
      <c r="N7">
        <v>15.6</v>
      </c>
      <c r="O7">
        <v>14.4</v>
      </c>
      <c r="P7" s="10">
        <v>14.7</v>
      </c>
      <c r="Q7" t="s">
        <v>31</v>
      </c>
      <c r="R7" s="4">
        <v>13.8</v>
      </c>
      <c r="S7" s="4">
        <v>13</v>
      </c>
      <c r="T7" s="10">
        <v>13.3</v>
      </c>
      <c r="U7" s="11">
        <f t="shared" si="0"/>
        <v>14.3</v>
      </c>
      <c r="V7" s="14">
        <f t="shared" si="1"/>
        <v>0.52153619241621141</v>
      </c>
      <c r="W7" t="s">
        <v>41</v>
      </c>
      <c r="X7" s="9" t="s">
        <v>15</v>
      </c>
      <c r="Y7" t="s">
        <v>15</v>
      </c>
      <c r="Z7" t="s">
        <v>7</v>
      </c>
      <c r="AA7" t="s">
        <v>2</v>
      </c>
      <c r="AB7" t="s">
        <v>83</v>
      </c>
    </row>
    <row r="8" spans="1:28" x14ac:dyDescent="0.35">
      <c r="A8" t="s">
        <v>32</v>
      </c>
      <c r="B8" s="4">
        <v>15</v>
      </c>
      <c r="C8">
        <v>14.3</v>
      </c>
      <c r="D8" s="6">
        <v>14.5</v>
      </c>
      <c r="E8" t="s">
        <v>32</v>
      </c>
      <c r="F8">
        <v>14.9</v>
      </c>
      <c r="G8">
        <v>14.3</v>
      </c>
      <c r="H8" s="6">
        <v>14.4</v>
      </c>
      <c r="I8" t="s">
        <v>32</v>
      </c>
      <c r="J8">
        <v>15.1</v>
      </c>
      <c r="K8">
        <v>14.5</v>
      </c>
      <c r="L8" s="6">
        <v>14.6</v>
      </c>
      <c r="M8" t="s">
        <v>32</v>
      </c>
      <c r="N8">
        <v>15.3</v>
      </c>
      <c r="O8">
        <v>14.3</v>
      </c>
      <c r="P8" s="10">
        <v>14.5</v>
      </c>
      <c r="Q8" t="s">
        <v>32</v>
      </c>
      <c r="R8" s="4">
        <v>13.6</v>
      </c>
      <c r="S8" s="4">
        <v>13.1</v>
      </c>
      <c r="T8" s="10">
        <v>13.3</v>
      </c>
      <c r="U8" s="11">
        <f t="shared" si="0"/>
        <v>14.26</v>
      </c>
      <c r="V8" s="14">
        <f t="shared" si="1"/>
        <v>0.48414873747640785</v>
      </c>
      <c r="W8" t="s">
        <v>42</v>
      </c>
      <c r="X8" s="9" t="s">
        <v>5</v>
      </c>
      <c r="Y8" t="s">
        <v>63</v>
      </c>
      <c r="Z8" t="s">
        <v>8</v>
      </c>
      <c r="AA8" t="s">
        <v>5</v>
      </c>
      <c r="AB8" t="s">
        <v>85</v>
      </c>
    </row>
    <row r="9" spans="1:28" x14ac:dyDescent="0.35">
      <c r="A9" t="s">
        <v>33</v>
      </c>
      <c r="B9" s="4">
        <v>15</v>
      </c>
      <c r="C9">
        <v>14.4</v>
      </c>
      <c r="D9" s="6">
        <v>14.6</v>
      </c>
      <c r="E9" t="s">
        <v>33</v>
      </c>
      <c r="F9">
        <v>14.3</v>
      </c>
      <c r="G9">
        <v>14.3</v>
      </c>
      <c r="H9" s="6">
        <v>14.3</v>
      </c>
      <c r="I9" t="s">
        <v>33</v>
      </c>
      <c r="J9">
        <v>14.9</v>
      </c>
      <c r="K9">
        <v>14.6</v>
      </c>
      <c r="L9" s="6">
        <v>14.8</v>
      </c>
      <c r="M9" t="s">
        <v>33</v>
      </c>
      <c r="N9">
        <v>15.8</v>
      </c>
      <c r="O9">
        <v>14.5</v>
      </c>
      <c r="P9" s="10">
        <v>15</v>
      </c>
      <c r="Q9" t="s">
        <v>33</v>
      </c>
      <c r="R9" s="4">
        <v>13.8</v>
      </c>
      <c r="S9" s="4">
        <v>13.2</v>
      </c>
      <c r="T9" s="10">
        <v>13.4</v>
      </c>
      <c r="U9" s="11">
        <f t="shared" si="0"/>
        <v>14.420000000000002</v>
      </c>
      <c r="V9" s="14">
        <f t="shared" si="1"/>
        <v>0.55999999999999994</v>
      </c>
      <c r="W9" t="s">
        <v>43</v>
      </c>
      <c r="X9" s="9" t="s">
        <v>50</v>
      </c>
      <c r="Y9" t="s">
        <v>64</v>
      </c>
      <c r="Z9" t="s">
        <v>6</v>
      </c>
      <c r="AA9" t="s">
        <v>6</v>
      </c>
      <c r="AB9" t="s">
        <v>86</v>
      </c>
    </row>
    <row r="10" spans="1:28" x14ac:dyDescent="0.35">
      <c r="A10" t="s">
        <v>34</v>
      </c>
      <c r="B10" s="4">
        <v>14.8</v>
      </c>
      <c r="C10">
        <v>14.4</v>
      </c>
      <c r="D10" s="6">
        <v>14.6</v>
      </c>
      <c r="E10" t="s">
        <v>34</v>
      </c>
      <c r="F10">
        <v>15</v>
      </c>
      <c r="G10">
        <v>14.3</v>
      </c>
      <c r="H10" s="6">
        <v>14.5</v>
      </c>
      <c r="I10" t="s">
        <v>34</v>
      </c>
      <c r="J10">
        <v>14.9</v>
      </c>
      <c r="K10">
        <v>14.5</v>
      </c>
      <c r="L10" s="6">
        <v>14.6</v>
      </c>
      <c r="M10" t="s">
        <v>34</v>
      </c>
      <c r="N10">
        <v>15.3</v>
      </c>
      <c r="O10">
        <v>14.6</v>
      </c>
      <c r="P10" s="10">
        <v>14.9</v>
      </c>
      <c r="Q10" t="s">
        <v>34</v>
      </c>
      <c r="R10" s="4">
        <v>13.3</v>
      </c>
      <c r="S10" s="4">
        <v>13.2</v>
      </c>
      <c r="T10" s="10">
        <v>13.3</v>
      </c>
      <c r="U10" s="11">
        <f t="shared" si="0"/>
        <v>14.38</v>
      </c>
      <c r="V10" s="14">
        <f t="shared" si="1"/>
        <v>0.55641710972974201</v>
      </c>
      <c r="W10" t="s">
        <v>45</v>
      </c>
      <c r="X10" s="9" t="s">
        <v>15</v>
      </c>
      <c r="Y10" t="s">
        <v>15</v>
      </c>
      <c r="Z10" t="s">
        <v>10</v>
      </c>
      <c r="AA10" t="s">
        <v>7</v>
      </c>
      <c r="AB10" t="s">
        <v>87</v>
      </c>
    </row>
    <row r="11" spans="1:28" x14ac:dyDescent="0.35">
      <c r="A11" t="s">
        <v>35</v>
      </c>
      <c r="B11" s="4">
        <v>15</v>
      </c>
      <c r="C11">
        <v>14.5</v>
      </c>
      <c r="D11" s="6">
        <v>14.6</v>
      </c>
      <c r="E11" t="s">
        <v>35</v>
      </c>
      <c r="F11">
        <v>15.1</v>
      </c>
      <c r="G11">
        <v>14.3</v>
      </c>
      <c r="H11" s="6">
        <v>14.5</v>
      </c>
      <c r="I11" t="s">
        <v>35</v>
      </c>
      <c r="J11">
        <v>15.2</v>
      </c>
      <c r="K11">
        <v>14.4</v>
      </c>
      <c r="L11" s="6">
        <v>14.7</v>
      </c>
      <c r="M11" t="s">
        <v>35</v>
      </c>
      <c r="N11">
        <v>15.5</v>
      </c>
      <c r="O11">
        <v>14.5</v>
      </c>
      <c r="P11" s="10">
        <v>14.9</v>
      </c>
      <c r="Q11" t="s">
        <v>35</v>
      </c>
      <c r="R11" s="4">
        <v>13.4</v>
      </c>
      <c r="S11" s="4">
        <v>13.2</v>
      </c>
      <c r="T11" s="10">
        <v>13.3</v>
      </c>
      <c r="U11" s="11">
        <f t="shared" si="0"/>
        <v>14.4</v>
      </c>
      <c r="V11" s="14">
        <f t="shared" si="1"/>
        <v>0.56568542494923768</v>
      </c>
      <c r="W11" t="s">
        <v>46</v>
      </c>
      <c r="X11" s="9" t="s">
        <v>5</v>
      </c>
      <c r="Y11" t="s">
        <v>5</v>
      </c>
      <c r="Z11" t="s">
        <v>23</v>
      </c>
      <c r="AA11" t="s">
        <v>8</v>
      </c>
      <c r="AB11" t="s">
        <v>88</v>
      </c>
    </row>
    <row r="12" spans="1:28" x14ac:dyDescent="0.35">
      <c r="A12" t="s">
        <v>36</v>
      </c>
      <c r="B12" s="4">
        <v>14.9</v>
      </c>
      <c r="C12">
        <v>14.4</v>
      </c>
      <c r="D12" s="6">
        <v>14.5</v>
      </c>
      <c r="E12" t="s">
        <v>36</v>
      </c>
      <c r="F12">
        <v>14.5</v>
      </c>
      <c r="G12">
        <v>14.2</v>
      </c>
      <c r="H12" s="6">
        <v>14.3</v>
      </c>
      <c r="I12" t="s">
        <v>36</v>
      </c>
      <c r="J12">
        <v>14.9</v>
      </c>
      <c r="K12">
        <v>14.6</v>
      </c>
      <c r="L12" s="6">
        <v>14.7</v>
      </c>
      <c r="M12" t="s">
        <v>36</v>
      </c>
      <c r="N12">
        <v>14.9</v>
      </c>
      <c r="O12">
        <v>14.3</v>
      </c>
      <c r="P12" s="10">
        <v>14.6</v>
      </c>
      <c r="Q12" t="s">
        <v>36</v>
      </c>
      <c r="R12" s="4">
        <v>13.4</v>
      </c>
      <c r="S12" s="4">
        <v>13.3</v>
      </c>
      <c r="T12" s="10">
        <v>13.3</v>
      </c>
      <c r="U12" s="11">
        <f t="shared" si="0"/>
        <v>14.280000000000001</v>
      </c>
      <c r="V12" s="14">
        <f t="shared" si="1"/>
        <v>0.50754310161798033</v>
      </c>
      <c r="W12" t="s">
        <v>44</v>
      </c>
      <c r="X12" s="9" t="s">
        <v>51</v>
      </c>
      <c r="Y12" t="s">
        <v>65</v>
      </c>
      <c r="Z12" t="s">
        <v>74</v>
      </c>
      <c r="AA12" t="s">
        <v>9</v>
      </c>
      <c r="AB12" t="s">
        <v>89</v>
      </c>
    </row>
    <row r="13" spans="1:28" x14ac:dyDescent="0.35">
      <c r="D13" s="6"/>
      <c r="H13" s="6"/>
      <c r="L13" s="6"/>
      <c r="P13" s="6"/>
      <c r="T13" s="6"/>
      <c r="U13" s="19" t="s">
        <v>103</v>
      </c>
      <c r="V13" s="20"/>
      <c r="X13" s="9" t="s">
        <v>15</v>
      </c>
      <c r="Y13" t="s">
        <v>2</v>
      </c>
      <c r="Z13" t="s">
        <v>17</v>
      </c>
      <c r="AA13" t="s">
        <v>10</v>
      </c>
      <c r="AB13" t="s">
        <v>90</v>
      </c>
    </row>
    <row r="14" spans="1:28" x14ac:dyDescent="0.35">
      <c r="A14" s="1" t="s">
        <v>27</v>
      </c>
      <c r="B14" s="2">
        <f>AVERAGE(B4:B12)</f>
        <v>14.855555555555554</v>
      </c>
      <c r="C14" s="2">
        <f t="shared" ref="C14:D14" si="2">AVERAGE(C4:C12)</f>
        <v>14.355555555555558</v>
      </c>
      <c r="D14" s="7">
        <f t="shared" si="2"/>
        <v>14.5</v>
      </c>
      <c r="E14" s="1" t="s">
        <v>27</v>
      </c>
      <c r="F14" s="2">
        <f>AVERAGE(F4:F12)</f>
        <v>14.622222222222222</v>
      </c>
      <c r="G14" s="2">
        <f t="shared" ref="G14:H14" si="3">AVERAGE(G4:G12)</f>
        <v>14.277777777777775</v>
      </c>
      <c r="H14" s="7">
        <f t="shared" si="3"/>
        <v>14.366666666666667</v>
      </c>
      <c r="I14" s="1" t="s">
        <v>27</v>
      </c>
      <c r="J14" s="2">
        <f>AVERAGE(J4:J12)</f>
        <v>14.900000000000002</v>
      </c>
      <c r="K14" s="2">
        <f t="shared" ref="K14:L14" si="4">AVERAGE(K4:K12)</f>
        <v>14.511111111111111</v>
      </c>
      <c r="L14" s="7">
        <f t="shared" si="4"/>
        <v>14.655555555555553</v>
      </c>
      <c r="M14" s="1" t="s">
        <v>27</v>
      </c>
      <c r="N14" s="2">
        <f>AVERAGE(N4:N12)</f>
        <v>15.233333333333333</v>
      </c>
      <c r="O14" s="2">
        <f t="shared" ref="O14:P14" si="5">AVERAGE(O4:O12)</f>
        <v>14.422222222222224</v>
      </c>
      <c r="P14" s="7">
        <f t="shared" si="5"/>
        <v>14.700000000000001</v>
      </c>
      <c r="Q14" s="1" t="s">
        <v>27</v>
      </c>
      <c r="R14" s="2">
        <f>AVERAGE(R4:R12)</f>
        <v>13.466666666666667</v>
      </c>
      <c r="S14" s="2">
        <f t="shared" ref="S14:T14" si="6">AVERAGE(S4:S12)</f>
        <v>13.133333333333333</v>
      </c>
      <c r="T14" s="7">
        <f t="shared" si="6"/>
        <v>13.255555555555555</v>
      </c>
      <c r="U14" s="11">
        <f>AVERAGE(T14,P14,L14,H14,D14)</f>
        <v>14.295555555555556</v>
      </c>
      <c r="V14" s="14">
        <f>_xlfn.STDEV.P(T14,P14,L14,H14,D14)</f>
        <v>0.53322221064573649</v>
      </c>
      <c r="X14" s="9" t="s">
        <v>5</v>
      </c>
      <c r="Y14" t="s">
        <v>63</v>
      </c>
      <c r="Z14" t="s">
        <v>13</v>
      </c>
      <c r="AA14" t="s">
        <v>11</v>
      </c>
      <c r="AB14" t="s">
        <v>88</v>
      </c>
    </row>
    <row r="15" spans="1:28" x14ac:dyDescent="0.35">
      <c r="A15" s="1" t="s">
        <v>25</v>
      </c>
      <c r="B15" s="3">
        <f>MAX(B4:B12)</f>
        <v>15.2</v>
      </c>
      <c r="C15" s="3">
        <f t="shared" ref="C15:D15" si="7">MAX(C4:C12)</f>
        <v>14.5</v>
      </c>
      <c r="D15" s="8">
        <f t="shared" si="7"/>
        <v>14.6</v>
      </c>
      <c r="E15" s="1" t="s">
        <v>25</v>
      </c>
      <c r="F15" s="3">
        <f>MAX(F4:F12)</f>
        <v>15.1</v>
      </c>
      <c r="G15" s="3">
        <f t="shared" ref="G15:H15" si="8">MAX(G4:G12)</f>
        <v>14.3</v>
      </c>
      <c r="H15" s="8">
        <f t="shared" si="8"/>
        <v>14.5</v>
      </c>
      <c r="I15" s="1" t="s">
        <v>25</v>
      </c>
      <c r="J15" s="3">
        <f>MAX(J4:J12)</f>
        <v>15.2</v>
      </c>
      <c r="K15" s="3">
        <f t="shared" ref="K15:L15" si="9">MAX(K4:K12)</f>
        <v>14.6</v>
      </c>
      <c r="L15" s="8">
        <f t="shared" si="9"/>
        <v>14.8</v>
      </c>
      <c r="M15" s="1" t="s">
        <v>25</v>
      </c>
      <c r="N15" s="3">
        <f>MAX(N4:N12)</f>
        <v>15.8</v>
      </c>
      <c r="O15" s="3">
        <f t="shared" ref="O15:P15" si="10">MAX(O4:O12)</f>
        <v>14.6</v>
      </c>
      <c r="P15" s="8">
        <f t="shared" si="10"/>
        <v>15</v>
      </c>
      <c r="Q15" s="1" t="s">
        <v>25</v>
      </c>
      <c r="R15" s="3">
        <f>MAX(R4:R12)</f>
        <v>13.8</v>
      </c>
      <c r="S15" s="3">
        <f t="shared" ref="S15:T15" si="11">MAX(S4:S12)</f>
        <v>13.3</v>
      </c>
      <c r="T15" s="8">
        <f t="shared" si="11"/>
        <v>13.4</v>
      </c>
      <c r="U15" s="13">
        <f>MAX(T15,P15,L15,H15,D15)</f>
        <v>15</v>
      </c>
      <c r="V15" s="12"/>
      <c r="X15" s="9" t="s">
        <v>52</v>
      </c>
      <c r="Y15" t="s">
        <v>66</v>
      </c>
      <c r="Z15" t="s">
        <v>75</v>
      </c>
      <c r="AA15" t="s">
        <v>12</v>
      </c>
      <c r="AB15" t="s">
        <v>91</v>
      </c>
    </row>
    <row r="16" spans="1:28" x14ac:dyDescent="0.35">
      <c r="A16" s="1" t="s">
        <v>26</v>
      </c>
      <c r="B16" s="3">
        <f>MIN(B4:B12)</f>
        <v>14.5</v>
      </c>
      <c r="C16" s="3">
        <f t="shared" ref="C16:D16" si="12">MIN(C4:C12)</f>
        <v>14.3</v>
      </c>
      <c r="D16" s="8">
        <f t="shared" si="12"/>
        <v>14.4</v>
      </c>
      <c r="E16" s="1" t="s">
        <v>26</v>
      </c>
      <c r="F16" s="3">
        <f>MIN(F4:F12)</f>
        <v>14.3</v>
      </c>
      <c r="G16" s="3">
        <f t="shared" ref="G16:H16" si="13">MIN(G4:G12)</f>
        <v>14.2</v>
      </c>
      <c r="H16" s="8">
        <f t="shared" si="13"/>
        <v>14.3</v>
      </c>
      <c r="I16" s="1" t="s">
        <v>26</v>
      </c>
      <c r="J16" s="3">
        <f>MIN(J4:J12)</f>
        <v>14.6</v>
      </c>
      <c r="K16" s="3">
        <f t="shared" ref="K16:L16" si="14">MIN(K4:K12)</f>
        <v>14.4</v>
      </c>
      <c r="L16" s="8">
        <f t="shared" si="14"/>
        <v>14.5</v>
      </c>
      <c r="M16" s="1" t="s">
        <v>26</v>
      </c>
      <c r="N16" s="3">
        <f>MIN(N4:N12)</f>
        <v>14.6</v>
      </c>
      <c r="O16" s="3">
        <f t="shared" ref="O16:P16" si="15">MIN(O4:O12)</f>
        <v>14.2</v>
      </c>
      <c r="P16" s="8">
        <f t="shared" si="15"/>
        <v>14.4</v>
      </c>
      <c r="Q16" s="1" t="s">
        <v>26</v>
      </c>
      <c r="R16" s="3">
        <f>MIN(R4:R12)</f>
        <v>13.2</v>
      </c>
      <c r="S16" s="3">
        <f t="shared" ref="S16:T16" si="16">MIN(S4:S12)</f>
        <v>12.9</v>
      </c>
      <c r="T16" s="8">
        <f t="shared" si="16"/>
        <v>13</v>
      </c>
      <c r="U16" s="13">
        <f>MIN(T16,P16,L16,H16,D16)</f>
        <v>13</v>
      </c>
      <c r="V16" s="12"/>
      <c r="X16" s="9" t="s">
        <v>15</v>
      </c>
      <c r="Y16" t="s">
        <v>15</v>
      </c>
      <c r="Z16" t="s">
        <v>17</v>
      </c>
      <c r="AA16" t="s">
        <v>7</v>
      </c>
      <c r="AB16" t="s">
        <v>92</v>
      </c>
    </row>
    <row r="17" spans="1:28" x14ac:dyDescent="0.35">
      <c r="A17" s="1" t="s">
        <v>37</v>
      </c>
      <c r="B17" s="3">
        <f>B15-B16</f>
        <v>0.69999999999999929</v>
      </c>
      <c r="C17" s="3">
        <f t="shared" ref="C17" si="17">C15-C16</f>
        <v>0.19999999999999929</v>
      </c>
      <c r="D17" s="8">
        <f t="shared" ref="D17" si="18">D15-D16</f>
        <v>0.19999999999999929</v>
      </c>
      <c r="E17" s="1" t="s">
        <v>37</v>
      </c>
      <c r="F17" s="3">
        <f>F15-F16</f>
        <v>0.79999999999999893</v>
      </c>
      <c r="G17" s="3">
        <f t="shared" ref="G17" si="19">G15-G16</f>
        <v>0.10000000000000142</v>
      </c>
      <c r="H17" s="8">
        <f t="shared" ref="H17" si="20">H15-H16</f>
        <v>0.19999999999999929</v>
      </c>
      <c r="I17" s="1" t="s">
        <v>37</v>
      </c>
      <c r="J17" s="3">
        <f>J15-J16</f>
        <v>0.59999999999999964</v>
      </c>
      <c r="K17" s="3">
        <f t="shared" ref="K17" si="21">K15-K16</f>
        <v>0.19999999999999929</v>
      </c>
      <c r="L17" s="8">
        <f t="shared" ref="L17" si="22">L15-L16</f>
        <v>0.30000000000000071</v>
      </c>
      <c r="M17" s="1" t="s">
        <v>37</v>
      </c>
      <c r="N17" s="3">
        <f>N15-N16</f>
        <v>1.2000000000000011</v>
      </c>
      <c r="O17" s="3">
        <f t="shared" ref="O17:P17" si="23">O15-O16</f>
        <v>0.40000000000000036</v>
      </c>
      <c r="P17" s="8">
        <f t="shared" si="23"/>
        <v>0.59999999999999964</v>
      </c>
      <c r="Q17" s="1" t="s">
        <v>37</v>
      </c>
      <c r="R17" s="3">
        <f>R15-R16</f>
        <v>0.60000000000000142</v>
      </c>
      <c r="S17" s="3">
        <f t="shared" ref="S17" si="24">S15-S16</f>
        <v>0.40000000000000036</v>
      </c>
      <c r="T17" s="8">
        <f t="shared" ref="T17" si="25">T15-T16</f>
        <v>0.40000000000000036</v>
      </c>
      <c r="U17" s="18">
        <f>AVERAGE(D17,H17,L17,P17,T17)</f>
        <v>0.33999999999999986</v>
      </c>
      <c r="V17" s="12"/>
      <c r="X17" s="9" t="s">
        <v>8</v>
      </c>
      <c r="Y17" t="s">
        <v>63</v>
      </c>
      <c r="Z17" t="s">
        <v>13</v>
      </c>
      <c r="AA17" t="s">
        <v>13</v>
      </c>
      <c r="AB17" t="s">
        <v>93</v>
      </c>
    </row>
    <row r="18" spans="1:28" x14ac:dyDescent="0.35">
      <c r="D18" s="6"/>
      <c r="H18" s="6"/>
      <c r="L18" s="6"/>
      <c r="P18" s="6"/>
      <c r="T18" s="6"/>
      <c r="X18" s="9" t="s">
        <v>53</v>
      </c>
      <c r="Y18" t="s">
        <v>67</v>
      </c>
      <c r="Z18" t="s">
        <v>76</v>
      </c>
      <c r="AA18" t="s">
        <v>14</v>
      </c>
      <c r="AB18" t="s">
        <v>94</v>
      </c>
    </row>
    <row r="19" spans="1:28" x14ac:dyDescent="0.35">
      <c r="D19" s="6"/>
      <c r="H19" s="6"/>
      <c r="L19" s="6"/>
      <c r="P19" s="6"/>
      <c r="T19" s="6"/>
      <c r="X19" s="9" t="s">
        <v>15</v>
      </c>
      <c r="Y19" t="s">
        <v>15</v>
      </c>
      <c r="Z19" t="s">
        <v>17</v>
      </c>
      <c r="AA19" t="s">
        <v>15</v>
      </c>
      <c r="AB19" t="s">
        <v>90</v>
      </c>
    </row>
    <row r="20" spans="1:28" x14ac:dyDescent="0.35">
      <c r="D20" s="6"/>
      <c r="H20" s="6"/>
      <c r="L20" s="6"/>
      <c r="P20" s="6"/>
      <c r="T20" s="6"/>
      <c r="X20" s="9" t="s">
        <v>8</v>
      </c>
      <c r="Y20" t="s">
        <v>5</v>
      </c>
      <c r="Z20" t="s">
        <v>23</v>
      </c>
      <c r="AA20" t="s">
        <v>8</v>
      </c>
      <c r="AB20" t="s">
        <v>93</v>
      </c>
    </row>
    <row r="21" spans="1:28" x14ac:dyDescent="0.35">
      <c r="D21" s="6"/>
      <c r="H21" s="6"/>
      <c r="L21" s="6"/>
      <c r="P21" s="6"/>
      <c r="T21" s="6"/>
      <c r="X21" s="9" t="s">
        <v>54</v>
      </c>
      <c r="Y21" t="s">
        <v>68</v>
      </c>
      <c r="Z21" t="s">
        <v>77</v>
      </c>
      <c r="AA21" t="s">
        <v>16</v>
      </c>
      <c r="AB21" t="s">
        <v>95</v>
      </c>
    </row>
    <row r="22" spans="1:28" x14ac:dyDescent="0.35">
      <c r="D22" s="6"/>
      <c r="H22" s="6"/>
      <c r="L22" s="6"/>
      <c r="P22" s="6"/>
      <c r="T22" s="6"/>
      <c r="X22" s="9" t="s">
        <v>7</v>
      </c>
      <c r="Y22" t="s">
        <v>15</v>
      </c>
      <c r="Z22" t="s">
        <v>10</v>
      </c>
      <c r="AA22" t="s">
        <v>17</v>
      </c>
      <c r="AB22" t="s">
        <v>87</v>
      </c>
    </row>
    <row r="23" spans="1:28" x14ac:dyDescent="0.35">
      <c r="D23" s="6"/>
      <c r="H23" s="6"/>
      <c r="L23" s="6"/>
      <c r="P23" s="6"/>
      <c r="T23" s="6"/>
      <c r="X23" s="9" t="s">
        <v>23</v>
      </c>
      <c r="Y23" t="s">
        <v>63</v>
      </c>
      <c r="Z23" t="s">
        <v>11</v>
      </c>
      <c r="AA23" t="s">
        <v>18</v>
      </c>
      <c r="AB23" t="s">
        <v>96</v>
      </c>
    </row>
    <row r="24" spans="1:28" x14ac:dyDescent="0.35">
      <c r="D24" s="6"/>
      <c r="H24" s="6"/>
      <c r="L24" s="6"/>
      <c r="P24" s="6"/>
      <c r="T24" s="6"/>
      <c r="X24" s="9" t="s">
        <v>55</v>
      </c>
      <c r="Y24" t="s">
        <v>69</v>
      </c>
      <c r="Z24" t="s">
        <v>78</v>
      </c>
      <c r="AA24" t="s">
        <v>19</v>
      </c>
      <c r="AB24" t="s">
        <v>97</v>
      </c>
    </row>
    <row r="25" spans="1:28" x14ac:dyDescent="0.35">
      <c r="D25" s="6"/>
      <c r="H25" s="6"/>
      <c r="L25" s="6"/>
      <c r="P25" s="6"/>
      <c r="T25" s="6"/>
      <c r="X25" s="9" t="s">
        <v>7</v>
      </c>
      <c r="Y25" t="s">
        <v>15</v>
      </c>
      <c r="Z25" t="s">
        <v>17</v>
      </c>
      <c r="AA25" t="s">
        <v>10</v>
      </c>
      <c r="AB25" t="s">
        <v>87</v>
      </c>
    </row>
    <row r="26" spans="1:28" x14ac:dyDescent="0.35">
      <c r="D26" s="6"/>
      <c r="H26" s="6"/>
      <c r="L26" s="6"/>
      <c r="P26" s="6"/>
      <c r="T26" s="6"/>
      <c r="X26" s="9" t="s">
        <v>23</v>
      </c>
      <c r="Y26" t="s">
        <v>8</v>
      </c>
      <c r="Z26" t="s">
        <v>23</v>
      </c>
      <c r="AA26" t="s">
        <v>20</v>
      </c>
      <c r="AB26" t="s">
        <v>93</v>
      </c>
    </row>
    <row r="27" spans="1:28" x14ac:dyDescent="0.35">
      <c r="D27" s="6"/>
      <c r="H27" s="6"/>
      <c r="L27" s="6"/>
      <c r="P27" s="6"/>
      <c r="T27" s="6"/>
      <c r="X27" s="9" t="s">
        <v>56</v>
      </c>
      <c r="Y27" t="s">
        <v>70</v>
      </c>
      <c r="Z27" t="s">
        <v>79</v>
      </c>
      <c r="AA27" t="s">
        <v>21</v>
      </c>
      <c r="AB27" t="s">
        <v>98</v>
      </c>
    </row>
    <row r="28" spans="1:28" x14ac:dyDescent="0.35">
      <c r="D28" s="6"/>
      <c r="H28" s="6"/>
      <c r="L28" s="6"/>
      <c r="P28" s="6"/>
      <c r="T28" s="6"/>
      <c r="X28" s="9" t="s">
        <v>17</v>
      </c>
      <c r="Y28" t="s">
        <v>15</v>
      </c>
      <c r="Z28" t="s">
        <v>7</v>
      </c>
      <c r="AA28" t="s">
        <v>17</v>
      </c>
      <c r="AB28" t="s">
        <v>87</v>
      </c>
    </row>
    <row r="29" spans="1:28" x14ac:dyDescent="0.35">
      <c r="D29" s="6"/>
      <c r="H29" s="6"/>
      <c r="L29" s="6"/>
      <c r="P29" s="6"/>
      <c r="T29" s="6"/>
      <c r="X29" s="9" t="s">
        <v>23</v>
      </c>
      <c r="Y29" t="s">
        <v>8</v>
      </c>
      <c r="Z29" t="s">
        <v>13</v>
      </c>
      <c r="AA29" t="s">
        <v>20</v>
      </c>
      <c r="AB29" t="s">
        <v>93</v>
      </c>
    </row>
    <row r="30" spans="1:28" x14ac:dyDescent="0.35">
      <c r="D30" s="6"/>
      <c r="H30" s="6"/>
      <c r="L30" s="6"/>
      <c r="P30" s="6"/>
      <c r="T30" s="6"/>
      <c r="X30" s="9" t="s">
        <v>22</v>
      </c>
      <c r="Y30" t="s">
        <v>71</v>
      </c>
      <c r="Z30" t="s">
        <v>22</v>
      </c>
      <c r="AA30" t="s">
        <v>22</v>
      </c>
      <c r="AB30" t="s">
        <v>99</v>
      </c>
    </row>
    <row r="31" spans="1:28" x14ac:dyDescent="0.35">
      <c r="D31" s="6"/>
      <c r="H31" s="6"/>
      <c r="L31" s="6"/>
      <c r="P31" s="6"/>
      <c r="T31" s="6"/>
      <c r="X31" s="9" t="s">
        <v>7</v>
      </c>
      <c r="Y31" t="s">
        <v>2</v>
      </c>
      <c r="Z31" t="s">
        <v>10</v>
      </c>
      <c r="AA31" t="s">
        <v>15</v>
      </c>
      <c r="AB31" t="s">
        <v>100</v>
      </c>
    </row>
    <row r="32" spans="1:28" x14ac:dyDescent="0.35">
      <c r="D32" s="6"/>
      <c r="H32" s="6"/>
      <c r="L32" s="6"/>
      <c r="P32" s="6"/>
      <c r="T32" s="6"/>
      <c r="X32" s="9" t="s">
        <v>8</v>
      </c>
      <c r="Y32" t="s">
        <v>63</v>
      </c>
      <c r="Z32" t="s">
        <v>13</v>
      </c>
      <c r="AA32" t="s">
        <v>23</v>
      </c>
      <c r="AB32" t="s">
        <v>93</v>
      </c>
    </row>
    <row r="33" spans="4:28" x14ac:dyDescent="0.35">
      <c r="D33" s="6"/>
      <c r="H33" s="6"/>
      <c r="L33" s="6"/>
      <c r="P33" s="6"/>
      <c r="T33" s="6"/>
      <c r="X33" s="9" t="s">
        <v>57</v>
      </c>
      <c r="Y33" t="s">
        <v>72</v>
      </c>
      <c r="Z33" t="s">
        <v>80</v>
      </c>
      <c r="AA33" t="s">
        <v>24</v>
      </c>
      <c r="AB33" t="s">
        <v>101</v>
      </c>
    </row>
  </sheetData>
  <mergeCells count="7">
    <mergeCell ref="U13:V13"/>
    <mergeCell ref="A2:D2"/>
    <mergeCell ref="E2:H2"/>
    <mergeCell ref="I2:L2"/>
    <mergeCell ref="M2:P2"/>
    <mergeCell ref="Q2:T2"/>
    <mergeCell ref="U3:V3"/>
  </mergeCells>
  <conditionalFormatting sqref="U4:U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 D17 L17 P17 T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tabSelected="1" workbookViewId="0">
      <selection activeCell="W18" sqref="W18"/>
    </sheetView>
  </sheetViews>
  <sheetFormatPr defaultRowHeight="14.5" x14ac:dyDescent="0.35"/>
  <cols>
    <col min="1" max="1" width="7.54296875" bestFit="1" customWidth="1"/>
    <col min="2" max="3" width="5.36328125" bestFit="1" customWidth="1"/>
    <col min="4" max="5" width="7.54296875" bestFit="1" customWidth="1"/>
    <col min="6" max="7" width="5.36328125" bestFit="1" customWidth="1"/>
    <col min="8" max="9" width="7.54296875" bestFit="1" customWidth="1"/>
    <col min="10" max="11" width="5.36328125" bestFit="1" customWidth="1"/>
    <col min="12" max="13" width="7.54296875" bestFit="1" customWidth="1"/>
    <col min="14" max="15" width="5.36328125" bestFit="1" customWidth="1"/>
    <col min="16" max="17" width="7.54296875" bestFit="1" customWidth="1"/>
    <col min="18" max="19" width="5.36328125" bestFit="1" customWidth="1"/>
    <col min="20" max="20" width="7.54296875" bestFit="1" customWidth="1"/>
    <col min="21" max="21" width="9.453125" customWidth="1"/>
    <col min="22" max="22" width="10.08984375" customWidth="1"/>
    <col min="23" max="23" width="10.90625" bestFit="1" customWidth="1"/>
    <col min="24" max="28" width="18.36328125" bestFit="1" customWidth="1"/>
  </cols>
  <sheetData>
    <row r="1" spans="1:28" x14ac:dyDescent="0.35">
      <c r="A1" t="s">
        <v>337</v>
      </c>
      <c r="E1" t="s">
        <v>343</v>
      </c>
      <c r="I1" t="s">
        <v>356</v>
      </c>
      <c r="M1" t="s">
        <v>369</v>
      </c>
      <c r="Q1" t="s">
        <v>378</v>
      </c>
      <c r="X1" t="s">
        <v>337</v>
      </c>
      <c r="Y1" t="s">
        <v>343</v>
      </c>
      <c r="Z1" t="s">
        <v>356</v>
      </c>
      <c r="AA1" t="s">
        <v>369</v>
      </c>
      <c r="AB1" t="s">
        <v>378</v>
      </c>
    </row>
    <row r="2" spans="1:28" x14ac:dyDescent="0.35">
      <c r="X2" t="s">
        <v>0</v>
      </c>
      <c r="Y2" t="s">
        <v>0</v>
      </c>
      <c r="Z2" t="s">
        <v>0</v>
      </c>
      <c r="AA2" t="s">
        <v>0</v>
      </c>
      <c r="AB2" t="s">
        <v>0</v>
      </c>
    </row>
    <row r="3" spans="1:28" x14ac:dyDescent="0.35">
      <c r="B3" t="s">
        <v>25</v>
      </c>
      <c r="C3" t="s">
        <v>26</v>
      </c>
      <c r="D3" s="6" t="s">
        <v>27</v>
      </c>
      <c r="F3" t="s">
        <v>25</v>
      </c>
      <c r="G3" t="s">
        <v>26</v>
      </c>
      <c r="H3" s="6" t="s">
        <v>27</v>
      </c>
      <c r="J3" t="s">
        <v>25</v>
      </c>
      <c r="K3" t="s">
        <v>26</v>
      </c>
      <c r="L3" s="6" t="s">
        <v>27</v>
      </c>
      <c r="N3" t="s">
        <v>25</v>
      </c>
      <c r="O3" t="s">
        <v>26</v>
      </c>
      <c r="P3" s="6" t="s">
        <v>27</v>
      </c>
      <c r="R3" t="s">
        <v>25</v>
      </c>
      <c r="S3" t="s">
        <v>26</v>
      </c>
      <c r="T3" s="6" t="s">
        <v>27</v>
      </c>
      <c r="U3" s="28" t="s">
        <v>199</v>
      </c>
      <c r="V3" s="29"/>
      <c r="X3" t="s">
        <v>323</v>
      </c>
      <c r="Y3" t="s">
        <v>272</v>
      </c>
      <c r="Z3" t="s">
        <v>344</v>
      </c>
      <c r="AA3" t="s">
        <v>357</v>
      </c>
      <c r="AB3" t="s">
        <v>323</v>
      </c>
    </row>
    <row r="4" spans="1:28" x14ac:dyDescent="0.35">
      <c r="A4" t="s">
        <v>28</v>
      </c>
      <c r="B4" s="4">
        <v>20.6</v>
      </c>
      <c r="C4" s="4">
        <v>20.3</v>
      </c>
      <c r="D4" s="10">
        <v>20.399999999999999</v>
      </c>
      <c r="E4" t="s">
        <v>28</v>
      </c>
      <c r="F4" s="4">
        <v>18.7</v>
      </c>
      <c r="G4" s="4">
        <v>18.3</v>
      </c>
      <c r="H4" s="10">
        <v>18.5</v>
      </c>
      <c r="I4" t="s">
        <v>28</v>
      </c>
      <c r="J4" s="4">
        <v>20.5</v>
      </c>
      <c r="K4" s="4">
        <v>20.2</v>
      </c>
      <c r="L4" s="10">
        <v>20.3</v>
      </c>
      <c r="M4" t="s">
        <v>28</v>
      </c>
      <c r="N4" s="4">
        <v>19.899999999999999</v>
      </c>
      <c r="O4" s="4">
        <v>19.8</v>
      </c>
      <c r="P4" s="10">
        <v>19.8</v>
      </c>
      <c r="Q4" t="s">
        <v>28</v>
      </c>
      <c r="R4" s="4">
        <v>20.6</v>
      </c>
      <c r="S4" s="4">
        <v>20.3</v>
      </c>
      <c r="T4" s="10">
        <v>20.399999999999999</v>
      </c>
      <c r="U4" s="11">
        <f>AVERAGE(D4,H4,L4,P4,T4)</f>
        <v>19.880000000000003</v>
      </c>
      <c r="V4" s="14">
        <f>_xlfn.STDEV.P(D4,H4,L4,P4,T4)</f>
        <v>0.72498275841567394</v>
      </c>
      <c r="W4" t="s">
        <v>38</v>
      </c>
      <c r="X4" t="s">
        <v>324</v>
      </c>
      <c r="Y4" t="s">
        <v>120</v>
      </c>
      <c r="Z4" t="s">
        <v>345</v>
      </c>
      <c r="AA4" t="s">
        <v>358</v>
      </c>
      <c r="AB4" t="s">
        <v>324</v>
      </c>
    </row>
    <row r="5" spans="1:28" x14ac:dyDescent="0.35">
      <c r="A5" t="s">
        <v>29</v>
      </c>
      <c r="B5" s="4">
        <v>20.5</v>
      </c>
      <c r="C5" s="4">
        <v>20.399999999999999</v>
      </c>
      <c r="D5" s="10">
        <v>20.399999999999999</v>
      </c>
      <c r="E5" t="s">
        <v>29</v>
      </c>
      <c r="F5" s="4">
        <v>18.7</v>
      </c>
      <c r="G5" s="4">
        <v>18.3</v>
      </c>
      <c r="H5" s="10">
        <v>18.5</v>
      </c>
      <c r="I5" t="s">
        <v>29</v>
      </c>
      <c r="J5" s="4">
        <v>20.3</v>
      </c>
      <c r="K5" s="4">
        <v>20.100000000000001</v>
      </c>
      <c r="L5" s="10">
        <v>20.2</v>
      </c>
      <c r="M5" t="s">
        <v>29</v>
      </c>
      <c r="N5" s="4">
        <v>19.8</v>
      </c>
      <c r="O5" s="4">
        <v>19.7</v>
      </c>
      <c r="P5" s="10">
        <v>19.8</v>
      </c>
      <c r="Q5" t="s">
        <v>29</v>
      </c>
      <c r="R5" s="4">
        <v>20.6</v>
      </c>
      <c r="S5" s="4">
        <v>20.399999999999999</v>
      </c>
      <c r="T5" s="10">
        <v>20.5</v>
      </c>
      <c r="U5" s="11">
        <f t="shared" ref="U5:U12" si="0">AVERAGE(D5,H5,L5,P5,T5)</f>
        <v>19.88</v>
      </c>
      <c r="V5" s="14">
        <f t="shared" ref="V5:V12" si="1">_xlfn.STDEV.P(D5,H5,L5,P5,T5)</f>
        <v>0.73047929470998674</v>
      </c>
      <c r="W5" t="s">
        <v>39</v>
      </c>
      <c r="X5" t="s">
        <v>325</v>
      </c>
      <c r="Y5" t="s">
        <v>121</v>
      </c>
      <c r="Z5" t="s">
        <v>346</v>
      </c>
      <c r="AA5" t="s">
        <v>359</v>
      </c>
      <c r="AB5" t="s">
        <v>325</v>
      </c>
    </row>
    <row r="6" spans="1:28" x14ac:dyDescent="0.35">
      <c r="A6" t="s">
        <v>30</v>
      </c>
      <c r="B6" s="4">
        <v>20.5</v>
      </c>
      <c r="C6" s="4">
        <v>20.5</v>
      </c>
      <c r="D6" s="10">
        <v>20.5</v>
      </c>
      <c r="E6" t="s">
        <v>30</v>
      </c>
      <c r="F6" s="4">
        <v>18.600000000000001</v>
      </c>
      <c r="G6" s="4">
        <v>18.3</v>
      </c>
      <c r="H6" s="10">
        <v>18.5</v>
      </c>
      <c r="I6" t="s">
        <v>30</v>
      </c>
      <c r="J6" s="4">
        <v>20.3</v>
      </c>
      <c r="K6" s="4">
        <v>20.100000000000001</v>
      </c>
      <c r="L6" s="10">
        <v>20.2</v>
      </c>
      <c r="M6" t="s">
        <v>30</v>
      </c>
      <c r="N6" s="4">
        <v>19.8</v>
      </c>
      <c r="O6" s="4">
        <v>19.600000000000001</v>
      </c>
      <c r="P6" s="10">
        <v>19.7</v>
      </c>
      <c r="Q6" t="s">
        <v>30</v>
      </c>
      <c r="R6" s="4">
        <v>20.7</v>
      </c>
      <c r="S6" s="4">
        <v>20.6</v>
      </c>
      <c r="T6" s="10">
        <v>20.7</v>
      </c>
      <c r="U6" s="11">
        <f t="shared" si="0"/>
        <v>19.920000000000002</v>
      </c>
      <c r="V6" s="14">
        <f t="shared" si="1"/>
        <v>0.78587530817553986</v>
      </c>
      <c r="W6" t="s">
        <v>40</v>
      </c>
      <c r="X6" t="s">
        <v>326</v>
      </c>
      <c r="Y6" t="s">
        <v>338</v>
      </c>
      <c r="Z6" t="s">
        <v>347</v>
      </c>
      <c r="AA6" t="s">
        <v>360</v>
      </c>
      <c r="AB6" t="s">
        <v>370</v>
      </c>
    </row>
    <row r="7" spans="1:28" x14ac:dyDescent="0.35">
      <c r="A7" t="s">
        <v>31</v>
      </c>
      <c r="B7" s="4">
        <v>20.5</v>
      </c>
      <c r="C7" s="4">
        <v>20.3</v>
      </c>
      <c r="D7" s="10">
        <v>20.399999999999999</v>
      </c>
      <c r="E7" t="s">
        <v>31</v>
      </c>
      <c r="F7" s="4">
        <v>18.8</v>
      </c>
      <c r="G7" s="4">
        <v>18.3</v>
      </c>
      <c r="H7" s="10">
        <v>18.600000000000001</v>
      </c>
      <c r="I7" t="s">
        <v>31</v>
      </c>
      <c r="J7" s="4">
        <v>20.2</v>
      </c>
      <c r="K7" s="4">
        <v>20.100000000000001</v>
      </c>
      <c r="L7" s="10">
        <v>20.2</v>
      </c>
      <c r="M7" t="s">
        <v>31</v>
      </c>
      <c r="N7" s="4">
        <v>19.899999999999999</v>
      </c>
      <c r="O7" s="4">
        <v>19.7</v>
      </c>
      <c r="P7" s="10">
        <v>19.8</v>
      </c>
      <c r="Q7" t="s">
        <v>31</v>
      </c>
      <c r="R7" s="4">
        <v>20.6</v>
      </c>
      <c r="S7" s="4">
        <v>20.399999999999999</v>
      </c>
      <c r="T7" s="10">
        <v>20.399999999999999</v>
      </c>
      <c r="U7" s="11">
        <f t="shared" si="0"/>
        <v>19.880000000000003</v>
      </c>
      <c r="V7" s="14">
        <f t="shared" si="1"/>
        <v>0.67646138101150954</v>
      </c>
      <c r="W7" t="s">
        <v>41</v>
      </c>
      <c r="X7" t="s">
        <v>327</v>
      </c>
      <c r="Y7" t="s">
        <v>120</v>
      </c>
      <c r="Z7" t="s">
        <v>348</v>
      </c>
      <c r="AA7" t="s">
        <v>361</v>
      </c>
      <c r="AB7" t="s">
        <v>327</v>
      </c>
    </row>
    <row r="8" spans="1:28" x14ac:dyDescent="0.35">
      <c r="A8" t="s">
        <v>32</v>
      </c>
      <c r="B8" s="4">
        <v>20.6</v>
      </c>
      <c r="C8" s="4">
        <v>20.399999999999999</v>
      </c>
      <c r="D8" s="10">
        <v>20.5</v>
      </c>
      <c r="E8" t="s">
        <v>32</v>
      </c>
      <c r="F8" s="4">
        <v>18.8</v>
      </c>
      <c r="G8" s="4">
        <v>18.399999999999999</v>
      </c>
      <c r="H8" s="10">
        <v>18.600000000000001</v>
      </c>
      <c r="I8" t="s">
        <v>32</v>
      </c>
      <c r="J8" s="4">
        <v>20.3</v>
      </c>
      <c r="K8" s="4">
        <v>20.100000000000001</v>
      </c>
      <c r="L8" s="10">
        <v>20.2</v>
      </c>
      <c r="M8" t="s">
        <v>32</v>
      </c>
      <c r="N8" s="4">
        <v>19.899999999999999</v>
      </c>
      <c r="O8" s="4">
        <v>19.8</v>
      </c>
      <c r="P8" s="10">
        <v>19.8</v>
      </c>
      <c r="Q8" t="s">
        <v>32</v>
      </c>
      <c r="R8" s="4">
        <v>20.5</v>
      </c>
      <c r="S8" s="4">
        <v>20.399999999999999</v>
      </c>
      <c r="T8" s="10">
        <v>20.5</v>
      </c>
      <c r="U8" s="11">
        <f t="shared" si="0"/>
        <v>19.919999999999998</v>
      </c>
      <c r="V8" s="14">
        <f t="shared" si="1"/>
        <v>0.70823724838503033</v>
      </c>
      <c r="W8" t="s">
        <v>42</v>
      </c>
      <c r="X8" t="s">
        <v>325</v>
      </c>
      <c r="Y8" t="s">
        <v>121</v>
      </c>
      <c r="Z8" t="s">
        <v>349</v>
      </c>
      <c r="AA8" t="s">
        <v>359</v>
      </c>
      <c r="AB8" t="s">
        <v>330</v>
      </c>
    </row>
    <row r="9" spans="1:28" x14ac:dyDescent="0.35">
      <c r="A9" t="s">
        <v>33</v>
      </c>
      <c r="B9" s="4">
        <v>20.6</v>
      </c>
      <c r="C9" s="4">
        <v>20.399999999999999</v>
      </c>
      <c r="D9" s="10">
        <v>20.399999999999999</v>
      </c>
      <c r="E9" t="s">
        <v>33</v>
      </c>
      <c r="F9" s="4">
        <v>18.600000000000001</v>
      </c>
      <c r="G9" s="4">
        <v>18.399999999999999</v>
      </c>
      <c r="H9" s="10">
        <v>18.5</v>
      </c>
      <c r="I9" t="s">
        <v>33</v>
      </c>
      <c r="J9" s="4">
        <v>20.3</v>
      </c>
      <c r="K9" s="4">
        <v>20.100000000000001</v>
      </c>
      <c r="L9" s="10">
        <v>20.2</v>
      </c>
      <c r="M9" t="s">
        <v>33</v>
      </c>
      <c r="N9" s="4">
        <v>19.8</v>
      </c>
      <c r="O9" s="4">
        <v>19.7</v>
      </c>
      <c r="P9" s="10">
        <v>19.8</v>
      </c>
      <c r="Q9" t="s">
        <v>33</v>
      </c>
      <c r="R9" s="4">
        <v>20.6</v>
      </c>
      <c r="S9" s="4">
        <v>20.5</v>
      </c>
      <c r="T9" s="10">
        <v>20.6</v>
      </c>
      <c r="U9" s="11">
        <f t="shared" si="0"/>
        <v>19.899999999999999</v>
      </c>
      <c r="V9" s="14">
        <f t="shared" si="1"/>
        <v>0.74833147735478822</v>
      </c>
      <c r="W9" t="s">
        <v>43</v>
      </c>
      <c r="X9" t="s">
        <v>328</v>
      </c>
      <c r="Y9" t="s">
        <v>132</v>
      </c>
      <c r="Z9" t="s">
        <v>350</v>
      </c>
      <c r="AA9" t="s">
        <v>362</v>
      </c>
      <c r="AB9" t="s">
        <v>371</v>
      </c>
    </row>
    <row r="10" spans="1:28" x14ac:dyDescent="0.35">
      <c r="A10" t="s">
        <v>34</v>
      </c>
      <c r="B10" s="4">
        <v>20.6</v>
      </c>
      <c r="C10" s="4">
        <v>20.5</v>
      </c>
      <c r="D10" s="10">
        <v>20.5</v>
      </c>
      <c r="E10" t="s">
        <v>34</v>
      </c>
      <c r="F10" s="4">
        <v>18.7</v>
      </c>
      <c r="G10" s="4">
        <v>18.2</v>
      </c>
      <c r="H10" s="10">
        <v>18.5</v>
      </c>
      <c r="I10" t="s">
        <v>34</v>
      </c>
      <c r="J10" s="4">
        <v>20.399999999999999</v>
      </c>
      <c r="K10" s="4">
        <v>20.2</v>
      </c>
      <c r="L10" s="10">
        <v>20.3</v>
      </c>
      <c r="M10" t="s">
        <v>34</v>
      </c>
      <c r="N10" s="4">
        <v>19.8</v>
      </c>
      <c r="O10" s="4">
        <v>19.7</v>
      </c>
      <c r="P10" s="10">
        <v>19.8</v>
      </c>
      <c r="Q10" t="s">
        <v>34</v>
      </c>
      <c r="R10" s="4">
        <v>20.6</v>
      </c>
      <c r="S10" s="4">
        <v>20.5</v>
      </c>
      <c r="T10" s="10">
        <v>20.5</v>
      </c>
      <c r="U10" s="11">
        <f t="shared" si="0"/>
        <v>19.919999999999998</v>
      </c>
      <c r="V10" s="14">
        <f t="shared" si="1"/>
        <v>0.75471849056452833</v>
      </c>
      <c r="W10" t="s">
        <v>45</v>
      </c>
      <c r="X10" t="s">
        <v>329</v>
      </c>
      <c r="Y10" t="s">
        <v>120</v>
      </c>
      <c r="Z10" t="s">
        <v>348</v>
      </c>
      <c r="AA10" t="s">
        <v>204</v>
      </c>
      <c r="AB10" t="s">
        <v>372</v>
      </c>
    </row>
    <row r="11" spans="1:28" x14ac:dyDescent="0.35">
      <c r="A11" t="s">
        <v>35</v>
      </c>
      <c r="B11" s="4">
        <v>20.6</v>
      </c>
      <c r="C11" s="4">
        <v>20.5</v>
      </c>
      <c r="D11" s="10">
        <v>20.5</v>
      </c>
      <c r="E11" t="s">
        <v>35</v>
      </c>
      <c r="F11" s="4">
        <v>18.5</v>
      </c>
      <c r="G11" s="4">
        <v>18.3</v>
      </c>
      <c r="H11" s="10">
        <v>18.399999999999999</v>
      </c>
      <c r="I11" t="s">
        <v>35</v>
      </c>
      <c r="J11" s="4">
        <v>20.399999999999999</v>
      </c>
      <c r="K11" s="4">
        <v>20.100000000000001</v>
      </c>
      <c r="L11" s="10">
        <v>20.2</v>
      </c>
      <c r="M11" t="s">
        <v>35</v>
      </c>
      <c r="N11" s="4">
        <v>19.899999999999999</v>
      </c>
      <c r="O11" s="4">
        <v>19.600000000000001</v>
      </c>
      <c r="P11" s="10">
        <v>19.7</v>
      </c>
      <c r="Q11" t="s">
        <v>35</v>
      </c>
      <c r="R11" s="4">
        <v>20.7</v>
      </c>
      <c r="S11" s="4">
        <v>20.6</v>
      </c>
      <c r="T11" s="10">
        <v>20.6</v>
      </c>
      <c r="U11" s="11">
        <f t="shared" si="0"/>
        <v>19.880000000000003</v>
      </c>
      <c r="V11" s="14">
        <f t="shared" si="1"/>
        <v>0.80349237706402743</v>
      </c>
      <c r="W11" t="s">
        <v>46</v>
      </c>
      <c r="X11" t="s">
        <v>330</v>
      </c>
      <c r="Y11" t="s">
        <v>121</v>
      </c>
      <c r="Z11" t="s">
        <v>349</v>
      </c>
      <c r="AA11" t="s">
        <v>213</v>
      </c>
      <c r="AB11" t="s">
        <v>373</v>
      </c>
    </row>
    <row r="12" spans="1:28" x14ac:dyDescent="0.35">
      <c r="A12" t="s">
        <v>36</v>
      </c>
      <c r="B12" s="4">
        <v>20.7</v>
      </c>
      <c r="C12" s="4">
        <v>20.399999999999999</v>
      </c>
      <c r="D12" s="10">
        <v>20.5</v>
      </c>
      <c r="E12" t="s">
        <v>36</v>
      </c>
      <c r="F12" s="4">
        <v>18.5</v>
      </c>
      <c r="G12" s="4">
        <v>18.3</v>
      </c>
      <c r="H12" s="10">
        <v>18.399999999999999</v>
      </c>
      <c r="I12" t="s">
        <v>36</v>
      </c>
      <c r="J12" s="4">
        <v>20.399999999999999</v>
      </c>
      <c r="K12" s="4">
        <v>20.100000000000001</v>
      </c>
      <c r="L12" s="10">
        <v>20.2</v>
      </c>
      <c r="M12" t="s">
        <v>36</v>
      </c>
      <c r="N12" s="4">
        <v>19.899999999999999</v>
      </c>
      <c r="O12" s="4">
        <v>19.7</v>
      </c>
      <c r="P12" s="10">
        <v>19.8</v>
      </c>
      <c r="Q12" t="s">
        <v>36</v>
      </c>
      <c r="R12" s="4">
        <v>20.7</v>
      </c>
      <c r="S12" s="4">
        <v>20.6</v>
      </c>
      <c r="T12" s="10">
        <v>20.6</v>
      </c>
      <c r="U12" s="11">
        <f t="shared" si="0"/>
        <v>19.899999999999999</v>
      </c>
      <c r="V12" s="14">
        <f t="shared" si="1"/>
        <v>0.80000000000000071</v>
      </c>
      <c r="W12" t="s">
        <v>44</v>
      </c>
      <c r="X12" t="s">
        <v>331</v>
      </c>
      <c r="Y12" t="s">
        <v>339</v>
      </c>
      <c r="Z12" t="s">
        <v>351</v>
      </c>
      <c r="AA12" t="s">
        <v>363</v>
      </c>
      <c r="AB12" t="s">
        <v>374</v>
      </c>
    </row>
    <row r="13" spans="1:28" x14ac:dyDescent="0.35">
      <c r="U13" s="19" t="s">
        <v>103</v>
      </c>
      <c r="V13" s="30"/>
      <c r="X13" t="s">
        <v>324</v>
      </c>
      <c r="Y13" t="s">
        <v>120</v>
      </c>
      <c r="Z13" t="s">
        <v>348</v>
      </c>
      <c r="AA13" t="s">
        <v>361</v>
      </c>
      <c r="AB13" t="s">
        <v>327</v>
      </c>
    </row>
    <row r="14" spans="1:28" x14ac:dyDescent="0.35">
      <c r="A14" s="1" t="s">
        <v>27</v>
      </c>
      <c r="B14" s="2">
        <f>AVERAGE(B4:B12)</f>
        <v>20.577777777777772</v>
      </c>
      <c r="C14" s="2">
        <f t="shared" ref="C14:D14" si="2">AVERAGE(C4:C12)</f>
        <v>20.411111111111111</v>
      </c>
      <c r="D14" s="7">
        <f t="shared" si="2"/>
        <v>20.455555555555556</v>
      </c>
      <c r="E14" s="1" t="s">
        <v>27</v>
      </c>
      <c r="F14" s="2">
        <f>AVERAGE(F4:F12)</f>
        <v>18.655555555555551</v>
      </c>
      <c r="G14" s="2">
        <f t="shared" ref="G14:H14" si="3">AVERAGE(G4:G12)</f>
        <v>18.311111111111114</v>
      </c>
      <c r="H14" s="7">
        <f t="shared" si="3"/>
        <v>18.5</v>
      </c>
      <c r="I14" s="1" t="s">
        <v>27</v>
      </c>
      <c r="J14" s="2">
        <f>AVERAGE(J4:J12)</f>
        <v>20.344444444444445</v>
      </c>
      <c r="K14" s="2">
        <f t="shared" ref="K14:L14" si="4">AVERAGE(K4:K12)</f>
        <v>20.12222222222222</v>
      </c>
      <c r="L14" s="7">
        <f t="shared" si="4"/>
        <v>20.222222222222221</v>
      </c>
      <c r="M14" s="1" t="s">
        <v>27</v>
      </c>
      <c r="N14" s="2">
        <f>AVERAGE(N4:N12)</f>
        <v>19.855555555555558</v>
      </c>
      <c r="O14" s="2">
        <f t="shared" ref="O14:P14" si="5">AVERAGE(O4:O12)</f>
        <v>19.7</v>
      </c>
      <c r="P14" s="7">
        <f t="shared" si="5"/>
        <v>19.777777777777779</v>
      </c>
      <c r="Q14" s="1" t="s">
        <v>27</v>
      </c>
      <c r="R14" s="2">
        <f>AVERAGE(R4:R12)</f>
        <v>20.62222222222222</v>
      </c>
      <c r="S14" s="2">
        <f t="shared" ref="S14:T14" si="6">AVERAGE(S4:S12)</f>
        <v>20.477777777777774</v>
      </c>
      <c r="T14" s="7">
        <f t="shared" si="6"/>
        <v>20.533333333333331</v>
      </c>
      <c r="U14" s="11">
        <f>AVERAGE(T14,P14,K14,G14,C14)</f>
        <v>19.83111111111111</v>
      </c>
      <c r="V14" s="14">
        <f>_xlfn.STDEV.P(T14,P14,K14,G14,C14)</f>
        <v>0.80343091462047878</v>
      </c>
      <c r="X14" t="s">
        <v>325</v>
      </c>
      <c r="Y14" t="s">
        <v>281</v>
      </c>
      <c r="Z14" t="s">
        <v>349</v>
      </c>
      <c r="AA14" t="s">
        <v>359</v>
      </c>
      <c r="AB14" t="s">
        <v>325</v>
      </c>
    </row>
    <row r="15" spans="1:28" x14ac:dyDescent="0.35">
      <c r="A15" s="1" t="s">
        <v>25</v>
      </c>
      <c r="B15" s="3">
        <f>MAX(B4:B12)</f>
        <v>20.7</v>
      </c>
      <c r="C15" s="3">
        <f t="shared" ref="C15:D15" si="7">MAX(C4:C12)</f>
        <v>20.5</v>
      </c>
      <c r="D15" s="8">
        <f t="shared" si="7"/>
        <v>20.5</v>
      </c>
      <c r="E15" s="1" t="s">
        <v>25</v>
      </c>
      <c r="F15" s="3">
        <f>MAX(F4:F12)</f>
        <v>18.8</v>
      </c>
      <c r="G15" s="3">
        <f t="shared" ref="G15:H15" si="8">MAX(G4:G12)</f>
        <v>18.399999999999999</v>
      </c>
      <c r="H15" s="8">
        <f t="shared" si="8"/>
        <v>18.600000000000001</v>
      </c>
      <c r="I15" s="1" t="s">
        <v>25</v>
      </c>
      <c r="J15" s="3">
        <f>MAX(J4:J12)</f>
        <v>20.5</v>
      </c>
      <c r="K15" s="3">
        <f t="shared" ref="K15:L15" si="9">MAX(K4:K12)</f>
        <v>20.2</v>
      </c>
      <c r="L15" s="8">
        <f t="shared" si="9"/>
        <v>20.3</v>
      </c>
      <c r="M15" s="1" t="s">
        <v>25</v>
      </c>
      <c r="N15" s="3">
        <f>MAX(N4:N12)</f>
        <v>19.899999999999999</v>
      </c>
      <c r="O15" s="3">
        <f t="shared" ref="O15:P15" si="10">MAX(O4:O12)</f>
        <v>19.8</v>
      </c>
      <c r="P15" s="8">
        <f t="shared" si="10"/>
        <v>19.8</v>
      </c>
      <c r="Q15" s="1" t="s">
        <v>25</v>
      </c>
      <c r="R15" s="3">
        <f>MAX(R4:R12)</f>
        <v>20.7</v>
      </c>
      <c r="S15" s="3">
        <f t="shared" ref="S15:T15" si="11">MAX(S4:S12)</f>
        <v>20.6</v>
      </c>
      <c r="T15" s="8">
        <f t="shared" si="11"/>
        <v>20.7</v>
      </c>
      <c r="U15" s="13">
        <f>MAX(T15,P15,K15,G15,C15)</f>
        <v>20.7</v>
      </c>
      <c r="V15" s="13"/>
      <c r="X15" t="s">
        <v>332</v>
      </c>
      <c r="Y15" t="s">
        <v>340</v>
      </c>
      <c r="Z15" t="s">
        <v>352</v>
      </c>
      <c r="AA15" t="s">
        <v>364</v>
      </c>
      <c r="AB15" t="s">
        <v>375</v>
      </c>
    </row>
    <row r="16" spans="1:28" x14ac:dyDescent="0.35">
      <c r="A16" s="1" t="s">
        <v>26</v>
      </c>
      <c r="B16" s="3">
        <f>MIN(B4:B12)</f>
        <v>20.5</v>
      </c>
      <c r="C16" s="3">
        <f t="shared" ref="C16:D16" si="12">MIN(C4:C12)</f>
        <v>20.3</v>
      </c>
      <c r="D16" s="8">
        <f t="shared" si="12"/>
        <v>20.399999999999999</v>
      </c>
      <c r="E16" s="1" t="s">
        <v>26</v>
      </c>
      <c r="F16" s="3">
        <f>MIN(F4:F12)</f>
        <v>18.5</v>
      </c>
      <c r="G16" s="3">
        <f t="shared" ref="G16:H16" si="13">MIN(G4:G12)</f>
        <v>18.2</v>
      </c>
      <c r="H16" s="8">
        <f t="shared" si="13"/>
        <v>18.399999999999999</v>
      </c>
      <c r="I16" s="1" t="s">
        <v>26</v>
      </c>
      <c r="J16" s="3">
        <f>MIN(J4:J12)</f>
        <v>20.2</v>
      </c>
      <c r="K16" s="3">
        <f t="shared" ref="K16:L16" si="14">MIN(K4:K12)</f>
        <v>20.100000000000001</v>
      </c>
      <c r="L16" s="8">
        <f t="shared" si="14"/>
        <v>20.2</v>
      </c>
      <c r="M16" s="1" t="s">
        <v>26</v>
      </c>
      <c r="N16" s="3">
        <f>MIN(N4:N12)</f>
        <v>19.8</v>
      </c>
      <c r="O16" s="3">
        <f t="shared" ref="O16:P16" si="15">MIN(O4:O12)</f>
        <v>19.600000000000001</v>
      </c>
      <c r="P16" s="8">
        <f t="shared" si="15"/>
        <v>19.7</v>
      </c>
      <c r="Q16" s="1" t="s">
        <v>26</v>
      </c>
      <c r="R16" s="3">
        <f>MIN(R4:R12)</f>
        <v>20.5</v>
      </c>
      <c r="S16" s="3">
        <f t="shared" ref="S16:T16" si="16">MIN(S4:S12)</f>
        <v>20.3</v>
      </c>
      <c r="T16" s="8">
        <f t="shared" si="16"/>
        <v>20.399999999999999</v>
      </c>
      <c r="U16" s="13">
        <f>MIN(T16,P16,K16,G16,C16)</f>
        <v>18.2</v>
      </c>
      <c r="V16" s="13"/>
      <c r="X16" t="s">
        <v>327</v>
      </c>
      <c r="Y16" t="s">
        <v>316</v>
      </c>
      <c r="Z16" t="s">
        <v>348</v>
      </c>
      <c r="AA16" t="s">
        <v>358</v>
      </c>
      <c r="AB16" t="s">
        <v>327</v>
      </c>
    </row>
    <row r="17" spans="1:28" x14ac:dyDescent="0.35">
      <c r="A17" s="1" t="s">
        <v>37</v>
      </c>
      <c r="B17" s="3">
        <f>B15-B16</f>
        <v>0.19999999999999929</v>
      </c>
      <c r="C17" s="3">
        <f t="shared" ref="C17:D17" si="17">C15-C16</f>
        <v>0.19999999999999929</v>
      </c>
      <c r="D17" s="8">
        <f t="shared" si="17"/>
        <v>0.10000000000000142</v>
      </c>
      <c r="E17" s="1" t="s">
        <v>37</v>
      </c>
      <c r="F17" s="3">
        <f>F15-F16</f>
        <v>0.30000000000000071</v>
      </c>
      <c r="G17" s="3">
        <f t="shared" ref="G17:H17" si="18">G15-G16</f>
        <v>0.19999999999999929</v>
      </c>
      <c r="H17" s="8">
        <f t="shared" si="18"/>
        <v>0.20000000000000284</v>
      </c>
      <c r="I17" s="1" t="s">
        <v>37</v>
      </c>
      <c r="J17" s="3">
        <f>J15-J16</f>
        <v>0.30000000000000071</v>
      </c>
      <c r="K17" s="3">
        <f t="shared" ref="K17:L17" si="19">K15-K16</f>
        <v>9.9999999999997868E-2</v>
      </c>
      <c r="L17" s="8">
        <f t="shared" si="19"/>
        <v>0.10000000000000142</v>
      </c>
      <c r="M17" s="1" t="s">
        <v>37</v>
      </c>
      <c r="N17" s="3">
        <f>N15-N16</f>
        <v>9.9999999999997868E-2</v>
      </c>
      <c r="O17" s="3">
        <f t="shared" ref="O17:P17" si="20">O15-O16</f>
        <v>0.19999999999999929</v>
      </c>
      <c r="P17" s="8">
        <f t="shared" si="20"/>
        <v>0.10000000000000142</v>
      </c>
      <c r="Q17" s="1" t="s">
        <v>37</v>
      </c>
      <c r="R17" s="3">
        <f>R15-R16</f>
        <v>0.19999999999999929</v>
      </c>
      <c r="S17" s="3">
        <f t="shared" ref="S17:T17" si="21">S15-S16</f>
        <v>0.30000000000000071</v>
      </c>
      <c r="T17" s="8">
        <f t="shared" si="21"/>
        <v>0.30000000000000071</v>
      </c>
      <c r="U17" s="18">
        <f>AVERAGE(C17,G17,K17,P17,T17)</f>
        <v>0.17999999999999972</v>
      </c>
      <c r="V17" s="13"/>
      <c r="X17" t="s">
        <v>330</v>
      </c>
      <c r="Y17" t="s">
        <v>281</v>
      </c>
      <c r="Z17" t="s">
        <v>349</v>
      </c>
      <c r="AA17" t="s">
        <v>359</v>
      </c>
      <c r="AB17" t="s">
        <v>330</v>
      </c>
    </row>
    <row r="18" spans="1:28" x14ac:dyDescent="0.35">
      <c r="X18" t="s">
        <v>333</v>
      </c>
      <c r="Y18" t="s">
        <v>341</v>
      </c>
      <c r="Z18" t="s">
        <v>189</v>
      </c>
      <c r="AA18" t="s">
        <v>365</v>
      </c>
      <c r="AB18" t="s">
        <v>333</v>
      </c>
    </row>
    <row r="19" spans="1:28" x14ac:dyDescent="0.35">
      <c r="X19" t="s">
        <v>327</v>
      </c>
      <c r="Y19" t="s">
        <v>316</v>
      </c>
      <c r="Z19" t="s">
        <v>348</v>
      </c>
      <c r="AA19" t="s">
        <v>361</v>
      </c>
      <c r="AB19" t="s">
        <v>329</v>
      </c>
    </row>
    <row r="20" spans="1:28" x14ac:dyDescent="0.35">
      <c r="X20" t="s">
        <v>325</v>
      </c>
      <c r="Y20" t="s">
        <v>121</v>
      </c>
      <c r="Z20" t="s">
        <v>349</v>
      </c>
      <c r="AA20" t="s">
        <v>359</v>
      </c>
      <c r="AB20" t="s">
        <v>376</v>
      </c>
    </row>
    <row r="21" spans="1:28" x14ac:dyDescent="0.35">
      <c r="X21" t="s">
        <v>334</v>
      </c>
      <c r="Y21" t="s">
        <v>153</v>
      </c>
      <c r="Z21" t="s">
        <v>353</v>
      </c>
      <c r="AA21" t="s">
        <v>366</v>
      </c>
      <c r="AB21" t="s">
        <v>334</v>
      </c>
    </row>
    <row r="22" spans="1:28" x14ac:dyDescent="0.35">
      <c r="X22" t="s">
        <v>329</v>
      </c>
      <c r="Y22" t="s">
        <v>227</v>
      </c>
      <c r="Z22" t="s">
        <v>345</v>
      </c>
      <c r="AA22" t="s">
        <v>361</v>
      </c>
      <c r="AB22" t="s">
        <v>329</v>
      </c>
    </row>
    <row r="23" spans="1:28" x14ac:dyDescent="0.35">
      <c r="X23" t="s">
        <v>330</v>
      </c>
      <c r="Y23" t="s">
        <v>121</v>
      </c>
      <c r="Z23" t="s">
        <v>346</v>
      </c>
      <c r="AA23" t="s">
        <v>359</v>
      </c>
      <c r="AB23" t="s">
        <v>330</v>
      </c>
    </row>
    <row r="24" spans="1:28" x14ac:dyDescent="0.35">
      <c r="X24" t="s">
        <v>335</v>
      </c>
      <c r="Y24" t="s">
        <v>122</v>
      </c>
      <c r="Z24" t="s">
        <v>354</v>
      </c>
      <c r="AA24" t="s">
        <v>367</v>
      </c>
      <c r="AB24" t="s">
        <v>377</v>
      </c>
    </row>
    <row r="25" spans="1:28" x14ac:dyDescent="0.35">
      <c r="X25" t="s">
        <v>329</v>
      </c>
      <c r="Y25" t="s">
        <v>120</v>
      </c>
      <c r="Z25" t="s">
        <v>348</v>
      </c>
      <c r="AA25" t="s">
        <v>204</v>
      </c>
      <c r="AB25" t="s">
        <v>372</v>
      </c>
    </row>
    <row r="26" spans="1:28" x14ac:dyDescent="0.35">
      <c r="X26" t="s">
        <v>330</v>
      </c>
      <c r="Y26" t="s">
        <v>118</v>
      </c>
      <c r="Z26" t="s">
        <v>349</v>
      </c>
      <c r="AA26" t="s">
        <v>213</v>
      </c>
      <c r="AB26" t="s">
        <v>376</v>
      </c>
    </row>
    <row r="27" spans="1:28" x14ac:dyDescent="0.35">
      <c r="X27" t="s">
        <v>336</v>
      </c>
      <c r="Y27" t="s">
        <v>342</v>
      </c>
      <c r="Z27" t="s">
        <v>355</v>
      </c>
      <c r="AA27" t="s">
        <v>368</v>
      </c>
      <c r="AB27" t="s">
        <v>336</v>
      </c>
    </row>
    <row r="28" spans="1:28" x14ac:dyDescent="0.35">
      <c r="X28" t="s">
        <v>327</v>
      </c>
      <c r="Y28" t="s">
        <v>120</v>
      </c>
      <c r="Z28" t="s">
        <v>348</v>
      </c>
      <c r="AA28" t="s">
        <v>361</v>
      </c>
      <c r="AB28" t="s">
        <v>372</v>
      </c>
    </row>
    <row r="29" spans="1:28" x14ac:dyDescent="0.35">
      <c r="X29" t="s">
        <v>330</v>
      </c>
      <c r="Y29" t="s">
        <v>118</v>
      </c>
      <c r="Z29" t="s">
        <v>349</v>
      </c>
      <c r="AA29" t="s">
        <v>359</v>
      </c>
      <c r="AB29" t="s">
        <v>376</v>
      </c>
    </row>
  </sheetData>
  <mergeCells count="2">
    <mergeCell ref="U3:V3"/>
    <mergeCell ref="U13:V13"/>
  </mergeCells>
  <conditionalFormatting sqref="D4:D1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 T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workbookViewId="0">
      <selection activeCell="U3" sqref="U3:V17"/>
    </sheetView>
  </sheetViews>
  <sheetFormatPr defaultRowHeight="14.5" x14ac:dyDescent="0.35"/>
  <cols>
    <col min="1" max="1" width="7.453125" customWidth="1"/>
    <col min="2" max="3" width="5.36328125" bestFit="1" customWidth="1"/>
    <col min="4" max="4" width="7.54296875" bestFit="1" customWidth="1"/>
    <col min="5" max="5" width="7.81640625" customWidth="1"/>
    <col min="6" max="7" width="5.36328125" bestFit="1" customWidth="1"/>
    <col min="8" max="8" width="7.54296875" bestFit="1" customWidth="1"/>
    <col min="9" max="9" width="7.453125" customWidth="1"/>
    <col min="10" max="11" width="5.36328125" bestFit="1" customWidth="1"/>
    <col min="12" max="12" width="7.54296875" bestFit="1" customWidth="1"/>
    <col min="13" max="13" width="7.26953125" customWidth="1"/>
    <col min="14" max="15" width="5.36328125" bestFit="1" customWidth="1"/>
    <col min="16" max="16" width="7.54296875" bestFit="1" customWidth="1"/>
    <col min="17" max="17" width="7.36328125" customWidth="1"/>
    <col min="18" max="19" width="5.36328125" bestFit="1" customWidth="1"/>
    <col min="20" max="20" width="7.54296875" bestFit="1" customWidth="1"/>
    <col min="21" max="21" width="9.7265625" customWidth="1"/>
    <col min="22" max="22" width="9.54296875" customWidth="1"/>
    <col min="23" max="23" width="10.90625" bestFit="1" customWidth="1"/>
    <col min="24" max="28" width="18.36328125" bestFit="1" customWidth="1"/>
  </cols>
  <sheetData>
    <row r="1" spans="1:28" x14ac:dyDescent="0.35">
      <c r="A1" t="s">
        <v>289</v>
      </c>
      <c r="D1" s="6"/>
      <c r="E1" t="s">
        <v>297</v>
      </c>
      <c r="H1" s="6"/>
      <c r="I1" t="s">
        <v>305</v>
      </c>
      <c r="L1" s="6"/>
      <c r="M1" t="s">
        <v>314</v>
      </c>
      <c r="P1" s="6"/>
      <c r="Q1" t="s">
        <v>322</v>
      </c>
      <c r="T1" s="6"/>
      <c r="W1" s="6"/>
      <c r="X1" t="s">
        <v>289</v>
      </c>
      <c r="Y1" t="s">
        <v>297</v>
      </c>
      <c r="Z1" t="s">
        <v>305</v>
      </c>
      <c r="AA1" t="s">
        <v>314</v>
      </c>
      <c r="AB1" t="s">
        <v>322</v>
      </c>
    </row>
    <row r="2" spans="1:28" x14ac:dyDescent="0.35">
      <c r="D2" s="6"/>
      <c r="H2" s="6"/>
      <c r="L2" s="6"/>
      <c r="P2" s="6"/>
      <c r="T2" s="6"/>
      <c r="W2" s="6"/>
      <c r="X2" t="s">
        <v>0</v>
      </c>
      <c r="Y2" t="s">
        <v>0</v>
      </c>
      <c r="Z2" t="s">
        <v>0</v>
      </c>
      <c r="AA2" t="s">
        <v>0</v>
      </c>
      <c r="AB2" t="s">
        <v>0</v>
      </c>
    </row>
    <row r="3" spans="1:28" x14ac:dyDescent="0.35">
      <c r="B3" t="s">
        <v>25</v>
      </c>
      <c r="C3" t="s">
        <v>26</v>
      </c>
      <c r="D3" s="6" t="s">
        <v>27</v>
      </c>
      <c r="F3" t="s">
        <v>25</v>
      </c>
      <c r="G3" t="s">
        <v>26</v>
      </c>
      <c r="H3" s="6" t="s">
        <v>27</v>
      </c>
      <c r="J3" t="s">
        <v>25</v>
      </c>
      <c r="K3" t="s">
        <v>26</v>
      </c>
      <c r="L3" s="6" t="s">
        <v>27</v>
      </c>
      <c r="N3" t="s">
        <v>25</v>
      </c>
      <c r="O3" t="s">
        <v>26</v>
      </c>
      <c r="P3" s="6" t="s">
        <v>27</v>
      </c>
      <c r="R3" t="s">
        <v>25</v>
      </c>
      <c r="S3" t="s">
        <v>26</v>
      </c>
      <c r="T3" s="6" t="s">
        <v>27</v>
      </c>
      <c r="U3" s="28" t="s">
        <v>199</v>
      </c>
      <c r="V3" s="29"/>
      <c r="X3" t="s">
        <v>272</v>
      </c>
      <c r="Y3" t="s">
        <v>290</v>
      </c>
      <c r="Z3" t="s">
        <v>298</v>
      </c>
      <c r="AA3" t="s">
        <v>126</v>
      </c>
      <c r="AB3" t="s">
        <v>315</v>
      </c>
    </row>
    <row r="4" spans="1:28" x14ac:dyDescent="0.35">
      <c r="A4" t="s">
        <v>28</v>
      </c>
      <c r="B4" s="4">
        <v>18.7</v>
      </c>
      <c r="C4" s="4">
        <v>18.3</v>
      </c>
      <c r="D4" s="10">
        <v>18.5</v>
      </c>
      <c r="E4" t="s">
        <v>28</v>
      </c>
      <c r="F4" s="4">
        <v>18.3</v>
      </c>
      <c r="G4" s="4">
        <v>18</v>
      </c>
      <c r="H4" s="10">
        <v>18.100000000000001</v>
      </c>
      <c r="I4" t="s">
        <v>28</v>
      </c>
      <c r="J4" s="4">
        <v>18.399999999999999</v>
      </c>
      <c r="K4" s="4">
        <v>17.899999999999999</v>
      </c>
      <c r="L4" s="10">
        <v>18</v>
      </c>
      <c r="M4" t="s">
        <v>28</v>
      </c>
      <c r="N4" s="4">
        <v>17.3</v>
      </c>
      <c r="O4" s="4">
        <v>16.600000000000001</v>
      </c>
      <c r="P4" s="10">
        <v>16.8</v>
      </c>
      <c r="Q4" t="s">
        <v>28</v>
      </c>
      <c r="R4" s="4">
        <v>18.8</v>
      </c>
      <c r="S4" s="4">
        <v>18.399999999999999</v>
      </c>
      <c r="T4" s="10">
        <v>18.7</v>
      </c>
      <c r="U4" s="11">
        <f>AVERAGE(D4,H4,L4,P4,T4)</f>
        <v>18.020000000000003</v>
      </c>
      <c r="V4" s="14">
        <f>_xlfn.STDEV.P(D4,H4,L4,P4,T4)</f>
        <v>0.66151341634164873</v>
      </c>
      <c r="W4" t="s">
        <v>38</v>
      </c>
      <c r="X4" t="s">
        <v>120</v>
      </c>
      <c r="Y4" t="s">
        <v>111</v>
      </c>
      <c r="Z4" t="s">
        <v>221</v>
      </c>
      <c r="AA4" t="s">
        <v>238</v>
      </c>
      <c r="AB4" t="s">
        <v>316</v>
      </c>
    </row>
    <row r="5" spans="1:28" x14ac:dyDescent="0.35">
      <c r="A5" t="s">
        <v>29</v>
      </c>
      <c r="B5" s="4">
        <v>18.8</v>
      </c>
      <c r="C5" s="4">
        <v>18.600000000000001</v>
      </c>
      <c r="D5" s="10">
        <v>18.7</v>
      </c>
      <c r="E5" t="s">
        <v>29</v>
      </c>
      <c r="F5" s="4">
        <v>18.600000000000001</v>
      </c>
      <c r="G5" s="4">
        <v>18.3</v>
      </c>
      <c r="H5" s="10">
        <v>18.5</v>
      </c>
      <c r="I5" t="s">
        <v>29</v>
      </c>
      <c r="J5" s="4">
        <v>18.100000000000001</v>
      </c>
      <c r="K5" s="4">
        <v>17.899999999999999</v>
      </c>
      <c r="L5" s="10">
        <v>18</v>
      </c>
      <c r="M5" t="s">
        <v>29</v>
      </c>
      <c r="N5" s="4">
        <v>16.7</v>
      </c>
      <c r="O5" s="4">
        <v>16.399999999999999</v>
      </c>
      <c r="P5" s="10">
        <v>16.600000000000001</v>
      </c>
      <c r="Q5" t="s">
        <v>29</v>
      </c>
      <c r="R5" s="4">
        <v>19</v>
      </c>
      <c r="S5" s="4">
        <v>18.7</v>
      </c>
      <c r="T5" s="10">
        <v>18.8</v>
      </c>
      <c r="U5" s="11">
        <f t="shared" ref="U5:U12" si="0">AVERAGE(D5,H5,L5,P5,T5)</f>
        <v>18.12</v>
      </c>
      <c r="V5" s="14">
        <f t="shared" ref="V5:V12" si="1">_xlfn.STDEV.P(D5,H5,L5,P5,T5)</f>
        <v>0.80845531725630893</v>
      </c>
      <c r="W5" t="s">
        <v>39</v>
      </c>
      <c r="X5" t="s">
        <v>121</v>
      </c>
      <c r="Y5" t="s">
        <v>116</v>
      </c>
      <c r="Z5" t="s">
        <v>229</v>
      </c>
      <c r="AA5" t="s">
        <v>306</v>
      </c>
      <c r="AB5" t="s">
        <v>275</v>
      </c>
    </row>
    <row r="6" spans="1:28" x14ac:dyDescent="0.35">
      <c r="A6" t="s">
        <v>30</v>
      </c>
      <c r="B6" s="4">
        <v>19</v>
      </c>
      <c r="C6" s="4">
        <v>18.7</v>
      </c>
      <c r="D6" s="10">
        <v>18.899999999999999</v>
      </c>
      <c r="E6" t="s">
        <v>30</v>
      </c>
      <c r="F6" s="4">
        <v>18.600000000000001</v>
      </c>
      <c r="G6" s="4">
        <v>18.2</v>
      </c>
      <c r="H6" s="10">
        <v>18.5</v>
      </c>
      <c r="I6" t="s">
        <v>30</v>
      </c>
      <c r="J6" s="4">
        <v>18.2</v>
      </c>
      <c r="K6" s="4">
        <v>18</v>
      </c>
      <c r="L6" s="10">
        <v>18</v>
      </c>
      <c r="M6" t="s">
        <v>30</v>
      </c>
      <c r="N6" s="4">
        <v>16.8</v>
      </c>
      <c r="O6" s="4">
        <v>16.600000000000001</v>
      </c>
      <c r="P6" s="10">
        <v>16.7</v>
      </c>
      <c r="Q6" t="s">
        <v>30</v>
      </c>
      <c r="R6" s="4">
        <v>18.899999999999999</v>
      </c>
      <c r="S6" s="4">
        <v>18.7</v>
      </c>
      <c r="T6" s="10">
        <v>18.8</v>
      </c>
      <c r="U6" s="11">
        <f t="shared" si="0"/>
        <v>18.18</v>
      </c>
      <c r="V6" s="14">
        <f t="shared" si="1"/>
        <v>0.80349237706402676</v>
      </c>
      <c r="W6" t="s">
        <v>40</v>
      </c>
      <c r="X6" t="s">
        <v>273</v>
      </c>
      <c r="Y6" t="s">
        <v>291</v>
      </c>
      <c r="Z6" t="s">
        <v>299</v>
      </c>
      <c r="AA6" t="s">
        <v>232</v>
      </c>
      <c r="AB6" t="s">
        <v>317</v>
      </c>
    </row>
    <row r="7" spans="1:28" x14ac:dyDescent="0.35">
      <c r="A7" t="s">
        <v>31</v>
      </c>
      <c r="B7" s="4">
        <v>18.899999999999999</v>
      </c>
      <c r="C7" s="4">
        <v>18.5</v>
      </c>
      <c r="D7" s="10">
        <v>18.600000000000001</v>
      </c>
      <c r="E7" t="s">
        <v>31</v>
      </c>
      <c r="F7" s="4">
        <v>18.399999999999999</v>
      </c>
      <c r="G7" s="4">
        <v>18.100000000000001</v>
      </c>
      <c r="H7" s="10">
        <v>18.2</v>
      </c>
      <c r="I7" t="s">
        <v>31</v>
      </c>
      <c r="J7" s="4">
        <v>18.100000000000001</v>
      </c>
      <c r="K7" s="4">
        <v>17.899999999999999</v>
      </c>
      <c r="L7" s="10">
        <v>18</v>
      </c>
      <c r="M7" t="s">
        <v>31</v>
      </c>
      <c r="N7" s="4">
        <v>16.7</v>
      </c>
      <c r="O7" s="4">
        <v>16.600000000000001</v>
      </c>
      <c r="P7" s="10">
        <v>16.600000000000001</v>
      </c>
      <c r="Q7" t="s">
        <v>31</v>
      </c>
      <c r="R7" s="4">
        <v>19.7</v>
      </c>
      <c r="S7" s="4">
        <v>18.8</v>
      </c>
      <c r="T7" s="10">
        <v>19</v>
      </c>
      <c r="U7" s="11">
        <f t="shared" si="0"/>
        <v>18.080000000000002</v>
      </c>
      <c r="V7" s="14">
        <f t="shared" si="1"/>
        <v>0.81584312217484511</v>
      </c>
      <c r="W7" t="s">
        <v>41</v>
      </c>
      <c r="X7" t="s">
        <v>274</v>
      </c>
      <c r="Y7" t="s">
        <v>120</v>
      </c>
      <c r="Z7" t="s">
        <v>221</v>
      </c>
      <c r="AA7" t="s">
        <v>154</v>
      </c>
      <c r="AB7" t="s">
        <v>277</v>
      </c>
    </row>
    <row r="8" spans="1:28" x14ac:dyDescent="0.35">
      <c r="A8" t="s">
        <v>32</v>
      </c>
      <c r="B8" s="4">
        <v>19.100000000000001</v>
      </c>
      <c r="C8" s="4">
        <v>18.3</v>
      </c>
      <c r="D8" s="10">
        <v>18.5</v>
      </c>
      <c r="E8" t="s">
        <v>32</v>
      </c>
      <c r="F8" s="4">
        <v>18.899999999999999</v>
      </c>
      <c r="G8" s="4">
        <v>18.2</v>
      </c>
      <c r="H8" s="10">
        <v>18.399999999999999</v>
      </c>
      <c r="I8" t="s">
        <v>32</v>
      </c>
      <c r="J8" s="4">
        <v>18.600000000000001</v>
      </c>
      <c r="K8" s="4">
        <v>18</v>
      </c>
      <c r="L8" s="10">
        <v>18.2</v>
      </c>
      <c r="M8" t="s">
        <v>32</v>
      </c>
      <c r="N8" s="4">
        <v>17.8</v>
      </c>
      <c r="O8" s="4">
        <v>16.600000000000001</v>
      </c>
      <c r="P8" s="10">
        <v>16.899999999999999</v>
      </c>
      <c r="Q8" t="s">
        <v>32</v>
      </c>
      <c r="R8" s="4">
        <v>19</v>
      </c>
      <c r="S8" s="4">
        <v>18.7</v>
      </c>
      <c r="T8" s="10">
        <v>18.8</v>
      </c>
      <c r="U8" s="11">
        <f t="shared" si="0"/>
        <v>18.16</v>
      </c>
      <c r="V8" s="14">
        <f t="shared" si="1"/>
        <v>0.65909028213136378</v>
      </c>
      <c r="W8" t="s">
        <v>42</v>
      </c>
      <c r="X8" t="s">
        <v>275</v>
      </c>
      <c r="Y8" t="s">
        <v>121</v>
      </c>
      <c r="Z8" t="s">
        <v>229</v>
      </c>
      <c r="AA8" t="s">
        <v>152</v>
      </c>
      <c r="AB8" t="s">
        <v>286</v>
      </c>
    </row>
    <row r="9" spans="1:28" x14ac:dyDescent="0.35">
      <c r="A9" t="s">
        <v>33</v>
      </c>
      <c r="B9" s="4">
        <v>19</v>
      </c>
      <c r="C9" s="4">
        <v>18.8</v>
      </c>
      <c r="D9" s="10">
        <v>18.899999999999999</v>
      </c>
      <c r="E9" t="s">
        <v>33</v>
      </c>
      <c r="F9" s="4">
        <v>18.5</v>
      </c>
      <c r="G9" s="4">
        <v>18.2</v>
      </c>
      <c r="H9" s="10">
        <v>18.3</v>
      </c>
      <c r="I9" t="s">
        <v>33</v>
      </c>
      <c r="J9" s="4">
        <v>18.100000000000001</v>
      </c>
      <c r="K9" s="4">
        <v>18</v>
      </c>
      <c r="L9" s="10">
        <v>18</v>
      </c>
      <c r="M9" t="s">
        <v>33</v>
      </c>
      <c r="N9" s="4">
        <v>17.100000000000001</v>
      </c>
      <c r="O9" s="4">
        <v>16.5</v>
      </c>
      <c r="P9" s="10">
        <v>16.600000000000001</v>
      </c>
      <c r="Q9" t="s">
        <v>33</v>
      </c>
      <c r="R9" s="4">
        <v>19.100000000000001</v>
      </c>
      <c r="S9" s="4">
        <v>18.8</v>
      </c>
      <c r="T9" s="10">
        <v>18.899999999999999</v>
      </c>
      <c r="U9" s="11">
        <f t="shared" si="0"/>
        <v>18.140000000000004</v>
      </c>
      <c r="V9" s="14">
        <f t="shared" si="1"/>
        <v>0.84522186436461666</v>
      </c>
      <c r="W9" t="s">
        <v>43</v>
      </c>
      <c r="X9" t="s">
        <v>276</v>
      </c>
      <c r="Y9" t="s">
        <v>132</v>
      </c>
      <c r="Z9" t="s">
        <v>300</v>
      </c>
      <c r="AA9" t="s">
        <v>307</v>
      </c>
      <c r="AB9" t="s">
        <v>318</v>
      </c>
    </row>
    <row r="10" spans="1:28" x14ac:dyDescent="0.35">
      <c r="A10" t="s">
        <v>34</v>
      </c>
      <c r="B10" s="4">
        <v>19.100000000000001</v>
      </c>
      <c r="C10" s="4">
        <v>18.7</v>
      </c>
      <c r="D10" s="10">
        <v>18.8</v>
      </c>
      <c r="E10" t="s">
        <v>34</v>
      </c>
      <c r="F10" s="4">
        <v>18.8</v>
      </c>
      <c r="G10" s="4">
        <v>18.5</v>
      </c>
      <c r="H10" s="10">
        <v>18.600000000000001</v>
      </c>
      <c r="I10" t="s">
        <v>34</v>
      </c>
      <c r="J10" s="4">
        <v>18.399999999999999</v>
      </c>
      <c r="K10" s="4">
        <v>18</v>
      </c>
      <c r="L10" s="10">
        <v>18.2</v>
      </c>
      <c r="M10" t="s">
        <v>34</v>
      </c>
      <c r="N10" s="4">
        <v>17.5</v>
      </c>
      <c r="O10" s="4">
        <v>16.5</v>
      </c>
      <c r="P10" s="10">
        <v>17</v>
      </c>
      <c r="Q10" t="s">
        <v>34</v>
      </c>
      <c r="R10" s="4">
        <v>19.100000000000001</v>
      </c>
      <c r="S10" s="4">
        <v>18.8</v>
      </c>
      <c r="T10" s="10">
        <v>18.899999999999999</v>
      </c>
      <c r="U10" s="11">
        <f t="shared" si="0"/>
        <v>18.3</v>
      </c>
      <c r="V10" s="14">
        <f t="shared" si="1"/>
        <v>0.69282032302755103</v>
      </c>
      <c r="W10" t="s">
        <v>45</v>
      </c>
      <c r="X10" t="s">
        <v>277</v>
      </c>
      <c r="Y10" t="s">
        <v>227</v>
      </c>
      <c r="Z10" t="s">
        <v>111</v>
      </c>
      <c r="AA10" t="s">
        <v>238</v>
      </c>
      <c r="AB10" t="s">
        <v>277</v>
      </c>
    </row>
    <row r="11" spans="1:28" x14ac:dyDescent="0.35">
      <c r="A11" t="s">
        <v>35</v>
      </c>
      <c r="B11" s="4">
        <v>19</v>
      </c>
      <c r="C11" s="4">
        <v>18.5</v>
      </c>
      <c r="D11" s="10">
        <v>18.8</v>
      </c>
      <c r="E11" t="s">
        <v>35</v>
      </c>
      <c r="F11" s="4">
        <v>18.7</v>
      </c>
      <c r="G11" s="4">
        <v>18.2</v>
      </c>
      <c r="H11" s="10">
        <v>18.5</v>
      </c>
      <c r="I11" t="s">
        <v>35</v>
      </c>
      <c r="J11" s="4">
        <v>18.3</v>
      </c>
      <c r="K11" s="4">
        <v>17.899999999999999</v>
      </c>
      <c r="L11" s="10">
        <v>18</v>
      </c>
      <c r="M11" t="s">
        <v>35</v>
      </c>
      <c r="N11" s="4">
        <v>17.3</v>
      </c>
      <c r="O11" s="4">
        <v>16.8</v>
      </c>
      <c r="P11" s="10">
        <v>17</v>
      </c>
      <c r="Q11" t="s">
        <v>35</v>
      </c>
      <c r="R11" s="4">
        <v>19</v>
      </c>
      <c r="S11" s="4">
        <v>18.8</v>
      </c>
      <c r="T11" s="10">
        <v>18.899999999999999</v>
      </c>
      <c r="U11" s="11">
        <f t="shared" si="0"/>
        <v>18.239999999999998</v>
      </c>
      <c r="V11" s="14">
        <f t="shared" si="1"/>
        <v>0.69455021416741336</v>
      </c>
      <c r="W11" t="s">
        <v>46</v>
      </c>
      <c r="X11" t="s">
        <v>278</v>
      </c>
      <c r="Y11" t="s">
        <v>121</v>
      </c>
      <c r="Z11" t="s">
        <v>229</v>
      </c>
      <c r="AA11" t="s">
        <v>155</v>
      </c>
      <c r="AB11" t="s">
        <v>286</v>
      </c>
    </row>
    <row r="12" spans="1:28" x14ac:dyDescent="0.35">
      <c r="A12" t="s">
        <v>36</v>
      </c>
      <c r="B12" s="4">
        <v>19</v>
      </c>
      <c r="C12" s="4">
        <v>18.7</v>
      </c>
      <c r="D12" s="10">
        <v>18.899999999999999</v>
      </c>
      <c r="E12" t="s">
        <v>36</v>
      </c>
      <c r="F12" s="4">
        <v>18.8</v>
      </c>
      <c r="G12" s="4">
        <v>18.100000000000001</v>
      </c>
      <c r="H12" s="10">
        <v>18.5</v>
      </c>
      <c r="I12" t="s">
        <v>36</v>
      </c>
      <c r="J12" s="4">
        <v>18.8</v>
      </c>
      <c r="K12" s="4">
        <v>18</v>
      </c>
      <c r="L12" s="10">
        <v>18.2</v>
      </c>
      <c r="M12" t="s">
        <v>36</v>
      </c>
      <c r="N12" s="4">
        <v>17</v>
      </c>
      <c r="O12" s="4">
        <v>16.7</v>
      </c>
      <c r="P12" s="10">
        <v>16.8</v>
      </c>
      <c r="Q12" t="s">
        <v>36</v>
      </c>
      <c r="R12" s="4">
        <v>18.899999999999999</v>
      </c>
      <c r="S12" s="4">
        <v>18.7</v>
      </c>
      <c r="T12" s="10">
        <v>18.8</v>
      </c>
      <c r="U12" s="11">
        <f t="shared" si="0"/>
        <v>18.239999999999998</v>
      </c>
      <c r="V12" s="14">
        <f t="shared" si="1"/>
        <v>0.76052613367326138</v>
      </c>
      <c r="W12" t="s">
        <v>44</v>
      </c>
      <c r="X12" t="s">
        <v>279</v>
      </c>
      <c r="Y12" t="s">
        <v>292</v>
      </c>
      <c r="Z12" t="s">
        <v>301</v>
      </c>
      <c r="AA12" t="s">
        <v>308</v>
      </c>
      <c r="AB12" t="s">
        <v>208</v>
      </c>
    </row>
    <row r="13" spans="1:28" x14ac:dyDescent="0.35">
      <c r="D13" s="6"/>
      <c r="H13" s="6"/>
      <c r="L13" s="6"/>
      <c r="P13" s="6"/>
      <c r="T13" s="6"/>
      <c r="U13" s="19" t="s">
        <v>103</v>
      </c>
      <c r="V13" s="30"/>
      <c r="W13" s="16"/>
      <c r="X13" t="s">
        <v>280</v>
      </c>
      <c r="Y13" t="s">
        <v>108</v>
      </c>
      <c r="Z13" t="s">
        <v>221</v>
      </c>
      <c r="AA13" t="s">
        <v>238</v>
      </c>
      <c r="AB13" t="s">
        <v>284</v>
      </c>
    </row>
    <row r="14" spans="1:28" x14ac:dyDescent="0.35">
      <c r="A14" s="1" t="s">
        <v>27</v>
      </c>
      <c r="B14" s="2">
        <f>AVERAGE(B4:B12)</f>
        <v>18.955555555555556</v>
      </c>
      <c r="C14" s="2">
        <f t="shared" ref="C14:D14" si="2">AVERAGE(C4:C12)</f>
        <v>18.566666666666666</v>
      </c>
      <c r="D14" s="7">
        <f t="shared" si="2"/>
        <v>18.733333333333334</v>
      </c>
      <c r="E14" s="1" t="s">
        <v>27</v>
      </c>
      <c r="F14" s="2">
        <f>AVERAGE(F4:F12)</f>
        <v>18.622222222222224</v>
      </c>
      <c r="G14" s="2">
        <f t="shared" ref="G14:H14" si="3">AVERAGE(G4:G12)</f>
        <v>18.2</v>
      </c>
      <c r="H14" s="7">
        <f t="shared" si="3"/>
        <v>18.399999999999999</v>
      </c>
      <c r="I14" s="1" t="s">
        <v>27</v>
      </c>
      <c r="J14" s="2">
        <f>AVERAGE(J4:J12)</f>
        <v>18.333333333333336</v>
      </c>
      <c r="K14" s="2">
        <f t="shared" ref="K14:L14" si="4">AVERAGE(K4:K12)</f>
        <v>17.955555555555556</v>
      </c>
      <c r="L14" s="7">
        <f t="shared" si="4"/>
        <v>18.066666666666666</v>
      </c>
      <c r="M14" s="1" t="s">
        <v>27</v>
      </c>
      <c r="N14" s="2">
        <f>AVERAGE(N4:N12)</f>
        <v>17.133333333333336</v>
      </c>
      <c r="O14" s="2">
        <f t="shared" ref="O14:P14" si="5">AVERAGE(O4:O12)</f>
        <v>16.588888888888889</v>
      </c>
      <c r="P14" s="7">
        <f t="shared" si="5"/>
        <v>16.777777777777782</v>
      </c>
      <c r="Q14" s="1" t="s">
        <v>27</v>
      </c>
      <c r="R14" s="2">
        <f>AVERAGE(R4:R12)</f>
        <v>19.055555555555557</v>
      </c>
      <c r="S14" s="2">
        <f t="shared" ref="S14:T14" si="6">AVERAGE(S4:S12)</f>
        <v>18.711111111111112</v>
      </c>
      <c r="T14" s="7">
        <f t="shared" si="6"/>
        <v>18.844444444444449</v>
      </c>
      <c r="U14" s="11">
        <f>AVERAGE(T14,P14,K14,G14,C14)</f>
        <v>18.068888888888889</v>
      </c>
      <c r="V14" s="14">
        <f>_xlfn.STDEV.P(T14,P14,K14,G14,C14)</f>
        <v>0.71362057214436669</v>
      </c>
      <c r="W14" s="17"/>
      <c r="X14" t="s">
        <v>281</v>
      </c>
      <c r="Y14" t="s">
        <v>109</v>
      </c>
      <c r="Z14" t="s">
        <v>229</v>
      </c>
      <c r="AA14" t="s">
        <v>152</v>
      </c>
      <c r="AB14" t="s">
        <v>319</v>
      </c>
    </row>
    <row r="15" spans="1:28" x14ac:dyDescent="0.35">
      <c r="A15" s="1" t="s">
        <v>25</v>
      </c>
      <c r="B15" s="3">
        <f>MAX(B4:B12)</f>
        <v>19.100000000000001</v>
      </c>
      <c r="C15" s="3">
        <f t="shared" ref="C15:D15" si="7">MAX(C4:C12)</f>
        <v>18.8</v>
      </c>
      <c r="D15" s="8">
        <f t="shared" si="7"/>
        <v>18.899999999999999</v>
      </c>
      <c r="E15" s="1" t="s">
        <v>25</v>
      </c>
      <c r="F15" s="3">
        <f>MAX(F4:F12)</f>
        <v>18.899999999999999</v>
      </c>
      <c r="G15" s="3">
        <f t="shared" ref="G15:H15" si="8">MAX(G4:G12)</f>
        <v>18.5</v>
      </c>
      <c r="H15" s="8">
        <f t="shared" si="8"/>
        <v>18.600000000000001</v>
      </c>
      <c r="I15" s="1" t="s">
        <v>25</v>
      </c>
      <c r="J15" s="3">
        <f>MAX(J4:J12)</f>
        <v>18.8</v>
      </c>
      <c r="K15" s="3">
        <f t="shared" ref="K15:L15" si="9">MAX(K4:K12)</f>
        <v>18</v>
      </c>
      <c r="L15" s="8">
        <f t="shared" si="9"/>
        <v>18.2</v>
      </c>
      <c r="M15" s="1" t="s">
        <v>25</v>
      </c>
      <c r="N15" s="3">
        <f>MAX(N4:N12)</f>
        <v>17.8</v>
      </c>
      <c r="O15" s="3">
        <f t="shared" ref="O15:P15" si="10">MAX(O4:O12)</f>
        <v>16.8</v>
      </c>
      <c r="P15" s="8">
        <f t="shared" si="10"/>
        <v>17</v>
      </c>
      <c r="Q15" s="1" t="s">
        <v>25</v>
      </c>
      <c r="R15" s="3">
        <f>MAX(R4:R12)</f>
        <v>19.7</v>
      </c>
      <c r="S15" s="3">
        <f t="shared" ref="S15:T15" si="11">MAX(S4:S12)</f>
        <v>18.8</v>
      </c>
      <c r="T15" s="8">
        <f t="shared" si="11"/>
        <v>19</v>
      </c>
      <c r="U15" s="13">
        <f>MAX(T15,P15,K15,G15,C15)</f>
        <v>19</v>
      </c>
      <c r="V15" s="13"/>
      <c r="W15" s="17"/>
      <c r="X15" t="s">
        <v>282</v>
      </c>
      <c r="Y15" t="s">
        <v>293</v>
      </c>
      <c r="Z15" t="s">
        <v>302</v>
      </c>
      <c r="AA15" t="s">
        <v>309</v>
      </c>
      <c r="AB15" t="s">
        <v>320</v>
      </c>
    </row>
    <row r="16" spans="1:28" x14ac:dyDescent="0.35">
      <c r="A16" s="1" t="s">
        <v>26</v>
      </c>
      <c r="B16" s="3">
        <f>MIN(B4:B12)</f>
        <v>18.7</v>
      </c>
      <c r="C16" s="3">
        <f t="shared" ref="C16:D16" si="12">MIN(C4:C12)</f>
        <v>18.3</v>
      </c>
      <c r="D16" s="8">
        <f t="shared" si="12"/>
        <v>18.5</v>
      </c>
      <c r="E16" s="1" t="s">
        <v>26</v>
      </c>
      <c r="F16" s="3">
        <f>MIN(F4:F12)</f>
        <v>18.3</v>
      </c>
      <c r="G16" s="3">
        <f t="shared" ref="G16:H16" si="13">MIN(G4:G12)</f>
        <v>18</v>
      </c>
      <c r="H16" s="8">
        <f t="shared" si="13"/>
        <v>18.100000000000001</v>
      </c>
      <c r="I16" s="1" t="s">
        <v>26</v>
      </c>
      <c r="J16" s="3">
        <f>MIN(J4:J12)</f>
        <v>18.100000000000001</v>
      </c>
      <c r="K16" s="3">
        <f t="shared" ref="K16:L16" si="14">MIN(K4:K12)</f>
        <v>17.899999999999999</v>
      </c>
      <c r="L16" s="8">
        <f t="shared" si="14"/>
        <v>18</v>
      </c>
      <c r="M16" s="1" t="s">
        <v>26</v>
      </c>
      <c r="N16" s="3">
        <f>MIN(N4:N12)</f>
        <v>16.7</v>
      </c>
      <c r="O16" s="3">
        <f t="shared" ref="O16:P16" si="15">MIN(O4:O12)</f>
        <v>16.399999999999999</v>
      </c>
      <c r="P16" s="8">
        <f t="shared" si="15"/>
        <v>16.600000000000001</v>
      </c>
      <c r="Q16" s="1" t="s">
        <v>26</v>
      </c>
      <c r="R16" s="3">
        <f>MIN(R4:R12)</f>
        <v>18.8</v>
      </c>
      <c r="S16" s="3">
        <f t="shared" ref="S16:T16" si="16">MIN(S4:S12)</f>
        <v>18.399999999999999</v>
      </c>
      <c r="T16" s="8">
        <f t="shared" si="16"/>
        <v>18.7</v>
      </c>
      <c r="U16" s="13">
        <f>MIN(T16,P16,K16,G16,C16)</f>
        <v>16.600000000000001</v>
      </c>
      <c r="V16" s="13"/>
      <c r="W16" s="17"/>
      <c r="X16" t="s">
        <v>120</v>
      </c>
      <c r="Y16" t="s">
        <v>227</v>
      </c>
      <c r="Z16" t="s">
        <v>111</v>
      </c>
      <c r="AA16" t="s">
        <v>238</v>
      </c>
      <c r="AB16" t="s">
        <v>277</v>
      </c>
    </row>
    <row r="17" spans="1:28" x14ac:dyDescent="0.35">
      <c r="A17" s="1" t="s">
        <v>37</v>
      </c>
      <c r="B17" s="3">
        <f>B15-B16</f>
        <v>0.40000000000000213</v>
      </c>
      <c r="C17" s="3">
        <f t="shared" ref="C17:D17" si="17">C15-C16</f>
        <v>0.5</v>
      </c>
      <c r="D17" s="8">
        <f t="shared" si="17"/>
        <v>0.39999999999999858</v>
      </c>
      <c r="E17" s="1" t="s">
        <v>37</v>
      </c>
      <c r="F17" s="3">
        <f>F15-F16</f>
        <v>0.59999999999999787</v>
      </c>
      <c r="G17" s="3">
        <f t="shared" ref="G17:H17" si="18">G15-G16</f>
        <v>0.5</v>
      </c>
      <c r="H17" s="8">
        <f t="shared" si="18"/>
        <v>0.5</v>
      </c>
      <c r="I17" s="1" t="s">
        <v>37</v>
      </c>
      <c r="J17" s="3">
        <f>J15-J16</f>
        <v>0.69999999999999929</v>
      </c>
      <c r="K17" s="3">
        <f t="shared" ref="K17:L17" si="19">K15-K16</f>
        <v>0.10000000000000142</v>
      </c>
      <c r="L17" s="8">
        <f t="shared" si="19"/>
        <v>0.19999999999999929</v>
      </c>
      <c r="M17" s="1" t="s">
        <v>37</v>
      </c>
      <c r="N17" s="3">
        <f>N15-N16</f>
        <v>1.1000000000000014</v>
      </c>
      <c r="O17" s="3">
        <f t="shared" ref="O17:P17" si="20">O15-O16</f>
        <v>0.40000000000000213</v>
      </c>
      <c r="P17" s="8">
        <f t="shared" si="20"/>
        <v>0.39999999999999858</v>
      </c>
      <c r="Q17" s="1" t="s">
        <v>37</v>
      </c>
      <c r="R17" s="3">
        <f>R15-R16</f>
        <v>0.89999999999999858</v>
      </c>
      <c r="S17" s="3">
        <f t="shared" ref="S17:T17" si="21">S15-S16</f>
        <v>0.40000000000000213</v>
      </c>
      <c r="T17" s="8">
        <f t="shared" si="21"/>
        <v>0.30000000000000071</v>
      </c>
      <c r="U17" s="18">
        <f>AVERAGE(C17,G17,K17,P17,T17)</f>
        <v>0.36000000000000015</v>
      </c>
      <c r="V17" s="13"/>
      <c r="W17" s="17"/>
      <c r="X17" t="s">
        <v>121</v>
      </c>
      <c r="Y17" t="s">
        <v>118</v>
      </c>
      <c r="Z17" t="s">
        <v>109</v>
      </c>
      <c r="AA17" t="s">
        <v>190</v>
      </c>
      <c r="AB17" t="s">
        <v>286</v>
      </c>
    </row>
    <row r="18" spans="1:28" x14ac:dyDescent="0.35">
      <c r="X18" t="s">
        <v>283</v>
      </c>
      <c r="Y18" t="s">
        <v>294</v>
      </c>
      <c r="Z18" t="s">
        <v>140</v>
      </c>
      <c r="AA18" t="s">
        <v>310</v>
      </c>
      <c r="AB18" t="s">
        <v>117</v>
      </c>
    </row>
    <row r="19" spans="1:28" x14ac:dyDescent="0.35">
      <c r="X19" t="s">
        <v>284</v>
      </c>
      <c r="Y19" t="s">
        <v>227</v>
      </c>
      <c r="Z19" t="s">
        <v>111</v>
      </c>
      <c r="AA19" t="s">
        <v>234</v>
      </c>
      <c r="AB19" t="s">
        <v>284</v>
      </c>
    </row>
    <row r="20" spans="1:28" x14ac:dyDescent="0.35">
      <c r="X20" t="s">
        <v>278</v>
      </c>
      <c r="Y20" t="s">
        <v>225</v>
      </c>
      <c r="Z20" t="s">
        <v>229</v>
      </c>
      <c r="AA20" t="s">
        <v>152</v>
      </c>
      <c r="AB20" t="s">
        <v>278</v>
      </c>
    </row>
    <row r="21" spans="1:28" x14ac:dyDescent="0.35">
      <c r="X21" t="s">
        <v>285</v>
      </c>
      <c r="Y21" t="s">
        <v>295</v>
      </c>
      <c r="Z21" t="s">
        <v>303</v>
      </c>
      <c r="AA21" t="s">
        <v>311</v>
      </c>
      <c r="AB21" t="s">
        <v>285</v>
      </c>
    </row>
    <row r="22" spans="1:28" x14ac:dyDescent="0.35">
      <c r="X22" t="s">
        <v>277</v>
      </c>
      <c r="Y22" t="s">
        <v>280</v>
      </c>
      <c r="Z22" t="s">
        <v>111</v>
      </c>
      <c r="AA22" t="s">
        <v>234</v>
      </c>
      <c r="AB22" t="s">
        <v>284</v>
      </c>
    </row>
    <row r="23" spans="1:28" x14ac:dyDescent="0.35">
      <c r="X23" t="s">
        <v>286</v>
      </c>
      <c r="Y23" t="s">
        <v>281</v>
      </c>
      <c r="Z23" t="s">
        <v>109</v>
      </c>
      <c r="AA23" t="s">
        <v>158</v>
      </c>
      <c r="AB23" t="s">
        <v>278</v>
      </c>
    </row>
    <row r="24" spans="1:28" x14ac:dyDescent="0.35">
      <c r="X24" t="s">
        <v>287</v>
      </c>
      <c r="Y24" t="s">
        <v>226</v>
      </c>
      <c r="Z24" t="s">
        <v>304</v>
      </c>
      <c r="AA24" t="s">
        <v>312</v>
      </c>
      <c r="AB24" t="s">
        <v>287</v>
      </c>
    </row>
    <row r="25" spans="1:28" x14ac:dyDescent="0.35">
      <c r="X25" t="s">
        <v>280</v>
      </c>
      <c r="Y25" t="s">
        <v>227</v>
      </c>
      <c r="Z25" t="s">
        <v>221</v>
      </c>
      <c r="AA25" t="s">
        <v>156</v>
      </c>
      <c r="AB25" t="s">
        <v>284</v>
      </c>
    </row>
    <row r="26" spans="1:28" x14ac:dyDescent="0.35">
      <c r="X26" t="s">
        <v>286</v>
      </c>
      <c r="Y26" t="s">
        <v>121</v>
      </c>
      <c r="Z26" t="s">
        <v>229</v>
      </c>
      <c r="AA26" t="s">
        <v>158</v>
      </c>
      <c r="AB26" t="s">
        <v>278</v>
      </c>
    </row>
    <row r="27" spans="1:28" x14ac:dyDescent="0.35">
      <c r="X27" t="s">
        <v>288</v>
      </c>
      <c r="Y27" t="s">
        <v>296</v>
      </c>
      <c r="Z27" t="s">
        <v>296</v>
      </c>
      <c r="AA27" t="s">
        <v>313</v>
      </c>
      <c r="AB27" t="s">
        <v>321</v>
      </c>
    </row>
    <row r="28" spans="1:28" x14ac:dyDescent="0.35">
      <c r="X28" t="s">
        <v>277</v>
      </c>
      <c r="Y28" t="s">
        <v>108</v>
      </c>
      <c r="Z28" t="s">
        <v>111</v>
      </c>
      <c r="AA28" t="s">
        <v>240</v>
      </c>
      <c r="AB28" t="s">
        <v>277</v>
      </c>
    </row>
    <row r="29" spans="1:28" x14ac:dyDescent="0.35">
      <c r="X29" t="s">
        <v>278</v>
      </c>
      <c r="Y29" t="s">
        <v>121</v>
      </c>
      <c r="Z29" t="s">
        <v>109</v>
      </c>
      <c r="AA29" t="s">
        <v>306</v>
      </c>
      <c r="AB29" t="s">
        <v>286</v>
      </c>
    </row>
  </sheetData>
  <mergeCells count="2">
    <mergeCell ref="U3:V3"/>
    <mergeCell ref="U13:V13"/>
  </mergeCells>
  <conditionalFormatting sqref="D1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 T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workbookViewId="0">
      <selection activeCell="O22" sqref="O22"/>
    </sheetView>
  </sheetViews>
  <sheetFormatPr defaultRowHeight="14.5" x14ac:dyDescent="0.35"/>
  <cols>
    <col min="1" max="1" width="7.54296875" bestFit="1" customWidth="1"/>
    <col min="2" max="3" width="5.36328125" bestFit="1" customWidth="1"/>
    <col min="4" max="5" width="7.54296875" bestFit="1" customWidth="1"/>
    <col min="6" max="7" width="5.36328125" bestFit="1" customWidth="1"/>
    <col min="8" max="9" width="7.54296875" bestFit="1" customWidth="1"/>
    <col min="10" max="11" width="5.36328125" bestFit="1" customWidth="1"/>
    <col min="12" max="13" width="7.54296875" bestFit="1" customWidth="1"/>
    <col min="14" max="15" width="5.36328125" bestFit="1" customWidth="1"/>
    <col min="16" max="17" width="7.54296875" bestFit="1" customWidth="1"/>
    <col min="18" max="19" width="5.36328125" bestFit="1" customWidth="1"/>
    <col min="20" max="20" width="7.54296875" bestFit="1" customWidth="1"/>
    <col min="22" max="22" width="10.453125" customWidth="1"/>
    <col min="23" max="23" width="10.90625" bestFit="1" customWidth="1"/>
    <col min="24" max="26" width="18.36328125" bestFit="1" customWidth="1"/>
    <col min="28" max="28" width="18.36328125" bestFit="1" customWidth="1"/>
  </cols>
  <sheetData>
    <row r="1" spans="1:28" x14ac:dyDescent="0.35">
      <c r="X1" t="s">
        <v>218</v>
      </c>
      <c r="Y1" t="s">
        <v>230</v>
      </c>
      <c r="Z1" t="s">
        <v>242</v>
      </c>
      <c r="AA1" t="s">
        <v>253</v>
      </c>
      <c r="AB1" t="s">
        <v>266</v>
      </c>
    </row>
    <row r="2" spans="1:28" x14ac:dyDescent="0.35">
      <c r="X2" t="s">
        <v>0</v>
      </c>
      <c r="Y2" t="s">
        <v>0</v>
      </c>
      <c r="Z2" t="s">
        <v>0</v>
      </c>
      <c r="AA2" t="s">
        <v>0</v>
      </c>
      <c r="AB2" t="s">
        <v>0</v>
      </c>
    </row>
    <row r="3" spans="1:28" x14ac:dyDescent="0.35">
      <c r="B3" t="s">
        <v>25</v>
      </c>
      <c r="C3" t="s">
        <v>26</v>
      </c>
      <c r="D3" s="6" t="s">
        <v>27</v>
      </c>
      <c r="F3" t="s">
        <v>25</v>
      </c>
      <c r="G3" t="s">
        <v>26</v>
      </c>
      <c r="H3" s="6" t="s">
        <v>27</v>
      </c>
      <c r="J3" t="s">
        <v>25</v>
      </c>
      <c r="K3" t="s">
        <v>26</v>
      </c>
      <c r="L3" s="6" t="s">
        <v>27</v>
      </c>
      <c r="N3" t="s">
        <v>25</v>
      </c>
      <c r="O3" t="s">
        <v>26</v>
      </c>
      <c r="P3" s="6" t="s">
        <v>27</v>
      </c>
      <c r="R3" t="s">
        <v>25</v>
      </c>
      <c r="S3" t="s">
        <v>26</v>
      </c>
      <c r="T3" s="6" t="s">
        <v>27</v>
      </c>
      <c r="U3" s="28" t="s">
        <v>199</v>
      </c>
      <c r="V3" s="29"/>
      <c r="X3" t="s">
        <v>200</v>
      </c>
      <c r="Y3" t="s">
        <v>219</v>
      </c>
      <c r="Z3" t="s">
        <v>231</v>
      </c>
      <c r="AA3" t="s">
        <v>243</v>
      </c>
      <c r="AB3" t="s">
        <v>254</v>
      </c>
    </row>
    <row r="4" spans="1:28" x14ac:dyDescent="0.35">
      <c r="A4" t="s">
        <v>28</v>
      </c>
      <c r="B4" s="4">
        <v>19.8</v>
      </c>
      <c r="C4" s="4">
        <v>19.2</v>
      </c>
      <c r="D4" s="4">
        <v>19.5</v>
      </c>
      <c r="E4" t="s">
        <v>28</v>
      </c>
      <c r="F4" s="4">
        <v>17.899999999999999</v>
      </c>
      <c r="G4" s="4">
        <v>17.7</v>
      </c>
      <c r="H4" s="4">
        <v>17.8</v>
      </c>
      <c r="I4" t="s">
        <v>28</v>
      </c>
      <c r="J4" s="4">
        <v>16.7</v>
      </c>
      <c r="K4" s="4">
        <v>16.2</v>
      </c>
      <c r="L4" s="4">
        <v>16.3</v>
      </c>
      <c r="M4" t="s">
        <v>28</v>
      </c>
      <c r="N4" s="4">
        <v>17.399999999999999</v>
      </c>
      <c r="O4" s="4">
        <v>17.100000000000001</v>
      </c>
      <c r="P4" s="4">
        <v>17.3</v>
      </c>
      <c r="Q4" t="s">
        <v>28</v>
      </c>
      <c r="R4" s="4">
        <v>16.399999999999999</v>
      </c>
      <c r="S4" s="4">
        <v>15.7</v>
      </c>
      <c r="T4" s="4">
        <v>16</v>
      </c>
      <c r="U4" s="11">
        <f>AVERAGE(D4,H4,L4,P4,T4)</f>
        <v>17.38</v>
      </c>
      <c r="V4" s="14">
        <f>_xlfn.STDEV.P(D4,H4,L4,P4,T4)</f>
        <v>1.2448293055676347</v>
      </c>
      <c r="W4" t="s">
        <v>38</v>
      </c>
      <c r="X4" t="s">
        <v>201</v>
      </c>
      <c r="Y4" t="s">
        <v>113</v>
      </c>
      <c r="Z4" t="s">
        <v>149</v>
      </c>
      <c r="AA4" t="s">
        <v>105</v>
      </c>
      <c r="AB4" t="s">
        <v>178</v>
      </c>
    </row>
    <row r="5" spans="1:28" x14ac:dyDescent="0.35">
      <c r="A5" t="s">
        <v>29</v>
      </c>
      <c r="B5" s="4">
        <v>19.7</v>
      </c>
      <c r="C5" s="4">
        <v>19.600000000000001</v>
      </c>
      <c r="D5" s="4">
        <v>19.600000000000001</v>
      </c>
      <c r="E5" t="s">
        <v>29</v>
      </c>
      <c r="F5" s="4">
        <v>18.2</v>
      </c>
      <c r="G5" s="4">
        <v>17.899999999999999</v>
      </c>
      <c r="H5" s="4">
        <v>17.899999999999999</v>
      </c>
      <c r="I5" t="s">
        <v>29</v>
      </c>
      <c r="J5" s="4">
        <v>16.7</v>
      </c>
      <c r="K5" s="4">
        <v>16.399999999999999</v>
      </c>
      <c r="L5" s="4">
        <v>16.5</v>
      </c>
      <c r="M5" t="s">
        <v>29</v>
      </c>
      <c r="N5" s="4">
        <v>17.899999999999999</v>
      </c>
      <c r="O5" s="4">
        <v>17.3</v>
      </c>
      <c r="P5" s="4">
        <v>17.600000000000001</v>
      </c>
      <c r="Q5" t="s">
        <v>29</v>
      </c>
      <c r="R5" s="4">
        <v>16.2</v>
      </c>
      <c r="S5" s="4">
        <v>15.8</v>
      </c>
      <c r="T5" s="4">
        <v>16</v>
      </c>
      <c r="U5" s="11">
        <f t="shared" ref="U5:U12" si="0">AVERAGE(D5,H5,L5,P5,T5)</f>
        <v>17.52</v>
      </c>
      <c r="V5" s="14">
        <f t="shared" ref="V5:V12" si="1">_xlfn.STDEV.P(D5,H5,L5,P5,T5)</f>
        <v>1.2512393855693646</v>
      </c>
      <c r="W5" t="s">
        <v>39</v>
      </c>
      <c r="X5" t="s">
        <v>202</v>
      </c>
      <c r="Y5" t="s">
        <v>134</v>
      </c>
      <c r="Z5" t="s">
        <v>148</v>
      </c>
      <c r="AA5" t="s">
        <v>244</v>
      </c>
      <c r="AB5" t="s">
        <v>255</v>
      </c>
    </row>
    <row r="6" spans="1:28" x14ac:dyDescent="0.35">
      <c r="A6" t="s">
        <v>30</v>
      </c>
      <c r="B6" s="4">
        <v>19.899999999999999</v>
      </c>
      <c r="C6" s="4">
        <v>19.399999999999999</v>
      </c>
      <c r="D6" s="4">
        <v>19.600000000000001</v>
      </c>
      <c r="E6" t="s">
        <v>30</v>
      </c>
      <c r="F6" s="4">
        <v>18.600000000000001</v>
      </c>
      <c r="G6" s="4">
        <v>17.899999999999999</v>
      </c>
      <c r="H6" s="4">
        <v>18.2</v>
      </c>
      <c r="I6" t="s">
        <v>30</v>
      </c>
      <c r="J6" s="4">
        <v>16.899999999999999</v>
      </c>
      <c r="K6" s="4">
        <v>16.5</v>
      </c>
      <c r="L6" s="4">
        <v>16.600000000000001</v>
      </c>
      <c r="M6" t="s">
        <v>30</v>
      </c>
      <c r="N6" s="4">
        <v>17.8</v>
      </c>
      <c r="O6" s="4">
        <v>17.399999999999999</v>
      </c>
      <c r="P6" s="4">
        <v>17.600000000000001</v>
      </c>
      <c r="Q6" t="s">
        <v>30</v>
      </c>
      <c r="R6" s="4">
        <v>16.7</v>
      </c>
      <c r="S6" s="4">
        <v>15.8</v>
      </c>
      <c r="T6" s="4">
        <v>16.100000000000001</v>
      </c>
      <c r="U6" s="11">
        <f t="shared" si="0"/>
        <v>17.619999999999997</v>
      </c>
      <c r="V6" s="14">
        <f t="shared" si="1"/>
        <v>1.2335315156087419</v>
      </c>
      <c r="W6" t="s">
        <v>40</v>
      </c>
      <c r="X6" t="s">
        <v>203</v>
      </c>
      <c r="Y6" t="s">
        <v>220</v>
      </c>
      <c r="Z6" t="s">
        <v>232</v>
      </c>
      <c r="AA6" t="s">
        <v>245</v>
      </c>
      <c r="AB6" t="s">
        <v>256</v>
      </c>
    </row>
    <row r="7" spans="1:28" x14ac:dyDescent="0.35">
      <c r="A7" t="s">
        <v>31</v>
      </c>
      <c r="B7" s="4">
        <v>19.7</v>
      </c>
      <c r="C7" s="4">
        <v>19.3</v>
      </c>
      <c r="D7" s="4">
        <v>19.5</v>
      </c>
      <c r="E7" t="s">
        <v>31</v>
      </c>
      <c r="F7" s="4">
        <v>18</v>
      </c>
      <c r="G7" s="4">
        <v>17.8</v>
      </c>
      <c r="H7" s="4">
        <v>17.899999999999999</v>
      </c>
      <c r="I7" t="s">
        <v>31</v>
      </c>
      <c r="J7" s="4">
        <v>16.8</v>
      </c>
      <c r="K7" s="4">
        <v>16.399999999999999</v>
      </c>
      <c r="L7" s="4">
        <v>16.600000000000001</v>
      </c>
      <c r="M7" t="s">
        <v>31</v>
      </c>
      <c r="N7" s="4">
        <v>17.899999999999999</v>
      </c>
      <c r="O7" s="4">
        <v>17.3</v>
      </c>
      <c r="P7" s="4">
        <v>17.600000000000001</v>
      </c>
      <c r="Q7" t="s">
        <v>31</v>
      </c>
      <c r="R7" s="4">
        <v>17</v>
      </c>
      <c r="S7" s="4">
        <v>15.8</v>
      </c>
      <c r="T7" s="4">
        <v>16.2</v>
      </c>
      <c r="U7" s="11">
        <f t="shared" si="0"/>
        <v>17.559999999999999</v>
      </c>
      <c r="V7" s="14">
        <f t="shared" si="1"/>
        <v>1.1534296684236971</v>
      </c>
      <c r="W7" t="s">
        <v>41</v>
      </c>
      <c r="X7" t="s">
        <v>204</v>
      </c>
      <c r="Y7" t="s">
        <v>221</v>
      </c>
      <c r="Z7" t="s">
        <v>154</v>
      </c>
      <c r="AA7" t="s">
        <v>246</v>
      </c>
      <c r="AB7" t="s">
        <v>257</v>
      </c>
    </row>
    <row r="8" spans="1:28" x14ac:dyDescent="0.35">
      <c r="A8" t="s">
        <v>32</v>
      </c>
      <c r="B8" s="4">
        <v>20.100000000000001</v>
      </c>
      <c r="C8" s="4">
        <v>19</v>
      </c>
      <c r="D8" s="4">
        <v>19.600000000000001</v>
      </c>
      <c r="E8" t="s">
        <v>32</v>
      </c>
      <c r="F8" s="4">
        <v>19.2</v>
      </c>
      <c r="G8" s="4">
        <v>17.899999999999999</v>
      </c>
      <c r="H8" s="4">
        <v>18.100000000000001</v>
      </c>
      <c r="I8" t="s">
        <v>32</v>
      </c>
      <c r="J8" s="4">
        <v>16.8</v>
      </c>
      <c r="K8" s="4">
        <v>16.399999999999999</v>
      </c>
      <c r="L8" s="4">
        <v>16.600000000000001</v>
      </c>
      <c r="M8" t="s">
        <v>32</v>
      </c>
      <c r="N8" s="4">
        <v>17.7</v>
      </c>
      <c r="O8" s="4">
        <v>17.2</v>
      </c>
      <c r="P8" s="4">
        <v>17.5</v>
      </c>
      <c r="Q8" t="s">
        <v>32</v>
      </c>
      <c r="R8" s="4">
        <v>16.3</v>
      </c>
      <c r="S8" s="4">
        <v>15.7</v>
      </c>
      <c r="T8" s="4">
        <v>16</v>
      </c>
      <c r="U8" s="11">
        <f t="shared" si="0"/>
        <v>17.560000000000002</v>
      </c>
      <c r="V8" s="14">
        <f t="shared" si="1"/>
        <v>1.2499599993599799</v>
      </c>
      <c r="W8" t="s">
        <v>42</v>
      </c>
      <c r="X8" t="s">
        <v>205</v>
      </c>
      <c r="Y8" t="s">
        <v>114</v>
      </c>
      <c r="Z8" t="s">
        <v>150</v>
      </c>
      <c r="AA8" t="s">
        <v>139</v>
      </c>
      <c r="AB8" t="s">
        <v>255</v>
      </c>
    </row>
    <row r="9" spans="1:28" x14ac:dyDescent="0.35">
      <c r="A9" t="s">
        <v>33</v>
      </c>
      <c r="B9" s="4">
        <v>19.8</v>
      </c>
      <c r="C9" s="4">
        <v>19.600000000000001</v>
      </c>
      <c r="D9" s="4">
        <v>19.7</v>
      </c>
      <c r="E9" t="s">
        <v>33</v>
      </c>
      <c r="F9" s="4">
        <v>17.899999999999999</v>
      </c>
      <c r="G9" s="4">
        <v>17.7</v>
      </c>
      <c r="H9" s="4">
        <v>17.8</v>
      </c>
      <c r="I9" t="s">
        <v>33</v>
      </c>
      <c r="J9" s="4">
        <v>16.8</v>
      </c>
      <c r="K9" s="4">
        <v>16.600000000000001</v>
      </c>
      <c r="L9" s="4">
        <v>16.7</v>
      </c>
      <c r="M9" t="s">
        <v>33</v>
      </c>
      <c r="N9" s="4">
        <v>17.899999999999999</v>
      </c>
      <c r="O9" s="4">
        <v>17.600000000000001</v>
      </c>
      <c r="P9" s="4">
        <v>17.8</v>
      </c>
      <c r="Q9" t="s">
        <v>33</v>
      </c>
      <c r="R9" s="4">
        <v>16.399999999999999</v>
      </c>
      <c r="S9" s="4">
        <v>15.8</v>
      </c>
      <c r="T9" s="4">
        <v>16.100000000000001</v>
      </c>
      <c r="U9" s="11">
        <f t="shared" si="0"/>
        <v>17.619999999999997</v>
      </c>
      <c r="V9" s="14">
        <f t="shared" si="1"/>
        <v>1.2286578042726131</v>
      </c>
      <c r="W9" t="s">
        <v>43</v>
      </c>
      <c r="X9" t="s">
        <v>206</v>
      </c>
      <c r="Y9" t="s">
        <v>132</v>
      </c>
      <c r="Z9" t="s">
        <v>233</v>
      </c>
      <c r="AA9" t="s">
        <v>247</v>
      </c>
      <c r="AB9" t="s">
        <v>258</v>
      </c>
    </row>
    <row r="10" spans="1:28" x14ac:dyDescent="0.35">
      <c r="A10" t="s">
        <v>34</v>
      </c>
      <c r="B10" s="4">
        <v>19.899999999999999</v>
      </c>
      <c r="C10" s="4">
        <v>19.5</v>
      </c>
      <c r="D10" s="4">
        <v>19.7</v>
      </c>
      <c r="E10" t="s">
        <v>34</v>
      </c>
      <c r="F10" s="4">
        <v>18.899999999999999</v>
      </c>
      <c r="G10" s="4">
        <v>18.100000000000001</v>
      </c>
      <c r="H10" s="4">
        <v>18.3</v>
      </c>
      <c r="I10" t="s">
        <v>34</v>
      </c>
      <c r="J10" s="4">
        <v>17</v>
      </c>
      <c r="K10" s="4">
        <v>16.7</v>
      </c>
      <c r="L10" s="4">
        <v>16.899999999999999</v>
      </c>
      <c r="M10" t="s">
        <v>34</v>
      </c>
      <c r="N10" s="4">
        <v>17.899999999999999</v>
      </c>
      <c r="O10" s="4">
        <v>17.5</v>
      </c>
      <c r="P10" s="4">
        <v>17.7</v>
      </c>
      <c r="Q10" t="s">
        <v>34</v>
      </c>
      <c r="R10" s="4">
        <v>16.3</v>
      </c>
      <c r="S10" s="4">
        <v>15.8</v>
      </c>
      <c r="T10" s="4">
        <v>16.100000000000001</v>
      </c>
      <c r="U10" s="11">
        <f t="shared" si="0"/>
        <v>17.739999999999998</v>
      </c>
      <c r="V10" s="14">
        <f t="shared" si="1"/>
        <v>1.228983319658977</v>
      </c>
      <c r="W10" t="s">
        <v>45</v>
      </c>
      <c r="X10" t="s">
        <v>207</v>
      </c>
      <c r="Y10" t="s">
        <v>221</v>
      </c>
      <c r="Z10" t="s">
        <v>234</v>
      </c>
      <c r="AA10" t="s">
        <v>130</v>
      </c>
      <c r="AB10" t="s">
        <v>257</v>
      </c>
    </row>
    <row r="11" spans="1:28" x14ac:dyDescent="0.35">
      <c r="A11" t="s">
        <v>35</v>
      </c>
      <c r="B11" s="4">
        <v>20</v>
      </c>
      <c r="C11" s="4">
        <v>19</v>
      </c>
      <c r="D11" s="4">
        <v>19.600000000000001</v>
      </c>
      <c r="E11" t="s">
        <v>35</v>
      </c>
      <c r="F11" s="4">
        <v>18.7</v>
      </c>
      <c r="G11" s="4">
        <v>18.2</v>
      </c>
      <c r="H11" s="4">
        <v>18.399999999999999</v>
      </c>
      <c r="I11" t="s">
        <v>35</v>
      </c>
      <c r="J11" s="4">
        <v>17</v>
      </c>
      <c r="K11" s="4">
        <v>16.399999999999999</v>
      </c>
      <c r="L11" s="4">
        <v>16.7</v>
      </c>
      <c r="M11" t="s">
        <v>35</v>
      </c>
      <c r="N11" s="4">
        <v>17.899999999999999</v>
      </c>
      <c r="O11" s="4">
        <v>17.5</v>
      </c>
      <c r="P11" s="4">
        <v>17.7</v>
      </c>
      <c r="Q11" t="s">
        <v>35</v>
      </c>
      <c r="R11" s="4">
        <v>16.5</v>
      </c>
      <c r="S11" s="4">
        <v>16</v>
      </c>
      <c r="T11" s="4">
        <v>16.3</v>
      </c>
      <c r="U11" s="11">
        <f t="shared" si="0"/>
        <v>17.740000000000002</v>
      </c>
      <c r="V11" s="14">
        <f t="shared" si="1"/>
        <v>1.1876026271442821</v>
      </c>
      <c r="W11" t="s">
        <v>46</v>
      </c>
      <c r="X11" t="s">
        <v>205</v>
      </c>
      <c r="Y11" t="s">
        <v>109</v>
      </c>
      <c r="Z11" t="s">
        <v>152</v>
      </c>
      <c r="AA11" t="s">
        <v>139</v>
      </c>
      <c r="AB11" t="s">
        <v>259</v>
      </c>
    </row>
    <row r="12" spans="1:28" x14ac:dyDescent="0.35">
      <c r="A12" t="s">
        <v>36</v>
      </c>
      <c r="B12" s="4">
        <v>19.7</v>
      </c>
      <c r="C12" s="4">
        <v>19.2</v>
      </c>
      <c r="D12" s="4">
        <v>19.5</v>
      </c>
      <c r="E12" t="s">
        <v>36</v>
      </c>
      <c r="F12" s="4">
        <v>18.100000000000001</v>
      </c>
      <c r="G12" s="4">
        <v>17.8</v>
      </c>
      <c r="H12" s="4">
        <v>18</v>
      </c>
      <c r="I12" t="s">
        <v>36</v>
      </c>
      <c r="J12" s="4">
        <v>17.399999999999999</v>
      </c>
      <c r="K12" s="4">
        <v>16.600000000000001</v>
      </c>
      <c r="L12" s="4">
        <v>16.899999999999999</v>
      </c>
      <c r="M12" t="s">
        <v>36</v>
      </c>
      <c r="N12" s="4">
        <v>17.899999999999999</v>
      </c>
      <c r="O12" s="4">
        <v>17.5</v>
      </c>
      <c r="P12" s="4">
        <v>17.7</v>
      </c>
      <c r="Q12" t="s">
        <v>36</v>
      </c>
      <c r="R12" s="4">
        <v>16.3</v>
      </c>
      <c r="S12" s="4">
        <v>15.8</v>
      </c>
      <c r="T12" s="4">
        <v>16</v>
      </c>
      <c r="U12" s="11">
        <f t="shared" si="0"/>
        <v>17.619999999999997</v>
      </c>
      <c r="V12" s="14">
        <f t="shared" si="1"/>
        <v>1.1685888926393233</v>
      </c>
      <c r="W12" t="s">
        <v>44</v>
      </c>
      <c r="X12" t="s">
        <v>208</v>
      </c>
      <c r="Y12" t="s">
        <v>222</v>
      </c>
      <c r="Z12" t="s">
        <v>235</v>
      </c>
      <c r="AA12" t="s">
        <v>248</v>
      </c>
      <c r="AB12" t="s">
        <v>260</v>
      </c>
    </row>
    <row r="13" spans="1:28" x14ac:dyDescent="0.35">
      <c r="U13" s="19" t="s">
        <v>103</v>
      </c>
      <c r="V13" s="30"/>
      <c r="W13" s="16"/>
      <c r="X13" t="s">
        <v>209</v>
      </c>
      <c r="Y13" t="s">
        <v>124</v>
      </c>
      <c r="Z13" t="s">
        <v>154</v>
      </c>
      <c r="AA13" t="s">
        <v>246</v>
      </c>
      <c r="AB13" t="s">
        <v>257</v>
      </c>
    </row>
    <row r="14" spans="1:28" x14ac:dyDescent="0.35">
      <c r="A14" s="1" t="s">
        <v>27</v>
      </c>
      <c r="B14" s="2">
        <f>AVERAGE(B4:B12)</f>
        <v>19.844444444444441</v>
      </c>
      <c r="C14" s="2">
        <f t="shared" ref="C14:D14" si="2">AVERAGE(C4:C12)</f>
        <v>19.31111111111111</v>
      </c>
      <c r="D14" s="7">
        <f t="shared" si="2"/>
        <v>19.588888888888889</v>
      </c>
      <c r="E14" s="1" t="s">
        <v>27</v>
      </c>
      <c r="F14" s="2">
        <f>AVERAGE(F4:F12)</f>
        <v>18.388888888888886</v>
      </c>
      <c r="G14" s="2">
        <f t="shared" ref="G14:H14" si="3">AVERAGE(G4:G12)</f>
        <v>17.888888888888889</v>
      </c>
      <c r="H14" s="7">
        <f t="shared" si="3"/>
        <v>18.044444444444444</v>
      </c>
      <c r="I14" s="1" t="s">
        <v>27</v>
      </c>
      <c r="J14" s="2">
        <f>AVERAGE(J4:J12)</f>
        <v>16.899999999999999</v>
      </c>
      <c r="K14" s="2">
        <f t="shared" ref="K14:L14" si="4">AVERAGE(K4:K12)</f>
        <v>16.466666666666665</v>
      </c>
      <c r="L14" s="7">
        <f t="shared" si="4"/>
        <v>16.644444444444442</v>
      </c>
      <c r="M14" s="1" t="s">
        <v>27</v>
      </c>
      <c r="N14" s="2">
        <f>AVERAGE(N4:N12)</f>
        <v>17.811111111111114</v>
      </c>
      <c r="O14" s="2">
        <f t="shared" ref="O14:P14" si="5">AVERAGE(O4:O12)</f>
        <v>17.37777777777778</v>
      </c>
      <c r="P14" s="7">
        <f t="shared" si="5"/>
        <v>17.611111111111111</v>
      </c>
      <c r="Q14" s="1" t="s">
        <v>27</v>
      </c>
      <c r="R14" s="2">
        <f>AVERAGE(R4:R12)</f>
        <v>16.455555555555559</v>
      </c>
      <c r="S14" s="2">
        <f t="shared" ref="S14:T14" si="6">AVERAGE(S4:S12)</f>
        <v>15.799999999999999</v>
      </c>
      <c r="T14" s="7">
        <f t="shared" si="6"/>
        <v>16.088888888888889</v>
      </c>
      <c r="U14" s="11">
        <f>AVERAGE(T14,P14,K14,G14,C14)</f>
        <v>17.473333333333336</v>
      </c>
      <c r="V14" s="14">
        <f>_xlfn.STDEV.P(T14,P14,K14,G14,C14)</f>
        <v>1.140101793159467</v>
      </c>
      <c r="W14" s="17"/>
      <c r="X14" t="s">
        <v>202</v>
      </c>
      <c r="Y14" t="s">
        <v>114</v>
      </c>
      <c r="Z14" t="s">
        <v>152</v>
      </c>
      <c r="AA14" t="s">
        <v>139</v>
      </c>
      <c r="AB14" t="s">
        <v>48</v>
      </c>
    </row>
    <row r="15" spans="1:28" x14ac:dyDescent="0.35">
      <c r="A15" s="1" t="s">
        <v>25</v>
      </c>
      <c r="B15" s="3">
        <f>MAX(B4:B12)</f>
        <v>20.100000000000001</v>
      </c>
      <c r="C15" s="3">
        <f t="shared" ref="C15:D15" si="7">MAX(C4:C12)</f>
        <v>19.600000000000001</v>
      </c>
      <c r="D15" s="8">
        <f t="shared" si="7"/>
        <v>19.7</v>
      </c>
      <c r="E15" s="1" t="s">
        <v>25</v>
      </c>
      <c r="F15" s="3">
        <f>MAX(F4:F12)</f>
        <v>19.2</v>
      </c>
      <c r="G15" s="3">
        <f t="shared" ref="G15:H15" si="8">MAX(G4:G12)</f>
        <v>18.2</v>
      </c>
      <c r="H15" s="8">
        <f t="shared" si="8"/>
        <v>18.399999999999999</v>
      </c>
      <c r="I15" s="1" t="s">
        <v>25</v>
      </c>
      <c r="J15" s="3">
        <f>MAX(J4:J12)</f>
        <v>17.399999999999999</v>
      </c>
      <c r="K15" s="3">
        <f t="shared" ref="K15:L15" si="9">MAX(K4:K12)</f>
        <v>16.7</v>
      </c>
      <c r="L15" s="8">
        <f t="shared" si="9"/>
        <v>16.899999999999999</v>
      </c>
      <c r="M15" s="1" t="s">
        <v>25</v>
      </c>
      <c r="N15" s="3">
        <f>MAX(N4:N12)</f>
        <v>17.899999999999999</v>
      </c>
      <c r="O15" s="3">
        <f t="shared" ref="O15:P15" si="10">MAX(O4:O12)</f>
        <v>17.600000000000001</v>
      </c>
      <c r="P15" s="8">
        <f t="shared" si="10"/>
        <v>17.8</v>
      </c>
      <c r="Q15" s="1" t="s">
        <v>25</v>
      </c>
      <c r="R15" s="3">
        <f>MAX(R4:R12)</f>
        <v>17</v>
      </c>
      <c r="S15" s="3">
        <f t="shared" ref="S15:T15" si="11">MAX(S4:S12)</f>
        <v>16</v>
      </c>
      <c r="T15" s="8">
        <f t="shared" si="11"/>
        <v>16.3</v>
      </c>
      <c r="U15" s="13">
        <f>MAX(T15,P15,K15,G15,C15)</f>
        <v>19.600000000000001</v>
      </c>
      <c r="V15" s="13"/>
      <c r="W15" s="17"/>
      <c r="X15" t="s">
        <v>210</v>
      </c>
      <c r="Y15" t="s">
        <v>223</v>
      </c>
      <c r="Z15" t="s">
        <v>236</v>
      </c>
      <c r="AA15" t="s">
        <v>249</v>
      </c>
      <c r="AB15" t="s">
        <v>176</v>
      </c>
    </row>
    <row r="16" spans="1:28" x14ac:dyDescent="0.35">
      <c r="A16" s="1" t="s">
        <v>26</v>
      </c>
      <c r="B16" s="3">
        <f>MIN(B4:B12)</f>
        <v>19.7</v>
      </c>
      <c r="C16" s="3">
        <f t="shared" ref="C16:D16" si="12">MIN(C4:C12)</f>
        <v>19</v>
      </c>
      <c r="D16" s="8">
        <f t="shared" si="12"/>
        <v>19.5</v>
      </c>
      <c r="E16" s="1" t="s">
        <v>26</v>
      </c>
      <c r="F16" s="3">
        <f>MIN(F4:F12)</f>
        <v>17.899999999999999</v>
      </c>
      <c r="G16" s="3">
        <f t="shared" ref="G16:H16" si="13">MIN(G4:G12)</f>
        <v>17.7</v>
      </c>
      <c r="H16" s="8">
        <f t="shared" si="13"/>
        <v>17.8</v>
      </c>
      <c r="I16" s="1" t="s">
        <v>26</v>
      </c>
      <c r="J16" s="3">
        <f>MIN(J4:J12)</f>
        <v>16.7</v>
      </c>
      <c r="K16" s="3">
        <f t="shared" ref="K16:L16" si="14">MIN(K4:K12)</f>
        <v>16.2</v>
      </c>
      <c r="L16" s="8">
        <f t="shared" si="14"/>
        <v>16.3</v>
      </c>
      <c r="M16" s="1" t="s">
        <v>26</v>
      </c>
      <c r="N16" s="3">
        <f>MIN(N4:N12)</f>
        <v>17.399999999999999</v>
      </c>
      <c r="O16" s="3">
        <f t="shared" ref="O16:P16" si="15">MIN(O4:O12)</f>
        <v>17.100000000000001</v>
      </c>
      <c r="P16" s="8">
        <f t="shared" si="15"/>
        <v>17.3</v>
      </c>
      <c r="Q16" s="1" t="s">
        <v>26</v>
      </c>
      <c r="R16" s="3">
        <f>MIN(R4:R12)</f>
        <v>16.2</v>
      </c>
      <c r="S16" s="3">
        <f t="shared" ref="S16:T16" si="16">MIN(S4:S12)</f>
        <v>15.7</v>
      </c>
      <c r="T16" s="8">
        <f t="shared" si="16"/>
        <v>16</v>
      </c>
      <c r="U16" s="13">
        <f>MIN(T16,P16,K16,G16,C16)</f>
        <v>16</v>
      </c>
      <c r="V16" s="13"/>
      <c r="W16" s="17"/>
      <c r="X16" t="s">
        <v>211</v>
      </c>
      <c r="Y16" t="s">
        <v>221</v>
      </c>
      <c r="Z16" t="s">
        <v>154</v>
      </c>
      <c r="AA16" t="s">
        <v>138</v>
      </c>
      <c r="AB16" t="s">
        <v>178</v>
      </c>
    </row>
    <row r="17" spans="1:28" x14ac:dyDescent="0.35">
      <c r="A17" s="1" t="s">
        <v>37</v>
      </c>
      <c r="B17" s="3">
        <f>B15-B16</f>
        <v>0.40000000000000213</v>
      </c>
      <c r="C17" s="3">
        <f t="shared" ref="C17:D17" si="17">C15-C16</f>
        <v>0.60000000000000142</v>
      </c>
      <c r="D17" s="8">
        <f t="shared" si="17"/>
        <v>0.19999999999999929</v>
      </c>
      <c r="E17" s="1" t="s">
        <v>37</v>
      </c>
      <c r="F17" s="3">
        <f>F15-F16</f>
        <v>1.3000000000000007</v>
      </c>
      <c r="G17" s="3">
        <f t="shared" ref="G17:H17" si="18">G15-G16</f>
        <v>0.5</v>
      </c>
      <c r="H17" s="8">
        <f t="shared" si="18"/>
        <v>0.59999999999999787</v>
      </c>
      <c r="I17" s="1" t="s">
        <v>37</v>
      </c>
      <c r="J17" s="3">
        <f>J15-J16</f>
        <v>0.69999999999999929</v>
      </c>
      <c r="K17" s="3">
        <f t="shared" ref="K17:L17" si="19">K15-K16</f>
        <v>0.5</v>
      </c>
      <c r="L17" s="8">
        <f t="shared" si="19"/>
        <v>0.59999999999999787</v>
      </c>
      <c r="M17" s="1" t="s">
        <v>37</v>
      </c>
      <c r="N17" s="3">
        <f>N15-N16</f>
        <v>0.5</v>
      </c>
      <c r="O17" s="3">
        <f t="shared" ref="O17:P17" si="20">O15-O16</f>
        <v>0.5</v>
      </c>
      <c r="P17" s="8">
        <f t="shared" si="20"/>
        <v>0.5</v>
      </c>
      <c r="Q17" s="1" t="s">
        <v>37</v>
      </c>
      <c r="R17" s="3">
        <f>R15-R16</f>
        <v>0.80000000000000071</v>
      </c>
      <c r="S17" s="3">
        <f t="shared" ref="S17:T17" si="21">S15-S16</f>
        <v>0.30000000000000071</v>
      </c>
      <c r="T17" s="8">
        <f t="shared" si="21"/>
        <v>0.30000000000000071</v>
      </c>
      <c r="U17" s="18">
        <f>AVERAGE(C17,G17,K17,P17,T17)</f>
        <v>0.48000000000000043</v>
      </c>
      <c r="V17" s="13"/>
      <c r="W17" s="17"/>
      <c r="X17" t="s">
        <v>205</v>
      </c>
      <c r="Y17" t="s">
        <v>116</v>
      </c>
      <c r="Z17" t="s">
        <v>152</v>
      </c>
      <c r="AA17" t="s">
        <v>131</v>
      </c>
      <c r="AB17" t="s">
        <v>255</v>
      </c>
    </row>
    <row r="18" spans="1:28" x14ac:dyDescent="0.35">
      <c r="X18" t="s">
        <v>212</v>
      </c>
      <c r="Y18" t="s">
        <v>224</v>
      </c>
      <c r="Z18" t="s">
        <v>237</v>
      </c>
      <c r="AA18" t="s">
        <v>224</v>
      </c>
      <c r="AB18" t="s">
        <v>261</v>
      </c>
    </row>
    <row r="19" spans="1:28" x14ac:dyDescent="0.35">
      <c r="X19" t="s">
        <v>204</v>
      </c>
      <c r="Y19" t="s">
        <v>113</v>
      </c>
      <c r="Z19" t="s">
        <v>238</v>
      </c>
      <c r="AA19" t="s">
        <v>133</v>
      </c>
      <c r="AB19" t="s">
        <v>257</v>
      </c>
    </row>
    <row r="20" spans="1:28" x14ac:dyDescent="0.35">
      <c r="X20" t="s">
        <v>213</v>
      </c>
      <c r="Y20" t="s">
        <v>134</v>
      </c>
      <c r="Z20" t="s">
        <v>155</v>
      </c>
      <c r="AA20" t="s">
        <v>134</v>
      </c>
      <c r="AB20" t="s">
        <v>259</v>
      </c>
    </row>
    <row r="21" spans="1:28" x14ac:dyDescent="0.35">
      <c r="X21" t="s">
        <v>214</v>
      </c>
      <c r="Y21" t="s">
        <v>119</v>
      </c>
      <c r="Z21" t="s">
        <v>239</v>
      </c>
      <c r="AA21" t="s">
        <v>250</v>
      </c>
      <c r="AB21" t="s">
        <v>262</v>
      </c>
    </row>
    <row r="22" spans="1:28" x14ac:dyDescent="0.35">
      <c r="X22" t="s">
        <v>215</v>
      </c>
      <c r="Y22" t="s">
        <v>108</v>
      </c>
      <c r="Z22" t="s">
        <v>240</v>
      </c>
      <c r="AA22" t="s">
        <v>144</v>
      </c>
      <c r="AB22" t="s">
        <v>257</v>
      </c>
    </row>
    <row r="23" spans="1:28" x14ac:dyDescent="0.35">
      <c r="X23" t="s">
        <v>213</v>
      </c>
      <c r="Y23" t="s">
        <v>225</v>
      </c>
      <c r="Z23" t="s">
        <v>190</v>
      </c>
      <c r="AA23" t="s">
        <v>106</v>
      </c>
      <c r="AB23" t="s">
        <v>259</v>
      </c>
    </row>
    <row r="24" spans="1:28" x14ac:dyDescent="0.35">
      <c r="X24" t="s">
        <v>216</v>
      </c>
      <c r="Y24" t="s">
        <v>226</v>
      </c>
      <c r="Z24" t="s">
        <v>241</v>
      </c>
      <c r="AA24" t="s">
        <v>251</v>
      </c>
      <c r="AB24" t="s">
        <v>263</v>
      </c>
    </row>
    <row r="25" spans="1:28" x14ac:dyDescent="0.35">
      <c r="X25" t="s">
        <v>211</v>
      </c>
      <c r="Y25" t="s">
        <v>227</v>
      </c>
      <c r="Z25" t="s">
        <v>154</v>
      </c>
      <c r="AA25" t="s">
        <v>144</v>
      </c>
      <c r="AB25" t="s">
        <v>264</v>
      </c>
    </row>
    <row r="26" spans="1:28" x14ac:dyDescent="0.35">
      <c r="X26" t="s">
        <v>205</v>
      </c>
      <c r="Y26" t="s">
        <v>118</v>
      </c>
      <c r="Z26" t="s">
        <v>155</v>
      </c>
      <c r="AA26" t="s">
        <v>106</v>
      </c>
      <c r="AB26" t="s">
        <v>148</v>
      </c>
    </row>
    <row r="27" spans="1:28" x14ac:dyDescent="0.35">
      <c r="X27" t="s">
        <v>217</v>
      </c>
      <c r="Y27" t="s">
        <v>228</v>
      </c>
      <c r="Z27" t="s">
        <v>165</v>
      </c>
      <c r="AA27" t="s">
        <v>252</v>
      </c>
      <c r="AB27" t="s">
        <v>265</v>
      </c>
    </row>
    <row r="28" spans="1:28" x14ac:dyDescent="0.35">
      <c r="X28" t="s">
        <v>201</v>
      </c>
      <c r="Y28" t="s">
        <v>124</v>
      </c>
      <c r="Z28" t="s">
        <v>238</v>
      </c>
      <c r="AA28" t="s">
        <v>144</v>
      </c>
      <c r="AB28" t="s">
        <v>257</v>
      </c>
    </row>
    <row r="29" spans="1:28" x14ac:dyDescent="0.35">
      <c r="X29" t="s">
        <v>202</v>
      </c>
      <c r="Y29" t="s">
        <v>229</v>
      </c>
      <c r="Z29" t="s">
        <v>190</v>
      </c>
      <c r="AA29" t="s">
        <v>106</v>
      </c>
      <c r="AB29" t="s">
        <v>255</v>
      </c>
    </row>
  </sheetData>
  <mergeCells count="2">
    <mergeCell ref="U3:V3"/>
    <mergeCell ref="U13:V13"/>
  </mergeCells>
  <conditionalFormatting sqref="D1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 T1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 T1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workbookViewId="0">
      <selection activeCell="H25" sqref="H25"/>
    </sheetView>
  </sheetViews>
  <sheetFormatPr defaultRowHeight="14.5" x14ac:dyDescent="0.35"/>
  <cols>
    <col min="1" max="1" width="7.54296875" bestFit="1" customWidth="1"/>
    <col min="2" max="3" width="5.36328125" bestFit="1" customWidth="1"/>
    <col min="4" max="5" width="7.54296875" bestFit="1" customWidth="1"/>
    <col min="6" max="7" width="5.36328125" bestFit="1" customWidth="1"/>
    <col min="8" max="9" width="7.54296875" bestFit="1" customWidth="1"/>
    <col min="10" max="11" width="5.36328125" bestFit="1" customWidth="1"/>
    <col min="12" max="12" width="7.54296875" bestFit="1" customWidth="1"/>
    <col min="13" max="13" width="8" customWidth="1"/>
    <col min="14" max="15" width="5.36328125" bestFit="1" customWidth="1"/>
    <col min="16" max="16" width="7.54296875" bestFit="1" customWidth="1"/>
    <col min="18" max="19" width="5.36328125" bestFit="1" customWidth="1"/>
    <col min="20" max="20" width="7.54296875" bestFit="1" customWidth="1"/>
    <col min="21" max="21" width="9.1796875" customWidth="1"/>
    <col min="22" max="22" width="9.54296875" customWidth="1"/>
    <col min="23" max="23" width="10.90625" bestFit="1" customWidth="1"/>
    <col min="24" max="28" width="18.36328125" bestFit="1" customWidth="1"/>
  </cols>
  <sheetData>
    <row r="1" spans="1:28" x14ac:dyDescent="0.35">
      <c r="X1" t="s">
        <v>125</v>
      </c>
      <c r="Y1" t="s">
        <v>145</v>
      </c>
      <c r="Z1" t="s">
        <v>184</v>
      </c>
      <c r="AA1" t="s">
        <v>167</v>
      </c>
      <c r="AB1" t="s">
        <v>183</v>
      </c>
    </row>
    <row r="2" spans="1:28" x14ac:dyDescent="0.35">
      <c r="A2" s="23" t="s">
        <v>194</v>
      </c>
      <c r="B2" s="23"/>
      <c r="C2" s="23"/>
      <c r="D2" s="23"/>
      <c r="E2" s="23" t="s">
        <v>195</v>
      </c>
      <c r="F2" s="23"/>
      <c r="G2" s="23"/>
      <c r="H2" s="23"/>
      <c r="I2" s="23" t="s">
        <v>197</v>
      </c>
      <c r="J2" s="23"/>
      <c r="K2" s="23"/>
      <c r="L2" s="23"/>
      <c r="M2" s="23" t="s">
        <v>198</v>
      </c>
      <c r="N2" s="23"/>
      <c r="O2" s="23"/>
      <c r="P2" s="23"/>
      <c r="Q2" s="23" t="s">
        <v>196</v>
      </c>
      <c r="R2" s="23"/>
      <c r="S2" s="23"/>
      <c r="T2" s="23"/>
      <c r="X2" t="s">
        <v>0</v>
      </c>
      <c r="Y2" t="s">
        <v>0</v>
      </c>
      <c r="Z2" t="s">
        <v>0</v>
      </c>
      <c r="AA2" t="s">
        <v>0</v>
      </c>
      <c r="AB2" t="s">
        <v>0</v>
      </c>
    </row>
    <row r="3" spans="1:28" x14ac:dyDescent="0.35">
      <c r="B3" t="s">
        <v>25</v>
      </c>
      <c r="C3" t="s">
        <v>26</v>
      </c>
      <c r="D3" s="6" t="s">
        <v>27</v>
      </c>
      <c r="F3" t="s">
        <v>25</v>
      </c>
      <c r="G3" t="s">
        <v>26</v>
      </c>
      <c r="H3" s="6" t="s">
        <v>27</v>
      </c>
      <c r="J3" t="s">
        <v>25</v>
      </c>
      <c r="K3" t="s">
        <v>26</v>
      </c>
      <c r="L3" s="6" t="s">
        <v>27</v>
      </c>
      <c r="N3" t="s">
        <v>25</v>
      </c>
      <c r="O3" t="s">
        <v>26</v>
      </c>
      <c r="P3" s="6" t="s">
        <v>27</v>
      </c>
      <c r="R3" t="s">
        <v>25</v>
      </c>
      <c r="S3" t="s">
        <v>26</v>
      </c>
      <c r="T3" s="6" t="s">
        <v>27</v>
      </c>
      <c r="U3" s="28" t="s">
        <v>199</v>
      </c>
      <c r="V3" s="29"/>
      <c r="X3" t="s">
        <v>104</v>
      </c>
      <c r="Y3" t="s">
        <v>126</v>
      </c>
      <c r="Z3" t="s">
        <v>185</v>
      </c>
      <c r="AA3" t="s">
        <v>126</v>
      </c>
      <c r="AB3" t="s">
        <v>168</v>
      </c>
    </row>
    <row r="4" spans="1:28" x14ac:dyDescent="0.35">
      <c r="A4" t="s">
        <v>28</v>
      </c>
      <c r="B4" s="4">
        <v>18.100000000000001</v>
      </c>
      <c r="C4" s="4">
        <v>17.100000000000001</v>
      </c>
      <c r="D4" s="4">
        <v>17.7</v>
      </c>
      <c r="E4" t="s">
        <v>28</v>
      </c>
      <c r="F4" s="4">
        <v>17.3</v>
      </c>
      <c r="G4" s="4">
        <v>16.899999999999999</v>
      </c>
      <c r="H4" s="4">
        <v>17.100000000000001</v>
      </c>
      <c r="I4" t="s">
        <v>28</v>
      </c>
      <c r="J4" s="4">
        <v>16.5</v>
      </c>
      <c r="K4" s="4">
        <v>16.3</v>
      </c>
      <c r="L4" s="4">
        <v>16.399999999999999</v>
      </c>
      <c r="M4" t="s">
        <v>28</v>
      </c>
      <c r="N4" s="4">
        <v>17.3</v>
      </c>
      <c r="O4" s="4">
        <v>16.8</v>
      </c>
      <c r="P4" s="4">
        <v>17.100000000000001</v>
      </c>
      <c r="Q4" t="s">
        <v>28</v>
      </c>
      <c r="R4" s="4">
        <v>15.7</v>
      </c>
      <c r="S4" s="4">
        <v>15.5</v>
      </c>
      <c r="T4" s="4">
        <v>15.6</v>
      </c>
      <c r="U4" s="11">
        <f>AVERAGE(D4,H4,L4,P4,T4)</f>
        <v>16.779999999999998</v>
      </c>
      <c r="V4" s="14">
        <f>_xlfn.STDEV.P(D4,H4,L4,P4,T4)</f>
        <v>0.71944422994419832</v>
      </c>
      <c r="W4" t="s">
        <v>38</v>
      </c>
      <c r="X4" t="s">
        <v>105</v>
      </c>
      <c r="Y4" t="s">
        <v>127</v>
      </c>
      <c r="Z4" t="s">
        <v>151</v>
      </c>
      <c r="AA4" t="s">
        <v>156</v>
      </c>
      <c r="AB4" t="s">
        <v>169</v>
      </c>
    </row>
    <row r="5" spans="1:28" x14ac:dyDescent="0.35">
      <c r="A5" t="s">
        <v>29</v>
      </c>
      <c r="B5" s="4">
        <v>18.399999999999999</v>
      </c>
      <c r="C5" s="4">
        <v>18.100000000000001</v>
      </c>
      <c r="D5" s="4">
        <v>18.2</v>
      </c>
      <c r="E5" t="s">
        <v>29</v>
      </c>
      <c r="F5" s="4">
        <v>17.7</v>
      </c>
      <c r="G5" s="4">
        <v>17.399999999999999</v>
      </c>
      <c r="H5" s="4">
        <v>17.5</v>
      </c>
      <c r="I5" t="s">
        <v>29</v>
      </c>
      <c r="J5" s="4">
        <v>16.399999999999999</v>
      </c>
      <c r="K5" s="4">
        <v>16.2</v>
      </c>
      <c r="L5" s="4">
        <v>16.3</v>
      </c>
      <c r="M5" t="s">
        <v>29</v>
      </c>
      <c r="N5" s="4">
        <v>17.3</v>
      </c>
      <c r="O5" s="4">
        <v>16.899999999999999</v>
      </c>
      <c r="P5" s="4">
        <v>17</v>
      </c>
      <c r="Q5" t="s">
        <v>29</v>
      </c>
      <c r="R5" s="4">
        <v>15.8</v>
      </c>
      <c r="S5" s="4">
        <v>15.6</v>
      </c>
      <c r="T5" s="4">
        <v>15.7</v>
      </c>
      <c r="U5" s="11">
        <f t="shared" ref="U5:U12" si="0">AVERAGE(D5,H5,L5,P5,T5)</f>
        <v>16.940000000000001</v>
      </c>
      <c r="V5" s="14">
        <f t="shared" ref="V5:V12" si="1">_xlfn.STDEV.P(D5,H5,L5,P5,T5)</f>
        <v>0.87772433029966757</v>
      </c>
      <c r="W5" t="s">
        <v>39</v>
      </c>
      <c r="X5" t="s">
        <v>106</v>
      </c>
      <c r="Y5" t="s">
        <v>128</v>
      </c>
      <c r="Z5" t="s">
        <v>146</v>
      </c>
      <c r="AA5" t="s">
        <v>128</v>
      </c>
      <c r="AB5" t="s">
        <v>170</v>
      </c>
    </row>
    <row r="6" spans="1:28" x14ac:dyDescent="0.35">
      <c r="A6" t="s">
        <v>30</v>
      </c>
      <c r="B6" s="4">
        <v>18.5</v>
      </c>
      <c r="C6" s="4">
        <v>18</v>
      </c>
      <c r="D6" s="4">
        <v>18.2</v>
      </c>
      <c r="E6" t="s">
        <v>30</v>
      </c>
      <c r="F6" s="4">
        <v>18.600000000000001</v>
      </c>
      <c r="G6" s="4">
        <v>17.600000000000001</v>
      </c>
      <c r="H6" s="4">
        <v>17.8</v>
      </c>
      <c r="I6" t="s">
        <v>30</v>
      </c>
      <c r="J6" s="4">
        <v>16.600000000000001</v>
      </c>
      <c r="K6" s="4">
        <v>16.100000000000001</v>
      </c>
      <c r="L6" s="4">
        <v>16.3</v>
      </c>
      <c r="M6" t="s">
        <v>30</v>
      </c>
      <c r="N6" s="4">
        <v>17.3</v>
      </c>
      <c r="O6" s="4">
        <v>17</v>
      </c>
      <c r="P6" s="4">
        <v>17.100000000000001</v>
      </c>
      <c r="Q6" t="s">
        <v>30</v>
      </c>
      <c r="R6" s="4">
        <v>15.8</v>
      </c>
      <c r="S6" s="4">
        <v>15.6</v>
      </c>
      <c r="T6" s="4">
        <v>15.7</v>
      </c>
      <c r="U6" s="11">
        <f t="shared" si="0"/>
        <v>17.020000000000003</v>
      </c>
      <c r="V6" s="14">
        <f t="shared" si="1"/>
        <v>0.92390475699608787</v>
      </c>
      <c r="W6" t="s">
        <v>40</v>
      </c>
      <c r="X6" t="s">
        <v>107</v>
      </c>
      <c r="Y6" t="s">
        <v>129</v>
      </c>
      <c r="Z6" t="s">
        <v>186</v>
      </c>
      <c r="AA6" t="s">
        <v>157</v>
      </c>
      <c r="AB6" t="s">
        <v>171</v>
      </c>
    </row>
    <row r="7" spans="1:28" x14ac:dyDescent="0.35">
      <c r="A7" t="s">
        <v>31</v>
      </c>
      <c r="B7" s="4">
        <v>18.2</v>
      </c>
      <c r="C7" s="4">
        <v>17.7</v>
      </c>
      <c r="D7" s="4">
        <v>17.899999999999999</v>
      </c>
      <c r="E7" t="s">
        <v>31</v>
      </c>
      <c r="F7" s="4">
        <v>17.8</v>
      </c>
      <c r="G7" s="4">
        <v>17.100000000000001</v>
      </c>
      <c r="H7" s="4">
        <v>17.399999999999999</v>
      </c>
      <c r="I7" t="s">
        <v>31</v>
      </c>
      <c r="J7" s="4">
        <v>16.899999999999999</v>
      </c>
      <c r="K7" s="4">
        <v>16.2</v>
      </c>
      <c r="L7" s="4">
        <v>16.399999999999999</v>
      </c>
      <c r="M7" t="s">
        <v>31</v>
      </c>
      <c r="N7" s="4">
        <v>17.3</v>
      </c>
      <c r="O7" s="4">
        <v>17</v>
      </c>
      <c r="P7" s="4">
        <v>17.100000000000001</v>
      </c>
      <c r="Q7" t="s">
        <v>31</v>
      </c>
      <c r="R7" s="4">
        <v>16.899999999999999</v>
      </c>
      <c r="S7" s="4">
        <v>15.5</v>
      </c>
      <c r="T7" s="15">
        <v>15.7</v>
      </c>
      <c r="U7" s="11">
        <f t="shared" si="0"/>
        <v>16.899999999999999</v>
      </c>
      <c r="V7" s="14">
        <f t="shared" si="1"/>
        <v>0.7720103626247512</v>
      </c>
      <c r="W7" t="s">
        <v>41</v>
      </c>
      <c r="X7" t="s">
        <v>108</v>
      </c>
      <c r="Y7" t="s">
        <v>130</v>
      </c>
      <c r="Z7" t="s">
        <v>149</v>
      </c>
      <c r="AA7" t="s">
        <v>127</v>
      </c>
      <c r="AB7" t="s">
        <v>172</v>
      </c>
    </row>
    <row r="8" spans="1:28" x14ac:dyDescent="0.35">
      <c r="A8" t="s">
        <v>32</v>
      </c>
      <c r="B8" s="4">
        <v>18.7</v>
      </c>
      <c r="C8" s="4">
        <v>17.7</v>
      </c>
      <c r="D8" s="4">
        <v>18.100000000000001</v>
      </c>
      <c r="E8" t="s">
        <v>32</v>
      </c>
      <c r="F8" s="4">
        <v>18.399999999999999</v>
      </c>
      <c r="G8" s="4">
        <v>17.2</v>
      </c>
      <c r="H8" s="4">
        <v>17.600000000000001</v>
      </c>
      <c r="I8" t="s">
        <v>32</v>
      </c>
      <c r="J8" s="4">
        <v>16.7</v>
      </c>
      <c r="K8" s="4">
        <v>16.2</v>
      </c>
      <c r="L8" s="4">
        <v>16.399999999999999</v>
      </c>
      <c r="M8" t="s">
        <v>32</v>
      </c>
      <c r="N8" s="4">
        <v>18.100000000000001</v>
      </c>
      <c r="O8" s="4">
        <v>17.2</v>
      </c>
      <c r="P8" s="4">
        <v>17.399999999999999</v>
      </c>
      <c r="Q8" t="s">
        <v>32</v>
      </c>
      <c r="R8" s="4">
        <v>16.3</v>
      </c>
      <c r="S8" s="4">
        <v>15.6</v>
      </c>
      <c r="T8" s="15">
        <v>15.8</v>
      </c>
      <c r="U8" s="11">
        <f t="shared" si="0"/>
        <v>17.059999999999999</v>
      </c>
      <c r="V8" s="14">
        <f t="shared" si="1"/>
        <v>0.83809307359027896</v>
      </c>
      <c r="W8" t="s">
        <v>42</v>
      </c>
      <c r="X8" t="s">
        <v>109</v>
      </c>
      <c r="Y8" t="s">
        <v>131</v>
      </c>
      <c r="Z8" t="s">
        <v>148</v>
      </c>
      <c r="AA8" t="s">
        <v>158</v>
      </c>
      <c r="AB8" t="s">
        <v>173</v>
      </c>
    </row>
    <row r="9" spans="1:28" x14ac:dyDescent="0.35">
      <c r="A9" t="s">
        <v>33</v>
      </c>
      <c r="B9" s="4">
        <v>19.100000000000001</v>
      </c>
      <c r="C9" s="4">
        <v>18.100000000000001</v>
      </c>
      <c r="D9" s="4">
        <v>18.399999999999999</v>
      </c>
      <c r="E9" t="s">
        <v>33</v>
      </c>
      <c r="F9" s="4">
        <v>18.100000000000001</v>
      </c>
      <c r="G9" s="4">
        <v>17.600000000000001</v>
      </c>
      <c r="H9" s="4">
        <v>17.8</v>
      </c>
      <c r="I9" t="s">
        <v>33</v>
      </c>
      <c r="J9" s="4">
        <v>20.3</v>
      </c>
      <c r="K9" s="4">
        <v>16.3</v>
      </c>
      <c r="L9" s="4">
        <v>16.899999999999999</v>
      </c>
      <c r="M9" t="s">
        <v>33</v>
      </c>
      <c r="N9" s="4">
        <v>17.5</v>
      </c>
      <c r="O9" s="4">
        <v>17</v>
      </c>
      <c r="P9" s="4">
        <v>17.100000000000001</v>
      </c>
      <c r="Q9" t="s">
        <v>33</v>
      </c>
      <c r="R9" s="4">
        <v>16.100000000000001</v>
      </c>
      <c r="S9" s="4">
        <v>15.7</v>
      </c>
      <c r="T9" s="15">
        <v>15.8</v>
      </c>
      <c r="U9" s="11">
        <f t="shared" si="0"/>
        <v>17.2</v>
      </c>
      <c r="V9" s="14">
        <f t="shared" si="1"/>
        <v>0.87863530545955137</v>
      </c>
      <c r="W9" t="s">
        <v>43</v>
      </c>
      <c r="X9" t="s">
        <v>110</v>
      </c>
      <c r="Y9" t="s">
        <v>132</v>
      </c>
      <c r="Z9" t="s">
        <v>187</v>
      </c>
      <c r="AA9" t="s">
        <v>159</v>
      </c>
      <c r="AB9" t="s">
        <v>174</v>
      </c>
    </row>
    <row r="10" spans="1:28" x14ac:dyDescent="0.35">
      <c r="A10" t="s">
        <v>34</v>
      </c>
      <c r="B10" s="4">
        <v>18.899999999999999</v>
      </c>
      <c r="C10" s="4">
        <v>18.3</v>
      </c>
      <c r="D10" s="4">
        <v>18.5</v>
      </c>
      <c r="E10" t="s">
        <v>34</v>
      </c>
      <c r="F10" s="4">
        <v>18.2</v>
      </c>
      <c r="G10" s="4">
        <v>17.600000000000001</v>
      </c>
      <c r="H10" s="4">
        <v>17.8</v>
      </c>
      <c r="I10" t="s">
        <v>34</v>
      </c>
      <c r="J10" s="4">
        <v>16.899999999999999</v>
      </c>
      <c r="K10" s="4">
        <v>16.399999999999999</v>
      </c>
      <c r="L10" s="4">
        <v>16.600000000000001</v>
      </c>
      <c r="M10" t="s">
        <v>34</v>
      </c>
      <c r="N10" s="4">
        <v>18.7</v>
      </c>
      <c r="O10" s="4">
        <v>17.2</v>
      </c>
      <c r="P10" s="4">
        <v>17.5</v>
      </c>
      <c r="Q10" t="s">
        <v>34</v>
      </c>
      <c r="R10" s="4">
        <v>16</v>
      </c>
      <c r="S10" s="4">
        <v>15.6</v>
      </c>
      <c r="T10" s="15">
        <v>15.7</v>
      </c>
      <c r="U10" s="11">
        <f t="shared" si="0"/>
        <v>17.220000000000002</v>
      </c>
      <c r="V10" s="14">
        <f t="shared" si="1"/>
        <v>0.97447421720638672</v>
      </c>
      <c r="W10" t="s">
        <v>45</v>
      </c>
      <c r="X10" t="s">
        <v>111</v>
      </c>
      <c r="Y10" t="s">
        <v>133</v>
      </c>
      <c r="Z10" t="s">
        <v>147</v>
      </c>
      <c r="AA10" t="s">
        <v>160</v>
      </c>
      <c r="AB10" t="s">
        <v>172</v>
      </c>
    </row>
    <row r="11" spans="1:28" x14ac:dyDescent="0.35">
      <c r="A11" t="s">
        <v>35</v>
      </c>
      <c r="B11" s="4">
        <v>18.5</v>
      </c>
      <c r="C11" s="4">
        <v>18.100000000000001</v>
      </c>
      <c r="D11" s="4">
        <v>18.2</v>
      </c>
      <c r="E11" t="s">
        <v>35</v>
      </c>
      <c r="F11" s="4">
        <v>17.8</v>
      </c>
      <c r="G11" s="4">
        <v>17.399999999999999</v>
      </c>
      <c r="H11" s="4">
        <v>17.600000000000001</v>
      </c>
      <c r="I11" t="s">
        <v>35</v>
      </c>
      <c r="J11" s="4">
        <v>16.7</v>
      </c>
      <c r="K11" s="4">
        <v>16.3</v>
      </c>
      <c r="L11" s="4">
        <v>16.5</v>
      </c>
      <c r="M11" t="s">
        <v>35</v>
      </c>
      <c r="N11" s="4">
        <v>17.5</v>
      </c>
      <c r="O11" s="4">
        <v>17.2</v>
      </c>
      <c r="P11" s="4">
        <v>17.399999999999999</v>
      </c>
      <c r="Q11" t="s">
        <v>35</v>
      </c>
      <c r="R11" s="4">
        <v>16.2</v>
      </c>
      <c r="S11" s="4">
        <v>15.7</v>
      </c>
      <c r="T11" s="15">
        <v>15.8</v>
      </c>
      <c r="U11" s="11">
        <f t="shared" si="0"/>
        <v>17.099999999999998</v>
      </c>
      <c r="V11" s="14">
        <f t="shared" si="1"/>
        <v>0.84852813742385669</v>
      </c>
      <c r="W11" t="s">
        <v>46</v>
      </c>
      <c r="X11" t="s">
        <v>109</v>
      </c>
      <c r="Y11" t="s">
        <v>134</v>
      </c>
      <c r="Z11" t="s">
        <v>148</v>
      </c>
      <c r="AA11" t="s">
        <v>128</v>
      </c>
      <c r="AB11" t="s">
        <v>173</v>
      </c>
    </row>
    <row r="12" spans="1:28" x14ac:dyDescent="0.35">
      <c r="A12" t="s">
        <v>36</v>
      </c>
      <c r="B12" s="4">
        <v>18.3</v>
      </c>
      <c r="C12" s="4">
        <v>17.8</v>
      </c>
      <c r="D12" s="4">
        <v>18.100000000000001</v>
      </c>
      <c r="E12" t="s">
        <v>36</v>
      </c>
      <c r="F12" s="4">
        <v>18</v>
      </c>
      <c r="G12" s="4">
        <v>17.5</v>
      </c>
      <c r="H12" s="4">
        <v>17.8</v>
      </c>
      <c r="I12" t="s">
        <v>36</v>
      </c>
      <c r="J12" s="4">
        <v>17.2</v>
      </c>
      <c r="K12" s="4">
        <v>16.3</v>
      </c>
      <c r="L12" s="4">
        <v>16.7</v>
      </c>
      <c r="M12" t="s">
        <v>36</v>
      </c>
      <c r="N12" s="4">
        <v>17.399999999999999</v>
      </c>
      <c r="O12" s="4">
        <v>17</v>
      </c>
      <c r="P12" s="4">
        <v>17.2</v>
      </c>
      <c r="Q12" t="s">
        <v>36</v>
      </c>
      <c r="R12" s="4">
        <v>16</v>
      </c>
      <c r="S12" s="4">
        <v>15.4</v>
      </c>
      <c r="T12" s="15">
        <v>15.6</v>
      </c>
      <c r="U12" s="11">
        <f t="shared" si="0"/>
        <v>17.080000000000002</v>
      </c>
      <c r="V12" s="14">
        <f t="shared" si="1"/>
        <v>0.8840814442120144</v>
      </c>
      <c r="W12" t="s">
        <v>44</v>
      </c>
      <c r="X12" t="s">
        <v>112</v>
      </c>
      <c r="Y12" t="s">
        <v>135</v>
      </c>
      <c r="Z12" t="s">
        <v>175</v>
      </c>
      <c r="AA12" t="s">
        <v>161</v>
      </c>
      <c r="AB12" t="s">
        <v>175</v>
      </c>
    </row>
    <row r="13" spans="1:28" x14ac:dyDescent="0.35">
      <c r="U13" s="19" t="s">
        <v>103</v>
      </c>
      <c r="V13" s="30"/>
      <c r="W13" s="16"/>
      <c r="X13" t="s">
        <v>113</v>
      </c>
      <c r="Y13" t="s">
        <v>105</v>
      </c>
      <c r="Z13" t="s">
        <v>149</v>
      </c>
      <c r="AA13" t="s">
        <v>160</v>
      </c>
      <c r="AB13" t="s">
        <v>169</v>
      </c>
    </row>
    <row r="14" spans="1:28" x14ac:dyDescent="0.35">
      <c r="A14" s="1" t="s">
        <v>27</v>
      </c>
      <c r="B14" s="2">
        <f>AVERAGE(B4:B12)</f>
        <v>18.522222222222226</v>
      </c>
      <c r="C14" s="2">
        <f t="shared" ref="C14:D14" si="2">AVERAGE(C4:C12)</f>
        <v>17.87777777777778</v>
      </c>
      <c r="D14" s="7">
        <f t="shared" si="2"/>
        <v>18.144444444444442</v>
      </c>
      <c r="E14" s="1" t="s">
        <v>27</v>
      </c>
      <c r="F14" s="2">
        <f>AVERAGE(F4:F12)</f>
        <v>17.988888888888891</v>
      </c>
      <c r="G14" s="2">
        <f t="shared" ref="G14:H14" si="3">AVERAGE(G4:G12)</f>
        <v>17.366666666666667</v>
      </c>
      <c r="H14" s="7">
        <f t="shared" si="3"/>
        <v>17.600000000000001</v>
      </c>
      <c r="I14" s="1" t="s">
        <v>27</v>
      </c>
      <c r="J14" s="2">
        <f>AVERAGE(J4:J12)</f>
        <v>17.133333333333333</v>
      </c>
      <c r="K14" s="2">
        <f t="shared" ref="K14:L14" si="4">AVERAGE(K4:K12)</f>
        <v>16.255555555555556</v>
      </c>
      <c r="L14" s="7">
        <f t="shared" si="4"/>
        <v>16.5</v>
      </c>
      <c r="M14" s="1" t="s">
        <v>27</v>
      </c>
      <c r="N14" s="2">
        <f>AVERAGE(N4:N12)</f>
        <v>17.600000000000001</v>
      </c>
      <c r="O14" s="2">
        <f t="shared" ref="O14:P14" si="5">AVERAGE(O4:O12)</f>
        <v>17.033333333333335</v>
      </c>
      <c r="P14" s="7">
        <f t="shared" si="5"/>
        <v>17.211111111111112</v>
      </c>
      <c r="Q14" s="1" t="s">
        <v>27</v>
      </c>
      <c r="R14" s="2">
        <f>AVERAGE(R4:R12)</f>
        <v>16.088888888888889</v>
      </c>
      <c r="S14" s="2">
        <f t="shared" ref="S14:T14" si="6">AVERAGE(S4:S12)</f>
        <v>15.577777777777776</v>
      </c>
      <c r="T14" s="7">
        <f t="shared" si="6"/>
        <v>15.711111111111112</v>
      </c>
      <c r="U14" s="11">
        <f>AVERAGE(T14,P14,K14,G14,C14)</f>
        <v>16.884444444444448</v>
      </c>
      <c r="V14" s="14">
        <f>_xlfn.STDEV.P(T14,P14,K14,G14,C14)</f>
        <v>0.78716870358344082</v>
      </c>
      <c r="W14" s="17"/>
      <c r="X14" t="s">
        <v>114</v>
      </c>
      <c r="Y14" t="s">
        <v>136</v>
      </c>
      <c r="Z14" t="s">
        <v>146</v>
      </c>
      <c r="AA14" t="s">
        <v>128</v>
      </c>
      <c r="AB14" t="s">
        <v>173</v>
      </c>
    </row>
    <row r="15" spans="1:28" x14ac:dyDescent="0.35">
      <c r="A15" s="1" t="s">
        <v>25</v>
      </c>
      <c r="B15" s="3">
        <f>MAX(B4:B12)</f>
        <v>19.100000000000001</v>
      </c>
      <c r="C15" s="3">
        <f t="shared" ref="C15:D15" si="7">MAX(C4:C12)</f>
        <v>18.3</v>
      </c>
      <c r="D15" s="8">
        <f t="shared" si="7"/>
        <v>18.5</v>
      </c>
      <c r="E15" s="1" t="s">
        <v>25</v>
      </c>
      <c r="F15" s="3">
        <f>MAX(F4:F12)</f>
        <v>18.600000000000001</v>
      </c>
      <c r="G15" s="3">
        <f t="shared" ref="G15:H15" si="8">MAX(G4:G12)</f>
        <v>17.600000000000001</v>
      </c>
      <c r="H15" s="8">
        <f t="shared" si="8"/>
        <v>17.8</v>
      </c>
      <c r="I15" s="1" t="s">
        <v>25</v>
      </c>
      <c r="J15" s="3">
        <f>MAX(J4:J12)</f>
        <v>20.3</v>
      </c>
      <c r="K15" s="3">
        <f t="shared" ref="K15:L15" si="9">MAX(K4:K12)</f>
        <v>16.399999999999999</v>
      </c>
      <c r="L15" s="8">
        <f t="shared" si="9"/>
        <v>16.899999999999999</v>
      </c>
      <c r="M15" s="1" t="s">
        <v>25</v>
      </c>
      <c r="N15" s="3">
        <f>MAX(N4:N12)</f>
        <v>18.7</v>
      </c>
      <c r="O15" s="3">
        <f t="shared" ref="O15:P15" si="10">MAX(O4:O12)</f>
        <v>17.2</v>
      </c>
      <c r="P15" s="8">
        <f t="shared" si="10"/>
        <v>17.5</v>
      </c>
      <c r="Q15" s="1" t="s">
        <v>25</v>
      </c>
      <c r="R15" s="3">
        <f>MAX(R4:R12)</f>
        <v>16.899999999999999</v>
      </c>
      <c r="S15" s="3">
        <f t="shared" ref="S15:T15" si="11">MAX(S4:S12)</f>
        <v>15.7</v>
      </c>
      <c r="T15" s="8">
        <f t="shared" si="11"/>
        <v>15.8</v>
      </c>
      <c r="U15" s="13">
        <f>MAX(T15,P15,K15,G15,C15)</f>
        <v>18.3</v>
      </c>
      <c r="V15" s="13"/>
      <c r="W15" s="17"/>
      <c r="X15" t="s">
        <v>115</v>
      </c>
      <c r="Y15" t="s">
        <v>137</v>
      </c>
      <c r="Z15" t="s">
        <v>188</v>
      </c>
      <c r="AA15" t="s">
        <v>162</v>
      </c>
      <c r="AB15" t="s">
        <v>176</v>
      </c>
    </row>
    <row r="16" spans="1:28" x14ac:dyDescent="0.35">
      <c r="A16" s="1" t="s">
        <v>26</v>
      </c>
      <c r="B16" s="3">
        <f>MIN(B4:B12)</f>
        <v>18.100000000000001</v>
      </c>
      <c r="C16" s="3">
        <f t="shared" ref="C16:D16" si="12">MIN(C4:C12)</f>
        <v>17.100000000000001</v>
      </c>
      <c r="D16" s="8">
        <f t="shared" si="12"/>
        <v>17.7</v>
      </c>
      <c r="E16" s="1" t="s">
        <v>26</v>
      </c>
      <c r="F16" s="3">
        <f>MIN(F4:F12)</f>
        <v>17.3</v>
      </c>
      <c r="G16" s="3">
        <f t="shared" ref="G16:H16" si="13">MIN(G4:G12)</f>
        <v>16.899999999999999</v>
      </c>
      <c r="H16" s="8">
        <f t="shared" si="13"/>
        <v>17.100000000000001</v>
      </c>
      <c r="I16" s="1" t="s">
        <v>26</v>
      </c>
      <c r="J16" s="3">
        <f>MIN(J4:J12)</f>
        <v>16.399999999999999</v>
      </c>
      <c r="K16" s="3">
        <f t="shared" ref="K16:L16" si="14">MIN(K4:K12)</f>
        <v>16.100000000000001</v>
      </c>
      <c r="L16" s="8">
        <f t="shared" si="14"/>
        <v>16.3</v>
      </c>
      <c r="M16" s="1" t="s">
        <v>26</v>
      </c>
      <c r="N16" s="3">
        <f>MIN(N4:N12)</f>
        <v>17.3</v>
      </c>
      <c r="O16" s="3">
        <f t="shared" ref="O16:P16" si="15">MIN(O4:O12)</f>
        <v>16.8</v>
      </c>
      <c r="P16" s="8">
        <f t="shared" si="15"/>
        <v>17</v>
      </c>
      <c r="Q16" s="1" t="s">
        <v>26</v>
      </c>
      <c r="R16" s="3">
        <f>MIN(R4:R12)</f>
        <v>15.7</v>
      </c>
      <c r="S16" s="3">
        <f t="shared" ref="S16:T16" si="16">MIN(S4:S12)</f>
        <v>15.4</v>
      </c>
      <c r="T16" s="8">
        <f t="shared" si="16"/>
        <v>15.6</v>
      </c>
      <c r="U16" s="13">
        <f>MIN(T16,P16,K16,G16,C16)</f>
        <v>15.6</v>
      </c>
      <c r="V16" s="13"/>
      <c r="W16" s="17"/>
      <c r="X16" t="s">
        <v>113</v>
      </c>
      <c r="Y16" t="s">
        <v>138</v>
      </c>
      <c r="Z16" t="s">
        <v>149</v>
      </c>
      <c r="AA16" t="s">
        <v>138</v>
      </c>
      <c r="AB16" t="s">
        <v>172</v>
      </c>
    </row>
    <row r="17" spans="1:28" x14ac:dyDescent="0.35">
      <c r="A17" s="1" t="s">
        <v>37</v>
      </c>
      <c r="B17" s="3">
        <f>B15-B16</f>
        <v>1</v>
      </c>
      <c r="C17" s="3">
        <f t="shared" ref="C17:D17" si="17">C15-C16</f>
        <v>1.1999999999999993</v>
      </c>
      <c r="D17" s="8">
        <f t="shared" si="17"/>
        <v>0.80000000000000071</v>
      </c>
      <c r="E17" s="1" t="s">
        <v>37</v>
      </c>
      <c r="F17" s="3">
        <f>F15-F16</f>
        <v>1.3000000000000007</v>
      </c>
      <c r="G17" s="3">
        <f t="shared" ref="G17:H17" si="18">G15-G16</f>
        <v>0.70000000000000284</v>
      </c>
      <c r="H17" s="8">
        <f t="shared" si="18"/>
        <v>0.69999999999999929</v>
      </c>
      <c r="I17" s="1" t="s">
        <v>37</v>
      </c>
      <c r="J17" s="3">
        <f>J15-J16</f>
        <v>3.9000000000000021</v>
      </c>
      <c r="K17" s="3">
        <f t="shared" ref="K17:L17" si="19">K15-K16</f>
        <v>0.29999999999999716</v>
      </c>
      <c r="L17" s="8">
        <f t="shared" si="19"/>
        <v>0.59999999999999787</v>
      </c>
      <c r="M17" s="1" t="s">
        <v>37</v>
      </c>
      <c r="N17" s="3">
        <f>N15-N16</f>
        <v>1.3999999999999986</v>
      </c>
      <c r="O17" s="3">
        <f t="shared" ref="O17:P17" si="20">O15-O16</f>
        <v>0.39999999999999858</v>
      </c>
      <c r="P17" s="8">
        <f t="shared" si="20"/>
        <v>0.5</v>
      </c>
      <c r="Q17" s="1" t="s">
        <v>37</v>
      </c>
      <c r="R17" s="3">
        <f>R15-R16</f>
        <v>1.1999999999999993</v>
      </c>
      <c r="S17" s="3">
        <f t="shared" ref="S17:T17" si="21">S15-S16</f>
        <v>0.29999999999999893</v>
      </c>
      <c r="T17" s="8">
        <f t="shared" si="21"/>
        <v>0.20000000000000107</v>
      </c>
      <c r="U17" s="18">
        <f>AVERAGE(C17,G17,K17,P17,T17)</f>
        <v>0.58000000000000007</v>
      </c>
      <c r="V17" s="13"/>
      <c r="W17" s="17"/>
      <c r="X17" t="s">
        <v>116</v>
      </c>
      <c r="Y17" t="s">
        <v>139</v>
      </c>
      <c r="Z17" t="s">
        <v>146</v>
      </c>
      <c r="AA17" t="s">
        <v>136</v>
      </c>
      <c r="AB17" t="s">
        <v>3</v>
      </c>
    </row>
    <row r="18" spans="1:28" x14ac:dyDescent="0.35">
      <c r="X18" t="s">
        <v>117</v>
      </c>
      <c r="Y18" t="s">
        <v>140</v>
      </c>
      <c r="Z18" t="s">
        <v>189</v>
      </c>
      <c r="AA18" t="s">
        <v>163</v>
      </c>
      <c r="AB18" t="s">
        <v>177</v>
      </c>
    </row>
    <row r="19" spans="1:28" x14ac:dyDescent="0.35">
      <c r="X19" t="s">
        <v>108</v>
      </c>
      <c r="Y19" t="s">
        <v>133</v>
      </c>
      <c r="Z19" t="s">
        <v>151</v>
      </c>
      <c r="AA19" t="s">
        <v>160</v>
      </c>
      <c r="AB19" t="s">
        <v>178</v>
      </c>
    </row>
    <row r="20" spans="1:28" x14ac:dyDescent="0.35">
      <c r="X20" t="s">
        <v>118</v>
      </c>
      <c r="Y20" t="s">
        <v>134</v>
      </c>
      <c r="Z20" t="s">
        <v>190</v>
      </c>
      <c r="AA20" t="s">
        <v>128</v>
      </c>
      <c r="AB20" t="s">
        <v>3</v>
      </c>
    </row>
    <row r="21" spans="1:28" x14ac:dyDescent="0.35">
      <c r="X21" t="s">
        <v>119</v>
      </c>
      <c r="Y21" t="s">
        <v>141</v>
      </c>
      <c r="Z21" t="s">
        <v>191</v>
      </c>
      <c r="AA21" t="s">
        <v>153</v>
      </c>
      <c r="AB21" t="s">
        <v>179</v>
      </c>
    </row>
    <row r="22" spans="1:28" x14ac:dyDescent="0.35">
      <c r="X22" t="s">
        <v>120</v>
      </c>
      <c r="Y22" t="s">
        <v>133</v>
      </c>
      <c r="Z22" t="s">
        <v>154</v>
      </c>
      <c r="AA22" t="s">
        <v>138</v>
      </c>
      <c r="AB22" t="s">
        <v>172</v>
      </c>
    </row>
    <row r="23" spans="1:28" x14ac:dyDescent="0.35">
      <c r="X23" t="s">
        <v>121</v>
      </c>
      <c r="Y23" t="s">
        <v>134</v>
      </c>
      <c r="Z23" t="s">
        <v>152</v>
      </c>
      <c r="AA23" t="s">
        <v>131</v>
      </c>
      <c r="AB23" t="s">
        <v>173</v>
      </c>
    </row>
    <row r="24" spans="1:28" x14ac:dyDescent="0.35">
      <c r="X24" t="s">
        <v>122</v>
      </c>
      <c r="Y24" t="s">
        <v>142</v>
      </c>
      <c r="Z24" t="s">
        <v>192</v>
      </c>
      <c r="AA24" t="s">
        <v>164</v>
      </c>
      <c r="AB24" t="s">
        <v>180</v>
      </c>
    </row>
    <row r="25" spans="1:28" x14ac:dyDescent="0.35">
      <c r="X25" t="s">
        <v>108</v>
      </c>
      <c r="Y25" t="s">
        <v>130</v>
      </c>
      <c r="Z25" t="s">
        <v>151</v>
      </c>
      <c r="AA25" t="s">
        <v>138</v>
      </c>
      <c r="AB25" t="s">
        <v>178</v>
      </c>
    </row>
    <row r="26" spans="1:28" x14ac:dyDescent="0.35">
      <c r="X26" t="s">
        <v>109</v>
      </c>
      <c r="Y26" t="s">
        <v>139</v>
      </c>
      <c r="Z26" t="s">
        <v>150</v>
      </c>
      <c r="AA26" t="s">
        <v>136</v>
      </c>
      <c r="AB26" t="s">
        <v>3</v>
      </c>
    </row>
    <row r="27" spans="1:28" x14ac:dyDescent="0.35">
      <c r="X27" t="s">
        <v>123</v>
      </c>
      <c r="Y27" t="s">
        <v>143</v>
      </c>
      <c r="Z27" t="s">
        <v>193</v>
      </c>
      <c r="AA27" t="s">
        <v>165</v>
      </c>
      <c r="AB27" t="s">
        <v>181</v>
      </c>
    </row>
    <row r="28" spans="1:28" x14ac:dyDescent="0.35">
      <c r="X28" t="s">
        <v>124</v>
      </c>
      <c r="Y28" t="s">
        <v>144</v>
      </c>
      <c r="Z28" t="s">
        <v>151</v>
      </c>
      <c r="AA28" t="s">
        <v>160</v>
      </c>
      <c r="AB28" t="s">
        <v>182</v>
      </c>
    </row>
    <row r="29" spans="1:28" x14ac:dyDescent="0.35">
      <c r="X29" t="s">
        <v>116</v>
      </c>
      <c r="Y29" t="s">
        <v>134</v>
      </c>
      <c r="Z29" t="s">
        <v>155</v>
      </c>
      <c r="AA29" t="s">
        <v>166</v>
      </c>
      <c r="AB29" t="s">
        <v>170</v>
      </c>
    </row>
  </sheetData>
  <mergeCells count="7">
    <mergeCell ref="U13:V13"/>
    <mergeCell ref="U3:V3"/>
    <mergeCell ref="Q2:T2"/>
    <mergeCell ref="A2:D2"/>
    <mergeCell ref="E2:H2"/>
    <mergeCell ref="I2:L2"/>
    <mergeCell ref="M2:P2"/>
  </mergeCells>
  <conditionalFormatting sqref="J3:L3">
    <cfRule type="duplicateValues" dxfId="0" priority="9"/>
  </conditionalFormatting>
  <conditionalFormatting sqref="T4:T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 H17 L17 P17 T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14.6.2020</vt:lpstr>
      <vt:lpstr>25.6.2020</vt:lpstr>
      <vt:lpstr>27.6.2020</vt:lpstr>
      <vt:lpstr>28.6.2020</vt:lpstr>
      <vt:lpstr>17.7.2020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Tachev</dc:creator>
  <cp:lastModifiedBy>Krasimir Tachev</cp:lastModifiedBy>
  <dcterms:created xsi:type="dcterms:W3CDTF">2021-08-24T06:34:50Z</dcterms:created>
  <dcterms:modified xsi:type="dcterms:W3CDTF">2021-09-01T08:48:47Z</dcterms:modified>
</cp:coreProperties>
</file>