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canthamoeba work\Curcumin and autophagy\"/>
    </mc:Choice>
  </mc:AlternateContent>
  <bookViews>
    <workbookView xWindow="0" yWindow="0" windowWidth="19200" windowHeight="8130" activeTab="1"/>
  </bookViews>
  <sheets>
    <sheet name="Fig 1" sheetId="1" r:id="rId1"/>
    <sheet name="Fig 2 + Fig S3" sheetId="7" r:id="rId2"/>
    <sheet name="Fig 3+Fig 4+Fig S3+Fig S6" sheetId="8" r:id="rId3"/>
    <sheet name="Fig S1" sheetId="9" r:id="rId4"/>
    <sheet name="Fig S2" sheetId="3" r:id="rId5"/>
  </sheets>
  <calcPr calcId="162913"/>
</workbook>
</file>

<file path=xl/calcChain.xml><?xml version="1.0" encoding="utf-8"?>
<calcChain xmlns="http://schemas.openxmlformats.org/spreadsheetml/2006/main">
  <c r="G26" i="9" l="1"/>
  <c r="F2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N68" i="8" l="1"/>
  <c r="M68" i="8"/>
  <c r="L68" i="8"/>
  <c r="K68" i="8"/>
  <c r="N67" i="8"/>
  <c r="M67" i="8"/>
  <c r="L67" i="8"/>
  <c r="K67" i="8"/>
  <c r="N66" i="8"/>
  <c r="M66" i="8"/>
  <c r="L66" i="8"/>
  <c r="K66" i="8"/>
  <c r="N65" i="8"/>
  <c r="M65" i="8"/>
  <c r="L65" i="8"/>
  <c r="K65" i="8"/>
  <c r="N64" i="8"/>
  <c r="M64" i="8"/>
  <c r="L64" i="8"/>
  <c r="K64" i="8"/>
  <c r="N59" i="8"/>
  <c r="M59" i="8"/>
  <c r="L59" i="8"/>
  <c r="K59" i="8"/>
  <c r="N58" i="8"/>
  <c r="M58" i="8"/>
  <c r="L58" i="8"/>
  <c r="K58" i="8"/>
  <c r="N57" i="8"/>
  <c r="M57" i="8"/>
  <c r="L57" i="8"/>
  <c r="K57" i="8"/>
  <c r="N56" i="8"/>
  <c r="M56" i="8"/>
  <c r="L56" i="8"/>
  <c r="K56" i="8"/>
  <c r="N55" i="8"/>
  <c r="M55" i="8"/>
  <c r="L55" i="8"/>
  <c r="K55" i="8"/>
  <c r="N50" i="8"/>
  <c r="M50" i="8"/>
  <c r="L50" i="8"/>
  <c r="K50" i="8"/>
  <c r="N49" i="8"/>
  <c r="M49" i="8"/>
  <c r="L49" i="8"/>
  <c r="K49" i="8"/>
  <c r="N48" i="8"/>
  <c r="M48" i="8"/>
  <c r="L48" i="8"/>
  <c r="K48" i="8"/>
  <c r="N47" i="8"/>
  <c r="M47" i="8"/>
  <c r="L47" i="8"/>
  <c r="K47" i="8"/>
  <c r="N46" i="8"/>
  <c r="M46" i="8"/>
  <c r="L46" i="8"/>
  <c r="K46" i="8"/>
  <c r="T56" i="7"/>
  <c r="S56" i="7"/>
  <c r="R56" i="7"/>
  <c r="Q56" i="7"/>
  <c r="P56" i="7"/>
  <c r="O56" i="7"/>
  <c r="T55" i="7"/>
  <c r="S55" i="7"/>
  <c r="R55" i="7"/>
  <c r="Q55" i="7"/>
  <c r="P55" i="7"/>
  <c r="O55" i="7"/>
  <c r="T54" i="7"/>
  <c r="S54" i="7"/>
  <c r="R54" i="7"/>
  <c r="Q54" i="7"/>
  <c r="P54" i="7"/>
  <c r="O54" i="7"/>
  <c r="T53" i="7"/>
  <c r="S53" i="7"/>
  <c r="R53" i="7"/>
  <c r="Q53" i="7"/>
  <c r="P53" i="7"/>
  <c r="O53" i="7"/>
  <c r="T52" i="7"/>
  <c r="S52" i="7"/>
  <c r="R52" i="7"/>
  <c r="Q52" i="7"/>
  <c r="P52" i="7"/>
  <c r="O52" i="7"/>
  <c r="T47" i="7"/>
  <c r="S47" i="7"/>
  <c r="R47" i="7"/>
  <c r="Q47" i="7"/>
  <c r="P47" i="7"/>
  <c r="O47" i="7"/>
  <c r="T46" i="7"/>
  <c r="S46" i="7"/>
  <c r="R46" i="7"/>
  <c r="Q46" i="7"/>
  <c r="P46" i="7"/>
  <c r="O46" i="7"/>
  <c r="T45" i="7"/>
  <c r="S45" i="7"/>
  <c r="R45" i="7"/>
  <c r="Q45" i="7"/>
  <c r="P45" i="7"/>
  <c r="O45" i="7"/>
  <c r="T44" i="7"/>
  <c r="S44" i="7"/>
  <c r="R44" i="7"/>
  <c r="Q44" i="7"/>
  <c r="P44" i="7"/>
  <c r="O44" i="7"/>
  <c r="T43" i="7"/>
  <c r="S43" i="7"/>
  <c r="R43" i="7"/>
  <c r="Q43" i="7"/>
  <c r="P43" i="7"/>
  <c r="O43" i="7"/>
  <c r="T38" i="7"/>
  <c r="S38" i="7"/>
  <c r="R38" i="7"/>
  <c r="Q38" i="7"/>
  <c r="P38" i="7"/>
  <c r="O38" i="7"/>
  <c r="T37" i="7"/>
  <c r="S37" i="7"/>
  <c r="R37" i="7"/>
  <c r="Q37" i="7"/>
  <c r="P37" i="7"/>
  <c r="O37" i="7"/>
  <c r="T36" i="7"/>
  <c r="S36" i="7"/>
  <c r="R36" i="7"/>
  <c r="Q36" i="7"/>
  <c r="P36" i="7"/>
  <c r="O36" i="7"/>
  <c r="T35" i="7"/>
  <c r="S35" i="7"/>
  <c r="R35" i="7"/>
  <c r="Q35" i="7"/>
  <c r="P35" i="7"/>
  <c r="O35" i="7"/>
  <c r="T34" i="7"/>
  <c r="S34" i="7"/>
  <c r="R34" i="7"/>
  <c r="Q34" i="7"/>
  <c r="P34" i="7"/>
  <c r="O34" i="7"/>
  <c r="J37" i="8" l="1"/>
  <c r="I37" i="8"/>
  <c r="J36" i="8"/>
  <c r="I36" i="8"/>
  <c r="J35" i="8"/>
  <c r="I35" i="8"/>
  <c r="J34" i="8"/>
  <c r="I34" i="8"/>
  <c r="J33" i="8"/>
  <c r="I33" i="8"/>
  <c r="J28" i="8"/>
  <c r="I28" i="8"/>
  <c r="J27" i="8"/>
  <c r="I27" i="8"/>
  <c r="J26" i="8"/>
  <c r="I26" i="8"/>
  <c r="J25" i="8"/>
  <c r="I25" i="8"/>
  <c r="J24" i="8"/>
  <c r="I24" i="8"/>
  <c r="J19" i="8"/>
  <c r="I19" i="8"/>
  <c r="J18" i="8"/>
  <c r="I18" i="8"/>
  <c r="J17" i="8"/>
  <c r="I17" i="8"/>
  <c r="J16" i="8"/>
  <c r="I16" i="8"/>
  <c r="J15" i="8"/>
  <c r="I15" i="8"/>
  <c r="J10" i="8"/>
  <c r="I10" i="8"/>
  <c r="J9" i="8"/>
  <c r="I9" i="8"/>
  <c r="J8" i="8"/>
  <c r="I8" i="8"/>
  <c r="J7" i="8"/>
  <c r="I7" i="8"/>
  <c r="J6" i="8"/>
  <c r="I6" i="8"/>
  <c r="V26" i="7"/>
  <c r="U26" i="7"/>
  <c r="T26" i="7"/>
  <c r="S26" i="7"/>
  <c r="R26" i="7"/>
  <c r="Q26" i="7"/>
  <c r="V25" i="7"/>
  <c r="U25" i="7"/>
  <c r="T25" i="7"/>
  <c r="S25" i="7"/>
  <c r="R25" i="7"/>
  <c r="Q25" i="7"/>
  <c r="V24" i="7"/>
  <c r="U24" i="7"/>
  <c r="T24" i="7"/>
  <c r="S24" i="7"/>
  <c r="R24" i="7"/>
  <c r="Q24" i="7"/>
  <c r="V23" i="7"/>
  <c r="U23" i="7"/>
  <c r="T23" i="7"/>
  <c r="S23" i="7"/>
  <c r="R23" i="7"/>
  <c r="Q23" i="7"/>
  <c r="V22" i="7"/>
  <c r="U22" i="7"/>
  <c r="T22" i="7"/>
  <c r="S22" i="7"/>
  <c r="R22" i="7"/>
  <c r="Q22" i="7"/>
  <c r="V18" i="7"/>
  <c r="U18" i="7"/>
  <c r="T18" i="7"/>
  <c r="S18" i="7"/>
  <c r="R18" i="7"/>
  <c r="Q18" i="7"/>
  <c r="V17" i="7"/>
  <c r="U17" i="7"/>
  <c r="T17" i="7"/>
  <c r="S17" i="7"/>
  <c r="R17" i="7"/>
  <c r="Q17" i="7"/>
  <c r="V16" i="7"/>
  <c r="U16" i="7"/>
  <c r="T16" i="7"/>
  <c r="S16" i="7"/>
  <c r="R16" i="7"/>
  <c r="Q16" i="7"/>
  <c r="V15" i="7"/>
  <c r="U15" i="7"/>
  <c r="T15" i="7"/>
  <c r="S15" i="7"/>
  <c r="R15" i="7"/>
  <c r="Q15" i="7"/>
  <c r="V14" i="7"/>
  <c r="U14" i="7"/>
  <c r="T14" i="7"/>
  <c r="S14" i="7"/>
  <c r="R14" i="7"/>
  <c r="Q14" i="7"/>
  <c r="V10" i="7"/>
  <c r="U10" i="7"/>
  <c r="T10" i="7"/>
  <c r="S10" i="7"/>
  <c r="R10" i="7"/>
  <c r="Q10" i="7"/>
  <c r="V9" i="7"/>
  <c r="U9" i="7"/>
  <c r="T9" i="7"/>
  <c r="S9" i="7"/>
  <c r="R9" i="7"/>
  <c r="Q9" i="7"/>
  <c r="V8" i="7"/>
  <c r="U8" i="7"/>
  <c r="T8" i="7"/>
  <c r="S8" i="7"/>
  <c r="R8" i="7"/>
  <c r="Q8" i="7"/>
  <c r="V7" i="7"/>
  <c r="U7" i="7"/>
  <c r="T7" i="7"/>
  <c r="S7" i="7"/>
  <c r="R7" i="7"/>
  <c r="Q7" i="7"/>
  <c r="V6" i="7"/>
  <c r="U6" i="7"/>
  <c r="T6" i="7"/>
  <c r="S6" i="7"/>
  <c r="R6" i="7"/>
  <c r="Q6" i="7"/>
  <c r="F24" i="3" l="1"/>
  <c r="F25" i="3"/>
  <c r="F26" i="3"/>
  <c r="F27" i="3"/>
  <c r="R27" i="3" s="1"/>
  <c r="F23" i="3"/>
  <c r="B17" i="3"/>
  <c r="O17" i="3" s="1"/>
  <c r="W27" i="3"/>
  <c r="V27" i="3"/>
  <c r="T27" i="3"/>
  <c r="S27" i="3"/>
  <c r="Q27" i="3"/>
  <c r="P27" i="3"/>
  <c r="W26" i="3"/>
  <c r="V26" i="3"/>
  <c r="T26" i="3"/>
  <c r="S26" i="3"/>
  <c r="R26" i="3"/>
  <c r="Q26" i="3"/>
  <c r="P26" i="3"/>
  <c r="W25" i="3"/>
  <c r="V25" i="3"/>
  <c r="T25" i="3"/>
  <c r="S25" i="3"/>
  <c r="R25" i="3"/>
  <c r="Q25" i="3"/>
  <c r="P25" i="3"/>
  <c r="W24" i="3"/>
  <c r="V24" i="3"/>
  <c r="T24" i="3"/>
  <c r="S24" i="3"/>
  <c r="R24" i="3"/>
  <c r="Q24" i="3"/>
  <c r="P24" i="3"/>
  <c r="W23" i="3"/>
  <c r="V23" i="3"/>
  <c r="T23" i="3"/>
  <c r="S23" i="3"/>
  <c r="R23" i="3"/>
  <c r="Q23" i="3"/>
  <c r="P23" i="3"/>
  <c r="W9" i="3"/>
  <c r="V9" i="3"/>
  <c r="T9" i="3"/>
  <c r="S9" i="3"/>
  <c r="Q9" i="3"/>
  <c r="P9" i="3"/>
  <c r="W8" i="3"/>
  <c r="V8" i="3"/>
  <c r="T8" i="3"/>
  <c r="S8" i="3"/>
  <c r="Q8" i="3"/>
  <c r="P8" i="3"/>
  <c r="W7" i="3"/>
  <c r="V7" i="3"/>
  <c r="T7" i="3"/>
  <c r="S7" i="3"/>
  <c r="Q7" i="3"/>
  <c r="P7" i="3"/>
  <c r="W6" i="3"/>
  <c r="V6" i="3"/>
  <c r="T6" i="3"/>
  <c r="S6" i="3"/>
  <c r="Q6" i="3"/>
  <c r="P6" i="3"/>
  <c r="W5" i="3"/>
  <c r="V5" i="3"/>
  <c r="T5" i="3"/>
  <c r="S5" i="3"/>
  <c r="Q5" i="3"/>
  <c r="P5" i="3"/>
  <c r="W15" i="3"/>
  <c r="W16" i="3"/>
  <c r="W17" i="3"/>
  <c r="W18" i="3"/>
  <c r="W14" i="3"/>
  <c r="V15" i="3"/>
  <c r="V16" i="3"/>
  <c r="V17" i="3"/>
  <c r="V18" i="3"/>
  <c r="V14" i="3"/>
  <c r="T15" i="3"/>
  <c r="T16" i="3"/>
  <c r="T17" i="3"/>
  <c r="T18" i="3"/>
  <c r="T14" i="3"/>
  <c r="S15" i="3"/>
  <c r="S16" i="3"/>
  <c r="S17" i="3"/>
  <c r="S18" i="3"/>
  <c r="S14" i="3"/>
  <c r="Q15" i="3"/>
  <c r="Q16" i="3"/>
  <c r="Q17" i="3"/>
  <c r="Q18" i="3"/>
  <c r="Q14" i="3"/>
  <c r="P15" i="3"/>
  <c r="P16" i="3"/>
  <c r="P17" i="3"/>
  <c r="P18" i="3"/>
  <c r="P14" i="3"/>
  <c r="B9" i="3"/>
  <c r="O9" i="3" s="1"/>
  <c r="J24" i="3"/>
  <c r="U24" i="3" s="1"/>
  <c r="J25" i="3"/>
  <c r="U25" i="3" s="1"/>
  <c r="J26" i="3"/>
  <c r="U26" i="3" s="1"/>
  <c r="J27" i="3"/>
  <c r="U27" i="3" s="1"/>
  <c r="J23" i="3"/>
  <c r="U23" i="3" s="1"/>
  <c r="J15" i="3"/>
  <c r="U15" i="3" s="1"/>
  <c r="J16" i="3"/>
  <c r="U16" i="3" s="1"/>
  <c r="J17" i="3"/>
  <c r="U17" i="3" s="1"/>
  <c r="J18" i="3"/>
  <c r="U18" i="3" s="1"/>
  <c r="J14" i="3"/>
  <c r="U14" i="3" s="1"/>
  <c r="F15" i="3"/>
  <c r="R15" i="3" s="1"/>
  <c r="F16" i="3"/>
  <c r="R16" i="3" s="1"/>
  <c r="F17" i="3"/>
  <c r="R17" i="3" s="1"/>
  <c r="F18" i="3"/>
  <c r="R18" i="3" s="1"/>
  <c r="F14" i="3"/>
  <c r="R14" i="3" s="1"/>
  <c r="B24" i="3"/>
  <c r="O24" i="3" s="1"/>
  <c r="B25" i="3"/>
  <c r="O25" i="3" s="1"/>
  <c r="B26" i="3"/>
  <c r="O26" i="3" s="1"/>
  <c r="B27" i="3"/>
  <c r="O27" i="3" s="1"/>
  <c r="B23" i="3"/>
  <c r="O23" i="3" s="1"/>
  <c r="B15" i="3"/>
  <c r="O15" i="3" s="1"/>
  <c r="B16" i="3"/>
  <c r="O16" i="3" s="1"/>
  <c r="B18" i="3"/>
  <c r="O18" i="3" s="1"/>
  <c r="B14" i="3"/>
  <c r="O14" i="3" s="1"/>
  <c r="J6" i="3"/>
  <c r="U6" i="3" s="1"/>
  <c r="J7" i="3"/>
  <c r="U7" i="3" s="1"/>
  <c r="J8" i="3"/>
  <c r="U8" i="3" s="1"/>
  <c r="J9" i="3"/>
  <c r="U9" i="3" s="1"/>
  <c r="J5" i="3"/>
  <c r="U5" i="3" s="1"/>
  <c r="F6" i="3"/>
  <c r="R6" i="3" s="1"/>
  <c r="F7" i="3"/>
  <c r="R7" i="3" s="1"/>
  <c r="F8" i="3"/>
  <c r="R8" i="3" s="1"/>
  <c r="F9" i="3"/>
  <c r="R9" i="3" s="1"/>
  <c r="F5" i="3"/>
  <c r="R5" i="3" s="1"/>
  <c r="B6" i="3"/>
  <c r="O6" i="3" s="1"/>
  <c r="B7" i="3"/>
  <c r="O7" i="3" s="1"/>
  <c r="B8" i="3"/>
  <c r="O8" i="3" s="1"/>
  <c r="B5" i="3"/>
  <c r="O5" i="3" s="1"/>
  <c r="G61" i="1" l="1"/>
  <c r="G60" i="1"/>
  <c r="G59" i="1"/>
  <c r="G58" i="1"/>
  <c r="G57" i="1"/>
  <c r="G53" i="1"/>
  <c r="G52" i="1"/>
  <c r="G51" i="1"/>
  <c r="G50" i="1"/>
  <c r="G49" i="1"/>
  <c r="G45" i="1"/>
  <c r="G44" i="1"/>
  <c r="G43" i="1"/>
  <c r="G42" i="1"/>
  <c r="G41" i="1"/>
  <c r="G19" i="1" l="1"/>
  <c r="G18" i="1"/>
  <c r="G17" i="1"/>
  <c r="G16" i="1"/>
  <c r="G15" i="1"/>
  <c r="G10" i="1"/>
  <c r="G9" i="1"/>
  <c r="G8" i="1"/>
  <c r="G7" i="1"/>
  <c r="G6" i="1"/>
  <c r="G37" i="1" l="1"/>
  <c r="G36" i="1"/>
  <c r="G35" i="1"/>
  <c r="G34" i="1"/>
  <c r="G33" i="1"/>
  <c r="G24" i="1"/>
  <c r="G28" i="1"/>
  <c r="G27" i="1"/>
  <c r="G26" i="1"/>
  <c r="G25" i="1"/>
</calcChain>
</file>

<file path=xl/sharedStrings.xml><?xml version="1.0" encoding="utf-8"?>
<sst xmlns="http://schemas.openxmlformats.org/spreadsheetml/2006/main" count="471" uniqueCount="119">
  <si>
    <t>PAS</t>
  </si>
  <si>
    <t>PYG</t>
  </si>
  <si>
    <t>n=4</t>
  </si>
  <si>
    <t>n=3</t>
  </si>
  <si>
    <t>Percentage %</t>
  </si>
  <si>
    <t>n=1</t>
  </si>
  <si>
    <t>n=2</t>
  </si>
  <si>
    <t>Starved</t>
  </si>
  <si>
    <t>S+CC</t>
  </si>
  <si>
    <t>S+3MA</t>
  </si>
  <si>
    <t>Total</t>
  </si>
  <si>
    <t>Irregular</t>
  </si>
  <si>
    <t>S+WM</t>
  </si>
  <si>
    <t>S+CC+WM</t>
  </si>
  <si>
    <t>S+CC+3MA</t>
  </si>
  <si>
    <t>Full</t>
  </si>
  <si>
    <t>F+CC</t>
  </si>
  <si>
    <t>%Cyst</t>
  </si>
  <si>
    <t>Percentage</t>
  </si>
  <si>
    <t>Trop+vac</t>
  </si>
  <si>
    <t>Trop+En vac</t>
  </si>
  <si>
    <t>%Trop+vac</t>
  </si>
  <si>
    <t>%Trop+En vac</t>
  </si>
  <si>
    <t>Irregular trop</t>
  </si>
  <si>
    <t>Rounded trop</t>
  </si>
  <si>
    <t>Cyst</t>
  </si>
  <si>
    <t>%Irregular trop</t>
  </si>
  <si>
    <t>%Rounded trop</t>
  </si>
  <si>
    <t>Average</t>
  </si>
  <si>
    <t>(A) %Acanthamoeba cyst</t>
  </si>
  <si>
    <t>(C) %Trophozoite with enlarged vacuoles</t>
  </si>
  <si>
    <t xml:space="preserve">*Selected for a representative data </t>
  </si>
  <si>
    <t>%Acanthamoeba forms</t>
  </si>
  <si>
    <t>Curcumin conc</t>
  </si>
  <si>
    <t>Fluorescence intensity</t>
  </si>
  <si>
    <t>24h treatment</t>
  </si>
  <si>
    <t>Curcumin IC50</t>
  </si>
  <si>
    <t>SD</t>
  </si>
  <si>
    <r>
      <t xml:space="preserve">IC50 Curcumin (Trophozoite 24h treatment); </t>
    </r>
    <r>
      <rPr>
        <b/>
        <sz val="20"/>
        <color rgb="FFFF0000"/>
        <rFont val="Calibri"/>
        <family val="2"/>
        <scheme val="minor"/>
      </rPr>
      <t>Representative data</t>
    </r>
  </si>
  <si>
    <t>Trophozoite</t>
  </si>
  <si>
    <t>A3-6</t>
  </si>
  <si>
    <t>A3-12</t>
  </si>
  <si>
    <t>A3-18</t>
  </si>
  <si>
    <t>A3-24</t>
  </si>
  <si>
    <t>A8b-6</t>
  </si>
  <si>
    <t>A8b-12</t>
  </si>
  <si>
    <t>A8b-18</t>
  </si>
  <si>
    <t>A8b-24</t>
  </si>
  <si>
    <t>A12-6</t>
  </si>
  <si>
    <t>A12-12</t>
  </si>
  <si>
    <t>A12-18</t>
  </si>
  <si>
    <t>A12-24</t>
  </si>
  <si>
    <t>A16-6</t>
  </si>
  <si>
    <t>A16-12</t>
  </si>
  <si>
    <t>A16-18</t>
  </si>
  <si>
    <t>A16-24</t>
  </si>
  <si>
    <t>CLLS-6</t>
  </si>
  <si>
    <t>CLLS-12</t>
  </si>
  <si>
    <t>CLLS-18</t>
  </si>
  <si>
    <t>CLLS-24</t>
  </si>
  <si>
    <t>SP2-6</t>
  </si>
  <si>
    <t>SP2-12</t>
  </si>
  <si>
    <t>SP2-18</t>
  </si>
  <si>
    <t>SP2-24</t>
  </si>
  <si>
    <t>MCA-6</t>
  </si>
  <si>
    <t>MCA-12</t>
  </si>
  <si>
    <t>MCA-18</t>
  </si>
  <si>
    <t>MCA-24</t>
  </si>
  <si>
    <t>IL1CE-6</t>
  </si>
  <si>
    <t>IL1CE-12</t>
  </si>
  <si>
    <t>IL1CE-18</t>
  </si>
  <si>
    <t>IL1CE-24</t>
  </si>
  <si>
    <t>NA</t>
  </si>
  <si>
    <t>PYG (Nutrient-rich condition)</t>
  </si>
  <si>
    <t>S+3MA_A3-6</t>
  </si>
  <si>
    <t>S+3MA_A3-12</t>
  </si>
  <si>
    <t>S+3MA_A3-18</t>
  </si>
  <si>
    <t>S+3MA_A3-24</t>
  </si>
  <si>
    <t>S+3MA_A8b-6</t>
  </si>
  <si>
    <t>S+3MA_A8b-12</t>
  </si>
  <si>
    <t>S+3MA_A8b-18</t>
  </si>
  <si>
    <t>S+3MA_A8b-24</t>
  </si>
  <si>
    <t>S+3MA_A12-6</t>
  </si>
  <si>
    <t>S+3MA_A12-12</t>
  </si>
  <si>
    <t>S+3MA_A12-18</t>
  </si>
  <si>
    <t>S+3MA_A12-24</t>
  </si>
  <si>
    <t>S+3MA_A16-6</t>
  </si>
  <si>
    <t>S+3MA_A16-12</t>
  </si>
  <si>
    <t>S+3MA_A16-18</t>
  </si>
  <si>
    <t>S+3MA_A16-24</t>
  </si>
  <si>
    <t>S+CC_A3-6</t>
  </si>
  <si>
    <t>S+CC_A3-12</t>
  </si>
  <si>
    <t>S+CC_A3-18</t>
  </si>
  <si>
    <t>S+CC_A3-24</t>
  </si>
  <si>
    <t>S+CC_A8b-6</t>
  </si>
  <si>
    <t>S+CC_A8b-12</t>
  </si>
  <si>
    <t>S+CC_A8b-18</t>
  </si>
  <si>
    <t>S+CC_A8b-24</t>
  </si>
  <si>
    <t>S+CC_A12-6</t>
  </si>
  <si>
    <t>S+CC_A12-12</t>
  </si>
  <si>
    <t>S+CC_A12-18</t>
  </si>
  <si>
    <t>S+CC_A12-24</t>
  </si>
  <si>
    <t>S+CC_A16-6</t>
  </si>
  <si>
    <t>S+CC_A16-12</t>
  </si>
  <si>
    <t>S+CC_A16-18</t>
  </si>
  <si>
    <t>S+CC_A16-24</t>
  </si>
  <si>
    <t>PAS (Starvation)</t>
  </si>
  <si>
    <t>*ND, Not done</t>
  </si>
  <si>
    <t>ND</t>
  </si>
  <si>
    <t>Control Time 0</t>
  </si>
  <si>
    <t>ATG3</t>
  </si>
  <si>
    <t>ATG8b</t>
  </si>
  <si>
    <t>ATG12</t>
  </si>
  <si>
    <t>ATG16</t>
  </si>
  <si>
    <t>CL</t>
  </si>
  <si>
    <t>SP</t>
  </si>
  <si>
    <t>MCA</t>
  </si>
  <si>
    <t>IL</t>
  </si>
  <si>
    <t>(D) Transcriptional expression (Fold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</si>
</sst>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B1d\-mmm\-yy"/>
    <numFmt numFmtId="169" formatCode="0.0000"/>
    <numFmt numFmtId="172" formatCode="0.000"/>
  </numFmts>
  <fonts count="36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sz val="11"/>
      <name val="Calibri"/>
      <family val="2"/>
      <charset val="222"/>
      <scheme val="minor"/>
    </font>
    <font>
      <b/>
      <sz val="11"/>
      <color theme="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b/>
      <u/>
      <sz val="12"/>
      <color theme="1"/>
      <name val="Calibri"/>
      <family val="2"/>
      <charset val="222"/>
      <scheme val="minor"/>
    </font>
    <font>
      <sz val="12"/>
      <color rgb="FFFF0000"/>
      <name val="Calibri"/>
      <family val="2"/>
      <charset val="222"/>
      <scheme val="minor"/>
    </font>
    <font>
      <b/>
      <sz val="20"/>
      <color theme="1"/>
      <name val="Calibri"/>
      <family val="2"/>
      <charset val="222"/>
      <scheme val="minor"/>
    </font>
    <font>
      <b/>
      <u/>
      <sz val="20"/>
      <color rgb="FFFF0000"/>
      <name val="Calibri"/>
      <family val="2"/>
      <charset val="222"/>
      <scheme val="minor"/>
    </font>
    <font>
      <b/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6"/>
      <color theme="6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164" fontId="0" fillId="2" borderId="0" xfId="0" applyNumberFormat="1" applyFill="1"/>
    <xf numFmtId="0" fontId="2" fillId="2" borderId="0" xfId="0" applyFont="1" applyFill="1"/>
    <xf numFmtId="0" fontId="0" fillId="2" borderId="0" xfId="0" applyFill="1"/>
    <xf numFmtId="0" fontId="4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6" fillId="0" borderId="0" xfId="0" applyFont="1"/>
    <xf numFmtId="0" fontId="0" fillId="4" borderId="0" xfId="0" applyFill="1"/>
    <xf numFmtId="0" fontId="1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5" borderId="0" xfId="0" applyNumberFormat="1" applyFill="1"/>
    <xf numFmtId="0" fontId="2" fillId="5" borderId="0" xfId="0" applyFont="1" applyFill="1"/>
    <xf numFmtId="0" fontId="0" fillId="5" borderId="0" xfId="0" applyFill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164" fontId="0" fillId="4" borderId="0" xfId="0" applyNumberFormat="1" applyFill="1"/>
    <xf numFmtId="0" fontId="2" fillId="4" borderId="0" xfId="0" applyFont="1" applyFill="1"/>
    <xf numFmtId="2" fontId="0" fillId="3" borderId="0" xfId="0" applyNumberFormat="1" applyFill="1"/>
    <xf numFmtId="0" fontId="1" fillId="3" borderId="0" xfId="0" applyFont="1" applyFill="1"/>
    <xf numFmtId="0" fontId="12" fillId="0" borderId="0" xfId="0" applyFont="1"/>
    <xf numFmtId="0" fontId="13" fillId="0" borderId="0" xfId="0" applyFont="1"/>
    <xf numFmtId="164" fontId="13" fillId="4" borderId="0" xfId="0" applyNumberFormat="1" applyFont="1" applyFill="1"/>
    <xf numFmtId="0" fontId="14" fillId="4" borderId="0" xfId="0" applyFont="1" applyFill="1"/>
    <xf numFmtId="0" fontId="13" fillId="4" borderId="0" xfId="0" applyFont="1" applyFill="1"/>
    <xf numFmtId="0" fontId="15" fillId="0" borderId="0" xfId="0" applyFont="1"/>
    <xf numFmtId="0" fontId="16" fillId="0" borderId="0" xfId="0" applyFont="1"/>
    <xf numFmtId="0" fontId="13" fillId="3" borderId="0" xfId="0" applyFont="1" applyFill="1"/>
    <xf numFmtId="0" fontId="12" fillId="3" borderId="0" xfId="0" applyFont="1" applyFill="1"/>
    <xf numFmtId="2" fontId="13" fillId="0" borderId="0" xfId="0" applyNumberFormat="1" applyFont="1"/>
    <xf numFmtId="2" fontId="13" fillId="3" borderId="0" xfId="0" applyNumberFormat="1" applyFont="1" applyFill="1"/>
    <xf numFmtId="0" fontId="17" fillId="0" borderId="0" xfId="0" applyFont="1" applyFill="1"/>
    <xf numFmtId="0" fontId="18" fillId="0" borderId="0" xfId="0" applyFont="1"/>
    <xf numFmtId="2" fontId="6" fillId="0" borderId="0" xfId="0" applyNumberFormat="1" applyFont="1"/>
    <xf numFmtId="2" fontId="6" fillId="3" borderId="0" xfId="0" applyNumberFormat="1" applyFont="1" applyFill="1"/>
    <xf numFmtId="0" fontId="19" fillId="0" borderId="0" xfId="0" applyFont="1"/>
    <xf numFmtId="0" fontId="20" fillId="0" borderId="0" xfId="0" applyFont="1"/>
    <xf numFmtId="0" fontId="21" fillId="4" borderId="0" xfId="0" applyFont="1" applyFill="1"/>
    <xf numFmtId="0" fontId="20" fillId="4" borderId="0" xfId="0" applyFont="1" applyFill="1"/>
    <xf numFmtId="0" fontId="19" fillId="3" borderId="0" xfId="0" applyFont="1" applyFill="1"/>
    <xf numFmtId="0" fontId="20" fillId="3" borderId="0" xfId="0" applyFont="1" applyFill="1"/>
    <xf numFmtId="2" fontId="20" fillId="0" borderId="0" xfId="0" applyNumberFormat="1" applyFont="1"/>
    <xf numFmtId="2" fontId="22" fillId="0" borderId="0" xfId="0" applyNumberFormat="1" applyFont="1"/>
    <xf numFmtId="2" fontId="20" fillId="3" borderId="0" xfId="0" applyNumberFormat="1" applyFont="1" applyFill="1"/>
    <xf numFmtId="2" fontId="22" fillId="3" borderId="0" xfId="0" applyNumberFormat="1" applyFont="1" applyFill="1"/>
    <xf numFmtId="0" fontId="23" fillId="0" borderId="0" xfId="0" applyFont="1"/>
    <xf numFmtId="0" fontId="24" fillId="0" borderId="0" xfId="0" applyFont="1"/>
    <xf numFmtId="164" fontId="20" fillId="4" borderId="0" xfId="0" applyNumberFormat="1" applyFont="1" applyFill="1" applyAlignment="1">
      <alignment horizontal="left"/>
    </xf>
    <xf numFmtId="0" fontId="25" fillId="0" borderId="0" xfId="0" applyFont="1"/>
    <xf numFmtId="2" fontId="6" fillId="3" borderId="0" xfId="0" applyNumberFormat="1" applyFont="1" applyFill="1" applyAlignment="1">
      <alignment horizontal="center"/>
    </xf>
    <xf numFmtId="2" fontId="26" fillId="0" borderId="0" xfId="0" applyNumberFormat="1" applyFont="1"/>
    <xf numFmtId="2" fontId="26" fillId="3" borderId="0" xfId="0" applyNumberFormat="1" applyFont="1" applyFill="1"/>
    <xf numFmtId="0" fontId="27" fillId="0" borderId="0" xfId="0" applyFont="1"/>
    <xf numFmtId="0" fontId="28" fillId="0" borderId="0" xfId="0" applyFont="1"/>
    <xf numFmtId="172" fontId="15" fillId="0" borderId="0" xfId="0" applyNumberFormat="1" applyFont="1"/>
    <xf numFmtId="0" fontId="29" fillId="0" borderId="0" xfId="0" applyFont="1"/>
    <xf numFmtId="0" fontId="13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5" fillId="0" borderId="1" xfId="0" applyFont="1" applyBorder="1" applyAlignment="1">
      <alignment horizontal="center"/>
    </xf>
    <xf numFmtId="0" fontId="31" fillId="0" borderId="0" xfId="0" applyFont="1"/>
    <xf numFmtId="172" fontId="13" fillId="0" borderId="0" xfId="0" applyNumberFormat="1" applyFont="1"/>
    <xf numFmtId="0" fontId="12" fillId="0" borderId="0" xfId="0" applyFont="1" applyAlignment="1">
      <alignment horizontal="center"/>
    </xf>
    <xf numFmtId="0" fontId="32" fillId="0" borderId="0" xfId="0" applyFont="1"/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0" fillId="0" borderId="1" xfId="0" applyBorder="1"/>
    <xf numFmtId="0" fontId="1" fillId="7" borderId="1" xfId="0" applyFont="1" applyFill="1" applyBorder="1"/>
    <xf numFmtId="0" fontId="0" fillId="0" borderId="1" xfId="0" applyBorder="1" applyAlignment="1">
      <alignment horizontal="center"/>
    </xf>
    <xf numFmtId="0" fontId="0" fillId="6" borderId="1" xfId="0" applyFill="1" applyBorder="1"/>
    <xf numFmtId="169" fontId="1" fillId="0" borderId="1" xfId="0" applyNumberFormat="1" applyFont="1" applyBorder="1"/>
    <xf numFmtId="0" fontId="0" fillId="8" borderId="1" xfId="0" applyFill="1" applyBorder="1"/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/>
    <xf numFmtId="0" fontId="0" fillId="6" borderId="1" xfId="0" applyFill="1" applyBorder="1" applyAlignment="1">
      <alignment horizontal="center"/>
    </xf>
    <xf numFmtId="0" fontId="3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A34" zoomScale="75" zoomScaleNormal="75" workbookViewId="0">
      <selection activeCell="O47" sqref="O47"/>
    </sheetView>
  </sheetViews>
  <sheetFormatPr defaultRowHeight="15"/>
  <cols>
    <col min="1" max="1" width="10.28515625" bestFit="1" customWidth="1"/>
  </cols>
  <sheetData>
    <row r="1" spans="1:7" ht="26.25">
      <c r="A1" s="43" t="s">
        <v>29</v>
      </c>
    </row>
    <row r="2" spans="1:7" ht="26.25">
      <c r="A2" s="5"/>
      <c r="F2" s="42" t="s">
        <v>18</v>
      </c>
    </row>
    <row r="3" spans="1:7">
      <c r="A3" s="6">
        <v>44088</v>
      </c>
      <c r="B3" s="7" t="s">
        <v>5</v>
      </c>
      <c r="C3" s="8"/>
      <c r="D3" s="8"/>
      <c r="E3" s="8"/>
      <c r="F3" s="8"/>
      <c r="G3" s="8"/>
    </row>
    <row r="5" spans="1:7">
      <c r="A5" s="9" t="s">
        <v>1</v>
      </c>
      <c r="B5" s="10" t="s">
        <v>15</v>
      </c>
      <c r="C5" s="10"/>
      <c r="D5" s="11"/>
      <c r="E5" s="11"/>
      <c r="F5" s="9" t="s">
        <v>1</v>
      </c>
      <c r="G5" s="10" t="s">
        <v>15</v>
      </c>
    </row>
    <row r="6" spans="1:7">
      <c r="A6" s="10">
        <v>0</v>
      </c>
      <c r="B6" s="11">
        <v>1</v>
      </c>
      <c r="C6" s="11">
        <v>160</v>
      </c>
      <c r="D6" s="11"/>
      <c r="E6" s="11"/>
      <c r="F6" s="10">
        <v>0</v>
      </c>
      <c r="G6" s="60">
        <f>(B6/C6)*100</f>
        <v>0.625</v>
      </c>
    </row>
    <row r="7" spans="1:7">
      <c r="A7" s="10">
        <v>6</v>
      </c>
      <c r="B7" s="11">
        <v>0</v>
      </c>
      <c r="C7" s="11">
        <v>220</v>
      </c>
      <c r="D7" s="11"/>
      <c r="E7" s="11"/>
      <c r="F7" s="10">
        <v>6</v>
      </c>
      <c r="G7" s="60">
        <f>(B7/C7)*100</f>
        <v>0</v>
      </c>
    </row>
    <row r="8" spans="1:7">
      <c r="A8" s="10">
        <v>12</v>
      </c>
      <c r="B8" s="11">
        <v>0</v>
      </c>
      <c r="C8" s="11">
        <v>220</v>
      </c>
      <c r="D8" s="11"/>
      <c r="E8" s="11"/>
      <c r="F8" s="10">
        <v>12</v>
      </c>
      <c r="G8" s="60">
        <f>(B8/C8)*100</f>
        <v>0</v>
      </c>
    </row>
    <row r="9" spans="1:7">
      <c r="A9" s="10">
        <v>18</v>
      </c>
      <c r="B9" s="11">
        <v>1</v>
      </c>
      <c r="C9" s="11">
        <v>250</v>
      </c>
      <c r="D9" s="11"/>
      <c r="E9" s="11"/>
      <c r="F9" s="10">
        <v>18</v>
      </c>
      <c r="G9" s="60">
        <f>(B9/C9)*100</f>
        <v>0.4</v>
      </c>
    </row>
    <row r="10" spans="1:7">
      <c r="A10" s="10">
        <v>24</v>
      </c>
      <c r="B10" s="11">
        <v>0</v>
      </c>
      <c r="C10" s="11">
        <v>240</v>
      </c>
      <c r="D10" s="11"/>
      <c r="E10" s="11"/>
      <c r="F10" s="10">
        <v>24</v>
      </c>
      <c r="G10" s="60">
        <f>(B10/C10)*100</f>
        <v>0</v>
      </c>
    </row>
    <row r="12" spans="1:7">
      <c r="A12" s="6">
        <v>44088</v>
      </c>
      <c r="B12" s="7" t="s">
        <v>6</v>
      </c>
      <c r="C12" s="8"/>
      <c r="D12" s="8"/>
      <c r="E12" s="8"/>
      <c r="F12" s="8"/>
      <c r="G12" s="8"/>
    </row>
    <row r="14" spans="1:7">
      <c r="A14" s="9" t="s">
        <v>1</v>
      </c>
      <c r="B14" s="10" t="s">
        <v>15</v>
      </c>
      <c r="C14" s="10"/>
      <c r="D14" s="11"/>
      <c r="E14" s="11"/>
      <c r="F14" s="9" t="s">
        <v>1</v>
      </c>
      <c r="G14" s="10" t="s">
        <v>15</v>
      </c>
    </row>
    <row r="15" spans="1:7">
      <c r="A15" s="10">
        <v>0</v>
      </c>
      <c r="B15" s="11">
        <v>0</v>
      </c>
      <c r="C15" s="11">
        <v>200</v>
      </c>
      <c r="D15" s="11"/>
      <c r="E15" s="11"/>
      <c r="F15" s="10">
        <v>0</v>
      </c>
      <c r="G15" s="60">
        <f>(B15/C15)*100</f>
        <v>0</v>
      </c>
    </row>
    <row r="16" spans="1:7">
      <c r="A16" s="10">
        <v>6</v>
      </c>
      <c r="B16" s="11">
        <v>0</v>
      </c>
      <c r="C16" s="11">
        <v>300</v>
      </c>
      <c r="D16" s="11"/>
      <c r="E16" s="11"/>
      <c r="F16" s="10">
        <v>6</v>
      </c>
      <c r="G16" s="60">
        <f>(B16/C16)*100</f>
        <v>0</v>
      </c>
    </row>
    <row r="17" spans="1:7">
      <c r="A17" s="10">
        <v>12</v>
      </c>
      <c r="B17" s="11">
        <v>0</v>
      </c>
      <c r="C17" s="11">
        <v>280</v>
      </c>
      <c r="D17" s="11"/>
      <c r="E17" s="11"/>
      <c r="F17" s="10">
        <v>12</v>
      </c>
      <c r="G17" s="60">
        <f>(B17/C17)*100</f>
        <v>0</v>
      </c>
    </row>
    <row r="18" spans="1:7">
      <c r="A18" s="10">
        <v>18</v>
      </c>
      <c r="B18" s="11">
        <v>2</v>
      </c>
      <c r="C18" s="11">
        <v>290</v>
      </c>
      <c r="D18" s="11"/>
      <c r="E18" s="11"/>
      <c r="F18" s="10">
        <v>18</v>
      </c>
      <c r="G18" s="60">
        <f>(B18/C18)*100</f>
        <v>0.68965517241379315</v>
      </c>
    </row>
    <row r="19" spans="1:7">
      <c r="A19" s="10">
        <v>24</v>
      </c>
      <c r="B19" s="11">
        <v>0</v>
      </c>
      <c r="C19" s="11">
        <v>300</v>
      </c>
      <c r="D19" s="11"/>
      <c r="E19" s="11"/>
      <c r="F19" s="10">
        <v>24</v>
      </c>
      <c r="G19" s="60">
        <f>(B19/C19)*100</f>
        <v>0</v>
      </c>
    </row>
    <row r="21" spans="1:7">
      <c r="A21" s="6">
        <v>44109</v>
      </c>
      <c r="B21" s="7" t="s">
        <v>3</v>
      </c>
      <c r="C21" s="8"/>
      <c r="D21" s="8"/>
      <c r="E21" s="8"/>
      <c r="F21" s="8" t="s">
        <v>4</v>
      </c>
      <c r="G21" s="8"/>
    </row>
    <row r="23" spans="1:7">
      <c r="A23" s="9" t="s">
        <v>1</v>
      </c>
      <c r="B23" s="10" t="s">
        <v>15</v>
      </c>
      <c r="C23" s="10"/>
      <c r="D23" s="11"/>
      <c r="E23" s="11"/>
      <c r="F23" s="9" t="s">
        <v>1</v>
      </c>
      <c r="G23" s="10" t="s">
        <v>15</v>
      </c>
    </row>
    <row r="24" spans="1:7">
      <c r="A24" s="10">
        <v>0</v>
      </c>
      <c r="B24" s="11">
        <v>0</v>
      </c>
      <c r="C24" s="11">
        <v>240</v>
      </c>
      <c r="D24" s="11"/>
      <c r="E24" s="11"/>
      <c r="F24" s="10">
        <v>0</v>
      </c>
      <c r="G24" s="60">
        <f>(B24/C24)*100</f>
        <v>0</v>
      </c>
    </row>
    <row r="25" spans="1:7">
      <c r="A25" s="10">
        <v>6</v>
      </c>
      <c r="B25" s="11">
        <v>0</v>
      </c>
      <c r="C25" s="11">
        <v>190</v>
      </c>
      <c r="D25" s="11"/>
      <c r="E25" s="11"/>
      <c r="F25" s="10">
        <v>6</v>
      </c>
      <c r="G25" s="60">
        <f>(B25/C25)*100</f>
        <v>0</v>
      </c>
    </row>
    <row r="26" spans="1:7">
      <c r="A26" s="10">
        <v>12</v>
      </c>
      <c r="B26" s="11">
        <v>0</v>
      </c>
      <c r="C26" s="11">
        <v>205</v>
      </c>
      <c r="D26" s="11"/>
      <c r="E26" s="11"/>
      <c r="F26" s="10">
        <v>12</v>
      </c>
      <c r="G26" s="60">
        <f>(B26/C26)*100</f>
        <v>0</v>
      </c>
    </row>
    <row r="27" spans="1:7">
      <c r="A27" s="10">
        <v>18</v>
      </c>
      <c r="B27" s="11">
        <v>4</v>
      </c>
      <c r="C27" s="11">
        <v>221</v>
      </c>
      <c r="D27" s="11"/>
      <c r="E27" s="11"/>
      <c r="F27" s="10">
        <v>18</v>
      </c>
      <c r="G27" s="60">
        <f>(B27/C27)*100</f>
        <v>1.809954751131222</v>
      </c>
    </row>
    <row r="28" spans="1:7">
      <c r="A28" s="10">
        <v>24</v>
      </c>
      <c r="B28" s="11">
        <v>4</v>
      </c>
      <c r="C28" s="11">
        <v>281</v>
      </c>
      <c r="D28" s="11"/>
      <c r="E28" s="11"/>
      <c r="F28" s="10">
        <v>24</v>
      </c>
      <c r="G28" s="60">
        <f>(B28/C28)*100</f>
        <v>1.4234875444839856</v>
      </c>
    </row>
    <row r="30" spans="1:7">
      <c r="A30" s="6">
        <v>44109</v>
      </c>
      <c r="B30" s="7" t="s">
        <v>2</v>
      </c>
      <c r="C30" s="8"/>
      <c r="D30" s="8"/>
      <c r="E30" s="8"/>
      <c r="F30" s="8"/>
      <c r="G30" s="8"/>
    </row>
    <row r="32" spans="1:7">
      <c r="A32" s="9" t="s">
        <v>1</v>
      </c>
      <c r="B32" s="10" t="s">
        <v>15</v>
      </c>
      <c r="C32" s="10"/>
      <c r="D32" s="11"/>
      <c r="E32" s="11"/>
      <c r="F32" s="9" t="s">
        <v>1</v>
      </c>
      <c r="G32" s="10" t="s">
        <v>15</v>
      </c>
    </row>
    <row r="33" spans="1:13">
      <c r="A33" s="10">
        <v>0</v>
      </c>
      <c r="B33" s="11">
        <v>0</v>
      </c>
      <c r="C33" s="11">
        <v>220</v>
      </c>
      <c r="D33" s="11"/>
      <c r="E33" s="11"/>
      <c r="F33" s="10">
        <v>0</v>
      </c>
      <c r="G33" s="60">
        <f>(B33/C33)*100</f>
        <v>0</v>
      </c>
    </row>
    <row r="34" spans="1:13">
      <c r="A34" s="10">
        <v>6</v>
      </c>
      <c r="B34" s="11">
        <v>0</v>
      </c>
      <c r="C34" s="11">
        <v>270</v>
      </c>
      <c r="D34" s="11"/>
      <c r="E34" s="11"/>
      <c r="F34" s="10">
        <v>6</v>
      </c>
      <c r="G34" s="60">
        <f>(B34/C34)*100</f>
        <v>0</v>
      </c>
    </row>
    <row r="35" spans="1:13">
      <c r="A35" s="10">
        <v>12</v>
      </c>
      <c r="B35" s="11">
        <v>0</v>
      </c>
      <c r="C35" s="11">
        <v>220</v>
      </c>
      <c r="D35" s="11"/>
      <c r="E35" s="11"/>
      <c r="F35" s="10">
        <v>12</v>
      </c>
      <c r="G35" s="60">
        <f>(B35/C35)*100</f>
        <v>0</v>
      </c>
    </row>
    <row r="36" spans="1:13">
      <c r="A36" s="10">
        <v>18</v>
      </c>
      <c r="B36" s="11">
        <v>0</v>
      </c>
      <c r="C36" s="11">
        <v>284</v>
      </c>
      <c r="D36" s="11"/>
      <c r="E36" s="11"/>
      <c r="F36" s="10">
        <v>18</v>
      </c>
      <c r="G36" s="60">
        <f>(B36/C36)*100</f>
        <v>0</v>
      </c>
    </row>
    <row r="37" spans="1:13">
      <c r="A37" s="10">
        <v>24</v>
      </c>
      <c r="B37" s="11">
        <v>3</v>
      </c>
      <c r="C37" s="11">
        <v>256</v>
      </c>
      <c r="D37" s="11"/>
      <c r="E37" s="11"/>
      <c r="F37" s="10">
        <v>24</v>
      </c>
      <c r="G37" s="60">
        <f>(B37/C37)*100</f>
        <v>1.171875</v>
      </c>
    </row>
    <row r="39" spans="1:13">
      <c r="A39" s="21">
        <v>44220</v>
      </c>
      <c r="B39" s="22" t="s">
        <v>5</v>
      </c>
      <c r="C39" s="23"/>
      <c r="D39" s="23"/>
      <c r="E39" s="23"/>
      <c r="F39" s="23"/>
      <c r="G39" s="23"/>
      <c r="I39" s="24"/>
    </row>
    <row r="40" spans="1:13">
      <c r="A40" s="3" t="s">
        <v>0</v>
      </c>
      <c r="B40" s="4" t="s">
        <v>7</v>
      </c>
      <c r="C40" s="4"/>
      <c r="F40" s="3" t="s">
        <v>0</v>
      </c>
      <c r="G40" s="14" t="s">
        <v>7</v>
      </c>
      <c r="J40" s="25"/>
    </row>
    <row r="41" spans="1:13">
      <c r="A41" s="4">
        <v>0</v>
      </c>
      <c r="B41" s="17">
        <v>0</v>
      </c>
      <c r="C41" s="17">
        <v>225</v>
      </c>
      <c r="D41" s="17"/>
      <c r="E41" s="17"/>
      <c r="F41" s="18">
        <v>0</v>
      </c>
      <c r="G41" s="20">
        <f>(B41/C41)*100</f>
        <v>0</v>
      </c>
    </row>
    <row r="42" spans="1:13">
      <c r="A42" s="4">
        <v>6</v>
      </c>
      <c r="B42" s="17">
        <v>0</v>
      </c>
      <c r="C42" s="17">
        <v>210</v>
      </c>
      <c r="D42" s="17"/>
      <c r="E42" s="17"/>
      <c r="F42" s="18">
        <v>6</v>
      </c>
      <c r="G42" s="20">
        <f>(B42/C42)*100</f>
        <v>0</v>
      </c>
    </row>
    <row r="43" spans="1:13">
      <c r="A43" s="4">
        <v>12</v>
      </c>
      <c r="B43" s="17">
        <v>23</v>
      </c>
      <c r="C43" s="17">
        <v>220</v>
      </c>
      <c r="D43" s="17"/>
      <c r="E43" s="17"/>
      <c r="F43" s="18">
        <v>12</v>
      </c>
      <c r="G43" s="20">
        <f>(B43/C43)*100</f>
        <v>10.454545454545453</v>
      </c>
    </row>
    <row r="44" spans="1:13">
      <c r="A44" s="4">
        <v>18</v>
      </c>
      <c r="B44" s="17">
        <v>67</v>
      </c>
      <c r="C44" s="17">
        <v>220</v>
      </c>
      <c r="D44" s="17"/>
      <c r="E44" s="17"/>
      <c r="F44" s="18">
        <v>18</v>
      </c>
      <c r="G44" s="20">
        <f>(B44/C44)*100</f>
        <v>30.454545454545457</v>
      </c>
      <c r="M44" s="15"/>
    </row>
    <row r="45" spans="1:13">
      <c r="A45" s="4">
        <v>24</v>
      </c>
      <c r="B45" s="17">
        <v>114</v>
      </c>
      <c r="C45" s="17">
        <v>200</v>
      </c>
      <c r="D45" s="17"/>
      <c r="E45" s="17"/>
      <c r="F45" s="18">
        <v>24</v>
      </c>
      <c r="G45" s="20">
        <f>(B45/C45)*100</f>
        <v>56.999999999999993</v>
      </c>
    </row>
    <row r="47" spans="1:13">
      <c r="A47" s="21">
        <v>44226</v>
      </c>
      <c r="B47" s="22" t="s">
        <v>6</v>
      </c>
      <c r="C47" s="23"/>
      <c r="D47" s="23"/>
      <c r="E47" s="23"/>
      <c r="F47" s="23"/>
      <c r="G47" s="23"/>
    </row>
    <row r="48" spans="1:13">
      <c r="A48" s="3" t="s">
        <v>0</v>
      </c>
      <c r="B48" s="4" t="s">
        <v>7</v>
      </c>
      <c r="C48" s="4"/>
      <c r="F48" s="3" t="s">
        <v>0</v>
      </c>
      <c r="G48" s="14" t="s">
        <v>7</v>
      </c>
      <c r="M48" s="15"/>
    </row>
    <row r="49" spans="1:17">
      <c r="A49" s="4">
        <v>0</v>
      </c>
      <c r="B49" s="17">
        <v>0</v>
      </c>
      <c r="C49" s="17">
        <v>200</v>
      </c>
      <c r="D49" s="17"/>
      <c r="E49" s="17"/>
      <c r="F49" s="18">
        <v>0</v>
      </c>
      <c r="G49" s="20">
        <f>(B49/C49)*100</f>
        <v>0</v>
      </c>
    </row>
    <row r="50" spans="1:17">
      <c r="A50" s="4">
        <v>6</v>
      </c>
      <c r="B50" s="17">
        <v>0</v>
      </c>
      <c r="C50" s="17">
        <v>230</v>
      </c>
      <c r="D50" s="17"/>
      <c r="E50" s="17"/>
      <c r="F50" s="18">
        <v>6</v>
      </c>
      <c r="G50" s="20">
        <f>(B50/C50)*100</f>
        <v>0</v>
      </c>
      <c r="N50" s="16"/>
      <c r="O50" s="16"/>
      <c r="P50" s="16"/>
      <c r="Q50" s="16"/>
    </row>
    <row r="51" spans="1:17">
      <c r="A51" s="4">
        <v>12</v>
      </c>
      <c r="B51" s="17">
        <v>19</v>
      </c>
      <c r="C51" s="17">
        <v>225</v>
      </c>
      <c r="D51" s="17"/>
      <c r="E51" s="17"/>
      <c r="F51" s="18">
        <v>12</v>
      </c>
      <c r="G51" s="20">
        <f>(B51/C51)*100</f>
        <v>8.4444444444444446</v>
      </c>
    </row>
    <row r="52" spans="1:17">
      <c r="A52" s="4">
        <v>18</v>
      </c>
      <c r="B52" s="17">
        <v>51</v>
      </c>
      <c r="C52" s="17">
        <v>205</v>
      </c>
      <c r="D52" s="17"/>
      <c r="E52" s="17"/>
      <c r="F52" s="18">
        <v>18</v>
      </c>
      <c r="G52" s="20">
        <f>(B52/C52)*100</f>
        <v>24.878048780487806</v>
      </c>
      <c r="Q52" s="2"/>
    </row>
    <row r="53" spans="1:17">
      <c r="A53" s="4">
        <v>24</v>
      </c>
      <c r="B53" s="17">
        <v>102</v>
      </c>
      <c r="C53" s="17">
        <v>200</v>
      </c>
      <c r="D53" s="17"/>
      <c r="E53" s="17"/>
      <c r="F53" s="18">
        <v>24</v>
      </c>
      <c r="G53" s="20">
        <f>(B53/C53)*100</f>
        <v>51</v>
      </c>
    </row>
    <row r="54" spans="1:17">
      <c r="G54" s="12"/>
    </row>
    <row r="55" spans="1:17">
      <c r="A55" s="21">
        <v>44226</v>
      </c>
      <c r="B55" s="22" t="s">
        <v>3</v>
      </c>
      <c r="C55" s="23"/>
      <c r="D55" s="23"/>
      <c r="E55" s="23"/>
      <c r="F55" s="23"/>
      <c r="G55" s="23"/>
    </row>
    <row r="56" spans="1:17">
      <c r="A56" s="3" t="s">
        <v>0</v>
      </c>
      <c r="B56" s="4" t="s">
        <v>7</v>
      </c>
      <c r="C56" s="4"/>
      <c r="F56" s="3" t="s">
        <v>0</v>
      </c>
      <c r="G56" s="14" t="s">
        <v>7</v>
      </c>
    </row>
    <row r="57" spans="1:17">
      <c r="A57" s="4">
        <v>0</v>
      </c>
      <c r="B57" s="17">
        <v>0</v>
      </c>
      <c r="C57" s="17">
        <v>250</v>
      </c>
      <c r="D57" s="17"/>
      <c r="E57" s="17"/>
      <c r="F57" s="18">
        <v>0</v>
      </c>
      <c r="G57" s="20">
        <f>(B57/C57)*100</f>
        <v>0</v>
      </c>
    </row>
    <row r="58" spans="1:17">
      <c r="A58" s="4">
        <v>6</v>
      </c>
      <c r="B58" s="17">
        <v>0</v>
      </c>
      <c r="C58" s="17">
        <v>220</v>
      </c>
      <c r="D58" s="17"/>
      <c r="E58" s="17"/>
      <c r="F58" s="18">
        <v>6</v>
      </c>
      <c r="G58" s="20">
        <f>(B58/C58)*100</f>
        <v>0</v>
      </c>
    </row>
    <row r="59" spans="1:17">
      <c r="A59" s="4">
        <v>12</v>
      </c>
      <c r="B59" s="17">
        <v>25</v>
      </c>
      <c r="C59" s="17">
        <v>240</v>
      </c>
      <c r="D59" s="17"/>
      <c r="E59" s="17"/>
      <c r="F59" s="18">
        <v>12</v>
      </c>
      <c r="G59" s="20">
        <f>(B59/C59)*100</f>
        <v>10.416666666666668</v>
      </c>
    </row>
    <row r="60" spans="1:17">
      <c r="A60" s="4">
        <v>18</v>
      </c>
      <c r="B60" s="17">
        <v>67</v>
      </c>
      <c r="C60" s="17">
        <v>235</v>
      </c>
      <c r="D60" s="17"/>
      <c r="E60" s="17"/>
      <c r="F60" s="18">
        <v>18</v>
      </c>
      <c r="G60" s="20">
        <f>(B60/C60)*100</f>
        <v>28.510638297872344</v>
      </c>
    </row>
    <row r="61" spans="1:17">
      <c r="A61" s="4">
        <v>24</v>
      </c>
      <c r="B61" s="17">
        <v>109</v>
      </c>
      <c r="C61" s="17">
        <v>210</v>
      </c>
      <c r="D61" s="17"/>
      <c r="E61" s="17"/>
      <c r="F61" s="18">
        <v>24</v>
      </c>
      <c r="G61" s="20">
        <f>(B61/C61)*100</f>
        <v>51.904761904761912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tabSelected="1" topLeftCell="A40" zoomScale="75" zoomScaleNormal="75" workbookViewId="0">
      <selection activeCell="M69" sqref="M69"/>
    </sheetView>
  </sheetViews>
  <sheetFormatPr defaultRowHeight="15"/>
  <cols>
    <col min="1" max="1" width="14.42578125" customWidth="1"/>
  </cols>
  <sheetData>
    <row r="1" spans="1:32" ht="26.25">
      <c r="A1" s="43" t="s">
        <v>29</v>
      </c>
    </row>
    <row r="2" spans="1:32" ht="26.25">
      <c r="A2" s="5"/>
      <c r="P2" s="42" t="s">
        <v>18</v>
      </c>
    </row>
    <row r="4" spans="1:32">
      <c r="A4" s="21">
        <v>44220</v>
      </c>
      <c r="B4" s="22" t="s">
        <v>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X4" s="24"/>
    </row>
    <row r="5" spans="1:32">
      <c r="A5" s="3" t="s">
        <v>0</v>
      </c>
      <c r="B5" s="4" t="s">
        <v>7</v>
      </c>
      <c r="C5" s="4"/>
      <c r="D5" s="4" t="s">
        <v>12</v>
      </c>
      <c r="E5" s="4"/>
      <c r="F5" s="4" t="s">
        <v>9</v>
      </c>
      <c r="G5" s="4"/>
      <c r="H5" s="4" t="s">
        <v>8</v>
      </c>
      <c r="I5" s="4"/>
      <c r="J5" s="4" t="s">
        <v>13</v>
      </c>
      <c r="K5" s="4"/>
      <c r="L5" s="4" t="s">
        <v>14</v>
      </c>
      <c r="M5" s="4"/>
      <c r="P5" s="3" t="s">
        <v>0</v>
      </c>
      <c r="Q5" s="14" t="s">
        <v>7</v>
      </c>
      <c r="R5" s="14" t="s">
        <v>12</v>
      </c>
      <c r="S5" s="14" t="s">
        <v>9</v>
      </c>
      <c r="T5" s="14" t="s">
        <v>8</v>
      </c>
      <c r="U5" s="14" t="s">
        <v>13</v>
      </c>
      <c r="V5" s="14" t="s">
        <v>14</v>
      </c>
      <c r="Y5" s="25"/>
    </row>
    <row r="6" spans="1:32">
      <c r="A6" s="4">
        <v>0</v>
      </c>
      <c r="B6" s="17">
        <v>0</v>
      </c>
      <c r="C6" s="17">
        <v>225</v>
      </c>
      <c r="D6" s="17">
        <v>0</v>
      </c>
      <c r="E6" s="17">
        <v>200</v>
      </c>
      <c r="F6" s="17">
        <v>0</v>
      </c>
      <c r="G6" s="17">
        <v>250</v>
      </c>
      <c r="H6" s="17">
        <v>0</v>
      </c>
      <c r="I6" s="17">
        <v>200</v>
      </c>
      <c r="J6" s="17">
        <v>0</v>
      </c>
      <c r="K6" s="17">
        <v>230</v>
      </c>
      <c r="L6" s="17">
        <v>0</v>
      </c>
      <c r="M6" s="17">
        <v>205</v>
      </c>
      <c r="N6" s="17"/>
      <c r="O6" s="17"/>
      <c r="P6" s="18">
        <v>0</v>
      </c>
      <c r="Q6" s="19">
        <f>(B6/C6)*100</f>
        <v>0</v>
      </c>
      <c r="R6" s="19">
        <f>(D6/E6)*100</f>
        <v>0</v>
      </c>
      <c r="S6" s="19">
        <f>(F6/G6)*100</f>
        <v>0</v>
      </c>
      <c r="T6" s="19">
        <f>(H6/I6)*100</f>
        <v>0</v>
      </c>
      <c r="U6" s="19">
        <f>(J6/K6)*100</f>
        <v>0</v>
      </c>
      <c r="V6" s="19">
        <f>(L6/M6)*100</f>
        <v>0</v>
      </c>
    </row>
    <row r="7" spans="1:32">
      <c r="A7" s="4">
        <v>6</v>
      </c>
      <c r="B7" s="17">
        <v>0</v>
      </c>
      <c r="C7" s="17">
        <v>210</v>
      </c>
      <c r="D7" s="17">
        <v>0</v>
      </c>
      <c r="E7" s="17">
        <v>201</v>
      </c>
      <c r="F7" s="17">
        <v>0</v>
      </c>
      <c r="G7" s="17">
        <v>220</v>
      </c>
      <c r="H7" s="17">
        <v>0</v>
      </c>
      <c r="I7" s="17">
        <v>220</v>
      </c>
      <c r="J7" s="17">
        <v>0</v>
      </c>
      <c r="K7" s="17">
        <v>220</v>
      </c>
      <c r="L7" s="17">
        <v>0</v>
      </c>
      <c r="M7" s="17">
        <v>215</v>
      </c>
      <c r="N7" s="17"/>
      <c r="O7" s="17"/>
      <c r="P7" s="18">
        <v>6</v>
      </c>
      <c r="Q7" s="19">
        <f t="shared" ref="Q7:Q10" si="0">(B7/C7)*100</f>
        <v>0</v>
      </c>
      <c r="R7" s="19">
        <f t="shared" ref="R7:R10" si="1">(D7/E7)*100</f>
        <v>0</v>
      </c>
      <c r="S7" s="19">
        <f t="shared" ref="S7:S10" si="2">(F7/G7)*100</f>
        <v>0</v>
      </c>
      <c r="T7" s="19">
        <f t="shared" ref="T7:T10" si="3">(H7/I7)*100</f>
        <v>0</v>
      </c>
      <c r="U7" s="19">
        <f t="shared" ref="U7:U10" si="4">(J7/K7)*100</f>
        <v>0</v>
      </c>
      <c r="V7" s="19">
        <f>(L7/M7)*100</f>
        <v>0</v>
      </c>
    </row>
    <row r="8" spans="1:32">
      <c r="A8" s="4">
        <v>12</v>
      </c>
      <c r="B8" s="17">
        <v>23</v>
      </c>
      <c r="C8" s="17">
        <v>220</v>
      </c>
      <c r="D8" s="17">
        <v>17</v>
      </c>
      <c r="E8" s="17">
        <v>225</v>
      </c>
      <c r="F8" s="17">
        <v>1</v>
      </c>
      <c r="G8" s="17">
        <v>210</v>
      </c>
      <c r="H8" s="17">
        <v>0</v>
      </c>
      <c r="I8" s="17">
        <v>225</v>
      </c>
      <c r="J8" s="17">
        <v>0</v>
      </c>
      <c r="K8" s="17">
        <v>200</v>
      </c>
      <c r="L8" s="17">
        <v>0</v>
      </c>
      <c r="M8" s="17">
        <v>230</v>
      </c>
      <c r="N8" s="17"/>
      <c r="O8" s="17"/>
      <c r="P8" s="18">
        <v>12</v>
      </c>
      <c r="Q8" s="19">
        <f t="shared" si="0"/>
        <v>10.454545454545453</v>
      </c>
      <c r="R8" s="19">
        <f t="shared" si="1"/>
        <v>7.5555555555555554</v>
      </c>
      <c r="S8" s="19">
        <f t="shared" si="2"/>
        <v>0.47619047619047622</v>
      </c>
      <c r="T8" s="19">
        <f t="shared" si="3"/>
        <v>0</v>
      </c>
      <c r="U8" s="19">
        <f t="shared" si="4"/>
        <v>0</v>
      </c>
      <c r="V8" s="19">
        <f t="shared" ref="V8:V10" si="5">(L8/M8)*100</f>
        <v>0</v>
      </c>
    </row>
    <row r="9" spans="1:32">
      <c r="A9" s="4">
        <v>18</v>
      </c>
      <c r="B9" s="17">
        <v>67</v>
      </c>
      <c r="C9" s="17">
        <v>220</v>
      </c>
      <c r="D9" s="17">
        <v>61</v>
      </c>
      <c r="E9" s="17">
        <v>250</v>
      </c>
      <c r="F9" s="17">
        <v>29</v>
      </c>
      <c r="G9" s="17">
        <v>200</v>
      </c>
      <c r="H9" s="17">
        <v>1</v>
      </c>
      <c r="I9" s="17">
        <v>230</v>
      </c>
      <c r="J9" s="17">
        <v>2</v>
      </c>
      <c r="K9" s="17">
        <v>220</v>
      </c>
      <c r="L9" s="17">
        <v>4</v>
      </c>
      <c r="M9" s="17">
        <v>220</v>
      </c>
      <c r="N9" s="17"/>
      <c r="O9" s="17"/>
      <c r="P9" s="18">
        <v>18</v>
      </c>
      <c r="Q9" s="19">
        <f t="shared" si="0"/>
        <v>30.454545454545457</v>
      </c>
      <c r="R9" s="19">
        <f t="shared" si="1"/>
        <v>24.4</v>
      </c>
      <c r="S9" s="19">
        <f t="shared" si="2"/>
        <v>14.499999999999998</v>
      </c>
      <c r="T9" s="19">
        <f t="shared" si="3"/>
        <v>0.43478260869565216</v>
      </c>
      <c r="U9" s="19">
        <f t="shared" si="4"/>
        <v>0.90909090909090906</v>
      </c>
      <c r="V9" s="19">
        <f t="shared" si="5"/>
        <v>1.8181818181818181</v>
      </c>
      <c r="AB9" s="15"/>
    </row>
    <row r="10" spans="1:32">
      <c r="A10" s="4">
        <v>24</v>
      </c>
      <c r="B10" s="17">
        <v>114</v>
      </c>
      <c r="C10" s="17">
        <v>200</v>
      </c>
      <c r="D10" s="17">
        <v>90</v>
      </c>
      <c r="E10" s="17">
        <v>200</v>
      </c>
      <c r="F10" s="17">
        <v>41</v>
      </c>
      <c r="G10" s="17">
        <v>220</v>
      </c>
      <c r="H10" s="17">
        <v>3</v>
      </c>
      <c r="I10" s="17">
        <v>210</v>
      </c>
      <c r="J10" s="17">
        <v>3</v>
      </c>
      <c r="K10" s="17">
        <v>220</v>
      </c>
      <c r="L10" s="17">
        <v>2</v>
      </c>
      <c r="M10" s="17">
        <v>240</v>
      </c>
      <c r="N10" s="17"/>
      <c r="O10" s="17"/>
      <c r="P10" s="18">
        <v>24</v>
      </c>
      <c r="Q10" s="19">
        <f t="shared" si="0"/>
        <v>56.999999999999993</v>
      </c>
      <c r="R10" s="19">
        <f t="shared" si="1"/>
        <v>45</v>
      </c>
      <c r="S10" s="19">
        <f t="shared" si="2"/>
        <v>18.636363636363637</v>
      </c>
      <c r="T10" s="19">
        <f t="shared" si="3"/>
        <v>1.4285714285714286</v>
      </c>
      <c r="U10" s="19">
        <f t="shared" si="4"/>
        <v>1.3636363636363635</v>
      </c>
      <c r="V10" s="19">
        <f t="shared" si="5"/>
        <v>0.83333333333333337</v>
      </c>
    </row>
    <row r="12" spans="1:32">
      <c r="A12" s="21">
        <v>44226</v>
      </c>
      <c r="B12" s="22" t="s">
        <v>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32">
      <c r="A13" s="3" t="s">
        <v>0</v>
      </c>
      <c r="B13" s="4" t="s">
        <v>7</v>
      </c>
      <c r="C13" s="4"/>
      <c r="D13" s="4" t="s">
        <v>12</v>
      </c>
      <c r="E13" s="4"/>
      <c r="F13" s="4" t="s">
        <v>9</v>
      </c>
      <c r="G13" s="4"/>
      <c r="H13" s="4" t="s">
        <v>8</v>
      </c>
      <c r="I13" s="4"/>
      <c r="J13" s="4" t="s">
        <v>13</v>
      </c>
      <c r="K13" s="4"/>
      <c r="L13" s="4" t="s">
        <v>14</v>
      </c>
      <c r="M13" s="4"/>
      <c r="P13" s="3" t="s">
        <v>0</v>
      </c>
      <c r="Q13" s="14" t="s">
        <v>7</v>
      </c>
      <c r="R13" s="14" t="s">
        <v>12</v>
      </c>
      <c r="S13" s="14" t="s">
        <v>9</v>
      </c>
      <c r="T13" s="14" t="s">
        <v>8</v>
      </c>
      <c r="U13" s="14" t="s">
        <v>13</v>
      </c>
      <c r="V13" s="14" t="s">
        <v>14</v>
      </c>
      <c r="AB13" s="15"/>
    </row>
    <row r="14" spans="1:32">
      <c r="A14" s="4">
        <v>0</v>
      </c>
      <c r="B14" s="17">
        <v>0</v>
      </c>
      <c r="C14" s="17">
        <v>200</v>
      </c>
      <c r="D14" s="17">
        <v>0</v>
      </c>
      <c r="E14" s="17">
        <v>210</v>
      </c>
      <c r="F14" s="17">
        <v>0</v>
      </c>
      <c r="G14" s="17">
        <v>200</v>
      </c>
      <c r="H14" s="17">
        <v>0</v>
      </c>
      <c r="I14" s="17">
        <v>220</v>
      </c>
      <c r="J14" s="17">
        <v>0</v>
      </c>
      <c r="K14" s="17">
        <v>240</v>
      </c>
      <c r="L14" s="17">
        <v>0</v>
      </c>
      <c r="M14" s="17">
        <v>210</v>
      </c>
      <c r="N14" s="17"/>
      <c r="O14" s="17"/>
      <c r="P14" s="18">
        <v>0</v>
      </c>
      <c r="Q14" s="19">
        <f>(B14/C14)*100</f>
        <v>0</v>
      </c>
      <c r="R14" s="19">
        <f>(D14/E14)*100</f>
        <v>0</v>
      </c>
      <c r="S14" s="19">
        <f>(F14/G14)*100</f>
        <v>0</v>
      </c>
      <c r="T14" s="19">
        <f>(H14/I14)*100</f>
        <v>0</v>
      </c>
      <c r="U14" s="19">
        <f>(J14/K14)*100</f>
        <v>0</v>
      </c>
      <c r="V14" s="19">
        <f>(L14/M14)*100</f>
        <v>0</v>
      </c>
    </row>
    <row r="15" spans="1:32">
      <c r="A15" s="4">
        <v>6</v>
      </c>
      <c r="B15" s="17">
        <v>0</v>
      </c>
      <c r="C15" s="17">
        <v>230</v>
      </c>
      <c r="D15" s="17">
        <v>0</v>
      </c>
      <c r="E15" s="17">
        <v>250</v>
      </c>
      <c r="F15" s="17">
        <v>0</v>
      </c>
      <c r="G15" s="17">
        <v>210</v>
      </c>
      <c r="H15" s="17">
        <v>0</v>
      </c>
      <c r="I15" s="17">
        <v>220</v>
      </c>
      <c r="J15" s="17">
        <v>0</v>
      </c>
      <c r="K15" s="17">
        <v>235</v>
      </c>
      <c r="L15" s="17">
        <v>0</v>
      </c>
      <c r="M15" s="17">
        <v>220</v>
      </c>
      <c r="N15" s="17"/>
      <c r="O15" s="17"/>
      <c r="P15" s="18">
        <v>6</v>
      </c>
      <c r="Q15" s="19">
        <f t="shared" ref="Q15:Q18" si="6">(B15/C15)*100</f>
        <v>0</v>
      </c>
      <c r="R15" s="19">
        <f t="shared" ref="R15:R18" si="7">(D15/E15)*100</f>
        <v>0</v>
      </c>
      <c r="S15" s="19">
        <f t="shared" ref="S15:S18" si="8">(F15/G15)*100</f>
        <v>0</v>
      </c>
      <c r="T15" s="19">
        <f t="shared" ref="T15:T18" si="9">(H15/I15)*100</f>
        <v>0</v>
      </c>
      <c r="U15" s="19">
        <f t="shared" ref="U15:U18" si="10">(J15/K15)*100</f>
        <v>0</v>
      </c>
      <c r="V15" s="19">
        <f>(L15/M15)*100</f>
        <v>0</v>
      </c>
      <c r="AC15" s="16"/>
      <c r="AD15" s="16"/>
      <c r="AE15" s="16"/>
      <c r="AF15" s="16"/>
    </row>
    <row r="16" spans="1:32">
      <c r="A16" s="4">
        <v>12</v>
      </c>
      <c r="B16" s="17">
        <v>19</v>
      </c>
      <c r="C16" s="17">
        <v>225</v>
      </c>
      <c r="D16" s="17">
        <v>21</v>
      </c>
      <c r="E16" s="17">
        <v>200</v>
      </c>
      <c r="F16" s="17">
        <v>3</v>
      </c>
      <c r="G16" s="17">
        <v>220</v>
      </c>
      <c r="H16" s="17">
        <v>0</v>
      </c>
      <c r="I16" s="17">
        <v>225</v>
      </c>
      <c r="J16" s="17">
        <v>1</v>
      </c>
      <c r="K16" s="17">
        <v>220</v>
      </c>
      <c r="L16" s="17">
        <v>0</v>
      </c>
      <c r="M16" s="17">
        <v>220</v>
      </c>
      <c r="N16" s="17"/>
      <c r="O16" s="17"/>
      <c r="P16" s="18">
        <v>12</v>
      </c>
      <c r="Q16" s="19">
        <f t="shared" si="6"/>
        <v>8.4444444444444446</v>
      </c>
      <c r="R16" s="19">
        <f t="shared" si="7"/>
        <v>10.5</v>
      </c>
      <c r="S16" s="19">
        <f t="shared" si="8"/>
        <v>1.3636363636363635</v>
      </c>
      <c r="T16" s="19">
        <f t="shared" si="9"/>
        <v>0</v>
      </c>
      <c r="U16" s="19">
        <f t="shared" si="10"/>
        <v>0.45454545454545453</v>
      </c>
      <c r="V16" s="19">
        <f t="shared" ref="V16:V18" si="11">(L16/M16)*100</f>
        <v>0</v>
      </c>
    </row>
    <row r="17" spans="1:32">
      <c r="A17" s="4">
        <v>18</v>
      </c>
      <c r="B17" s="17">
        <v>51</v>
      </c>
      <c r="C17" s="17">
        <v>205</v>
      </c>
      <c r="D17" s="17">
        <v>44</v>
      </c>
      <c r="E17" s="17">
        <v>200</v>
      </c>
      <c r="F17" s="17">
        <v>26</v>
      </c>
      <c r="G17" s="17">
        <v>200</v>
      </c>
      <c r="H17" s="17">
        <v>2</v>
      </c>
      <c r="I17" s="17">
        <v>200</v>
      </c>
      <c r="J17" s="17">
        <v>3</v>
      </c>
      <c r="K17" s="17">
        <v>210</v>
      </c>
      <c r="L17" s="17">
        <v>2</v>
      </c>
      <c r="M17" s="17">
        <v>210</v>
      </c>
      <c r="N17" s="17"/>
      <c r="O17" s="17"/>
      <c r="P17" s="18">
        <v>18</v>
      </c>
      <c r="Q17" s="19">
        <f t="shared" si="6"/>
        <v>24.878048780487806</v>
      </c>
      <c r="R17" s="19">
        <f t="shared" si="7"/>
        <v>22</v>
      </c>
      <c r="S17" s="19">
        <f t="shared" si="8"/>
        <v>13</v>
      </c>
      <c r="T17" s="19">
        <f t="shared" si="9"/>
        <v>1</v>
      </c>
      <c r="U17" s="19">
        <f t="shared" si="10"/>
        <v>1.4285714285714286</v>
      </c>
      <c r="V17" s="19">
        <f t="shared" si="11"/>
        <v>0.95238095238095244</v>
      </c>
      <c r="AF17" s="2"/>
    </row>
    <row r="18" spans="1:32">
      <c r="A18" s="4">
        <v>24</v>
      </c>
      <c r="B18" s="17">
        <v>102</v>
      </c>
      <c r="C18" s="17">
        <v>200</v>
      </c>
      <c r="D18" s="17">
        <v>67</v>
      </c>
      <c r="E18" s="17">
        <v>210</v>
      </c>
      <c r="F18" s="17">
        <v>59</v>
      </c>
      <c r="G18" s="17">
        <v>210</v>
      </c>
      <c r="H18" s="17">
        <v>4</v>
      </c>
      <c r="I18" s="17">
        <v>230</v>
      </c>
      <c r="J18" s="17">
        <v>3</v>
      </c>
      <c r="K18" s="17">
        <v>220</v>
      </c>
      <c r="L18" s="17">
        <v>3</v>
      </c>
      <c r="M18" s="17">
        <v>225</v>
      </c>
      <c r="N18" s="17"/>
      <c r="O18" s="17"/>
      <c r="P18" s="18">
        <v>24</v>
      </c>
      <c r="Q18" s="19">
        <f t="shared" si="6"/>
        <v>51</v>
      </c>
      <c r="R18" s="19">
        <f t="shared" si="7"/>
        <v>31.904761904761902</v>
      </c>
      <c r="S18" s="19">
        <f t="shared" si="8"/>
        <v>28.095238095238095</v>
      </c>
      <c r="T18" s="19">
        <f t="shared" si="9"/>
        <v>1.7391304347826086</v>
      </c>
      <c r="U18" s="19">
        <f t="shared" si="10"/>
        <v>1.3636363636363635</v>
      </c>
      <c r="V18" s="19">
        <f t="shared" si="11"/>
        <v>1.3333333333333335</v>
      </c>
    </row>
    <row r="20" spans="1:32">
      <c r="A20" s="21">
        <v>44226</v>
      </c>
      <c r="B20" s="22" t="s">
        <v>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32">
      <c r="A21" s="3" t="s">
        <v>0</v>
      </c>
      <c r="B21" s="4" t="s">
        <v>7</v>
      </c>
      <c r="C21" s="4"/>
      <c r="D21" s="4" t="s">
        <v>12</v>
      </c>
      <c r="E21" s="4"/>
      <c r="F21" s="4" t="s">
        <v>9</v>
      </c>
      <c r="G21" s="4"/>
      <c r="H21" s="4" t="s">
        <v>8</v>
      </c>
      <c r="I21" s="4"/>
      <c r="J21" s="4" t="s">
        <v>13</v>
      </c>
      <c r="K21" s="4"/>
      <c r="L21" s="4" t="s">
        <v>14</v>
      </c>
      <c r="M21" s="4"/>
      <c r="P21" s="3" t="s">
        <v>0</v>
      </c>
      <c r="Q21" s="14" t="s">
        <v>7</v>
      </c>
      <c r="R21" s="14" t="s">
        <v>12</v>
      </c>
      <c r="S21" s="14" t="s">
        <v>9</v>
      </c>
      <c r="T21" s="14" t="s">
        <v>8</v>
      </c>
      <c r="U21" s="14" t="s">
        <v>13</v>
      </c>
      <c r="V21" s="14" t="s">
        <v>14</v>
      </c>
    </row>
    <row r="22" spans="1:32">
      <c r="A22" s="4">
        <v>0</v>
      </c>
      <c r="B22" s="17">
        <v>0</v>
      </c>
      <c r="C22" s="17">
        <v>250</v>
      </c>
      <c r="D22" s="17">
        <v>0</v>
      </c>
      <c r="E22" s="17">
        <v>230</v>
      </c>
      <c r="F22" s="17">
        <v>0</v>
      </c>
      <c r="G22" s="17">
        <v>240</v>
      </c>
      <c r="H22" s="17">
        <v>0</v>
      </c>
      <c r="I22" s="17">
        <v>210</v>
      </c>
      <c r="J22" s="17">
        <v>0</v>
      </c>
      <c r="K22" s="17">
        <v>220</v>
      </c>
      <c r="L22" s="17">
        <v>0</v>
      </c>
      <c r="M22" s="17">
        <v>210</v>
      </c>
      <c r="N22" s="17"/>
      <c r="O22" s="17"/>
      <c r="P22" s="18">
        <v>0</v>
      </c>
      <c r="Q22" s="19">
        <f>(B22/C22)*100</f>
        <v>0</v>
      </c>
      <c r="R22" s="19">
        <f>(D22/E22)*100</f>
        <v>0</v>
      </c>
      <c r="S22" s="19">
        <f>(F22/G22)*100</f>
        <v>0</v>
      </c>
      <c r="T22" s="19">
        <f>(H22/I22)*100</f>
        <v>0</v>
      </c>
      <c r="U22" s="19">
        <f>(J22/K22)*100</f>
        <v>0</v>
      </c>
      <c r="V22" s="19">
        <f>(L22/M22)*100</f>
        <v>0</v>
      </c>
    </row>
    <row r="23" spans="1:32">
      <c r="A23" s="4">
        <v>6</v>
      </c>
      <c r="B23" s="17">
        <v>0</v>
      </c>
      <c r="C23" s="17">
        <v>220</v>
      </c>
      <c r="D23" s="17">
        <v>0</v>
      </c>
      <c r="E23" s="17">
        <v>220</v>
      </c>
      <c r="F23" s="17">
        <v>0</v>
      </c>
      <c r="G23" s="17">
        <v>205</v>
      </c>
      <c r="H23" s="17">
        <v>0</v>
      </c>
      <c r="I23" s="17">
        <v>220</v>
      </c>
      <c r="J23" s="17">
        <v>1</v>
      </c>
      <c r="K23" s="17">
        <v>225</v>
      </c>
      <c r="L23" s="17">
        <v>0</v>
      </c>
      <c r="M23" s="17">
        <v>200</v>
      </c>
      <c r="N23" s="17"/>
      <c r="O23" s="17"/>
      <c r="P23" s="18">
        <v>6</v>
      </c>
      <c r="Q23" s="19">
        <f t="shared" ref="Q23:Q26" si="12">(B23/C23)*100</f>
        <v>0</v>
      </c>
      <c r="R23" s="19">
        <f t="shared" ref="R23:R26" si="13">(D23/E23)*100</f>
        <v>0</v>
      </c>
      <c r="S23" s="19">
        <f t="shared" ref="S23:S26" si="14">(F23/G23)*100</f>
        <v>0</v>
      </c>
      <c r="T23" s="19">
        <f t="shared" ref="T23:T26" si="15">(H23/I23)*100</f>
        <v>0</v>
      </c>
      <c r="U23" s="19">
        <f t="shared" ref="U23:U26" si="16">(J23/K23)*100</f>
        <v>0.44444444444444442</v>
      </c>
      <c r="V23" s="19">
        <f>(L23/M23)*100</f>
        <v>0</v>
      </c>
    </row>
    <row r="24" spans="1:32">
      <c r="A24" s="4">
        <v>12</v>
      </c>
      <c r="B24" s="17">
        <v>25</v>
      </c>
      <c r="C24" s="17">
        <v>240</v>
      </c>
      <c r="D24" s="17">
        <v>15</v>
      </c>
      <c r="E24" s="17">
        <v>220</v>
      </c>
      <c r="F24" s="17">
        <v>1</v>
      </c>
      <c r="G24" s="17">
        <v>230</v>
      </c>
      <c r="H24" s="17">
        <v>0</v>
      </c>
      <c r="I24" s="17">
        <v>230</v>
      </c>
      <c r="J24" s="17">
        <v>0</v>
      </c>
      <c r="K24" s="17">
        <v>230</v>
      </c>
      <c r="L24" s="17">
        <v>0</v>
      </c>
      <c r="M24" s="17">
        <v>225</v>
      </c>
      <c r="N24" s="17"/>
      <c r="O24" s="17"/>
      <c r="P24" s="18">
        <v>12</v>
      </c>
      <c r="Q24" s="19">
        <f t="shared" si="12"/>
        <v>10.416666666666668</v>
      </c>
      <c r="R24" s="19">
        <f t="shared" si="13"/>
        <v>6.8181818181818175</v>
      </c>
      <c r="S24" s="19">
        <f t="shared" si="14"/>
        <v>0.43478260869565216</v>
      </c>
      <c r="T24" s="19">
        <f t="shared" si="15"/>
        <v>0</v>
      </c>
      <c r="U24" s="19">
        <f t="shared" si="16"/>
        <v>0</v>
      </c>
      <c r="V24" s="19">
        <f t="shared" ref="V24:V26" si="17">(L24/M24)*100</f>
        <v>0</v>
      </c>
    </row>
    <row r="25" spans="1:32">
      <c r="A25" s="4">
        <v>18</v>
      </c>
      <c r="B25" s="17">
        <v>67</v>
      </c>
      <c r="C25" s="17">
        <v>235</v>
      </c>
      <c r="D25" s="17">
        <v>49</v>
      </c>
      <c r="E25" s="17">
        <v>200</v>
      </c>
      <c r="F25" s="17">
        <v>17</v>
      </c>
      <c r="G25" s="17">
        <v>220</v>
      </c>
      <c r="H25" s="17">
        <v>3</v>
      </c>
      <c r="I25" s="17">
        <v>235</v>
      </c>
      <c r="J25" s="17">
        <v>2</v>
      </c>
      <c r="K25" s="17">
        <v>250</v>
      </c>
      <c r="L25" s="17">
        <v>3</v>
      </c>
      <c r="M25" s="17">
        <v>230</v>
      </c>
      <c r="N25" s="17"/>
      <c r="O25" s="17"/>
      <c r="P25" s="18">
        <v>18</v>
      </c>
      <c r="Q25" s="19">
        <f t="shared" si="12"/>
        <v>28.510638297872344</v>
      </c>
      <c r="R25" s="19">
        <f t="shared" si="13"/>
        <v>24.5</v>
      </c>
      <c r="S25" s="19">
        <f t="shared" si="14"/>
        <v>7.7272727272727266</v>
      </c>
      <c r="T25" s="19">
        <f t="shared" si="15"/>
        <v>1.2765957446808509</v>
      </c>
      <c r="U25" s="19">
        <f t="shared" si="16"/>
        <v>0.8</v>
      </c>
      <c r="V25" s="19">
        <f t="shared" si="17"/>
        <v>1.3043478260869565</v>
      </c>
    </row>
    <row r="26" spans="1:32">
      <c r="A26" s="4">
        <v>24</v>
      </c>
      <c r="B26" s="17">
        <v>109</v>
      </c>
      <c r="C26" s="17">
        <v>210</v>
      </c>
      <c r="D26" s="17">
        <v>95</v>
      </c>
      <c r="E26" s="17">
        <v>200</v>
      </c>
      <c r="F26" s="17">
        <v>46</v>
      </c>
      <c r="G26" s="17">
        <v>220</v>
      </c>
      <c r="H26" s="17">
        <v>2</v>
      </c>
      <c r="I26" s="17">
        <v>200</v>
      </c>
      <c r="J26" s="17">
        <v>3</v>
      </c>
      <c r="K26" s="17">
        <v>255</v>
      </c>
      <c r="L26" s="17">
        <v>2</v>
      </c>
      <c r="M26" s="17">
        <v>215</v>
      </c>
      <c r="N26" s="17"/>
      <c r="O26" s="17"/>
      <c r="P26" s="18">
        <v>24</v>
      </c>
      <c r="Q26" s="19">
        <f t="shared" si="12"/>
        <v>51.904761904761912</v>
      </c>
      <c r="R26" s="19">
        <f t="shared" si="13"/>
        <v>47.5</v>
      </c>
      <c r="S26" s="19">
        <f t="shared" si="14"/>
        <v>20.909090909090907</v>
      </c>
      <c r="T26" s="19">
        <f t="shared" si="15"/>
        <v>1</v>
      </c>
      <c r="U26" s="19">
        <f t="shared" si="16"/>
        <v>1.1764705882352942</v>
      </c>
      <c r="V26" s="19">
        <f t="shared" si="17"/>
        <v>0.93023255813953487</v>
      </c>
    </row>
    <row r="28" spans="1:32">
      <c r="H28" s="26"/>
    </row>
    <row r="29" spans="1:32">
      <c r="H29" s="3"/>
    </row>
    <row r="30" spans="1:32" ht="26.25">
      <c r="A30" s="56" t="s">
        <v>30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32" ht="26.25">
      <c r="A31" s="58">
        <v>44220</v>
      </c>
      <c r="B31" s="48" t="s">
        <v>5</v>
      </c>
      <c r="C31" s="48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7"/>
      <c r="O31" s="57" t="s">
        <v>18</v>
      </c>
      <c r="P31" s="47"/>
      <c r="Q31" s="47"/>
      <c r="R31" s="47"/>
      <c r="S31" s="47"/>
      <c r="T31" s="47"/>
      <c r="U31" s="47"/>
    </row>
    <row r="32" spans="1:32" ht="15.75">
      <c r="A32" s="47" t="s">
        <v>0</v>
      </c>
      <c r="B32" s="47" t="s">
        <v>7</v>
      </c>
      <c r="C32" s="47"/>
      <c r="D32" s="47"/>
      <c r="E32" s="47"/>
      <c r="F32" s="47" t="s">
        <v>8</v>
      </c>
      <c r="G32" s="47"/>
      <c r="H32" s="47"/>
      <c r="I32" s="47"/>
      <c r="J32" s="47" t="s">
        <v>9</v>
      </c>
      <c r="K32" s="47"/>
      <c r="L32" s="47"/>
      <c r="M32" s="47"/>
      <c r="N32" s="47"/>
      <c r="O32" s="47" t="s">
        <v>7</v>
      </c>
      <c r="P32" s="47"/>
      <c r="Q32" s="47" t="s">
        <v>8</v>
      </c>
      <c r="R32" s="47"/>
      <c r="S32" s="47" t="s">
        <v>9</v>
      </c>
      <c r="T32" s="47"/>
      <c r="U32" s="47"/>
    </row>
    <row r="33" spans="1:21" ht="15.75">
      <c r="A33" s="47"/>
      <c r="B33" s="47" t="s">
        <v>11</v>
      </c>
      <c r="C33" s="47" t="s">
        <v>19</v>
      </c>
      <c r="D33" s="47" t="s">
        <v>20</v>
      </c>
      <c r="E33" s="47" t="s">
        <v>10</v>
      </c>
      <c r="F33" s="47" t="s">
        <v>11</v>
      </c>
      <c r="G33" s="47" t="s">
        <v>19</v>
      </c>
      <c r="H33" s="47" t="s">
        <v>20</v>
      </c>
      <c r="I33" s="47" t="s">
        <v>10</v>
      </c>
      <c r="J33" s="47" t="s">
        <v>11</v>
      </c>
      <c r="K33" s="47" t="s">
        <v>19</v>
      </c>
      <c r="L33" s="47" t="s">
        <v>20</v>
      </c>
      <c r="M33" s="47" t="s">
        <v>10</v>
      </c>
      <c r="N33" s="47"/>
      <c r="O33" s="47" t="s">
        <v>21</v>
      </c>
      <c r="P33" s="47" t="s">
        <v>22</v>
      </c>
      <c r="Q33" s="47" t="s">
        <v>21</v>
      </c>
      <c r="R33" s="47" t="s">
        <v>22</v>
      </c>
      <c r="S33" s="47" t="s">
        <v>21</v>
      </c>
      <c r="T33" s="47" t="s">
        <v>22</v>
      </c>
      <c r="U33" s="47"/>
    </row>
    <row r="34" spans="1:21" ht="15.75">
      <c r="A34" s="47">
        <v>0</v>
      </c>
      <c r="B34" s="46">
        <v>222</v>
      </c>
      <c r="C34" s="47">
        <v>217</v>
      </c>
      <c r="D34" s="47">
        <v>19</v>
      </c>
      <c r="E34" s="47">
        <v>225</v>
      </c>
      <c r="F34" s="50">
        <v>196</v>
      </c>
      <c r="G34" s="51">
        <v>190</v>
      </c>
      <c r="H34" s="51">
        <v>16</v>
      </c>
      <c r="I34" s="51">
        <v>200</v>
      </c>
      <c r="J34" s="46">
        <v>246</v>
      </c>
      <c r="K34" s="47">
        <v>239</v>
      </c>
      <c r="L34" s="47">
        <v>25</v>
      </c>
      <c r="M34" s="47">
        <v>250</v>
      </c>
      <c r="N34" s="47"/>
      <c r="O34" s="52">
        <f>(C34/B34)*100</f>
        <v>97.747747747747752</v>
      </c>
      <c r="P34" s="53">
        <f>(D34/B34)*100</f>
        <v>8.5585585585585591</v>
      </c>
      <c r="Q34" s="54">
        <f>(G34/F34)*100</f>
        <v>96.938775510204081</v>
      </c>
      <c r="R34" s="55">
        <f>(H34/F34)*100</f>
        <v>8.1632653061224492</v>
      </c>
      <c r="S34" s="52">
        <f>(K34/J34)*100</f>
        <v>97.154471544715449</v>
      </c>
      <c r="T34" s="53">
        <f>(L34/J34)*100</f>
        <v>10.16260162601626</v>
      </c>
      <c r="U34" s="47"/>
    </row>
    <row r="35" spans="1:21" ht="15.75">
      <c r="A35" s="47">
        <v>6</v>
      </c>
      <c r="B35" s="46">
        <v>199</v>
      </c>
      <c r="C35" s="47">
        <v>185</v>
      </c>
      <c r="D35" s="47">
        <v>33</v>
      </c>
      <c r="E35" s="47">
        <v>210</v>
      </c>
      <c r="F35" s="50">
        <v>217</v>
      </c>
      <c r="G35" s="51">
        <v>215</v>
      </c>
      <c r="H35" s="51">
        <v>23</v>
      </c>
      <c r="I35" s="51">
        <v>220</v>
      </c>
      <c r="J35" s="46">
        <v>207</v>
      </c>
      <c r="K35" s="47">
        <v>202</v>
      </c>
      <c r="L35" s="47">
        <v>23</v>
      </c>
      <c r="M35" s="47">
        <v>220</v>
      </c>
      <c r="N35" s="47"/>
      <c r="O35" s="52">
        <f t="shared" ref="O35:O38" si="18">(C35/B35)*100</f>
        <v>92.964824120603012</v>
      </c>
      <c r="P35" s="53">
        <f t="shared" ref="P35:P38" si="19">(D35/B35)*100</f>
        <v>16.582914572864322</v>
      </c>
      <c r="Q35" s="54">
        <f t="shared" ref="Q35:Q38" si="20">(G35/F35)*100</f>
        <v>99.078341013824883</v>
      </c>
      <c r="R35" s="55">
        <f t="shared" ref="R35:R38" si="21">(H35/F35)*100</f>
        <v>10.599078341013826</v>
      </c>
      <c r="S35" s="52">
        <f t="shared" ref="S35:S38" si="22">(K35/J35)*100</f>
        <v>97.584541062801932</v>
      </c>
      <c r="T35" s="53">
        <f t="shared" ref="T35:T38" si="23">(L35/J35)*100</f>
        <v>11.111111111111111</v>
      </c>
      <c r="U35" s="47"/>
    </row>
    <row r="36" spans="1:21" ht="15.75">
      <c r="A36" s="47">
        <v>12</v>
      </c>
      <c r="B36" s="46">
        <v>150</v>
      </c>
      <c r="C36" s="47">
        <v>146</v>
      </c>
      <c r="D36" s="47">
        <v>29</v>
      </c>
      <c r="E36" s="47">
        <v>220</v>
      </c>
      <c r="F36" s="50">
        <v>217</v>
      </c>
      <c r="G36" s="51">
        <v>211</v>
      </c>
      <c r="H36" s="51">
        <v>27</v>
      </c>
      <c r="I36" s="51">
        <v>225</v>
      </c>
      <c r="J36" s="46">
        <v>176</v>
      </c>
      <c r="K36" s="47">
        <v>174</v>
      </c>
      <c r="L36" s="47">
        <v>16</v>
      </c>
      <c r="M36" s="47">
        <v>210</v>
      </c>
      <c r="N36" s="47"/>
      <c r="O36" s="52">
        <f t="shared" si="18"/>
        <v>97.333333333333343</v>
      </c>
      <c r="P36" s="53">
        <f t="shared" si="19"/>
        <v>19.333333333333332</v>
      </c>
      <c r="Q36" s="54">
        <f t="shared" si="20"/>
        <v>97.235023041474662</v>
      </c>
      <c r="R36" s="55">
        <f t="shared" si="21"/>
        <v>12.442396313364055</v>
      </c>
      <c r="S36" s="52">
        <f t="shared" si="22"/>
        <v>98.86363636363636</v>
      </c>
      <c r="T36" s="53">
        <f t="shared" si="23"/>
        <v>9.0909090909090917</v>
      </c>
      <c r="U36" s="47"/>
    </row>
    <row r="37" spans="1:21" ht="15.75">
      <c r="A37" s="47">
        <v>18</v>
      </c>
      <c r="B37" s="46">
        <v>107</v>
      </c>
      <c r="C37" s="47">
        <v>98</v>
      </c>
      <c r="D37" s="47">
        <v>25</v>
      </c>
      <c r="E37" s="47">
        <v>220</v>
      </c>
      <c r="F37" s="50">
        <v>225</v>
      </c>
      <c r="G37" s="51">
        <v>219</v>
      </c>
      <c r="H37" s="51">
        <v>24</v>
      </c>
      <c r="I37" s="51">
        <v>230</v>
      </c>
      <c r="J37" s="46">
        <v>122</v>
      </c>
      <c r="K37" s="47">
        <v>116</v>
      </c>
      <c r="L37" s="47">
        <v>9</v>
      </c>
      <c r="M37" s="47">
        <v>200</v>
      </c>
      <c r="N37" s="47"/>
      <c r="O37" s="52">
        <f t="shared" si="18"/>
        <v>91.588785046728972</v>
      </c>
      <c r="P37" s="53">
        <f t="shared" si="19"/>
        <v>23.364485981308412</v>
      </c>
      <c r="Q37" s="54">
        <f t="shared" si="20"/>
        <v>97.333333333333343</v>
      </c>
      <c r="R37" s="55">
        <f t="shared" si="21"/>
        <v>10.666666666666668</v>
      </c>
      <c r="S37" s="52">
        <f t="shared" si="22"/>
        <v>95.081967213114751</v>
      </c>
      <c r="T37" s="53">
        <f t="shared" si="23"/>
        <v>7.3770491803278686</v>
      </c>
      <c r="U37" s="47"/>
    </row>
    <row r="38" spans="1:21" ht="15.75">
      <c r="A38" s="47">
        <v>24</v>
      </c>
      <c r="B38" s="46">
        <v>45</v>
      </c>
      <c r="C38" s="47">
        <v>43</v>
      </c>
      <c r="D38" s="47">
        <v>10</v>
      </c>
      <c r="E38" s="47">
        <v>200</v>
      </c>
      <c r="F38" s="50">
        <v>201</v>
      </c>
      <c r="G38" s="51">
        <v>200</v>
      </c>
      <c r="H38" s="51">
        <v>28</v>
      </c>
      <c r="I38" s="51">
        <v>210</v>
      </c>
      <c r="J38" s="46">
        <v>126</v>
      </c>
      <c r="K38" s="47">
        <v>122</v>
      </c>
      <c r="L38" s="47">
        <v>8</v>
      </c>
      <c r="M38" s="47">
        <v>220</v>
      </c>
      <c r="N38" s="47"/>
      <c r="O38" s="52">
        <f t="shared" si="18"/>
        <v>95.555555555555557</v>
      </c>
      <c r="P38" s="53">
        <f t="shared" si="19"/>
        <v>22.222222222222221</v>
      </c>
      <c r="Q38" s="54">
        <f t="shared" si="20"/>
        <v>99.50248756218906</v>
      </c>
      <c r="R38" s="55">
        <f t="shared" si="21"/>
        <v>13.930348258706468</v>
      </c>
      <c r="S38" s="52">
        <f t="shared" si="22"/>
        <v>96.825396825396822</v>
      </c>
      <c r="T38" s="53">
        <f t="shared" si="23"/>
        <v>6.3492063492063489</v>
      </c>
      <c r="U38" s="47"/>
    </row>
    <row r="39" spans="1:21" ht="15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ht="15.75">
      <c r="A40" s="58">
        <v>44226</v>
      </c>
      <c r="B40" s="48" t="s">
        <v>6</v>
      </c>
      <c r="C40" s="48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7"/>
      <c r="O40" s="47"/>
      <c r="P40" s="47"/>
      <c r="Q40" s="47"/>
      <c r="R40" s="47"/>
      <c r="S40" s="47"/>
      <c r="T40" s="47"/>
      <c r="U40" s="47"/>
    </row>
    <row r="41" spans="1:21" ht="15.75">
      <c r="A41" s="47" t="s">
        <v>0</v>
      </c>
      <c r="B41" s="47" t="s">
        <v>7</v>
      </c>
      <c r="C41" s="47"/>
      <c r="D41" s="47"/>
      <c r="E41" s="47"/>
      <c r="F41" s="47" t="s">
        <v>8</v>
      </c>
      <c r="G41" s="47"/>
      <c r="H41" s="47"/>
      <c r="I41" s="47"/>
      <c r="J41" s="47" t="s">
        <v>9</v>
      </c>
      <c r="K41" s="47"/>
      <c r="L41" s="47"/>
      <c r="M41" s="47"/>
      <c r="N41" s="47"/>
      <c r="O41" s="47" t="s">
        <v>7</v>
      </c>
      <c r="P41" s="47"/>
      <c r="Q41" s="47" t="s">
        <v>8</v>
      </c>
      <c r="R41" s="47"/>
      <c r="S41" s="47" t="s">
        <v>9</v>
      </c>
      <c r="T41" s="47"/>
      <c r="U41" s="47"/>
    </row>
    <row r="42" spans="1:21" ht="15.75">
      <c r="A42" s="47"/>
      <c r="B42" s="47" t="s">
        <v>11</v>
      </c>
      <c r="C42" s="47" t="s">
        <v>19</v>
      </c>
      <c r="D42" s="47" t="s">
        <v>20</v>
      </c>
      <c r="E42" s="47" t="s">
        <v>10</v>
      </c>
      <c r="F42" s="47" t="s">
        <v>11</v>
      </c>
      <c r="G42" s="47" t="s">
        <v>19</v>
      </c>
      <c r="H42" s="47" t="s">
        <v>20</v>
      </c>
      <c r="I42" s="47" t="s">
        <v>10</v>
      </c>
      <c r="J42" s="47" t="s">
        <v>11</v>
      </c>
      <c r="K42" s="47" t="s">
        <v>19</v>
      </c>
      <c r="L42" s="47" t="s">
        <v>20</v>
      </c>
      <c r="M42" s="47" t="s">
        <v>10</v>
      </c>
      <c r="N42" s="47"/>
      <c r="O42" s="47" t="s">
        <v>21</v>
      </c>
      <c r="P42" s="47" t="s">
        <v>22</v>
      </c>
      <c r="Q42" s="47" t="s">
        <v>21</v>
      </c>
      <c r="R42" s="47" t="s">
        <v>22</v>
      </c>
      <c r="S42" s="47" t="s">
        <v>21</v>
      </c>
      <c r="T42" s="47" t="s">
        <v>22</v>
      </c>
      <c r="U42" s="47"/>
    </row>
    <row r="43" spans="1:21" ht="15.75">
      <c r="A43" s="47">
        <v>0</v>
      </c>
      <c r="B43" s="46">
        <v>197</v>
      </c>
      <c r="C43" s="47">
        <v>195</v>
      </c>
      <c r="D43" s="47">
        <v>15</v>
      </c>
      <c r="E43" s="47">
        <v>200</v>
      </c>
      <c r="F43" s="50">
        <v>217</v>
      </c>
      <c r="G43" s="51">
        <v>210</v>
      </c>
      <c r="H43" s="51">
        <v>19</v>
      </c>
      <c r="I43" s="51">
        <v>220</v>
      </c>
      <c r="J43" s="46">
        <v>195</v>
      </c>
      <c r="K43" s="47">
        <v>191</v>
      </c>
      <c r="L43" s="47">
        <v>18</v>
      </c>
      <c r="M43" s="47">
        <v>200</v>
      </c>
      <c r="N43" s="47"/>
      <c r="O43" s="52">
        <f>(C43/B43)*100</f>
        <v>98.984771573604064</v>
      </c>
      <c r="P43" s="53">
        <f>(D43/B43)*100</f>
        <v>7.6142131979695442</v>
      </c>
      <c r="Q43" s="54">
        <f>(G43/F43)*100</f>
        <v>96.774193548387103</v>
      </c>
      <c r="R43" s="55">
        <f>(H43/F43)*100</f>
        <v>8.7557603686635943</v>
      </c>
      <c r="S43" s="52">
        <f>(K43/J43)*100</f>
        <v>97.948717948717942</v>
      </c>
      <c r="T43" s="53">
        <f>(L43/J43)*100</f>
        <v>9.2307692307692317</v>
      </c>
      <c r="U43" s="47"/>
    </row>
    <row r="44" spans="1:21" ht="15.75">
      <c r="A44" s="47">
        <v>6</v>
      </c>
      <c r="B44" s="46">
        <v>210</v>
      </c>
      <c r="C44" s="47">
        <v>212</v>
      </c>
      <c r="D44" s="47">
        <v>29</v>
      </c>
      <c r="E44" s="47">
        <v>230</v>
      </c>
      <c r="F44" s="50">
        <v>218</v>
      </c>
      <c r="G44" s="51">
        <v>215</v>
      </c>
      <c r="H44" s="51">
        <v>17</v>
      </c>
      <c r="I44" s="51">
        <v>220</v>
      </c>
      <c r="J44" s="46">
        <v>202</v>
      </c>
      <c r="K44" s="47">
        <v>194</v>
      </c>
      <c r="L44" s="47">
        <v>22</v>
      </c>
      <c r="M44" s="47">
        <v>210</v>
      </c>
      <c r="N44" s="47"/>
      <c r="O44" s="52">
        <f t="shared" ref="O44:O47" si="24">(C44/B44)*100</f>
        <v>100.95238095238095</v>
      </c>
      <c r="P44" s="53">
        <f t="shared" ref="P44:P47" si="25">(D44/B44)*100</f>
        <v>13.80952380952381</v>
      </c>
      <c r="Q44" s="54">
        <f t="shared" ref="Q44:Q47" si="26">(G44/F44)*100</f>
        <v>98.623853211009177</v>
      </c>
      <c r="R44" s="55">
        <f t="shared" ref="R44:R47" si="27">(H44/F44)*100</f>
        <v>7.7981651376146797</v>
      </c>
      <c r="S44" s="52">
        <f t="shared" ref="S44:S47" si="28">(K44/J44)*100</f>
        <v>96.039603960396036</v>
      </c>
      <c r="T44" s="53">
        <f t="shared" ref="T44:T47" si="29">(L44/J44)*100</f>
        <v>10.891089108910892</v>
      </c>
      <c r="U44" s="47"/>
    </row>
    <row r="45" spans="1:21" ht="15.75">
      <c r="A45" s="47">
        <v>12</v>
      </c>
      <c r="B45" s="46">
        <v>156</v>
      </c>
      <c r="C45" s="47">
        <v>138</v>
      </c>
      <c r="D45" s="47">
        <v>30</v>
      </c>
      <c r="E45" s="47">
        <v>225</v>
      </c>
      <c r="F45" s="50">
        <v>219</v>
      </c>
      <c r="G45" s="51">
        <v>211</v>
      </c>
      <c r="H45" s="51">
        <v>31</v>
      </c>
      <c r="I45" s="51">
        <v>225</v>
      </c>
      <c r="J45" s="46">
        <v>179</v>
      </c>
      <c r="K45" s="47">
        <v>170</v>
      </c>
      <c r="L45" s="47">
        <v>15</v>
      </c>
      <c r="M45" s="47">
        <v>220</v>
      </c>
      <c r="N45" s="47"/>
      <c r="O45" s="52">
        <f t="shared" si="24"/>
        <v>88.461538461538453</v>
      </c>
      <c r="P45" s="53">
        <f t="shared" si="25"/>
        <v>19.230769230769234</v>
      </c>
      <c r="Q45" s="54">
        <f t="shared" si="26"/>
        <v>96.347031963470315</v>
      </c>
      <c r="R45" s="55">
        <f t="shared" si="27"/>
        <v>14.15525114155251</v>
      </c>
      <c r="S45" s="52">
        <f t="shared" si="28"/>
        <v>94.97206703910615</v>
      </c>
      <c r="T45" s="53">
        <f t="shared" si="29"/>
        <v>8.3798882681564244</v>
      </c>
      <c r="U45" s="47"/>
    </row>
    <row r="46" spans="1:21" ht="15.75">
      <c r="A46" s="47">
        <v>18</v>
      </c>
      <c r="B46" s="46">
        <v>101</v>
      </c>
      <c r="C46" s="47">
        <v>90</v>
      </c>
      <c r="D46" s="47">
        <v>19</v>
      </c>
      <c r="E46" s="47">
        <v>205</v>
      </c>
      <c r="F46" s="50">
        <v>194</v>
      </c>
      <c r="G46" s="51">
        <v>184</v>
      </c>
      <c r="H46" s="51">
        <v>22</v>
      </c>
      <c r="I46" s="51">
        <v>200</v>
      </c>
      <c r="J46" s="46">
        <v>117</v>
      </c>
      <c r="K46" s="47">
        <v>109</v>
      </c>
      <c r="L46" s="47">
        <v>10</v>
      </c>
      <c r="M46" s="47">
        <v>200</v>
      </c>
      <c r="N46" s="47"/>
      <c r="O46" s="52">
        <f t="shared" si="24"/>
        <v>89.10891089108911</v>
      </c>
      <c r="P46" s="53">
        <f t="shared" si="25"/>
        <v>18.811881188118811</v>
      </c>
      <c r="Q46" s="54">
        <f t="shared" si="26"/>
        <v>94.845360824742258</v>
      </c>
      <c r="R46" s="55">
        <f t="shared" si="27"/>
        <v>11.340206185567011</v>
      </c>
      <c r="S46" s="52">
        <f t="shared" si="28"/>
        <v>93.162393162393158</v>
      </c>
      <c r="T46" s="53">
        <f t="shared" si="29"/>
        <v>8.5470085470085468</v>
      </c>
      <c r="U46" s="47"/>
    </row>
    <row r="47" spans="1:21" ht="15.75">
      <c r="A47" s="47">
        <v>24</v>
      </c>
      <c r="B47" s="46">
        <v>40</v>
      </c>
      <c r="C47" s="47">
        <v>37</v>
      </c>
      <c r="D47" s="47">
        <v>8</v>
      </c>
      <c r="E47" s="47">
        <v>200</v>
      </c>
      <c r="F47" s="50">
        <v>222</v>
      </c>
      <c r="G47" s="51">
        <v>215</v>
      </c>
      <c r="H47" s="51">
        <v>25</v>
      </c>
      <c r="I47" s="51">
        <v>230</v>
      </c>
      <c r="J47" s="46">
        <v>88</v>
      </c>
      <c r="K47" s="47">
        <v>85</v>
      </c>
      <c r="L47" s="47">
        <v>6</v>
      </c>
      <c r="M47" s="47">
        <v>210</v>
      </c>
      <c r="N47" s="47"/>
      <c r="O47" s="52">
        <f t="shared" si="24"/>
        <v>92.5</v>
      </c>
      <c r="P47" s="53">
        <f t="shared" si="25"/>
        <v>20</v>
      </c>
      <c r="Q47" s="54">
        <f t="shared" si="26"/>
        <v>96.846846846846844</v>
      </c>
      <c r="R47" s="55">
        <f t="shared" si="27"/>
        <v>11.261261261261261</v>
      </c>
      <c r="S47" s="52">
        <f t="shared" si="28"/>
        <v>96.590909090909093</v>
      </c>
      <c r="T47" s="53">
        <f t="shared" si="29"/>
        <v>6.8181818181818175</v>
      </c>
      <c r="U47" s="47"/>
    </row>
    <row r="48" spans="1:21" ht="15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34" ht="15.75">
      <c r="A49" s="58">
        <v>44226</v>
      </c>
      <c r="B49" s="48" t="s">
        <v>3</v>
      </c>
      <c r="C49" s="48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7"/>
      <c r="O49" s="47"/>
      <c r="P49" s="47"/>
      <c r="Q49" s="47"/>
      <c r="R49" s="47"/>
      <c r="S49" s="47"/>
      <c r="T49" s="47"/>
      <c r="U49" s="47"/>
    </row>
    <row r="50" spans="1:34" ht="15.75">
      <c r="A50" s="47" t="s">
        <v>0</v>
      </c>
      <c r="B50" s="47" t="s">
        <v>7</v>
      </c>
      <c r="C50" s="47"/>
      <c r="D50" s="47"/>
      <c r="E50" s="47"/>
      <c r="F50" s="47" t="s">
        <v>8</v>
      </c>
      <c r="G50" s="47"/>
      <c r="H50" s="47"/>
      <c r="I50" s="47"/>
      <c r="J50" s="47" t="s">
        <v>9</v>
      </c>
      <c r="K50" s="47"/>
      <c r="L50" s="47"/>
      <c r="M50" s="47"/>
      <c r="N50" s="47"/>
      <c r="O50" s="47" t="s">
        <v>7</v>
      </c>
      <c r="P50" s="47"/>
      <c r="Q50" s="47" t="s">
        <v>8</v>
      </c>
      <c r="R50" s="47"/>
      <c r="S50" s="47" t="s">
        <v>9</v>
      </c>
      <c r="T50" s="47"/>
      <c r="U50" s="47"/>
    </row>
    <row r="51" spans="1:34" ht="15.75">
      <c r="A51" s="47"/>
      <c r="B51" s="47" t="s">
        <v>11</v>
      </c>
      <c r="C51" s="47" t="s">
        <v>19</v>
      </c>
      <c r="D51" s="47" t="s">
        <v>20</v>
      </c>
      <c r="E51" s="47" t="s">
        <v>10</v>
      </c>
      <c r="F51" s="47" t="s">
        <v>11</v>
      </c>
      <c r="G51" s="47" t="s">
        <v>19</v>
      </c>
      <c r="H51" s="47" t="s">
        <v>20</v>
      </c>
      <c r="I51" s="47" t="s">
        <v>10</v>
      </c>
      <c r="J51" s="47" t="s">
        <v>11</v>
      </c>
      <c r="K51" s="47" t="s">
        <v>19</v>
      </c>
      <c r="L51" s="47" t="s">
        <v>20</v>
      </c>
      <c r="M51" s="47" t="s">
        <v>10</v>
      </c>
      <c r="N51" s="47"/>
      <c r="O51" s="47" t="s">
        <v>21</v>
      </c>
      <c r="P51" s="47" t="s">
        <v>22</v>
      </c>
      <c r="Q51" s="47" t="s">
        <v>21</v>
      </c>
      <c r="R51" s="47" t="s">
        <v>22</v>
      </c>
      <c r="S51" s="47" t="s">
        <v>21</v>
      </c>
      <c r="T51" s="47" t="s">
        <v>22</v>
      </c>
      <c r="U51" s="47"/>
    </row>
    <row r="52" spans="1:34" ht="15.75">
      <c r="A52" s="47">
        <v>0</v>
      </c>
      <c r="B52" s="46">
        <v>248</v>
      </c>
      <c r="C52" s="47">
        <v>239</v>
      </c>
      <c r="D52" s="47">
        <v>21</v>
      </c>
      <c r="E52" s="47">
        <v>250</v>
      </c>
      <c r="F52" s="50">
        <v>207</v>
      </c>
      <c r="G52" s="51">
        <v>206</v>
      </c>
      <c r="H52" s="51">
        <v>14</v>
      </c>
      <c r="I52" s="51">
        <v>210</v>
      </c>
      <c r="J52" s="46">
        <v>232</v>
      </c>
      <c r="K52" s="47">
        <v>221</v>
      </c>
      <c r="L52" s="47">
        <v>19</v>
      </c>
      <c r="M52" s="47">
        <v>240</v>
      </c>
      <c r="N52" s="47"/>
      <c r="O52" s="52">
        <f>(C52/B52)*100</f>
        <v>96.370967741935488</v>
      </c>
      <c r="P52" s="53">
        <f>(D52/B52)*100</f>
        <v>8.4677419354838701</v>
      </c>
      <c r="Q52" s="54">
        <f>(G52/F52)*100</f>
        <v>99.516908212560381</v>
      </c>
      <c r="R52" s="55">
        <f>(H52/F52)*100</f>
        <v>6.7632850241545892</v>
      </c>
      <c r="S52" s="52">
        <f>(K52/J52)*100</f>
        <v>95.258620689655174</v>
      </c>
      <c r="T52" s="53">
        <f>(L52/J52)*100</f>
        <v>8.1896551724137936</v>
      </c>
      <c r="U52" s="47"/>
    </row>
    <row r="53" spans="1:34" ht="15.75">
      <c r="A53" s="47">
        <v>6</v>
      </c>
      <c r="B53" s="46">
        <v>203</v>
      </c>
      <c r="C53" s="47">
        <v>199</v>
      </c>
      <c r="D53" s="47">
        <v>27</v>
      </c>
      <c r="E53" s="47">
        <v>220</v>
      </c>
      <c r="F53" s="50">
        <v>215</v>
      </c>
      <c r="G53" s="51">
        <v>213</v>
      </c>
      <c r="H53" s="51">
        <v>29</v>
      </c>
      <c r="I53" s="51">
        <v>220</v>
      </c>
      <c r="J53" s="46">
        <v>186</v>
      </c>
      <c r="K53" s="47">
        <v>184</v>
      </c>
      <c r="L53" s="47">
        <v>20</v>
      </c>
      <c r="M53" s="47">
        <v>205</v>
      </c>
      <c r="N53" s="47"/>
      <c r="O53" s="52">
        <f t="shared" ref="O53:O56" si="30">(C53/B53)*100</f>
        <v>98.029556650246306</v>
      </c>
      <c r="P53" s="53">
        <f t="shared" ref="P53:P56" si="31">(D53/B53)*100</f>
        <v>13.300492610837439</v>
      </c>
      <c r="Q53" s="54">
        <f t="shared" ref="Q53:Q56" si="32">(G53/F53)*100</f>
        <v>99.069767441860463</v>
      </c>
      <c r="R53" s="55">
        <f t="shared" ref="R53:R56" si="33">(H53/F53)*100</f>
        <v>13.488372093023257</v>
      </c>
      <c r="S53" s="52">
        <f t="shared" ref="S53:S56" si="34">(K53/J53)*100</f>
        <v>98.924731182795696</v>
      </c>
      <c r="T53" s="53">
        <f t="shared" ref="T53:T56" si="35">(L53/J53)*100</f>
        <v>10.75268817204301</v>
      </c>
      <c r="U53" s="47"/>
    </row>
    <row r="54" spans="1:34" ht="15.75">
      <c r="A54" s="47">
        <v>12</v>
      </c>
      <c r="B54" s="46">
        <v>162</v>
      </c>
      <c r="C54" s="47">
        <v>161</v>
      </c>
      <c r="D54" s="47">
        <v>22</v>
      </c>
      <c r="E54" s="47">
        <v>240</v>
      </c>
      <c r="F54" s="50">
        <v>223</v>
      </c>
      <c r="G54" s="51">
        <v>221</v>
      </c>
      <c r="H54" s="51">
        <v>22</v>
      </c>
      <c r="I54" s="51">
        <v>230</v>
      </c>
      <c r="J54" s="46">
        <v>188</v>
      </c>
      <c r="K54" s="47">
        <v>182</v>
      </c>
      <c r="L54" s="47">
        <v>8</v>
      </c>
      <c r="M54" s="47">
        <v>230</v>
      </c>
      <c r="N54" s="47"/>
      <c r="O54" s="52">
        <f t="shared" si="30"/>
        <v>99.382716049382708</v>
      </c>
      <c r="P54" s="53">
        <f t="shared" si="31"/>
        <v>13.580246913580247</v>
      </c>
      <c r="Q54" s="54">
        <f t="shared" si="32"/>
        <v>99.103139013452918</v>
      </c>
      <c r="R54" s="55">
        <f t="shared" si="33"/>
        <v>9.8654708520179373</v>
      </c>
      <c r="S54" s="52">
        <f t="shared" si="34"/>
        <v>96.808510638297875</v>
      </c>
      <c r="T54" s="53">
        <f t="shared" si="35"/>
        <v>4.2553191489361701</v>
      </c>
      <c r="U54" s="47"/>
    </row>
    <row r="55" spans="1:34" ht="15.75">
      <c r="A55" s="47">
        <v>18</v>
      </c>
      <c r="B55" s="46">
        <v>119</v>
      </c>
      <c r="C55" s="47">
        <v>115</v>
      </c>
      <c r="D55" s="47">
        <v>25</v>
      </c>
      <c r="E55" s="47">
        <v>235</v>
      </c>
      <c r="F55" s="50">
        <v>228</v>
      </c>
      <c r="G55" s="51">
        <v>222</v>
      </c>
      <c r="H55" s="51">
        <v>26</v>
      </c>
      <c r="I55" s="51">
        <v>235</v>
      </c>
      <c r="J55" s="46">
        <v>138</v>
      </c>
      <c r="K55" s="47">
        <v>130</v>
      </c>
      <c r="L55" s="47">
        <v>10</v>
      </c>
      <c r="M55" s="47">
        <v>220</v>
      </c>
      <c r="N55" s="47"/>
      <c r="O55" s="52">
        <f t="shared" si="30"/>
        <v>96.638655462184872</v>
      </c>
      <c r="P55" s="53">
        <f t="shared" si="31"/>
        <v>21.008403361344538</v>
      </c>
      <c r="Q55" s="54">
        <f t="shared" si="32"/>
        <v>97.368421052631575</v>
      </c>
      <c r="R55" s="55">
        <f t="shared" si="33"/>
        <v>11.403508771929824</v>
      </c>
      <c r="S55" s="52">
        <f t="shared" si="34"/>
        <v>94.20289855072464</v>
      </c>
      <c r="T55" s="53">
        <f t="shared" si="35"/>
        <v>7.2463768115942031</v>
      </c>
      <c r="U55" s="47"/>
    </row>
    <row r="56" spans="1:34" ht="15.75">
      <c r="A56" s="47">
        <v>24</v>
      </c>
      <c r="B56" s="46">
        <v>44</v>
      </c>
      <c r="C56" s="47">
        <v>40</v>
      </c>
      <c r="D56" s="47">
        <v>11</v>
      </c>
      <c r="E56" s="47">
        <v>210</v>
      </c>
      <c r="F56" s="50">
        <v>192</v>
      </c>
      <c r="G56" s="51">
        <v>190</v>
      </c>
      <c r="H56" s="51">
        <v>20</v>
      </c>
      <c r="I56" s="51">
        <v>200</v>
      </c>
      <c r="J56" s="46">
        <v>97</v>
      </c>
      <c r="K56" s="47">
        <v>93</v>
      </c>
      <c r="L56" s="47">
        <v>7</v>
      </c>
      <c r="M56" s="47">
        <v>220</v>
      </c>
      <c r="N56" s="47"/>
      <c r="O56" s="52">
        <f t="shared" si="30"/>
        <v>90.909090909090907</v>
      </c>
      <c r="P56" s="53">
        <f t="shared" si="31"/>
        <v>25</v>
      </c>
      <c r="Q56" s="54">
        <f t="shared" si="32"/>
        <v>98.958333333333343</v>
      </c>
      <c r="R56" s="55">
        <f t="shared" si="33"/>
        <v>10.416666666666668</v>
      </c>
      <c r="S56" s="52">
        <f t="shared" si="34"/>
        <v>95.876288659793815</v>
      </c>
      <c r="T56" s="53">
        <f t="shared" si="35"/>
        <v>7.216494845360824</v>
      </c>
      <c r="U56" s="47"/>
    </row>
    <row r="57" spans="1:34" ht="15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9" spans="1:34" ht="26.25">
      <c r="A59" s="59" t="s">
        <v>118</v>
      </c>
    </row>
    <row r="60" spans="1:34" ht="15.75">
      <c r="A60" s="64" t="s">
        <v>106</v>
      </c>
    </row>
    <row r="61" spans="1:34">
      <c r="A61" s="76"/>
      <c r="B61" s="77" t="s">
        <v>74</v>
      </c>
      <c r="C61" s="77" t="s">
        <v>75</v>
      </c>
      <c r="D61" s="77" t="s">
        <v>76</v>
      </c>
      <c r="E61" s="77" t="s">
        <v>77</v>
      </c>
      <c r="F61" s="77" t="s">
        <v>78</v>
      </c>
      <c r="G61" s="77" t="s">
        <v>79</v>
      </c>
      <c r="H61" s="77" t="s">
        <v>80</v>
      </c>
      <c r="I61" s="77" t="s">
        <v>81</v>
      </c>
      <c r="J61" s="77" t="s">
        <v>82</v>
      </c>
      <c r="K61" s="77" t="s">
        <v>83</v>
      </c>
      <c r="L61" s="77" t="s">
        <v>84</v>
      </c>
      <c r="M61" s="77" t="s">
        <v>85</v>
      </c>
      <c r="N61" s="77" t="s">
        <v>86</v>
      </c>
      <c r="O61" s="77" t="s">
        <v>87</v>
      </c>
      <c r="P61" s="77" t="s">
        <v>88</v>
      </c>
      <c r="Q61" s="77" t="s">
        <v>89</v>
      </c>
      <c r="R61" s="77" t="s">
        <v>109</v>
      </c>
      <c r="S61" s="77" t="s">
        <v>90</v>
      </c>
      <c r="T61" s="77" t="s">
        <v>91</v>
      </c>
      <c r="U61" s="77" t="s">
        <v>92</v>
      </c>
      <c r="V61" s="77" t="s">
        <v>93</v>
      </c>
      <c r="W61" s="77" t="s">
        <v>94</v>
      </c>
      <c r="X61" s="77" t="s">
        <v>95</v>
      </c>
      <c r="Y61" s="77" t="s">
        <v>96</v>
      </c>
      <c r="Z61" s="77" t="s">
        <v>97</v>
      </c>
      <c r="AA61" s="77" t="s">
        <v>98</v>
      </c>
      <c r="AB61" s="77" t="s">
        <v>99</v>
      </c>
      <c r="AC61" s="77" t="s">
        <v>100</v>
      </c>
      <c r="AD61" s="77" t="s">
        <v>101</v>
      </c>
      <c r="AE61" s="77" t="s">
        <v>102</v>
      </c>
      <c r="AF61" s="77" t="s">
        <v>103</v>
      </c>
      <c r="AG61" s="77" t="s">
        <v>104</v>
      </c>
      <c r="AH61" s="77" t="s">
        <v>105</v>
      </c>
    </row>
    <row r="62" spans="1:34">
      <c r="A62" s="78" t="s">
        <v>5</v>
      </c>
      <c r="B62" s="76">
        <v>0.1764</v>
      </c>
      <c r="C62" s="76">
        <v>0.33679999999999999</v>
      </c>
      <c r="D62" s="76">
        <v>5.2400000000000002E-2</v>
      </c>
      <c r="E62" s="76">
        <v>1.1939</v>
      </c>
      <c r="F62" s="79">
        <v>0.218</v>
      </c>
      <c r="G62" s="79">
        <v>0.2581</v>
      </c>
      <c r="H62" s="79">
        <v>7.9000000000000001E-2</v>
      </c>
      <c r="I62" s="79">
        <v>0.7268</v>
      </c>
      <c r="J62" s="76">
        <v>2.4344000000000001</v>
      </c>
      <c r="K62" s="76">
        <v>0.34949999999999998</v>
      </c>
      <c r="L62" s="76">
        <v>2.2191000000000001</v>
      </c>
      <c r="M62" s="76">
        <v>1.6061000000000001</v>
      </c>
      <c r="N62" s="79">
        <v>0.47060000000000002</v>
      </c>
      <c r="O62" s="79">
        <v>9.0300000000000005E-2</v>
      </c>
      <c r="P62" s="79">
        <v>2.2105000000000001</v>
      </c>
      <c r="Q62" s="79">
        <v>1.7157</v>
      </c>
      <c r="R62" s="80">
        <v>1</v>
      </c>
      <c r="S62" s="81">
        <v>1.9330000000000001</v>
      </c>
      <c r="T62" s="81">
        <v>1.0302</v>
      </c>
      <c r="U62" s="81">
        <v>35.389499999999998</v>
      </c>
      <c r="V62" s="81">
        <v>22.4786</v>
      </c>
      <c r="W62" s="76">
        <v>5.1929999999999996</v>
      </c>
      <c r="X62" s="76">
        <v>1.3867</v>
      </c>
      <c r="Y62" s="76">
        <v>27.714200000000002</v>
      </c>
      <c r="Z62" s="76">
        <v>12.8749</v>
      </c>
      <c r="AA62" s="81">
        <v>4.7215999999999996</v>
      </c>
      <c r="AB62" s="81">
        <v>1.1142000000000001</v>
      </c>
      <c r="AC62" s="81">
        <v>0.72919999999999996</v>
      </c>
      <c r="AD62" s="81">
        <v>0.70540000000000003</v>
      </c>
      <c r="AE62" s="76">
        <v>0.88460000000000005</v>
      </c>
      <c r="AF62" s="76">
        <v>0.38100000000000001</v>
      </c>
      <c r="AG62" s="76">
        <v>0.3528</v>
      </c>
      <c r="AH62" s="76">
        <v>0.67430000000000001</v>
      </c>
    </row>
    <row r="63" spans="1:34">
      <c r="A63" s="78" t="s">
        <v>6</v>
      </c>
      <c r="B63" s="76">
        <v>0.90229999999999999</v>
      </c>
      <c r="C63" s="76">
        <v>3.9218000000000002</v>
      </c>
      <c r="D63" s="76">
        <v>1.0986</v>
      </c>
      <c r="E63" s="76">
        <v>0.45550000000000002</v>
      </c>
      <c r="F63" s="79">
        <v>0.58809999999999996</v>
      </c>
      <c r="G63" s="79">
        <v>3.6833999999999998</v>
      </c>
      <c r="H63" s="79">
        <v>0.58819999999999995</v>
      </c>
      <c r="I63" s="79">
        <v>0.17330000000000001</v>
      </c>
      <c r="J63" s="76">
        <v>1.3012999999999999</v>
      </c>
      <c r="K63" s="76">
        <v>0.4335</v>
      </c>
      <c r="L63" s="76">
        <v>0.61670000000000003</v>
      </c>
      <c r="M63" s="76">
        <v>1.3991</v>
      </c>
      <c r="N63" s="79">
        <v>0.35820000000000002</v>
      </c>
      <c r="O63" s="79">
        <v>0.61219999999999997</v>
      </c>
      <c r="P63" s="79">
        <v>0.86270000000000002</v>
      </c>
      <c r="Q63" s="79">
        <v>1.6336999999999999</v>
      </c>
      <c r="R63" s="80">
        <v>1</v>
      </c>
      <c r="S63" s="81">
        <v>6.1406000000000001</v>
      </c>
      <c r="T63" s="81">
        <v>13.356</v>
      </c>
      <c r="U63" s="81">
        <v>0.39810000000000001</v>
      </c>
      <c r="V63" s="81">
        <v>0.25740000000000002</v>
      </c>
      <c r="W63" s="76">
        <v>5.2290999999999999</v>
      </c>
      <c r="X63" s="76">
        <v>5.2548000000000004</v>
      </c>
      <c r="Y63" s="76">
        <v>0.3957</v>
      </c>
      <c r="Z63" s="76">
        <v>0.17510000000000001</v>
      </c>
      <c r="AA63" s="81">
        <v>0.45850000000000002</v>
      </c>
      <c r="AB63" s="81">
        <v>2.5394000000000001</v>
      </c>
      <c r="AC63" s="81">
        <v>0.21820000000000001</v>
      </c>
      <c r="AD63" s="81">
        <v>0.35049999999999998</v>
      </c>
      <c r="AE63" s="76">
        <v>1.5708</v>
      </c>
      <c r="AF63" s="78" t="s">
        <v>72</v>
      </c>
      <c r="AG63" s="76">
        <v>0.24429999999999999</v>
      </c>
      <c r="AH63" s="76">
        <v>0.30099999999999999</v>
      </c>
    </row>
    <row r="64" spans="1:34">
      <c r="A64" s="78" t="s">
        <v>3</v>
      </c>
      <c r="B64" s="76">
        <v>9.1797000000000004</v>
      </c>
      <c r="C64" s="76">
        <v>0.84009999999999996</v>
      </c>
      <c r="D64" s="76">
        <v>0.90349999999999997</v>
      </c>
      <c r="E64" s="76">
        <v>0.1186</v>
      </c>
      <c r="F64" s="79">
        <v>4.2068000000000003</v>
      </c>
      <c r="G64" s="79">
        <v>0.72719999999999996</v>
      </c>
      <c r="H64" s="79">
        <v>0.2326</v>
      </c>
      <c r="I64" s="79">
        <v>0.1</v>
      </c>
      <c r="J64" s="76">
        <v>1.3327</v>
      </c>
      <c r="K64" s="76">
        <v>0.34110000000000001</v>
      </c>
      <c r="L64" s="76">
        <v>1.1217999999999999</v>
      </c>
      <c r="M64" s="76">
        <v>0.35370000000000001</v>
      </c>
      <c r="N64" s="79">
        <v>1.2833000000000001</v>
      </c>
      <c r="O64" s="79">
        <v>0.70340000000000003</v>
      </c>
      <c r="P64" s="79">
        <v>0.98009999999999997</v>
      </c>
      <c r="Q64" s="79">
        <v>0.54300000000000004</v>
      </c>
      <c r="R64" s="80">
        <v>1</v>
      </c>
      <c r="S64" s="81">
        <v>2.379</v>
      </c>
      <c r="T64" s="81">
        <v>9.9908000000000001</v>
      </c>
      <c r="U64" s="81">
        <v>1.2035</v>
      </c>
      <c r="V64" s="81">
        <v>3.9863</v>
      </c>
      <c r="W64" s="76">
        <v>0.89290000000000003</v>
      </c>
      <c r="X64" s="76">
        <v>1.8564000000000001</v>
      </c>
      <c r="Y64" s="76">
        <v>1.3194999999999999</v>
      </c>
      <c r="Z64" s="76">
        <v>1.825</v>
      </c>
      <c r="AA64" s="81">
        <v>1.2896000000000001</v>
      </c>
      <c r="AB64" s="81">
        <v>0.78420000000000001</v>
      </c>
      <c r="AC64" s="81">
        <v>0.58279999999999998</v>
      </c>
      <c r="AD64" s="81">
        <v>2.0669</v>
      </c>
      <c r="AE64" s="76">
        <v>5.1749000000000001</v>
      </c>
      <c r="AF64" s="76">
        <v>20.664100000000001</v>
      </c>
      <c r="AG64" s="76">
        <v>0.33179999999999998</v>
      </c>
      <c r="AH64" s="76">
        <v>1.0642</v>
      </c>
    </row>
    <row r="65" spans="1:34">
      <c r="A65" s="78" t="s">
        <v>2</v>
      </c>
      <c r="B65" s="78" t="s">
        <v>108</v>
      </c>
      <c r="C65" s="78" t="s">
        <v>108</v>
      </c>
      <c r="D65" s="78" t="s">
        <v>108</v>
      </c>
      <c r="E65" s="78" t="s">
        <v>108</v>
      </c>
      <c r="F65" s="78" t="s">
        <v>108</v>
      </c>
      <c r="G65" s="78" t="s">
        <v>108</v>
      </c>
      <c r="H65" s="78" t="s">
        <v>108</v>
      </c>
      <c r="I65" s="78" t="s">
        <v>108</v>
      </c>
      <c r="J65" s="78" t="s">
        <v>108</v>
      </c>
      <c r="K65" s="78" t="s">
        <v>108</v>
      </c>
      <c r="L65" s="78" t="s">
        <v>108</v>
      </c>
      <c r="M65" s="78" t="s">
        <v>108</v>
      </c>
      <c r="N65" s="78" t="s">
        <v>108</v>
      </c>
      <c r="O65" s="78" t="s">
        <v>108</v>
      </c>
      <c r="P65" s="78" t="s">
        <v>108</v>
      </c>
      <c r="Q65" s="78" t="s">
        <v>108</v>
      </c>
      <c r="R65" s="80">
        <v>1</v>
      </c>
      <c r="S65" s="81">
        <v>0.44791910000000001</v>
      </c>
      <c r="T65" s="81">
        <v>1.436531</v>
      </c>
      <c r="U65" s="81">
        <v>0.5494909</v>
      </c>
      <c r="V65" s="81">
        <v>0.96350009999999997</v>
      </c>
      <c r="W65" s="76">
        <v>0.15736349999999999</v>
      </c>
      <c r="X65" s="76">
        <v>0.82750559999999995</v>
      </c>
      <c r="Y65" s="76">
        <v>0.528783</v>
      </c>
      <c r="Z65" s="76">
        <v>0.93818769999999996</v>
      </c>
      <c r="AA65" s="81">
        <v>0.98496779999999995</v>
      </c>
      <c r="AB65" s="81">
        <v>0.7725687</v>
      </c>
      <c r="AC65" s="81">
        <v>0.20941409999999999</v>
      </c>
      <c r="AD65" s="81">
        <v>0.539968</v>
      </c>
      <c r="AE65" s="76">
        <v>0.36797540000000001</v>
      </c>
      <c r="AF65" s="76">
        <v>0.96668169999999998</v>
      </c>
      <c r="AG65" s="76">
        <v>1.001959</v>
      </c>
      <c r="AH65" s="76">
        <v>0.28134890000000001</v>
      </c>
    </row>
    <row r="66" spans="1:34">
      <c r="B66" t="s">
        <v>110</v>
      </c>
      <c r="F66" t="s">
        <v>111</v>
      </c>
      <c r="J66" t="s">
        <v>112</v>
      </c>
      <c r="N66" t="s">
        <v>113</v>
      </c>
      <c r="S66" t="s">
        <v>110</v>
      </c>
      <c r="W66" t="s">
        <v>111</v>
      </c>
      <c r="AA66" t="s">
        <v>112</v>
      </c>
      <c r="AE66" t="s">
        <v>113</v>
      </c>
    </row>
    <row r="67" spans="1:34">
      <c r="B67" t="s">
        <v>107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topLeftCell="A58" zoomScale="75" zoomScaleNormal="75" workbookViewId="0">
      <selection activeCell="A72" sqref="A72"/>
    </sheetView>
  </sheetViews>
  <sheetFormatPr defaultRowHeight="15"/>
  <cols>
    <col min="1" max="1" width="10.28515625" bestFit="1" customWidth="1"/>
  </cols>
  <sheetData>
    <row r="1" spans="1:10" ht="26.25">
      <c r="A1" s="43" t="s">
        <v>29</v>
      </c>
    </row>
    <row r="2" spans="1:10" ht="26.25">
      <c r="A2" s="5"/>
      <c r="H2" s="42" t="s">
        <v>18</v>
      </c>
    </row>
    <row r="3" spans="1:10">
      <c r="A3" s="6">
        <v>44088</v>
      </c>
      <c r="B3" s="7" t="s">
        <v>5</v>
      </c>
      <c r="C3" s="8"/>
      <c r="D3" s="8"/>
      <c r="E3" s="8"/>
      <c r="F3" s="8"/>
      <c r="G3" s="8"/>
      <c r="H3" s="8"/>
      <c r="I3" s="8"/>
      <c r="J3" s="8"/>
    </row>
    <row r="5" spans="1:10">
      <c r="A5" s="9" t="s">
        <v>1</v>
      </c>
      <c r="B5" s="10" t="s">
        <v>15</v>
      </c>
      <c r="C5" s="10"/>
      <c r="D5" s="10" t="s">
        <v>16</v>
      </c>
      <c r="E5" s="10"/>
      <c r="F5" s="11"/>
      <c r="G5" s="11"/>
      <c r="H5" s="9" t="s">
        <v>1</v>
      </c>
      <c r="I5" s="10" t="s">
        <v>15</v>
      </c>
      <c r="J5" s="10" t="s">
        <v>16</v>
      </c>
    </row>
    <row r="6" spans="1:10">
      <c r="A6" s="10">
        <v>0</v>
      </c>
      <c r="B6" s="11">
        <v>1</v>
      </c>
      <c r="C6" s="11">
        <v>160</v>
      </c>
      <c r="D6" s="11">
        <v>0</v>
      </c>
      <c r="E6" s="11">
        <v>220</v>
      </c>
      <c r="F6" s="11"/>
      <c r="G6" s="11"/>
      <c r="H6" s="10">
        <v>0</v>
      </c>
      <c r="I6" s="60">
        <f>(B6/C6)*100</f>
        <v>0.625</v>
      </c>
      <c r="J6" s="60">
        <f>(D6/E6)*100</f>
        <v>0</v>
      </c>
    </row>
    <row r="7" spans="1:10">
      <c r="A7" s="10">
        <v>6</v>
      </c>
      <c r="B7" s="11">
        <v>0</v>
      </c>
      <c r="C7" s="11">
        <v>220</v>
      </c>
      <c r="D7" s="11">
        <v>1</v>
      </c>
      <c r="E7" s="11">
        <v>250</v>
      </c>
      <c r="F7" s="11"/>
      <c r="G7" s="11"/>
      <c r="H7" s="10">
        <v>6</v>
      </c>
      <c r="I7" s="60">
        <f>(B7/C7)*100</f>
        <v>0</v>
      </c>
      <c r="J7" s="60">
        <f t="shared" ref="J7:J10" si="0">(D7/E7)*100</f>
        <v>0.4</v>
      </c>
    </row>
    <row r="8" spans="1:10">
      <c r="A8" s="10">
        <v>12</v>
      </c>
      <c r="B8" s="11">
        <v>0</v>
      </c>
      <c r="C8" s="11">
        <v>220</v>
      </c>
      <c r="D8" s="11">
        <v>0</v>
      </c>
      <c r="E8" s="11">
        <v>200</v>
      </c>
      <c r="F8" s="11"/>
      <c r="G8" s="11"/>
      <c r="H8" s="10">
        <v>12</v>
      </c>
      <c r="I8" s="60">
        <f>(B8/C8)*100</f>
        <v>0</v>
      </c>
      <c r="J8" s="60">
        <f t="shared" si="0"/>
        <v>0</v>
      </c>
    </row>
    <row r="9" spans="1:10">
      <c r="A9" s="10">
        <v>18</v>
      </c>
      <c r="B9" s="11">
        <v>1</v>
      </c>
      <c r="C9" s="11">
        <v>250</v>
      </c>
      <c r="D9" s="11">
        <v>2</v>
      </c>
      <c r="E9" s="11">
        <v>275</v>
      </c>
      <c r="F9" s="11"/>
      <c r="G9" s="11"/>
      <c r="H9" s="10">
        <v>18</v>
      </c>
      <c r="I9" s="60">
        <f>(B9/C9)*100</f>
        <v>0.4</v>
      </c>
      <c r="J9" s="60">
        <f t="shared" si="0"/>
        <v>0.72727272727272729</v>
      </c>
    </row>
    <row r="10" spans="1:10">
      <c r="A10" s="10">
        <v>24</v>
      </c>
      <c r="B10" s="11">
        <v>0</v>
      </c>
      <c r="C10" s="11">
        <v>240</v>
      </c>
      <c r="D10" s="11">
        <v>2</v>
      </c>
      <c r="E10" s="11">
        <v>300</v>
      </c>
      <c r="F10" s="11"/>
      <c r="G10" s="11"/>
      <c r="H10" s="10">
        <v>24</v>
      </c>
      <c r="I10" s="60">
        <f>(B10/C10)*100</f>
        <v>0</v>
      </c>
      <c r="J10" s="60">
        <f t="shared" si="0"/>
        <v>0.66666666666666674</v>
      </c>
    </row>
    <row r="12" spans="1:10">
      <c r="A12" s="6">
        <v>44088</v>
      </c>
      <c r="B12" s="7" t="s">
        <v>6</v>
      </c>
      <c r="C12" s="8"/>
      <c r="D12" s="8"/>
      <c r="E12" s="8"/>
      <c r="F12" s="8"/>
      <c r="G12" s="8"/>
      <c r="H12" s="8"/>
      <c r="I12" s="8"/>
      <c r="J12" s="8"/>
    </row>
    <row r="14" spans="1:10">
      <c r="A14" s="9" t="s">
        <v>1</v>
      </c>
      <c r="B14" s="10" t="s">
        <v>15</v>
      </c>
      <c r="C14" s="10"/>
      <c r="D14" s="10" t="s">
        <v>16</v>
      </c>
      <c r="E14" s="10"/>
      <c r="F14" s="11"/>
      <c r="G14" s="11"/>
      <c r="H14" s="9" t="s">
        <v>1</v>
      </c>
      <c r="I14" s="10" t="s">
        <v>15</v>
      </c>
      <c r="J14" s="10" t="s">
        <v>16</v>
      </c>
    </row>
    <row r="15" spans="1:10">
      <c r="A15" s="10">
        <v>0</v>
      </c>
      <c r="B15" s="11">
        <v>0</v>
      </c>
      <c r="C15" s="11">
        <v>200</v>
      </c>
      <c r="D15" s="11">
        <v>1</v>
      </c>
      <c r="E15" s="11">
        <v>240</v>
      </c>
      <c r="F15" s="11"/>
      <c r="G15" s="11"/>
      <c r="H15" s="10">
        <v>0</v>
      </c>
      <c r="I15" s="60">
        <f>(B15/C15)*100</f>
        <v>0</v>
      </c>
      <c r="J15" s="60">
        <f>(D15/E15)*100</f>
        <v>0.41666666666666669</v>
      </c>
    </row>
    <row r="16" spans="1:10">
      <c r="A16" s="10">
        <v>6</v>
      </c>
      <c r="B16" s="11">
        <v>0</v>
      </c>
      <c r="C16" s="11">
        <v>300</v>
      </c>
      <c r="D16" s="11">
        <v>0</v>
      </c>
      <c r="E16" s="11">
        <v>350</v>
      </c>
      <c r="F16" s="11"/>
      <c r="G16" s="11"/>
      <c r="H16" s="10">
        <v>6</v>
      </c>
      <c r="I16" s="60">
        <f>(B16/C16)*100</f>
        <v>0</v>
      </c>
      <c r="J16" s="60">
        <f t="shared" ref="J16:J19" si="1">(D16/E16)*100</f>
        <v>0</v>
      </c>
    </row>
    <row r="17" spans="1:10">
      <c r="A17" s="10">
        <v>12</v>
      </c>
      <c r="B17" s="11">
        <v>0</v>
      </c>
      <c r="C17" s="11">
        <v>280</v>
      </c>
      <c r="D17" s="11">
        <v>1</v>
      </c>
      <c r="E17" s="11">
        <v>300</v>
      </c>
      <c r="F17" s="11"/>
      <c r="G17" s="11"/>
      <c r="H17" s="10">
        <v>12</v>
      </c>
      <c r="I17" s="60">
        <f>(B17/C17)*100</f>
        <v>0</v>
      </c>
      <c r="J17" s="60">
        <f t="shared" si="1"/>
        <v>0.33333333333333337</v>
      </c>
    </row>
    <row r="18" spans="1:10">
      <c r="A18" s="10">
        <v>18</v>
      </c>
      <c r="B18" s="11">
        <v>2</v>
      </c>
      <c r="C18" s="11">
        <v>290</v>
      </c>
      <c r="D18" s="11">
        <v>6</v>
      </c>
      <c r="E18" s="11">
        <v>230</v>
      </c>
      <c r="F18" s="11"/>
      <c r="G18" s="11"/>
      <c r="H18" s="10">
        <v>18</v>
      </c>
      <c r="I18" s="60">
        <f>(B18/C18)*100</f>
        <v>0.68965517241379315</v>
      </c>
      <c r="J18" s="60">
        <f t="shared" si="1"/>
        <v>2.6086956521739131</v>
      </c>
    </row>
    <row r="19" spans="1:10">
      <c r="A19" s="10">
        <v>24</v>
      </c>
      <c r="B19" s="11">
        <v>0</v>
      </c>
      <c r="C19" s="11">
        <v>300</v>
      </c>
      <c r="D19" s="11">
        <v>7</v>
      </c>
      <c r="E19" s="11">
        <v>300</v>
      </c>
      <c r="F19" s="11"/>
      <c r="G19" s="11"/>
      <c r="H19" s="10">
        <v>24</v>
      </c>
      <c r="I19" s="60">
        <f>(B19/C19)*100</f>
        <v>0</v>
      </c>
      <c r="J19" s="60">
        <f t="shared" si="1"/>
        <v>2.3333333333333335</v>
      </c>
    </row>
    <row r="21" spans="1:10">
      <c r="A21" s="6">
        <v>44109</v>
      </c>
      <c r="B21" s="7" t="s">
        <v>3</v>
      </c>
      <c r="C21" s="8"/>
      <c r="D21" s="8"/>
      <c r="E21" s="8"/>
      <c r="F21" s="8"/>
      <c r="G21" s="8"/>
      <c r="H21" s="8" t="s">
        <v>4</v>
      </c>
      <c r="I21" s="8"/>
      <c r="J21" s="8"/>
    </row>
    <row r="23" spans="1:10">
      <c r="A23" s="9" t="s">
        <v>1</v>
      </c>
      <c r="B23" s="10" t="s">
        <v>15</v>
      </c>
      <c r="C23" s="10"/>
      <c r="D23" s="10" t="s">
        <v>16</v>
      </c>
      <c r="E23" s="10"/>
      <c r="F23" s="11"/>
      <c r="G23" s="11"/>
      <c r="H23" s="9" t="s">
        <v>1</v>
      </c>
      <c r="I23" s="10" t="s">
        <v>15</v>
      </c>
      <c r="J23" s="10" t="s">
        <v>16</v>
      </c>
    </row>
    <row r="24" spans="1:10">
      <c r="A24" s="10">
        <v>0</v>
      </c>
      <c r="B24" s="11">
        <v>0</v>
      </c>
      <c r="C24" s="11">
        <v>240</v>
      </c>
      <c r="D24" s="11">
        <v>0</v>
      </c>
      <c r="E24" s="11">
        <v>220</v>
      </c>
      <c r="F24" s="11"/>
      <c r="G24" s="11"/>
      <c r="H24" s="10">
        <v>0</v>
      </c>
      <c r="I24" s="60">
        <f>(B24/C24)*100</f>
        <v>0</v>
      </c>
      <c r="J24" s="60">
        <f>(D24/E24)*100</f>
        <v>0</v>
      </c>
    </row>
    <row r="25" spans="1:10">
      <c r="A25" s="10">
        <v>6</v>
      </c>
      <c r="B25" s="11">
        <v>0</v>
      </c>
      <c r="C25" s="11">
        <v>190</v>
      </c>
      <c r="D25" s="11">
        <v>0</v>
      </c>
      <c r="E25" s="11">
        <v>210</v>
      </c>
      <c r="F25" s="11"/>
      <c r="G25" s="11"/>
      <c r="H25" s="10">
        <v>6</v>
      </c>
      <c r="I25" s="60">
        <f>(B25/C25)*100</f>
        <v>0</v>
      </c>
      <c r="J25" s="60">
        <f t="shared" ref="J25:J28" si="2">(D25/E25)*100</f>
        <v>0</v>
      </c>
    </row>
    <row r="26" spans="1:10">
      <c r="A26" s="10">
        <v>12</v>
      </c>
      <c r="B26" s="11">
        <v>0</v>
      </c>
      <c r="C26" s="11">
        <v>205</v>
      </c>
      <c r="D26" s="11">
        <v>0</v>
      </c>
      <c r="E26" s="11">
        <v>225</v>
      </c>
      <c r="F26" s="11"/>
      <c r="G26" s="11"/>
      <c r="H26" s="10">
        <v>12</v>
      </c>
      <c r="I26" s="60">
        <f>(B26/C26)*100</f>
        <v>0</v>
      </c>
      <c r="J26" s="60">
        <f t="shared" si="2"/>
        <v>0</v>
      </c>
    </row>
    <row r="27" spans="1:10">
      <c r="A27" s="10">
        <v>18</v>
      </c>
      <c r="B27" s="11">
        <v>4</v>
      </c>
      <c r="C27" s="11">
        <v>221</v>
      </c>
      <c r="D27" s="11">
        <v>3</v>
      </c>
      <c r="E27" s="11">
        <v>250</v>
      </c>
      <c r="F27" s="11"/>
      <c r="G27" s="11"/>
      <c r="H27" s="10">
        <v>18</v>
      </c>
      <c r="I27" s="60">
        <f>(B27/C27)*100</f>
        <v>1.809954751131222</v>
      </c>
      <c r="J27" s="60">
        <f t="shared" si="2"/>
        <v>1.2</v>
      </c>
    </row>
    <row r="28" spans="1:10">
      <c r="A28" s="10">
        <v>24</v>
      </c>
      <c r="B28" s="11">
        <v>4</v>
      </c>
      <c r="C28" s="11">
        <v>281</v>
      </c>
      <c r="D28" s="11">
        <v>0</v>
      </c>
      <c r="E28" s="11">
        <v>241</v>
      </c>
      <c r="F28" s="11"/>
      <c r="G28" s="11"/>
      <c r="H28" s="10">
        <v>24</v>
      </c>
      <c r="I28" s="60">
        <f>(B28/C28)*100</f>
        <v>1.4234875444839856</v>
      </c>
      <c r="J28" s="60">
        <f t="shared" si="2"/>
        <v>0</v>
      </c>
    </row>
    <row r="30" spans="1:10">
      <c r="A30" s="6">
        <v>44109</v>
      </c>
      <c r="B30" s="7" t="s">
        <v>2</v>
      </c>
      <c r="C30" s="8"/>
      <c r="D30" s="8"/>
      <c r="E30" s="8"/>
      <c r="F30" s="8"/>
      <c r="G30" s="8"/>
      <c r="H30" s="8"/>
      <c r="I30" s="8"/>
      <c r="J30" s="8"/>
    </row>
    <row r="31" spans="1:10">
      <c r="J31" s="12"/>
    </row>
    <row r="32" spans="1:10">
      <c r="A32" s="9" t="s">
        <v>1</v>
      </c>
      <c r="B32" s="10" t="s">
        <v>15</v>
      </c>
      <c r="C32" s="10"/>
      <c r="D32" s="10" t="s">
        <v>16</v>
      </c>
      <c r="E32" s="10"/>
      <c r="F32" s="11"/>
      <c r="G32" s="11"/>
      <c r="H32" s="9" t="s">
        <v>1</v>
      </c>
      <c r="I32" s="10" t="s">
        <v>15</v>
      </c>
      <c r="J32" s="10" t="s">
        <v>16</v>
      </c>
    </row>
    <row r="33" spans="1:14">
      <c r="A33" s="10">
        <v>0</v>
      </c>
      <c r="B33" s="11">
        <v>0</v>
      </c>
      <c r="C33" s="11">
        <v>220</v>
      </c>
      <c r="D33" s="11">
        <v>0</v>
      </c>
      <c r="E33" s="11">
        <v>190</v>
      </c>
      <c r="F33" s="11"/>
      <c r="G33" s="11"/>
      <c r="H33" s="10">
        <v>0</v>
      </c>
      <c r="I33" s="60">
        <f>(B33/C33)*100</f>
        <v>0</v>
      </c>
      <c r="J33" s="60">
        <f>(D33/E33)*100</f>
        <v>0</v>
      </c>
    </row>
    <row r="34" spans="1:14">
      <c r="A34" s="10">
        <v>6</v>
      </c>
      <c r="B34" s="11">
        <v>0</v>
      </c>
      <c r="C34" s="11">
        <v>270</v>
      </c>
      <c r="D34" s="11">
        <v>1</v>
      </c>
      <c r="E34" s="11">
        <v>245</v>
      </c>
      <c r="F34" s="11"/>
      <c r="G34" s="11"/>
      <c r="H34" s="10">
        <v>6</v>
      </c>
      <c r="I34" s="60">
        <f>(B34/C34)*100</f>
        <v>0</v>
      </c>
      <c r="J34" s="60">
        <f t="shared" ref="J34:J37" si="3">(D34/E34)*100</f>
        <v>0.40816326530612246</v>
      </c>
    </row>
    <row r="35" spans="1:14">
      <c r="A35" s="10">
        <v>12</v>
      </c>
      <c r="B35" s="11">
        <v>0</v>
      </c>
      <c r="C35" s="11">
        <v>220</v>
      </c>
      <c r="D35" s="11">
        <v>1</v>
      </c>
      <c r="E35" s="11">
        <v>240</v>
      </c>
      <c r="F35" s="11"/>
      <c r="G35" s="11"/>
      <c r="H35" s="10">
        <v>12</v>
      </c>
      <c r="I35" s="60">
        <f>(B35/C35)*100</f>
        <v>0</v>
      </c>
      <c r="J35" s="60">
        <f t="shared" si="3"/>
        <v>0.41666666666666669</v>
      </c>
    </row>
    <row r="36" spans="1:14">
      <c r="A36" s="10">
        <v>18</v>
      </c>
      <c r="B36" s="11">
        <v>0</v>
      </c>
      <c r="C36" s="11">
        <v>284</v>
      </c>
      <c r="D36" s="11">
        <v>5</v>
      </c>
      <c r="E36" s="11">
        <v>225</v>
      </c>
      <c r="F36" s="11"/>
      <c r="G36" s="11"/>
      <c r="H36" s="10">
        <v>18</v>
      </c>
      <c r="I36" s="60">
        <f>(B36/C36)*100</f>
        <v>0</v>
      </c>
      <c r="J36" s="60">
        <f t="shared" si="3"/>
        <v>2.2222222222222223</v>
      </c>
    </row>
    <row r="37" spans="1:14">
      <c r="A37" s="10">
        <v>24</v>
      </c>
      <c r="B37" s="11">
        <v>3</v>
      </c>
      <c r="C37" s="11">
        <v>256</v>
      </c>
      <c r="D37" s="11">
        <v>2</v>
      </c>
      <c r="E37" s="11">
        <v>209</v>
      </c>
      <c r="F37" s="11"/>
      <c r="G37" s="11"/>
      <c r="H37" s="10">
        <v>24</v>
      </c>
      <c r="I37" s="60">
        <f>(B37/C37)*100</f>
        <v>1.171875</v>
      </c>
      <c r="J37" s="60">
        <f t="shared" si="3"/>
        <v>0.9569377990430622</v>
      </c>
    </row>
    <row r="39" spans="1:14">
      <c r="D39" s="26"/>
    </row>
    <row r="40" spans="1:14">
      <c r="D40" s="3"/>
    </row>
    <row r="42" spans="1:14" ht="26.25">
      <c r="A42" s="56" t="s">
        <v>30</v>
      </c>
    </row>
    <row r="43" spans="1:14" ht="21">
      <c r="A43" s="27">
        <v>44088</v>
      </c>
      <c r="B43" s="28" t="s">
        <v>5</v>
      </c>
      <c r="C43" s="28"/>
      <c r="D43" s="28"/>
      <c r="E43" s="13"/>
      <c r="F43" s="13"/>
      <c r="G43" s="13"/>
      <c r="H43" s="13"/>
      <c r="I43" s="13"/>
      <c r="K43" s="85" t="s">
        <v>18</v>
      </c>
    </row>
    <row r="44" spans="1:14">
      <c r="A44" t="s">
        <v>1</v>
      </c>
      <c r="B44" t="s">
        <v>15</v>
      </c>
      <c r="F44" t="s">
        <v>16</v>
      </c>
      <c r="K44" t="s">
        <v>15</v>
      </c>
      <c r="M44" t="s">
        <v>16</v>
      </c>
    </row>
    <row r="45" spans="1:14">
      <c r="B45" t="s">
        <v>11</v>
      </c>
      <c r="C45" t="s">
        <v>19</v>
      </c>
      <c r="D45" t="s">
        <v>20</v>
      </c>
      <c r="E45" t="s">
        <v>10</v>
      </c>
      <c r="F45" t="s">
        <v>11</v>
      </c>
      <c r="G45" t="s">
        <v>19</v>
      </c>
      <c r="H45" t="s">
        <v>20</v>
      </c>
      <c r="I45" t="s">
        <v>10</v>
      </c>
      <c r="K45" t="s">
        <v>21</v>
      </c>
      <c r="L45" t="s">
        <v>22</v>
      </c>
      <c r="M45" t="s">
        <v>21</v>
      </c>
      <c r="N45" t="s">
        <v>22</v>
      </c>
    </row>
    <row r="46" spans="1:14">
      <c r="A46">
        <v>0</v>
      </c>
      <c r="B46" s="1">
        <v>157</v>
      </c>
      <c r="C46">
        <v>157</v>
      </c>
      <c r="D46">
        <v>15</v>
      </c>
      <c r="E46">
        <v>160</v>
      </c>
      <c r="F46" s="30">
        <v>211</v>
      </c>
      <c r="G46" s="11">
        <v>210</v>
      </c>
      <c r="H46" s="11">
        <v>16</v>
      </c>
      <c r="I46" s="11">
        <v>220</v>
      </c>
      <c r="K46" s="15">
        <f>(C46/B46)*100</f>
        <v>100</v>
      </c>
      <c r="L46" s="44">
        <f>(D46/B46)*100</f>
        <v>9.5541401273885356</v>
      </c>
      <c r="M46" s="29">
        <f>(G46/F46)*100</f>
        <v>99.526066350710892</v>
      </c>
      <c r="N46" s="45">
        <f>(H46/F46)*100</f>
        <v>7.5829383886255926</v>
      </c>
    </row>
    <row r="47" spans="1:14">
      <c r="A47">
        <v>6</v>
      </c>
      <c r="B47" s="1">
        <v>211</v>
      </c>
      <c r="C47">
        <v>210</v>
      </c>
      <c r="D47">
        <v>23</v>
      </c>
      <c r="E47">
        <v>220</v>
      </c>
      <c r="F47" s="30">
        <v>248</v>
      </c>
      <c r="G47" s="11">
        <v>246</v>
      </c>
      <c r="H47" s="11">
        <v>19</v>
      </c>
      <c r="I47" s="11">
        <v>250</v>
      </c>
      <c r="K47" s="15">
        <f>(C47/B47)*100</f>
        <v>99.526066350710892</v>
      </c>
      <c r="L47" s="44">
        <f>(D47/B47)*100</f>
        <v>10.900473933649289</v>
      </c>
      <c r="M47" s="29">
        <f>(G47/F47)*100</f>
        <v>99.193548387096769</v>
      </c>
      <c r="N47" s="45">
        <f>(H47/F47)*100</f>
        <v>7.661290322580645</v>
      </c>
    </row>
    <row r="48" spans="1:14">
      <c r="A48">
        <v>12</v>
      </c>
      <c r="B48" s="1">
        <v>216</v>
      </c>
      <c r="C48">
        <v>216</v>
      </c>
      <c r="D48">
        <v>23</v>
      </c>
      <c r="E48">
        <v>220</v>
      </c>
      <c r="F48" s="30">
        <v>199</v>
      </c>
      <c r="G48" s="11">
        <v>196</v>
      </c>
      <c r="H48" s="11">
        <v>8</v>
      </c>
      <c r="I48" s="11">
        <v>200</v>
      </c>
      <c r="K48" s="15">
        <f>(C48/B48)*100</f>
        <v>100</v>
      </c>
      <c r="L48" s="44">
        <f>(D48/B48)*100</f>
        <v>10.648148148148149</v>
      </c>
      <c r="M48" s="29">
        <f>(G48/F48)*100</f>
        <v>98.492462311557787</v>
      </c>
      <c r="N48" s="45">
        <f>(H48/F48)*100</f>
        <v>4.0201005025125625</v>
      </c>
    </row>
    <row r="49" spans="1:14">
      <c r="A49">
        <v>18</v>
      </c>
      <c r="B49" s="1">
        <v>239</v>
      </c>
      <c r="C49">
        <v>236</v>
      </c>
      <c r="D49">
        <v>13</v>
      </c>
      <c r="E49">
        <v>250</v>
      </c>
      <c r="F49" s="30">
        <v>270</v>
      </c>
      <c r="G49" s="11">
        <v>267</v>
      </c>
      <c r="H49" s="11">
        <v>16</v>
      </c>
      <c r="I49" s="11">
        <v>275</v>
      </c>
      <c r="K49" s="15">
        <f>(C49/B49)*100</f>
        <v>98.744769874476987</v>
      </c>
      <c r="L49" s="44">
        <f>(D49/B49)*100</f>
        <v>5.439330543933055</v>
      </c>
      <c r="M49" s="29">
        <f>(G49/F49)*100</f>
        <v>98.888888888888886</v>
      </c>
      <c r="N49" s="45">
        <f>(H49/F49)*100</f>
        <v>5.9259259259259265</v>
      </c>
    </row>
    <row r="50" spans="1:14">
      <c r="A50">
        <v>24</v>
      </c>
      <c r="B50" s="1">
        <v>238</v>
      </c>
      <c r="C50">
        <v>233</v>
      </c>
      <c r="D50">
        <v>17</v>
      </c>
      <c r="E50">
        <v>240</v>
      </c>
      <c r="F50" s="30">
        <v>296</v>
      </c>
      <c r="G50" s="11">
        <v>295</v>
      </c>
      <c r="H50" s="11">
        <v>23</v>
      </c>
      <c r="I50" s="11">
        <v>300</v>
      </c>
      <c r="K50" s="15">
        <f>(C50/B50)*100</f>
        <v>97.899159663865547</v>
      </c>
      <c r="L50" s="44">
        <f>(D50/B50)*100</f>
        <v>7.1428571428571423</v>
      </c>
      <c r="M50" s="29">
        <f>(G50/F50)*100</f>
        <v>99.662162162162161</v>
      </c>
      <c r="N50" s="45">
        <f>(H50/F50)*100</f>
        <v>7.7702702702702702</v>
      </c>
    </row>
    <row r="52" spans="1:14">
      <c r="A52" s="27">
        <v>44088</v>
      </c>
      <c r="B52" s="28" t="s">
        <v>6</v>
      </c>
      <c r="C52" s="28"/>
      <c r="D52" s="28"/>
      <c r="E52" s="13"/>
      <c r="F52" s="13"/>
      <c r="G52" s="13"/>
      <c r="H52" s="13"/>
      <c r="I52" s="13"/>
    </row>
    <row r="53" spans="1:14">
      <c r="A53" t="s">
        <v>1</v>
      </c>
      <c r="B53" t="s">
        <v>7</v>
      </c>
      <c r="F53" t="s">
        <v>16</v>
      </c>
      <c r="K53" t="s">
        <v>15</v>
      </c>
      <c r="M53" t="s">
        <v>16</v>
      </c>
    </row>
    <row r="54" spans="1:14">
      <c r="B54" t="s">
        <v>11</v>
      </c>
      <c r="C54" t="s">
        <v>19</v>
      </c>
      <c r="D54" t="s">
        <v>20</v>
      </c>
      <c r="E54" t="s">
        <v>10</v>
      </c>
      <c r="F54" t="s">
        <v>11</v>
      </c>
      <c r="G54" t="s">
        <v>19</v>
      </c>
      <c r="H54" t="s">
        <v>20</v>
      </c>
      <c r="I54" t="s">
        <v>10</v>
      </c>
      <c r="K54" t="s">
        <v>21</v>
      </c>
      <c r="L54" t="s">
        <v>22</v>
      </c>
      <c r="M54" t="s">
        <v>21</v>
      </c>
      <c r="N54" t="s">
        <v>22</v>
      </c>
    </row>
    <row r="55" spans="1:14">
      <c r="A55">
        <v>0</v>
      </c>
      <c r="B55" s="1">
        <v>195</v>
      </c>
      <c r="C55">
        <v>191</v>
      </c>
      <c r="D55">
        <v>11</v>
      </c>
      <c r="E55">
        <v>200</v>
      </c>
      <c r="F55" s="30">
        <v>234</v>
      </c>
      <c r="G55" s="11">
        <v>231</v>
      </c>
      <c r="H55" s="11">
        <v>16</v>
      </c>
      <c r="I55" s="11">
        <v>240</v>
      </c>
      <c r="K55" s="15">
        <f>(C55/B55)*100</f>
        <v>97.948717948717942</v>
      </c>
      <c r="L55" s="44">
        <f>(D55/B55)*100</f>
        <v>5.6410256410256414</v>
      </c>
      <c r="M55" s="29">
        <f>(G55/F55)*100</f>
        <v>98.71794871794873</v>
      </c>
      <c r="N55" s="45">
        <f>(H55/F55)*100</f>
        <v>6.8376068376068382</v>
      </c>
    </row>
    <row r="56" spans="1:14">
      <c r="A56">
        <v>6</v>
      </c>
      <c r="B56" s="1">
        <v>291</v>
      </c>
      <c r="C56">
        <v>288</v>
      </c>
      <c r="D56">
        <v>18</v>
      </c>
      <c r="E56">
        <v>300</v>
      </c>
      <c r="F56" s="30">
        <v>339</v>
      </c>
      <c r="G56" s="11">
        <v>334</v>
      </c>
      <c r="H56" s="11">
        <v>19</v>
      </c>
      <c r="I56" s="11">
        <v>350</v>
      </c>
      <c r="K56" s="15">
        <f>(C56/B56)*100</f>
        <v>98.969072164948457</v>
      </c>
      <c r="L56" s="44">
        <f>(D56/B56)*100</f>
        <v>6.1855670103092786</v>
      </c>
      <c r="M56" s="29">
        <f>(G56/F56)*100</f>
        <v>98.525073746312685</v>
      </c>
      <c r="N56" s="45">
        <f>(H56/F56)*100</f>
        <v>5.6047197640117989</v>
      </c>
    </row>
    <row r="57" spans="1:14">
      <c r="A57">
        <v>12</v>
      </c>
      <c r="B57" s="1">
        <v>273</v>
      </c>
      <c r="C57">
        <v>270</v>
      </c>
      <c r="D57">
        <v>14</v>
      </c>
      <c r="E57">
        <v>280</v>
      </c>
      <c r="F57" s="30">
        <v>295</v>
      </c>
      <c r="G57" s="11">
        <v>293</v>
      </c>
      <c r="H57" s="11">
        <v>20</v>
      </c>
      <c r="I57" s="11">
        <v>300</v>
      </c>
      <c r="K57" s="15">
        <f>(C57/B57)*100</f>
        <v>98.901098901098905</v>
      </c>
      <c r="L57" s="44">
        <f>(D57/B57)*100</f>
        <v>5.1282051282051277</v>
      </c>
      <c r="M57" s="29">
        <f>(G57/F57)*100</f>
        <v>99.322033898305079</v>
      </c>
      <c r="N57" s="45">
        <f>(H57/F57)*100</f>
        <v>6.7796610169491522</v>
      </c>
    </row>
    <row r="58" spans="1:14">
      <c r="A58">
        <v>18</v>
      </c>
      <c r="B58" s="1">
        <v>278</v>
      </c>
      <c r="C58">
        <v>273</v>
      </c>
      <c r="D58">
        <v>21</v>
      </c>
      <c r="E58">
        <v>290</v>
      </c>
      <c r="F58" s="30">
        <v>225</v>
      </c>
      <c r="G58" s="11">
        <v>220</v>
      </c>
      <c r="H58" s="11">
        <v>11</v>
      </c>
      <c r="I58" s="11">
        <v>230</v>
      </c>
      <c r="K58" s="15">
        <f>(C58/B58)*100</f>
        <v>98.201438848920859</v>
      </c>
      <c r="L58" s="44">
        <f>(D58/B58)*100</f>
        <v>7.5539568345323742</v>
      </c>
      <c r="M58" s="29">
        <f>(G58/F58)*100</f>
        <v>97.777777777777771</v>
      </c>
      <c r="N58" s="45">
        <f>(H58/F58)*100</f>
        <v>4.8888888888888893</v>
      </c>
    </row>
    <row r="59" spans="1:14">
      <c r="A59">
        <v>24</v>
      </c>
      <c r="B59" s="1">
        <v>289</v>
      </c>
      <c r="C59">
        <v>281</v>
      </c>
      <c r="D59">
        <v>26</v>
      </c>
      <c r="E59">
        <v>300</v>
      </c>
      <c r="F59" s="30">
        <v>298</v>
      </c>
      <c r="G59" s="11">
        <v>296</v>
      </c>
      <c r="H59" s="11">
        <v>14</v>
      </c>
      <c r="I59" s="11">
        <v>300</v>
      </c>
      <c r="K59" s="15">
        <f>(C59/B59)*100</f>
        <v>97.231833910034609</v>
      </c>
      <c r="L59" s="44">
        <f>(D59/B59)*100</f>
        <v>8.9965397923875443</v>
      </c>
      <c r="M59" s="29">
        <f>(G59/F59)*100</f>
        <v>99.328859060402692</v>
      </c>
      <c r="N59" s="45">
        <f>(H59/F59)*100</f>
        <v>4.6979865771812079</v>
      </c>
    </row>
    <row r="61" spans="1:14">
      <c r="A61" s="27">
        <v>44109</v>
      </c>
      <c r="B61" s="28" t="s">
        <v>3</v>
      </c>
      <c r="C61" s="28"/>
      <c r="D61" s="28"/>
      <c r="E61" s="13"/>
      <c r="F61" s="13"/>
      <c r="G61" s="13"/>
      <c r="H61" s="13"/>
      <c r="I61" s="13"/>
    </row>
    <row r="62" spans="1:14">
      <c r="A62" t="s">
        <v>1</v>
      </c>
      <c r="B62" t="s">
        <v>7</v>
      </c>
      <c r="F62" t="s">
        <v>16</v>
      </c>
      <c r="K62" t="s">
        <v>15</v>
      </c>
      <c r="M62" t="s">
        <v>16</v>
      </c>
    </row>
    <row r="63" spans="1:14">
      <c r="B63" t="s">
        <v>11</v>
      </c>
      <c r="C63" t="s">
        <v>19</v>
      </c>
      <c r="D63" t="s">
        <v>20</v>
      </c>
      <c r="E63" t="s">
        <v>10</v>
      </c>
      <c r="F63" t="s">
        <v>11</v>
      </c>
      <c r="G63" t="s">
        <v>19</v>
      </c>
      <c r="H63" t="s">
        <v>20</v>
      </c>
      <c r="I63" t="s">
        <v>10</v>
      </c>
      <c r="K63" t="s">
        <v>21</v>
      </c>
      <c r="L63" t="s">
        <v>22</v>
      </c>
      <c r="M63" t="s">
        <v>21</v>
      </c>
      <c r="N63" t="s">
        <v>22</v>
      </c>
    </row>
    <row r="64" spans="1:14">
      <c r="A64">
        <v>0</v>
      </c>
      <c r="B64" s="1">
        <v>233</v>
      </c>
      <c r="C64">
        <v>229</v>
      </c>
      <c r="D64">
        <v>20</v>
      </c>
      <c r="E64">
        <v>240</v>
      </c>
      <c r="F64" s="30">
        <v>216</v>
      </c>
      <c r="G64" s="11">
        <v>212</v>
      </c>
      <c r="H64" s="11">
        <v>13</v>
      </c>
      <c r="I64" s="11">
        <v>220</v>
      </c>
      <c r="K64" s="15">
        <f>(C64/B64)*100</f>
        <v>98.283261802575112</v>
      </c>
      <c r="L64" s="44">
        <f>(D64/B64)*100</f>
        <v>8.5836909871244629</v>
      </c>
      <c r="M64" s="29">
        <f>(G64/F64)*100</f>
        <v>98.148148148148152</v>
      </c>
      <c r="N64" s="45">
        <f>(H64/F64)*100</f>
        <v>6.0185185185185182</v>
      </c>
    </row>
    <row r="65" spans="1:34">
      <c r="A65">
        <v>6</v>
      </c>
      <c r="B65" s="1">
        <v>186</v>
      </c>
      <c r="C65">
        <v>182</v>
      </c>
      <c r="D65">
        <v>21</v>
      </c>
      <c r="E65">
        <v>190</v>
      </c>
      <c r="F65" s="30">
        <v>209</v>
      </c>
      <c r="G65" s="11">
        <v>209</v>
      </c>
      <c r="H65" s="11">
        <v>12</v>
      </c>
      <c r="I65" s="11">
        <v>210</v>
      </c>
      <c r="K65" s="15">
        <f>(C65/B65)*100</f>
        <v>97.849462365591393</v>
      </c>
      <c r="L65" s="44">
        <f>(D65/B65)*100</f>
        <v>11.29032258064516</v>
      </c>
      <c r="M65" s="29">
        <f>(G65/F65)*100</f>
        <v>100</v>
      </c>
      <c r="N65" s="45">
        <f>(H65/F65)*100</f>
        <v>5.741626794258373</v>
      </c>
    </row>
    <row r="66" spans="1:34">
      <c r="A66">
        <v>12</v>
      </c>
      <c r="B66" s="1">
        <v>196</v>
      </c>
      <c r="C66">
        <v>194</v>
      </c>
      <c r="D66">
        <v>19</v>
      </c>
      <c r="E66">
        <v>205</v>
      </c>
      <c r="F66" s="30">
        <v>222</v>
      </c>
      <c r="G66" s="11">
        <v>220</v>
      </c>
      <c r="H66" s="11">
        <v>18</v>
      </c>
      <c r="I66" s="11">
        <v>225</v>
      </c>
      <c r="K66" s="15">
        <f>(C66/B66)*100</f>
        <v>98.979591836734699</v>
      </c>
      <c r="L66" s="44">
        <f>(D66/B66)*100</f>
        <v>9.6938775510204085</v>
      </c>
      <c r="M66" s="29">
        <f>(G66/F66)*100</f>
        <v>99.099099099099092</v>
      </c>
      <c r="N66" s="45">
        <f>(H66/F66)*100</f>
        <v>8.1081081081081088</v>
      </c>
    </row>
    <row r="67" spans="1:34">
      <c r="A67">
        <v>18</v>
      </c>
      <c r="B67" s="1">
        <v>220</v>
      </c>
      <c r="C67">
        <v>211</v>
      </c>
      <c r="D67">
        <v>28</v>
      </c>
      <c r="E67">
        <v>221</v>
      </c>
      <c r="F67" s="30">
        <v>241</v>
      </c>
      <c r="G67" s="11">
        <v>241</v>
      </c>
      <c r="H67" s="11">
        <v>19</v>
      </c>
      <c r="I67" s="11">
        <v>250</v>
      </c>
      <c r="K67" s="15">
        <f>(C67/B67)*100</f>
        <v>95.909090909090907</v>
      </c>
      <c r="L67" s="44">
        <f>(D67/B67)*100</f>
        <v>12.727272727272727</v>
      </c>
      <c r="M67" s="29">
        <f>(G67/F67)*100</f>
        <v>100</v>
      </c>
      <c r="N67" s="45">
        <f>(H67/F67)*100</f>
        <v>7.8838174273858916</v>
      </c>
    </row>
    <row r="68" spans="1:34">
      <c r="A68">
        <v>24</v>
      </c>
      <c r="B68" s="1">
        <v>277</v>
      </c>
      <c r="C68">
        <v>274</v>
      </c>
      <c r="D68">
        <v>17</v>
      </c>
      <c r="E68">
        <v>281</v>
      </c>
      <c r="F68" s="30">
        <v>235</v>
      </c>
      <c r="G68" s="11">
        <v>234</v>
      </c>
      <c r="H68" s="11">
        <v>15</v>
      </c>
      <c r="I68" s="11">
        <v>241</v>
      </c>
      <c r="K68" s="15">
        <f>(C68/B68)*100</f>
        <v>98.91696750902527</v>
      </c>
      <c r="L68" s="44">
        <f>(D68/B68)*100</f>
        <v>6.1371841155234659</v>
      </c>
      <c r="M68" s="29">
        <f>(G68/F68)*100</f>
        <v>99.574468085106389</v>
      </c>
      <c r="N68" s="45">
        <f>(H68/F68)*100</f>
        <v>6.3829787234042552</v>
      </c>
    </row>
    <row r="72" spans="1:34" ht="26.25">
      <c r="A72" s="59" t="s">
        <v>118</v>
      </c>
    </row>
    <row r="73" spans="1:34" s="70" customFormat="1" ht="15.75">
      <c r="A73" s="64" t="s">
        <v>73</v>
      </c>
    </row>
    <row r="74" spans="1:34">
      <c r="A74" s="76"/>
      <c r="B74" s="77" t="s">
        <v>40</v>
      </c>
      <c r="C74" s="77" t="s">
        <v>41</v>
      </c>
      <c r="D74" s="77" t="s">
        <v>42</v>
      </c>
      <c r="E74" s="77" t="s">
        <v>43</v>
      </c>
      <c r="F74" s="77" t="s">
        <v>44</v>
      </c>
      <c r="G74" s="77" t="s">
        <v>45</v>
      </c>
      <c r="H74" s="77" t="s">
        <v>46</v>
      </c>
      <c r="I74" s="77" t="s">
        <v>47</v>
      </c>
      <c r="J74" s="77" t="s">
        <v>48</v>
      </c>
      <c r="K74" s="77" t="s">
        <v>49</v>
      </c>
      <c r="L74" s="77" t="s">
        <v>50</v>
      </c>
      <c r="M74" s="77" t="s">
        <v>51</v>
      </c>
      <c r="N74" s="77" t="s">
        <v>52</v>
      </c>
      <c r="O74" s="77" t="s">
        <v>53</v>
      </c>
      <c r="P74" s="77" t="s">
        <v>54</v>
      </c>
      <c r="Q74" s="77" t="s">
        <v>55</v>
      </c>
      <c r="R74" s="77" t="s">
        <v>109</v>
      </c>
      <c r="S74" s="77" t="s">
        <v>56</v>
      </c>
      <c r="T74" s="77" t="s">
        <v>57</v>
      </c>
      <c r="U74" s="77" t="s">
        <v>58</v>
      </c>
      <c r="V74" s="77" t="s">
        <v>59</v>
      </c>
      <c r="W74" s="77" t="s">
        <v>60</v>
      </c>
      <c r="X74" s="77" t="s">
        <v>61</v>
      </c>
      <c r="Y74" s="77" t="s">
        <v>62</v>
      </c>
      <c r="Z74" s="77" t="s">
        <v>63</v>
      </c>
      <c r="AA74" s="77" t="s">
        <v>64</v>
      </c>
      <c r="AB74" s="77" t="s">
        <v>65</v>
      </c>
      <c r="AC74" s="77" t="s">
        <v>66</v>
      </c>
      <c r="AD74" s="77" t="s">
        <v>67</v>
      </c>
      <c r="AE74" s="77" t="s">
        <v>68</v>
      </c>
      <c r="AF74" s="77" t="s">
        <v>69</v>
      </c>
      <c r="AG74" s="77" t="s">
        <v>70</v>
      </c>
      <c r="AH74" s="77" t="s">
        <v>71</v>
      </c>
    </row>
    <row r="75" spans="1:34">
      <c r="A75" s="82" t="s">
        <v>5</v>
      </c>
      <c r="B75" s="76">
        <v>1.1212</v>
      </c>
      <c r="C75" s="76">
        <v>0.55169999999999997</v>
      </c>
      <c r="D75" s="76">
        <v>0.14119999999999999</v>
      </c>
      <c r="E75" s="76">
        <v>2.7871999999999999</v>
      </c>
      <c r="F75" s="79">
        <v>0.52639999999999998</v>
      </c>
      <c r="G75" s="79">
        <v>0.1613</v>
      </c>
      <c r="H75" s="79">
        <v>0.46010000000000001</v>
      </c>
      <c r="I75" s="79">
        <v>1.8864000000000001</v>
      </c>
      <c r="J75" s="76">
        <v>4.1037999999999997</v>
      </c>
      <c r="K75" s="76">
        <v>0.2412</v>
      </c>
      <c r="L75" s="76">
        <v>1.0478000000000001</v>
      </c>
      <c r="M75" s="76">
        <v>0.6169</v>
      </c>
      <c r="N75" s="79">
        <v>3.3155999999999999</v>
      </c>
      <c r="O75" s="79">
        <v>0.7056</v>
      </c>
      <c r="P75" s="79">
        <v>2.0350999999999999</v>
      </c>
      <c r="Q75" s="79">
        <v>18.3887</v>
      </c>
      <c r="R75" s="83">
        <v>1</v>
      </c>
      <c r="S75" s="76">
        <v>6.2339000000000002</v>
      </c>
      <c r="T75" s="76">
        <v>3.6227</v>
      </c>
      <c r="U75" s="76">
        <v>15.3613</v>
      </c>
      <c r="V75" s="76">
        <v>40.3705</v>
      </c>
      <c r="W75" s="79">
        <v>4.8094000000000001</v>
      </c>
      <c r="X75" s="79">
        <v>2.3062</v>
      </c>
      <c r="Y75" s="79">
        <v>0.36159999999999998</v>
      </c>
      <c r="Z75" s="79">
        <v>36.638399999999997</v>
      </c>
      <c r="AA75" s="76">
        <v>1.4870000000000001</v>
      </c>
      <c r="AB75" s="76">
        <v>0.47949999999999998</v>
      </c>
      <c r="AC75" s="76">
        <v>1.1939</v>
      </c>
      <c r="AD75" s="76">
        <v>5.7938999999999998</v>
      </c>
      <c r="AE75" s="79">
        <v>2.7281</v>
      </c>
      <c r="AF75" s="79">
        <v>0.77759999999999996</v>
      </c>
      <c r="AG75" s="79">
        <v>0.54169999999999996</v>
      </c>
      <c r="AH75" s="79">
        <v>24.255800000000001</v>
      </c>
    </row>
    <row r="76" spans="1:34">
      <c r="A76" s="82" t="s">
        <v>6</v>
      </c>
      <c r="B76" s="76">
        <v>1.6511</v>
      </c>
      <c r="C76" s="76">
        <v>1.3684000000000001</v>
      </c>
      <c r="D76" s="76">
        <v>1.6558999999999999</v>
      </c>
      <c r="E76" s="76">
        <v>0.34849999999999998</v>
      </c>
      <c r="F76" s="79">
        <v>0.96330000000000005</v>
      </c>
      <c r="G76" s="79">
        <v>0.67310000000000003</v>
      </c>
      <c r="H76" s="79">
        <v>3.3041</v>
      </c>
      <c r="I76" s="79">
        <v>1.8387</v>
      </c>
      <c r="J76" s="76">
        <v>1.9799</v>
      </c>
      <c r="K76" s="76">
        <v>1.3629</v>
      </c>
      <c r="L76" s="78" t="s">
        <v>72</v>
      </c>
      <c r="M76" s="76">
        <v>0.66379999999999995</v>
      </c>
      <c r="N76" s="79">
        <v>1.5708</v>
      </c>
      <c r="O76" s="79">
        <v>1.5624</v>
      </c>
      <c r="P76" s="79">
        <v>45.565600000000003</v>
      </c>
      <c r="Q76" s="79">
        <v>0.68110000000000004</v>
      </c>
      <c r="R76" s="83">
        <v>1</v>
      </c>
      <c r="S76" s="76">
        <v>11.1972</v>
      </c>
      <c r="T76" s="76">
        <v>5.6925999999999997</v>
      </c>
      <c r="U76" s="76">
        <v>6.8752000000000004</v>
      </c>
      <c r="V76" s="78" t="s">
        <v>72</v>
      </c>
      <c r="W76" s="79">
        <v>3.2202000000000002</v>
      </c>
      <c r="X76" s="79">
        <v>1.9544999999999999</v>
      </c>
      <c r="Y76" s="79">
        <v>1.3093999999999999</v>
      </c>
      <c r="Z76" s="84" t="s">
        <v>72</v>
      </c>
      <c r="AA76" s="76">
        <v>0.61990000000000001</v>
      </c>
      <c r="AB76" s="76">
        <v>0.64059999999999995</v>
      </c>
      <c r="AC76" s="76">
        <v>3.4146999999999998</v>
      </c>
      <c r="AD76" s="76">
        <v>1.7989999999999999</v>
      </c>
      <c r="AE76" s="79">
        <v>3.2355999999999998</v>
      </c>
      <c r="AF76" s="79">
        <v>0.89349999999999996</v>
      </c>
      <c r="AG76" s="79">
        <v>1.3862000000000001</v>
      </c>
      <c r="AH76" s="79">
        <v>0.122</v>
      </c>
    </row>
    <row r="77" spans="1:34">
      <c r="A77" s="82" t="s">
        <v>3</v>
      </c>
      <c r="B77" s="76">
        <v>1.2189000000000001</v>
      </c>
      <c r="C77" s="76">
        <v>1.1041000000000001</v>
      </c>
      <c r="D77" s="76">
        <v>0.50249999999999995</v>
      </c>
      <c r="E77" s="76">
        <v>2.8942999999999999</v>
      </c>
      <c r="F77" s="79">
        <v>1.837</v>
      </c>
      <c r="G77" s="79">
        <v>0.62339999999999995</v>
      </c>
      <c r="H77" s="79">
        <v>1.0539000000000001</v>
      </c>
      <c r="I77" s="79">
        <v>11.2166</v>
      </c>
      <c r="J77" s="76">
        <v>1.3127</v>
      </c>
      <c r="K77" s="76">
        <v>1.1144000000000001</v>
      </c>
      <c r="L77" s="76">
        <v>0.46250000000000002</v>
      </c>
      <c r="M77" s="76">
        <v>1.1294</v>
      </c>
      <c r="N77" s="79">
        <v>5.1749000000000001</v>
      </c>
      <c r="O77" s="79">
        <v>1.3958999999999999</v>
      </c>
      <c r="P77" s="79">
        <v>0.53879999999999995</v>
      </c>
      <c r="Q77" s="79">
        <v>86.831999999999994</v>
      </c>
      <c r="R77" s="83">
        <v>1</v>
      </c>
      <c r="S77" s="76">
        <v>0.26450000000000001</v>
      </c>
      <c r="T77" s="76">
        <v>4.5308999999999999</v>
      </c>
      <c r="U77" s="76">
        <v>5.3933999999999997</v>
      </c>
      <c r="V77" s="76">
        <v>54.819400000000002</v>
      </c>
      <c r="W77" s="79">
        <v>0.25659999999999999</v>
      </c>
      <c r="X77" s="79">
        <v>5.0968999999999998</v>
      </c>
      <c r="Y77" s="79">
        <v>0.70809999999999995</v>
      </c>
      <c r="Z77" s="79">
        <v>42.269100000000002</v>
      </c>
      <c r="AA77" s="76">
        <v>1.4009</v>
      </c>
      <c r="AB77" s="76">
        <v>0.66139999999999999</v>
      </c>
      <c r="AC77" s="76">
        <v>3.9746999999999999</v>
      </c>
      <c r="AD77" s="76">
        <v>2.0110999999999999</v>
      </c>
      <c r="AE77" s="79">
        <v>2.8214000000000001</v>
      </c>
      <c r="AF77" s="79">
        <v>3.0609000000000002</v>
      </c>
      <c r="AG77" s="79">
        <v>1.889</v>
      </c>
      <c r="AH77" s="79">
        <v>96.937200000000004</v>
      </c>
    </row>
    <row r="78" spans="1:34">
      <c r="B78" t="s">
        <v>110</v>
      </c>
      <c r="F78" t="s">
        <v>111</v>
      </c>
      <c r="J78" t="s">
        <v>112</v>
      </c>
      <c r="N78" t="s">
        <v>113</v>
      </c>
      <c r="S78" t="s">
        <v>114</v>
      </c>
      <c r="W78" t="s">
        <v>115</v>
      </c>
      <c r="AA78" t="s">
        <v>116</v>
      </c>
      <c r="AE78" t="s">
        <v>117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L22" sqref="L22"/>
    </sheetView>
  </sheetViews>
  <sheetFormatPr defaultRowHeight="12.75"/>
  <cols>
    <col min="1" max="1" width="9.140625" style="32"/>
    <col min="2" max="2" width="9.42578125" style="32" bestFit="1" customWidth="1"/>
    <col min="3" max="3" width="10.85546875" style="32" bestFit="1" customWidth="1"/>
    <col min="4" max="4" width="9.140625" style="32"/>
    <col min="5" max="5" width="9.42578125" style="32" bestFit="1" customWidth="1"/>
    <col min="6" max="7" width="9.140625" style="32"/>
    <col min="8" max="8" width="9.42578125" style="32" bestFit="1" customWidth="1"/>
    <col min="9" max="16384" width="9.140625" style="32"/>
  </cols>
  <sheetData>
    <row r="2" spans="1:8" ht="26.25">
      <c r="A2" s="59" t="s">
        <v>38</v>
      </c>
    </row>
    <row r="3" spans="1:8" s="70" customFormat="1" ht="15.75">
      <c r="A3" s="73" t="s">
        <v>5</v>
      </c>
      <c r="D3" s="64" t="s">
        <v>6</v>
      </c>
      <c r="G3" s="64" t="s">
        <v>3</v>
      </c>
    </row>
    <row r="4" spans="1:8">
      <c r="A4" s="31" t="s">
        <v>33</v>
      </c>
      <c r="B4" s="31" t="s">
        <v>34</v>
      </c>
      <c r="D4" s="31" t="s">
        <v>33</v>
      </c>
      <c r="E4" s="31" t="s">
        <v>34</v>
      </c>
      <c r="G4" s="31" t="s">
        <v>33</v>
      </c>
      <c r="H4" s="31" t="s">
        <v>34</v>
      </c>
    </row>
    <row r="5" spans="1:8">
      <c r="A5" s="32">
        <v>8000</v>
      </c>
      <c r="B5" s="65">
        <v>-1350.3330000000001</v>
      </c>
      <c r="D5" s="32">
        <v>8000</v>
      </c>
      <c r="E5" s="71">
        <v>-385.33330000000001</v>
      </c>
      <c r="G5" s="32">
        <v>125</v>
      </c>
      <c r="H5" s="71">
        <v>25029.33</v>
      </c>
    </row>
    <row r="6" spans="1:8">
      <c r="A6" s="32">
        <f>(A5/2)</f>
        <v>4000</v>
      </c>
      <c r="B6" s="65">
        <v>-1571.6669999999999</v>
      </c>
      <c r="D6" s="32">
        <v>4000</v>
      </c>
      <c r="E6" s="71">
        <v>-12.66667</v>
      </c>
      <c r="G6" s="32">
        <v>62.5</v>
      </c>
      <c r="H6" s="71">
        <v>25681.33</v>
      </c>
    </row>
    <row r="7" spans="1:8">
      <c r="A7" s="32">
        <f>(A6/2)</f>
        <v>2000</v>
      </c>
      <c r="B7" s="65">
        <v>-1382.3330000000001</v>
      </c>
      <c r="D7" s="32">
        <v>2000</v>
      </c>
      <c r="E7" s="71">
        <v>1685</v>
      </c>
      <c r="G7" s="32">
        <v>31.25</v>
      </c>
      <c r="H7" s="71">
        <v>30255.67</v>
      </c>
    </row>
    <row r="8" spans="1:8">
      <c r="A8" s="32">
        <f>(A7/2)</f>
        <v>1000</v>
      </c>
      <c r="B8" s="65">
        <v>612</v>
      </c>
      <c r="D8" s="32">
        <v>1000</v>
      </c>
      <c r="E8" s="71">
        <v>3200.6669999999999</v>
      </c>
      <c r="G8" s="32">
        <v>15.625</v>
      </c>
      <c r="H8" s="71">
        <v>30819</v>
      </c>
    </row>
    <row r="9" spans="1:8">
      <c r="A9" s="32">
        <f>(A8/2)</f>
        <v>500</v>
      </c>
      <c r="B9" s="65">
        <v>414</v>
      </c>
      <c r="D9" s="32">
        <v>500</v>
      </c>
      <c r="E9" s="71">
        <v>2136</v>
      </c>
      <c r="G9" s="32">
        <v>7.8125</v>
      </c>
      <c r="H9" s="71">
        <v>36031.33</v>
      </c>
    </row>
    <row r="10" spans="1:8">
      <c r="A10" s="32">
        <f>(A9/2)</f>
        <v>250</v>
      </c>
      <c r="B10" s="65">
        <v>5200</v>
      </c>
      <c r="D10" s="32">
        <v>250</v>
      </c>
      <c r="E10" s="71">
        <v>6261.3329999999996</v>
      </c>
      <c r="G10" s="32">
        <v>3.90625</v>
      </c>
      <c r="H10" s="71">
        <v>35672</v>
      </c>
    </row>
    <row r="11" spans="1:8">
      <c r="A11" s="32">
        <f>(A10/2)</f>
        <v>125</v>
      </c>
      <c r="B11" s="65">
        <v>9349.6669999999995</v>
      </c>
      <c r="D11" s="32">
        <v>125</v>
      </c>
      <c r="E11" s="71">
        <v>17295.330000000002</v>
      </c>
      <c r="G11" s="32">
        <v>1.953125</v>
      </c>
      <c r="H11" s="71">
        <v>39457.33</v>
      </c>
    </row>
    <row r="12" spans="1:8">
      <c r="A12" s="32">
        <f>(A11/2)</f>
        <v>62.5</v>
      </c>
      <c r="B12" s="65">
        <v>15980.33</v>
      </c>
      <c r="D12" s="32">
        <v>62.5</v>
      </c>
      <c r="E12" s="71">
        <v>25003.67</v>
      </c>
    </row>
    <row r="13" spans="1:8">
      <c r="A13" s="32">
        <f>(A12/2)</f>
        <v>31.25</v>
      </c>
      <c r="B13" s="65">
        <v>23635</v>
      </c>
      <c r="D13" s="32">
        <v>31.25</v>
      </c>
      <c r="E13" s="71">
        <v>28802.33</v>
      </c>
    </row>
    <row r="14" spans="1:8">
      <c r="A14" s="32">
        <f>(A13/2)</f>
        <v>15.625</v>
      </c>
      <c r="B14" s="65">
        <v>27306.67</v>
      </c>
      <c r="D14" s="32">
        <v>15.625</v>
      </c>
      <c r="E14" s="71">
        <v>28997.67</v>
      </c>
    </row>
    <row r="15" spans="1:8">
      <c r="A15" s="32">
        <f>(A14/2)</f>
        <v>7.8125</v>
      </c>
      <c r="B15" s="65">
        <v>27640.67</v>
      </c>
      <c r="D15" s="32">
        <v>7.8125</v>
      </c>
      <c r="E15" s="71">
        <v>30237.67</v>
      </c>
    </row>
    <row r="16" spans="1:8">
      <c r="A16" s="32">
        <f>(A15/2)</f>
        <v>3.90625</v>
      </c>
      <c r="B16" s="65">
        <v>39449</v>
      </c>
      <c r="D16" s="32">
        <v>3.90625</v>
      </c>
      <c r="E16" s="71">
        <v>36578.33</v>
      </c>
    </row>
    <row r="17" spans="1:7">
      <c r="A17" s="32">
        <f>(A16/2)</f>
        <v>1.953125</v>
      </c>
      <c r="B17" s="65">
        <v>41444</v>
      </c>
      <c r="D17" s="32">
        <v>1.953125</v>
      </c>
      <c r="E17" s="71">
        <v>41889</v>
      </c>
    </row>
    <row r="18" spans="1:7">
      <c r="A18" s="32">
        <f>(A17/2)</f>
        <v>0.9765625</v>
      </c>
      <c r="B18" s="65">
        <v>31993</v>
      </c>
      <c r="D18" s="32">
        <v>0.9765625</v>
      </c>
      <c r="E18" s="71">
        <v>42640.67</v>
      </c>
    </row>
    <row r="19" spans="1:7">
      <c r="A19" s="32">
        <f>(A18/2)</f>
        <v>0.48828125</v>
      </c>
      <c r="B19" s="65">
        <v>34292.5</v>
      </c>
      <c r="D19" s="32">
        <v>0.48828129999999997</v>
      </c>
      <c r="E19" s="71">
        <v>37372.33</v>
      </c>
    </row>
    <row r="20" spans="1:7">
      <c r="A20" s="32">
        <f>(A19/2)</f>
        <v>0.244140625</v>
      </c>
      <c r="B20" s="65">
        <v>36284.67</v>
      </c>
      <c r="D20" s="32">
        <v>0.24414060000000001</v>
      </c>
      <c r="E20" s="71">
        <v>41596.67</v>
      </c>
    </row>
    <row r="21" spans="1:7">
      <c r="A21" s="32">
        <f>(A20/2)</f>
        <v>0.1220703125</v>
      </c>
      <c r="B21" s="65">
        <v>37453</v>
      </c>
    </row>
    <row r="22" spans="1:7">
      <c r="A22" s="32">
        <f>(A21/2)</f>
        <v>6.103515625E-2</v>
      </c>
      <c r="B22" s="65">
        <v>39541</v>
      </c>
    </row>
    <row r="25" spans="1:7">
      <c r="A25" s="66" t="s">
        <v>36</v>
      </c>
      <c r="C25" s="67">
        <v>1</v>
      </c>
      <c r="D25" s="67">
        <v>2</v>
      </c>
      <c r="E25" s="67">
        <v>3</v>
      </c>
      <c r="F25" s="72" t="s">
        <v>28</v>
      </c>
      <c r="G25" s="72" t="s">
        <v>37</v>
      </c>
    </row>
    <row r="26" spans="1:7">
      <c r="A26" s="68" t="s">
        <v>39</v>
      </c>
      <c r="B26" s="37" t="s">
        <v>35</v>
      </c>
      <c r="C26" s="69">
        <v>51.36</v>
      </c>
      <c r="D26" s="69">
        <v>78.05</v>
      </c>
      <c r="E26" s="69">
        <v>16.510000000000002</v>
      </c>
      <c r="F26" s="74">
        <f>AVERAGE(C26:E26)</f>
        <v>48.639999999999993</v>
      </c>
      <c r="G26" s="75">
        <f>STDEV(C26:E26)</f>
        <v>30.860034024608584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70" zoomScaleNormal="70" workbookViewId="0">
      <selection activeCell="P29" sqref="P29"/>
    </sheetView>
  </sheetViews>
  <sheetFormatPr defaultRowHeight="15"/>
  <sheetData>
    <row r="1" spans="1:24" ht="26.25">
      <c r="A1" s="59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21">
      <c r="A2" s="33">
        <v>44220</v>
      </c>
      <c r="B2" s="34" t="s">
        <v>5</v>
      </c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2"/>
      <c r="O2" s="85" t="s">
        <v>18</v>
      </c>
      <c r="P2" s="32"/>
      <c r="Q2" s="32"/>
      <c r="R2" s="32"/>
      <c r="S2" s="32"/>
      <c r="T2" s="32"/>
      <c r="U2" s="32"/>
      <c r="V2" s="32"/>
      <c r="W2" s="32"/>
      <c r="X2" s="32"/>
    </row>
    <row r="3" spans="1:24">
      <c r="A3" s="32" t="s">
        <v>0</v>
      </c>
      <c r="B3" s="32" t="s">
        <v>7</v>
      </c>
      <c r="C3" s="32"/>
      <c r="D3" s="32"/>
      <c r="E3" s="32"/>
      <c r="F3" s="32" t="s">
        <v>8</v>
      </c>
      <c r="G3" s="32"/>
      <c r="H3" s="32"/>
      <c r="I3" s="32"/>
      <c r="J3" s="32" t="s">
        <v>9</v>
      </c>
      <c r="K3" s="32"/>
      <c r="L3" s="32"/>
      <c r="M3" s="32"/>
      <c r="N3" s="32"/>
      <c r="O3" s="32" t="s">
        <v>7</v>
      </c>
      <c r="P3" s="32"/>
      <c r="Q3" s="32"/>
      <c r="R3" s="32" t="s">
        <v>8</v>
      </c>
      <c r="S3" s="32"/>
      <c r="T3" s="32"/>
      <c r="U3" s="32" t="s">
        <v>9</v>
      </c>
      <c r="V3" s="32"/>
      <c r="W3" s="32"/>
      <c r="X3" s="32"/>
    </row>
    <row r="4" spans="1:24">
      <c r="A4" s="32"/>
      <c r="B4" s="32" t="s">
        <v>23</v>
      </c>
      <c r="C4" s="32" t="s">
        <v>24</v>
      </c>
      <c r="D4" s="32" t="s">
        <v>25</v>
      </c>
      <c r="E4" s="32" t="s">
        <v>10</v>
      </c>
      <c r="F4" s="32" t="s">
        <v>23</v>
      </c>
      <c r="G4" s="32" t="s">
        <v>24</v>
      </c>
      <c r="H4" s="32" t="s">
        <v>25</v>
      </c>
      <c r="I4" s="32" t="s">
        <v>10</v>
      </c>
      <c r="J4" s="32" t="s">
        <v>23</v>
      </c>
      <c r="K4" s="32" t="s">
        <v>24</v>
      </c>
      <c r="L4" s="32" t="s">
        <v>25</v>
      </c>
      <c r="M4" s="32" t="s">
        <v>10</v>
      </c>
      <c r="N4" s="32"/>
      <c r="O4" s="32" t="s">
        <v>26</v>
      </c>
      <c r="P4" s="32" t="s">
        <v>27</v>
      </c>
      <c r="Q4" s="32" t="s">
        <v>17</v>
      </c>
      <c r="R4" s="32" t="s">
        <v>26</v>
      </c>
      <c r="S4" s="32" t="s">
        <v>27</v>
      </c>
      <c r="T4" s="32" t="s">
        <v>17</v>
      </c>
      <c r="U4" s="32" t="s">
        <v>26</v>
      </c>
      <c r="V4" s="32" t="s">
        <v>27</v>
      </c>
      <c r="W4" s="32" t="s">
        <v>17</v>
      </c>
      <c r="X4" s="32"/>
    </row>
    <row r="5" spans="1:24">
      <c r="A5" s="32">
        <v>0</v>
      </c>
      <c r="B5" s="32">
        <f>(E5-C5-D5)</f>
        <v>222</v>
      </c>
      <c r="C5" s="32">
        <v>3</v>
      </c>
      <c r="D5" s="36">
        <v>0</v>
      </c>
      <c r="E5" s="37">
        <v>225</v>
      </c>
      <c r="F5" s="38">
        <f>(I5-G5-H5)</f>
        <v>196</v>
      </c>
      <c r="G5" s="38">
        <v>4</v>
      </c>
      <c r="H5" s="38">
        <v>0</v>
      </c>
      <c r="I5" s="39">
        <v>200</v>
      </c>
      <c r="J5" s="32">
        <f>(M5-K5-L5)</f>
        <v>246</v>
      </c>
      <c r="K5" s="32">
        <v>4</v>
      </c>
      <c r="L5" s="32">
        <v>0</v>
      </c>
      <c r="M5" s="31">
        <v>250</v>
      </c>
      <c r="N5" s="32"/>
      <c r="O5" s="40">
        <f>(B5/E5)*100</f>
        <v>98.666666666666671</v>
      </c>
      <c r="P5" s="40">
        <f>(C5/E5)*100</f>
        <v>1.3333333333333335</v>
      </c>
      <c r="Q5" s="40">
        <f>(D5/E5)*100</f>
        <v>0</v>
      </c>
      <c r="R5" s="41">
        <f>(F5/I5)*100</f>
        <v>98</v>
      </c>
      <c r="S5" s="41">
        <f>(G5/I5)*100</f>
        <v>2</v>
      </c>
      <c r="T5" s="41">
        <f>(H5/I5)*100</f>
        <v>0</v>
      </c>
      <c r="U5" s="40">
        <f>(J5/M5)*100</f>
        <v>98.4</v>
      </c>
      <c r="V5" s="40">
        <f>(K5/M5)*100</f>
        <v>1.6</v>
      </c>
      <c r="W5" s="40">
        <f>(L5/M5)*100</f>
        <v>0</v>
      </c>
      <c r="X5" s="32"/>
    </row>
    <row r="6" spans="1:24">
      <c r="A6" s="32">
        <v>6</v>
      </c>
      <c r="B6" s="32">
        <f t="shared" ref="B6:B9" si="0">(E6-C6-D6)</f>
        <v>199</v>
      </c>
      <c r="C6" s="32">
        <v>11</v>
      </c>
      <c r="D6" s="36">
        <v>0</v>
      </c>
      <c r="E6" s="37">
        <v>210</v>
      </c>
      <c r="F6" s="38">
        <f t="shared" ref="F6:F9" si="1">(I6-G6-H6)</f>
        <v>217</v>
      </c>
      <c r="G6" s="38">
        <v>3</v>
      </c>
      <c r="H6" s="38">
        <v>0</v>
      </c>
      <c r="I6" s="39">
        <v>220</v>
      </c>
      <c r="J6" s="32">
        <f t="shared" ref="J6:J9" si="2">(M6-K6-L6)</f>
        <v>207</v>
      </c>
      <c r="K6" s="32">
        <v>13</v>
      </c>
      <c r="L6" s="32">
        <v>0</v>
      </c>
      <c r="M6" s="31">
        <v>220</v>
      </c>
      <c r="N6" s="32"/>
      <c r="O6" s="40">
        <f t="shared" ref="O6:O9" si="3">(B6/E6)*100</f>
        <v>94.761904761904759</v>
      </c>
      <c r="P6" s="40">
        <f t="shared" ref="P6:P9" si="4">(C6/E6)*100</f>
        <v>5.2380952380952381</v>
      </c>
      <c r="Q6" s="40">
        <f t="shared" ref="Q6:Q9" si="5">(D6/E6)*100</f>
        <v>0</v>
      </c>
      <c r="R6" s="41">
        <f t="shared" ref="R6:R9" si="6">(F6/I6)*100</f>
        <v>98.636363636363626</v>
      </c>
      <c r="S6" s="41">
        <f t="shared" ref="S6:S9" si="7">(G6/I6)*100</f>
        <v>1.3636363636363635</v>
      </c>
      <c r="T6" s="41">
        <f t="shared" ref="T6:T9" si="8">(H6/I6)*100</f>
        <v>0</v>
      </c>
      <c r="U6" s="40">
        <f t="shared" ref="U6:U9" si="9">(J6/M6)*100</f>
        <v>94.090909090909093</v>
      </c>
      <c r="V6" s="40">
        <f t="shared" ref="V6:V9" si="10">(K6/M6)*100</f>
        <v>5.9090909090909092</v>
      </c>
      <c r="W6" s="40">
        <f t="shared" ref="W6:W9" si="11">(L6/M6)*100</f>
        <v>0</v>
      </c>
      <c r="X6" s="32"/>
    </row>
    <row r="7" spans="1:24">
      <c r="A7" s="32">
        <v>12</v>
      </c>
      <c r="B7" s="32">
        <f t="shared" si="0"/>
        <v>150</v>
      </c>
      <c r="C7" s="32">
        <v>47</v>
      </c>
      <c r="D7" s="36">
        <v>23</v>
      </c>
      <c r="E7" s="37">
        <v>220</v>
      </c>
      <c r="F7" s="38">
        <f t="shared" si="1"/>
        <v>217</v>
      </c>
      <c r="G7" s="38">
        <v>8</v>
      </c>
      <c r="H7" s="38">
        <v>0</v>
      </c>
      <c r="I7" s="39">
        <v>225</v>
      </c>
      <c r="J7" s="32">
        <f t="shared" si="2"/>
        <v>176</v>
      </c>
      <c r="K7" s="32">
        <v>33</v>
      </c>
      <c r="L7" s="32">
        <v>1</v>
      </c>
      <c r="M7" s="31">
        <v>210</v>
      </c>
      <c r="N7" s="32"/>
      <c r="O7" s="40">
        <f t="shared" si="3"/>
        <v>68.181818181818173</v>
      </c>
      <c r="P7" s="40">
        <f t="shared" si="4"/>
        <v>21.363636363636363</v>
      </c>
      <c r="Q7" s="40">
        <f t="shared" si="5"/>
        <v>10.454545454545453</v>
      </c>
      <c r="R7" s="41">
        <f t="shared" si="6"/>
        <v>96.444444444444443</v>
      </c>
      <c r="S7" s="41">
        <f t="shared" si="7"/>
        <v>3.5555555555555554</v>
      </c>
      <c r="T7" s="41">
        <f t="shared" si="8"/>
        <v>0</v>
      </c>
      <c r="U7" s="40">
        <f t="shared" si="9"/>
        <v>83.80952380952381</v>
      </c>
      <c r="V7" s="40">
        <f t="shared" si="10"/>
        <v>15.714285714285714</v>
      </c>
      <c r="W7" s="40">
        <f t="shared" si="11"/>
        <v>0.47619047619047622</v>
      </c>
      <c r="X7" s="32"/>
    </row>
    <row r="8" spans="1:24">
      <c r="A8" s="32">
        <v>18</v>
      </c>
      <c r="B8" s="32">
        <f t="shared" si="0"/>
        <v>107</v>
      </c>
      <c r="C8" s="32">
        <v>46</v>
      </c>
      <c r="D8" s="36">
        <v>67</v>
      </c>
      <c r="E8" s="37">
        <v>220</v>
      </c>
      <c r="F8" s="38">
        <f t="shared" si="1"/>
        <v>225</v>
      </c>
      <c r="G8" s="38">
        <v>4</v>
      </c>
      <c r="H8" s="38">
        <v>1</v>
      </c>
      <c r="I8" s="39">
        <v>230</v>
      </c>
      <c r="J8" s="32">
        <f t="shared" si="2"/>
        <v>122</v>
      </c>
      <c r="K8" s="32">
        <v>49</v>
      </c>
      <c r="L8" s="32">
        <v>29</v>
      </c>
      <c r="M8" s="31">
        <v>200</v>
      </c>
      <c r="N8" s="32"/>
      <c r="O8" s="40">
        <f t="shared" si="3"/>
        <v>48.63636363636364</v>
      </c>
      <c r="P8" s="40">
        <f t="shared" si="4"/>
        <v>20.909090909090907</v>
      </c>
      <c r="Q8" s="40">
        <f t="shared" si="5"/>
        <v>30.454545454545457</v>
      </c>
      <c r="R8" s="41">
        <f t="shared" si="6"/>
        <v>97.826086956521735</v>
      </c>
      <c r="S8" s="41">
        <f t="shared" si="7"/>
        <v>1.7391304347826086</v>
      </c>
      <c r="T8" s="41">
        <f t="shared" si="8"/>
        <v>0.43478260869565216</v>
      </c>
      <c r="U8" s="40">
        <f t="shared" si="9"/>
        <v>61</v>
      </c>
      <c r="V8" s="40">
        <f t="shared" si="10"/>
        <v>24.5</v>
      </c>
      <c r="W8" s="40">
        <f t="shared" si="11"/>
        <v>14.499999999999998</v>
      </c>
      <c r="X8" s="32"/>
    </row>
    <row r="9" spans="1:24">
      <c r="A9" s="32">
        <v>24</v>
      </c>
      <c r="B9" s="32">
        <f t="shared" si="0"/>
        <v>45</v>
      </c>
      <c r="C9" s="32">
        <v>41</v>
      </c>
      <c r="D9" s="36">
        <v>114</v>
      </c>
      <c r="E9" s="37">
        <v>200</v>
      </c>
      <c r="F9" s="38">
        <f t="shared" si="1"/>
        <v>201</v>
      </c>
      <c r="G9" s="38">
        <v>6</v>
      </c>
      <c r="H9" s="38">
        <v>3</v>
      </c>
      <c r="I9" s="39">
        <v>210</v>
      </c>
      <c r="J9" s="32">
        <f t="shared" si="2"/>
        <v>126</v>
      </c>
      <c r="K9" s="32">
        <v>53</v>
      </c>
      <c r="L9" s="32">
        <v>41</v>
      </c>
      <c r="M9" s="31">
        <v>220</v>
      </c>
      <c r="N9" s="32"/>
      <c r="O9" s="40">
        <f t="shared" si="3"/>
        <v>22.5</v>
      </c>
      <c r="P9" s="40">
        <f t="shared" si="4"/>
        <v>20.5</v>
      </c>
      <c r="Q9" s="40">
        <f t="shared" si="5"/>
        <v>56.999999999999993</v>
      </c>
      <c r="R9" s="41">
        <f t="shared" si="6"/>
        <v>95.714285714285722</v>
      </c>
      <c r="S9" s="41">
        <f t="shared" si="7"/>
        <v>2.8571428571428572</v>
      </c>
      <c r="T9" s="41">
        <f t="shared" si="8"/>
        <v>1.4285714285714286</v>
      </c>
      <c r="U9" s="40">
        <f t="shared" si="9"/>
        <v>57.272727272727273</v>
      </c>
      <c r="V9" s="40">
        <f t="shared" si="10"/>
        <v>24.09090909090909</v>
      </c>
      <c r="W9" s="40">
        <f t="shared" si="11"/>
        <v>18.636363636363637</v>
      </c>
      <c r="X9" s="32"/>
    </row>
    <row r="10" spans="1:24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>
      <c r="A11" s="33">
        <v>44226</v>
      </c>
      <c r="B11" s="34" t="s">
        <v>6</v>
      </c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>
      <c r="A12" s="32" t="s">
        <v>0</v>
      </c>
      <c r="B12" s="32" t="s">
        <v>7</v>
      </c>
      <c r="C12" s="32"/>
      <c r="D12" s="32"/>
      <c r="E12" s="32"/>
      <c r="F12" s="32" t="s">
        <v>8</v>
      </c>
      <c r="G12" s="32"/>
      <c r="H12" s="32"/>
      <c r="I12" s="32"/>
      <c r="J12" s="32" t="s">
        <v>9</v>
      </c>
      <c r="K12" s="32"/>
      <c r="L12" s="32"/>
      <c r="M12" s="32"/>
      <c r="N12" s="32"/>
      <c r="O12" s="32" t="s">
        <v>7</v>
      </c>
      <c r="P12" s="32"/>
      <c r="Q12" s="32"/>
      <c r="R12" s="32" t="s">
        <v>8</v>
      </c>
      <c r="S12" s="32"/>
      <c r="T12" s="32"/>
      <c r="U12" s="32" t="s">
        <v>9</v>
      </c>
      <c r="V12" s="32"/>
      <c r="W12" s="32"/>
      <c r="X12" s="32"/>
    </row>
    <row r="13" spans="1:24">
      <c r="A13" s="32"/>
      <c r="B13" s="32" t="s">
        <v>23</v>
      </c>
      <c r="C13" s="32" t="s">
        <v>24</v>
      </c>
      <c r="D13" s="32" t="s">
        <v>25</v>
      </c>
      <c r="E13" s="32" t="s">
        <v>10</v>
      </c>
      <c r="F13" s="32" t="s">
        <v>23</v>
      </c>
      <c r="G13" s="32" t="s">
        <v>24</v>
      </c>
      <c r="H13" s="32" t="s">
        <v>25</v>
      </c>
      <c r="I13" s="32" t="s">
        <v>10</v>
      </c>
      <c r="J13" s="32" t="s">
        <v>23</v>
      </c>
      <c r="K13" s="32" t="s">
        <v>24</v>
      </c>
      <c r="L13" s="32" t="s">
        <v>25</v>
      </c>
      <c r="M13" s="32" t="s">
        <v>10</v>
      </c>
      <c r="N13" s="32"/>
      <c r="O13" s="32" t="s">
        <v>26</v>
      </c>
      <c r="P13" s="32" t="s">
        <v>27</v>
      </c>
      <c r="Q13" s="32" t="s">
        <v>17</v>
      </c>
      <c r="R13" s="32" t="s">
        <v>26</v>
      </c>
      <c r="S13" s="32" t="s">
        <v>27</v>
      </c>
      <c r="T13" s="32" t="s">
        <v>17</v>
      </c>
      <c r="U13" s="32" t="s">
        <v>26</v>
      </c>
      <c r="V13" s="32" t="s">
        <v>27</v>
      </c>
      <c r="W13" s="32" t="s">
        <v>17</v>
      </c>
      <c r="X13" s="32"/>
    </row>
    <row r="14" spans="1:24">
      <c r="A14" s="32">
        <v>0</v>
      </c>
      <c r="B14" s="32">
        <f>(E14-C14-D14)</f>
        <v>197</v>
      </c>
      <c r="C14" s="32">
        <v>3</v>
      </c>
      <c r="D14" s="32">
        <v>0</v>
      </c>
      <c r="E14" s="31">
        <v>200</v>
      </c>
      <c r="F14" s="38">
        <f>(I14-G14-H14)</f>
        <v>217</v>
      </c>
      <c r="G14" s="38">
        <v>3</v>
      </c>
      <c r="H14" s="38">
        <v>0</v>
      </c>
      <c r="I14" s="39">
        <v>220</v>
      </c>
      <c r="J14" s="32">
        <f>(M14-K14-L14)</f>
        <v>195</v>
      </c>
      <c r="K14" s="32">
        <v>5</v>
      </c>
      <c r="L14" s="32">
        <v>0</v>
      </c>
      <c r="M14" s="31">
        <v>200</v>
      </c>
      <c r="N14" s="32"/>
      <c r="O14" s="40">
        <f>(B14/E14)*100</f>
        <v>98.5</v>
      </c>
      <c r="P14" s="40">
        <f>(C14/E14)*100</f>
        <v>1.5</v>
      </c>
      <c r="Q14" s="40">
        <f>(D14/E14)*100</f>
        <v>0</v>
      </c>
      <c r="R14" s="41">
        <f>(F14/I14)*100</f>
        <v>98.636363636363626</v>
      </c>
      <c r="S14" s="41">
        <f>(G14/I14)*100</f>
        <v>1.3636363636363635</v>
      </c>
      <c r="T14" s="41">
        <f>(H14/I14)*100</f>
        <v>0</v>
      </c>
      <c r="U14" s="40">
        <f>(J14/M14)*100</f>
        <v>97.5</v>
      </c>
      <c r="V14" s="40">
        <f>(K14/M14)*100</f>
        <v>2.5</v>
      </c>
      <c r="W14" s="40">
        <f>(L14/M14)*100</f>
        <v>0</v>
      </c>
      <c r="X14" s="32"/>
    </row>
    <row r="15" spans="1:24">
      <c r="A15" s="32">
        <v>6</v>
      </c>
      <c r="B15" s="32">
        <f t="shared" ref="B15:B18" si="12">(E15-C15-D15)</f>
        <v>210</v>
      </c>
      <c r="C15" s="32">
        <v>20</v>
      </c>
      <c r="D15" s="32">
        <v>0</v>
      </c>
      <c r="E15" s="31">
        <v>230</v>
      </c>
      <c r="F15" s="38">
        <f t="shared" ref="F15:F18" si="13">(I15-G15-H15)</f>
        <v>218</v>
      </c>
      <c r="G15" s="38">
        <v>2</v>
      </c>
      <c r="H15" s="38">
        <v>0</v>
      </c>
      <c r="I15" s="39">
        <v>220</v>
      </c>
      <c r="J15" s="32">
        <f t="shared" ref="J15:J18" si="14">(M15-K15-L15)</f>
        <v>202</v>
      </c>
      <c r="K15" s="32">
        <v>8</v>
      </c>
      <c r="L15" s="32">
        <v>0</v>
      </c>
      <c r="M15" s="31">
        <v>210</v>
      </c>
      <c r="N15" s="32"/>
      <c r="O15" s="40">
        <f t="shared" ref="O15:O18" si="15">(B15/E15)*100</f>
        <v>91.304347826086953</v>
      </c>
      <c r="P15" s="40">
        <f t="shared" ref="P15:P18" si="16">(C15/E15)*100</f>
        <v>8.695652173913043</v>
      </c>
      <c r="Q15" s="40">
        <f t="shared" ref="Q15:Q18" si="17">(D15/E15)*100</f>
        <v>0</v>
      </c>
      <c r="R15" s="41">
        <f t="shared" ref="R15:R18" si="18">(F15/I15)*100</f>
        <v>99.090909090909093</v>
      </c>
      <c r="S15" s="41">
        <f t="shared" ref="S15:S18" si="19">(G15/I15)*100</f>
        <v>0.90909090909090906</v>
      </c>
      <c r="T15" s="41">
        <f t="shared" ref="T15:T18" si="20">(H15/I15)*100</f>
        <v>0</v>
      </c>
      <c r="U15" s="40">
        <f t="shared" ref="U15:U18" si="21">(J15/M15)*100</f>
        <v>96.19047619047619</v>
      </c>
      <c r="V15" s="40">
        <f t="shared" ref="V15:V18" si="22">(K15/M15)*100</f>
        <v>3.8095238095238098</v>
      </c>
      <c r="W15" s="40">
        <f t="shared" ref="W15:W18" si="23">(L15/M15)*100</f>
        <v>0</v>
      </c>
      <c r="X15" s="32"/>
    </row>
    <row r="16" spans="1:24">
      <c r="A16" s="32">
        <v>12</v>
      </c>
      <c r="B16" s="32">
        <f t="shared" si="12"/>
        <v>156</v>
      </c>
      <c r="C16" s="32">
        <v>50</v>
      </c>
      <c r="D16" s="32">
        <v>19</v>
      </c>
      <c r="E16" s="31">
        <v>225</v>
      </c>
      <c r="F16" s="38">
        <f t="shared" si="13"/>
        <v>219</v>
      </c>
      <c r="G16" s="38">
        <v>6</v>
      </c>
      <c r="H16" s="38">
        <v>0</v>
      </c>
      <c r="I16" s="39">
        <v>225</v>
      </c>
      <c r="J16" s="32">
        <f t="shared" si="14"/>
        <v>179</v>
      </c>
      <c r="K16" s="32">
        <v>38</v>
      </c>
      <c r="L16" s="32">
        <v>3</v>
      </c>
      <c r="M16" s="31">
        <v>220</v>
      </c>
      <c r="N16" s="32"/>
      <c r="O16" s="40">
        <f t="shared" si="15"/>
        <v>69.333333333333343</v>
      </c>
      <c r="P16" s="40">
        <f t="shared" si="16"/>
        <v>22.222222222222221</v>
      </c>
      <c r="Q16" s="40">
        <f t="shared" si="17"/>
        <v>8.4444444444444446</v>
      </c>
      <c r="R16" s="41">
        <f t="shared" si="18"/>
        <v>97.333333333333343</v>
      </c>
      <c r="S16" s="41">
        <f t="shared" si="19"/>
        <v>2.666666666666667</v>
      </c>
      <c r="T16" s="41">
        <f t="shared" si="20"/>
        <v>0</v>
      </c>
      <c r="U16" s="40">
        <f t="shared" si="21"/>
        <v>81.36363636363636</v>
      </c>
      <c r="V16" s="40">
        <f t="shared" si="22"/>
        <v>17.272727272727273</v>
      </c>
      <c r="W16" s="40">
        <f t="shared" si="23"/>
        <v>1.3636363636363635</v>
      </c>
      <c r="X16" s="32"/>
    </row>
    <row r="17" spans="1:24">
      <c r="A17" s="32">
        <v>18</v>
      </c>
      <c r="B17" s="32">
        <f t="shared" si="12"/>
        <v>101</v>
      </c>
      <c r="C17" s="32">
        <v>53</v>
      </c>
      <c r="D17" s="32">
        <v>51</v>
      </c>
      <c r="E17" s="31">
        <v>205</v>
      </c>
      <c r="F17" s="38">
        <f t="shared" si="13"/>
        <v>192</v>
      </c>
      <c r="G17" s="38">
        <v>6</v>
      </c>
      <c r="H17" s="38">
        <v>2</v>
      </c>
      <c r="I17" s="39">
        <v>200</v>
      </c>
      <c r="J17" s="32">
        <f t="shared" si="14"/>
        <v>117</v>
      </c>
      <c r="K17" s="32">
        <v>57</v>
      </c>
      <c r="L17" s="32">
        <v>26</v>
      </c>
      <c r="M17" s="31">
        <v>200</v>
      </c>
      <c r="N17" s="32"/>
      <c r="O17" s="40">
        <f t="shared" si="15"/>
        <v>49.268292682926827</v>
      </c>
      <c r="P17" s="40">
        <f t="shared" si="16"/>
        <v>25.853658536585368</v>
      </c>
      <c r="Q17" s="40">
        <f t="shared" si="17"/>
        <v>24.878048780487806</v>
      </c>
      <c r="R17" s="41">
        <f t="shared" si="18"/>
        <v>96</v>
      </c>
      <c r="S17" s="41">
        <f t="shared" si="19"/>
        <v>3</v>
      </c>
      <c r="T17" s="41">
        <f t="shared" si="20"/>
        <v>1</v>
      </c>
      <c r="U17" s="40">
        <f t="shared" si="21"/>
        <v>58.5</v>
      </c>
      <c r="V17" s="40">
        <f t="shared" si="22"/>
        <v>28.499999999999996</v>
      </c>
      <c r="W17" s="40">
        <f t="shared" si="23"/>
        <v>13</v>
      </c>
      <c r="X17" s="32"/>
    </row>
    <row r="18" spans="1:24">
      <c r="A18" s="32">
        <v>24</v>
      </c>
      <c r="B18" s="32">
        <f t="shared" si="12"/>
        <v>40</v>
      </c>
      <c r="C18" s="32">
        <v>58</v>
      </c>
      <c r="D18" s="32">
        <v>102</v>
      </c>
      <c r="E18" s="31">
        <v>200</v>
      </c>
      <c r="F18" s="38">
        <f t="shared" si="13"/>
        <v>215</v>
      </c>
      <c r="G18" s="38">
        <v>11</v>
      </c>
      <c r="H18" s="38">
        <v>4</v>
      </c>
      <c r="I18" s="39">
        <v>230</v>
      </c>
      <c r="J18" s="32">
        <f t="shared" si="14"/>
        <v>88</v>
      </c>
      <c r="K18" s="32">
        <v>63</v>
      </c>
      <c r="L18" s="32">
        <v>59</v>
      </c>
      <c r="M18" s="31">
        <v>210</v>
      </c>
      <c r="N18" s="32"/>
      <c r="O18" s="40">
        <f t="shared" si="15"/>
        <v>20</v>
      </c>
      <c r="P18" s="40">
        <f t="shared" si="16"/>
        <v>28.999999999999996</v>
      </c>
      <c r="Q18" s="40">
        <f t="shared" si="17"/>
        <v>51</v>
      </c>
      <c r="R18" s="41">
        <f t="shared" si="18"/>
        <v>93.478260869565219</v>
      </c>
      <c r="S18" s="41">
        <f t="shared" si="19"/>
        <v>4.7826086956521738</v>
      </c>
      <c r="T18" s="41">
        <f t="shared" si="20"/>
        <v>1.7391304347826086</v>
      </c>
      <c r="U18" s="40">
        <f t="shared" si="21"/>
        <v>41.904761904761905</v>
      </c>
      <c r="V18" s="40">
        <f t="shared" si="22"/>
        <v>30</v>
      </c>
      <c r="W18" s="40">
        <f t="shared" si="23"/>
        <v>28.095238095238095</v>
      </c>
      <c r="X18" s="32"/>
    </row>
    <row r="19" spans="1:2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>
      <c r="A20" s="33">
        <v>44226</v>
      </c>
      <c r="B20" s="34" t="s">
        <v>3</v>
      </c>
      <c r="C20" s="34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>
      <c r="A21" s="32" t="s">
        <v>0</v>
      </c>
      <c r="B21" s="32" t="s">
        <v>7</v>
      </c>
      <c r="C21" s="32"/>
      <c r="D21" s="32"/>
      <c r="E21" s="32"/>
      <c r="F21" s="32" t="s">
        <v>8</v>
      </c>
      <c r="G21" s="32"/>
      <c r="H21" s="32"/>
      <c r="I21" s="32"/>
      <c r="J21" s="32" t="s">
        <v>9</v>
      </c>
      <c r="K21" s="32"/>
      <c r="L21" s="32"/>
      <c r="M21" s="32"/>
      <c r="N21" s="32"/>
      <c r="O21" s="32" t="s">
        <v>7</v>
      </c>
      <c r="P21" s="32"/>
      <c r="Q21" s="32"/>
      <c r="R21" s="32" t="s">
        <v>8</v>
      </c>
      <c r="S21" s="32"/>
      <c r="T21" s="32"/>
      <c r="U21" s="32" t="s">
        <v>9</v>
      </c>
      <c r="V21" s="32"/>
      <c r="W21" s="32"/>
      <c r="X21" s="32"/>
    </row>
    <row r="22" spans="1:24">
      <c r="A22" s="32"/>
      <c r="B22" s="32" t="s">
        <v>23</v>
      </c>
      <c r="C22" s="32" t="s">
        <v>24</v>
      </c>
      <c r="D22" s="32" t="s">
        <v>25</v>
      </c>
      <c r="E22" s="32" t="s">
        <v>10</v>
      </c>
      <c r="F22" s="32" t="s">
        <v>23</v>
      </c>
      <c r="G22" s="32" t="s">
        <v>24</v>
      </c>
      <c r="H22" s="32" t="s">
        <v>25</v>
      </c>
      <c r="I22" s="32" t="s">
        <v>10</v>
      </c>
      <c r="J22" s="32" t="s">
        <v>23</v>
      </c>
      <c r="K22" s="32" t="s">
        <v>24</v>
      </c>
      <c r="L22" s="32" t="s">
        <v>25</v>
      </c>
      <c r="M22" s="32" t="s">
        <v>10</v>
      </c>
      <c r="N22" s="32"/>
      <c r="O22" s="32" t="s">
        <v>26</v>
      </c>
      <c r="P22" s="32" t="s">
        <v>27</v>
      </c>
      <c r="Q22" s="32" t="s">
        <v>17</v>
      </c>
      <c r="R22" s="32" t="s">
        <v>26</v>
      </c>
      <c r="S22" s="32" t="s">
        <v>27</v>
      </c>
      <c r="T22" s="32" t="s">
        <v>17</v>
      </c>
      <c r="U22" s="32" t="s">
        <v>26</v>
      </c>
      <c r="V22" s="32" t="s">
        <v>27</v>
      </c>
      <c r="W22" s="32" t="s">
        <v>17</v>
      </c>
      <c r="X22" s="32"/>
    </row>
    <row r="23" spans="1:24">
      <c r="A23" s="32">
        <v>0</v>
      </c>
      <c r="B23" s="32">
        <f>(E23-C23-D23)</f>
        <v>248</v>
      </c>
      <c r="C23" s="32">
        <v>2</v>
      </c>
      <c r="D23" s="32">
        <v>0</v>
      </c>
      <c r="E23" s="31">
        <v>250</v>
      </c>
      <c r="F23" s="38">
        <f>(I23-G23-H23)</f>
        <v>207</v>
      </c>
      <c r="G23" s="38">
        <v>3</v>
      </c>
      <c r="H23" s="38">
        <v>0</v>
      </c>
      <c r="I23" s="39">
        <v>210</v>
      </c>
      <c r="J23" s="32">
        <f>(M23-K23-L23)</f>
        <v>232</v>
      </c>
      <c r="K23" s="32">
        <v>8</v>
      </c>
      <c r="L23" s="32">
        <v>0</v>
      </c>
      <c r="M23" s="31">
        <v>240</v>
      </c>
      <c r="N23" s="32"/>
      <c r="O23" s="61">
        <f>(B23/E23)*100</f>
        <v>99.2</v>
      </c>
      <c r="P23" s="61">
        <f>(C23/E23)*100</f>
        <v>0.8</v>
      </c>
      <c r="Q23" s="61">
        <f>(D23/E23)*100</f>
        <v>0</v>
      </c>
      <c r="R23" s="62">
        <f>(F23/I23)*100</f>
        <v>98.571428571428584</v>
      </c>
      <c r="S23" s="62">
        <f>(G23/I23)*100</f>
        <v>1.4285714285714286</v>
      </c>
      <c r="T23" s="62">
        <f>(H23/I23)*100</f>
        <v>0</v>
      </c>
      <c r="U23" s="61">
        <f>(J23/M23)*100</f>
        <v>96.666666666666671</v>
      </c>
      <c r="V23" s="61">
        <f>(K23/M23)*100</f>
        <v>3.3333333333333335</v>
      </c>
      <c r="W23" s="61">
        <f>(L23/M23)*100</f>
        <v>0</v>
      </c>
      <c r="X23" s="32"/>
    </row>
    <row r="24" spans="1:24">
      <c r="A24" s="32">
        <v>6</v>
      </c>
      <c r="B24" s="32">
        <f t="shared" ref="B24:B27" si="24">(E24-C24-D24)</f>
        <v>203</v>
      </c>
      <c r="C24" s="32">
        <v>17</v>
      </c>
      <c r="D24" s="32">
        <v>0</v>
      </c>
      <c r="E24" s="31">
        <v>220</v>
      </c>
      <c r="F24" s="38">
        <f t="shared" ref="F24:F27" si="25">(I24-G24-H24)</f>
        <v>215</v>
      </c>
      <c r="G24" s="38">
        <v>5</v>
      </c>
      <c r="H24" s="38">
        <v>0</v>
      </c>
      <c r="I24" s="39">
        <v>220</v>
      </c>
      <c r="J24" s="32">
        <f t="shared" ref="J24:J27" si="26">(M24-K24-L24)</f>
        <v>186</v>
      </c>
      <c r="K24" s="32">
        <v>19</v>
      </c>
      <c r="L24" s="32">
        <v>0</v>
      </c>
      <c r="M24" s="31">
        <v>205</v>
      </c>
      <c r="N24" s="32"/>
      <c r="O24" s="61">
        <f t="shared" ref="O24:O27" si="27">(B24/E24)*100</f>
        <v>92.272727272727266</v>
      </c>
      <c r="P24" s="61">
        <f t="shared" ref="P24:P27" si="28">(C24/E24)*100</f>
        <v>7.7272727272727266</v>
      </c>
      <c r="Q24" s="61">
        <f t="shared" ref="Q24:Q27" si="29">(D24/E24)*100</f>
        <v>0</v>
      </c>
      <c r="R24" s="62">
        <f t="shared" ref="R24:R27" si="30">(F24/I24)*100</f>
        <v>97.727272727272734</v>
      </c>
      <c r="S24" s="62">
        <f t="shared" ref="S24:S27" si="31">(G24/I24)*100</f>
        <v>2.2727272727272729</v>
      </c>
      <c r="T24" s="62">
        <f t="shared" ref="T24:T27" si="32">(H24/I24)*100</f>
        <v>0</v>
      </c>
      <c r="U24" s="61">
        <f t="shared" ref="U24:U27" si="33">(J24/M24)*100</f>
        <v>90.731707317073173</v>
      </c>
      <c r="V24" s="61">
        <f t="shared" ref="V24:V27" si="34">(K24/M24)*100</f>
        <v>9.2682926829268286</v>
      </c>
      <c r="W24" s="61">
        <f t="shared" ref="W24:W27" si="35">(L24/M24)*100</f>
        <v>0</v>
      </c>
      <c r="X24" s="32"/>
    </row>
    <row r="25" spans="1:24">
      <c r="A25" s="32">
        <v>12</v>
      </c>
      <c r="B25" s="32">
        <f t="shared" si="24"/>
        <v>162</v>
      </c>
      <c r="C25" s="32">
        <v>53</v>
      </c>
      <c r="D25" s="32">
        <v>25</v>
      </c>
      <c r="E25" s="31">
        <v>240</v>
      </c>
      <c r="F25" s="38">
        <f t="shared" si="25"/>
        <v>222</v>
      </c>
      <c r="G25" s="38">
        <v>7</v>
      </c>
      <c r="H25" s="38">
        <v>1</v>
      </c>
      <c r="I25" s="39">
        <v>230</v>
      </c>
      <c r="J25" s="32">
        <f t="shared" si="26"/>
        <v>188</v>
      </c>
      <c r="K25" s="32">
        <v>41</v>
      </c>
      <c r="L25" s="32">
        <v>1</v>
      </c>
      <c r="M25" s="31">
        <v>230</v>
      </c>
      <c r="N25" s="32"/>
      <c r="O25" s="61">
        <f t="shared" si="27"/>
        <v>67.5</v>
      </c>
      <c r="P25" s="61">
        <f t="shared" si="28"/>
        <v>22.083333333333332</v>
      </c>
      <c r="Q25" s="61">
        <f t="shared" si="29"/>
        <v>10.416666666666668</v>
      </c>
      <c r="R25" s="62">
        <f t="shared" si="30"/>
        <v>96.521739130434781</v>
      </c>
      <c r="S25" s="62">
        <f t="shared" si="31"/>
        <v>3.0434782608695654</v>
      </c>
      <c r="T25" s="62">
        <f t="shared" si="32"/>
        <v>0.43478260869565216</v>
      </c>
      <c r="U25" s="61">
        <f t="shared" si="33"/>
        <v>81.739130434782609</v>
      </c>
      <c r="V25" s="61">
        <f t="shared" si="34"/>
        <v>17.826086956521738</v>
      </c>
      <c r="W25" s="61">
        <f t="shared" si="35"/>
        <v>0.43478260869565216</v>
      </c>
      <c r="X25" s="32"/>
    </row>
    <row r="26" spans="1:24">
      <c r="A26" s="32">
        <v>18</v>
      </c>
      <c r="B26" s="32">
        <f t="shared" si="24"/>
        <v>119</v>
      </c>
      <c r="C26" s="32">
        <v>49</v>
      </c>
      <c r="D26" s="32">
        <v>67</v>
      </c>
      <c r="E26" s="31">
        <v>235</v>
      </c>
      <c r="F26" s="38">
        <f t="shared" si="25"/>
        <v>219</v>
      </c>
      <c r="G26" s="38">
        <v>12</v>
      </c>
      <c r="H26" s="38">
        <v>4</v>
      </c>
      <c r="I26" s="39">
        <v>235</v>
      </c>
      <c r="J26" s="32">
        <f t="shared" si="26"/>
        <v>138</v>
      </c>
      <c r="K26" s="32">
        <v>65</v>
      </c>
      <c r="L26" s="32">
        <v>17</v>
      </c>
      <c r="M26" s="31">
        <v>220</v>
      </c>
      <c r="N26" s="32"/>
      <c r="O26" s="61">
        <f t="shared" si="27"/>
        <v>50.638297872340424</v>
      </c>
      <c r="P26" s="61">
        <f t="shared" si="28"/>
        <v>20.851063829787233</v>
      </c>
      <c r="Q26" s="61">
        <f t="shared" si="29"/>
        <v>28.510638297872344</v>
      </c>
      <c r="R26" s="62">
        <f t="shared" si="30"/>
        <v>93.191489361702125</v>
      </c>
      <c r="S26" s="62">
        <f t="shared" si="31"/>
        <v>5.1063829787234036</v>
      </c>
      <c r="T26" s="62">
        <f t="shared" si="32"/>
        <v>1.7021276595744681</v>
      </c>
      <c r="U26" s="61">
        <f t="shared" si="33"/>
        <v>62.727272727272734</v>
      </c>
      <c r="V26" s="61">
        <f t="shared" si="34"/>
        <v>29.545454545454547</v>
      </c>
      <c r="W26" s="61">
        <f t="shared" si="35"/>
        <v>7.7272727272727266</v>
      </c>
      <c r="X26" s="32"/>
    </row>
    <row r="27" spans="1:24">
      <c r="A27" s="32">
        <v>24</v>
      </c>
      <c r="B27" s="32">
        <f t="shared" si="24"/>
        <v>44</v>
      </c>
      <c r="C27" s="32">
        <v>57</v>
      </c>
      <c r="D27" s="32">
        <v>109</v>
      </c>
      <c r="E27" s="31">
        <v>210</v>
      </c>
      <c r="F27" s="38">
        <f t="shared" si="25"/>
        <v>180</v>
      </c>
      <c r="G27" s="38">
        <v>16</v>
      </c>
      <c r="H27" s="38">
        <v>4</v>
      </c>
      <c r="I27" s="39">
        <v>200</v>
      </c>
      <c r="J27" s="32">
        <f t="shared" si="26"/>
        <v>97</v>
      </c>
      <c r="K27" s="32">
        <v>77</v>
      </c>
      <c r="L27" s="32">
        <v>46</v>
      </c>
      <c r="M27" s="31">
        <v>220</v>
      </c>
      <c r="N27" s="32"/>
      <c r="O27" s="61">
        <f t="shared" si="27"/>
        <v>20.952380952380953</v>
      </c>
      <c r="P27" s="61">
        <f t="shared" si="28"/>
        <v>27.142857142857142</v>
      </c>
      <c r="Q27" s="61">
        <f t="shared" si="29"/>
        <v>51.904761904761912</v>
      </c>
      <c r="R27" s="62">
        <f t="shared" si="30"/>
        <v>90</v>
      </c>
      <c r="S27" s="62">
        <f t="shared" si="31"/>
        <v>8</v>
      </c>
      <c r="T27" s="62">
        <f t="shared" si="32"/>
        <v>2</v>
      </c>
      <c r="U27" s="61">
        <f t="shared" si="33"/>
        <v>44.090909090909093</v>
      </c>
      <c r="V27" s="61">
        <f t="shared" si="34"/>
        <v>35</v>
      </c>
      <c r="W27" s="61">
        <f t="shared" si="35"/>
        <v>20.909090909090907</v>
      </c>
      <c r="X27" s="63" t="s">
        <v>31</v>
      </c>
    </row>
    <row r="30" spans="1:24">
      <c r="E30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1</vt:lpstr>
      <vt:lpstr>Fig 2 + Fig S3</vt:lpstr>
      <vt:lpstr>Fig 3+Fig 4+Fig S3+Fig S6</vt:lpstr>
      <vt:lpstr>Fig S1</vt:lpstr>
      <vt:lpstr>Fig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admin</cp:lastModifiedBy>
  <dcterms:created xsi:type="dcterms:W3CDTF">2020-10-06T11:07:14Z</dcterms:created>
  <dcterms:modified xsi:type="dcterms:W3CDTF">2022-03-24T10:53:03Z</dcterms:modified>
</cp:coreProperties>
</file>