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Sheet1" sheetId="1" r:id="rId1"/>
    <sheet name="Sheet2" sheetId="2" r:id="rId2"/>
    <sheet name="Aedes fitness" sheetId="4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N6" i="4" l="1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6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" i="4"/>
  <c r="U78" i="2" l="1"/>
  <c r="T78" i="2"/>
  <c r="X77" i="2"/>
  <c r="W77" i="2"/>
  <c r="R77" i="2"/>
  <c r="Q77" i="2"/>
  <c r="L77" i="2"/>
  <c r="G77" i="2"/>
  <c r="N77" i="2" s="1"/>
  <c r="Z77" i="2" s="1"/>
  <c r="X76" i="2"/>
  <c r="W76" i="2"/>
  <c r="R76" i="2"/>
  <c r="Q76" i="2"/>
  <c r="G76" i="2"/>
  <c r="N76" i="2" s="1"/>
  <c r="X75" i="2"/>
  <c r="W75" i="2"/>
  <c r="R75" i="2"/>
  <c r="Q75" i="2"/>
  <c r="G75" i="2"/>
  <c r="N75" i="2" s="1"/>
  <c r="Z75" i="2" s="1"/>
  <c r="X74" i="2"/>
  <c r="W74" i="2"/>
  <c r="R74" i="2"/>
  <c r="Q74" i="2"/>
  <c r="L74" i="2"/>
  <c r="G74" i="2"/>
  <c r="N74" i="2" s="1"/>
  <c r="Z74" i="2" s="1"/>
  <c r="X73" i="2"/>
  <c r="W73" i="2"/>
  <c r="R73" i="2"/>
  <c r="Q73" i="2"/>
  <c r="L73" i="2"/>
  <c r="G73" i="2"/>
  <c r="AD72" i="2"/>
  <c r="X72" i="2"/>
  <c r="W72" i="2"/>
  <c r="R72" i="2"/>
  <c r="Q72" i="2"/>
  <c r="L72" i="2"/>
  <c r="G72" i="2"/>
  <c r="N72" i="2" s="1"/>
  <c r="Z72" i="2" s="1"/>
  <c r="AD71" i="2"/>
  <c r="X71" i="2"/>
  <c r="W71" i="2"/>
  <c r="R71" i="2"/>
  <c r="Q71" i="2"/>
  <c r="L71" i="2"/>
  <c r="G71" i="2"/>
  <c r="AD70" i="2"/>
  <c r="X70" i="2"/>
  <c r="W70" i="2"/>
  <c r="R70" i="2"/>
  <c r="Q70" i="2"/>
  <c r="G70" i="2"/>
  <c r="AD69" i="2"/>
  <c r="X69" i="2"/>
  <c r="W69" i="2"/>
  <c r="R69" i="2"/>
  <c r="Q69" i="2"/>
  <c r="L69" i="2"/>
  <c r="N69" i="2" s="1"/>
  <c r="Z69" i="2" s="1"/>
  <c r="G69" i="2"/>
  <c r="AD68" i="2"/>
  <c r="X68" i="2"/>
  <c r="W68" i="2"/>
  <c r="R68" i="2"/>
  <c r="Q68" i="2"/>
  <c r="L68" i="2"/>
  <c r="G68" i="2"/>
  <c r="N68" i="2" s="1"/>
  <c r="X67" i="2"/>
  <c r="N67" i="2"/>
  <c r="U66" i="2"/>
  <c r="T66" i="2"/>
  <c r="X65" i="2"/>
  <c r="W65" i="2"/>
  <c r="R65" i="2"/>
  <c r="Q65" i="2"/>
  <c r="L65" i="2"/>
  <c r="G65" i="2"/>
  <c r="X64" i="2"/>
  <c r="W64" i="2"/>
  <c r="R64" i="2"/>
  <c r="Q64" i="2"/>
  <c r="L64" i="2"/>
  <c r="G64" i="2"/>
  <c r="N64" i="2" s="1"/>
  <c r="X63" i="2"/>
  <c r="W63" i="2"/>
  <c r="R63" i="2"/>
  <c r="Q63" i="2"/>
  <c r="L63" i="2"/>
  <c r="G63" i="2"/>
  <c r="X62" i="2"/>
  <c r="W62" i="2"/>
  <c r="R62" i="2"/>
  <c r="Q62" i="2"/>
  <c r="L62" i="2"/>
  <c r="G62" i="2"/>
  <c r="N62" i="2" s="1"/>
  <c r="Z62" i="2" s="1"/>
  <c r="X61" i="2"/>
  <c r="W61" i="2"/>
  <c r="R61" i="2"/>
  <c r="Q61" i="2"/>
  <c r="L61" i="2"/>
  <c r="G61" i="2"/>
  <c r="AD60" i="2"/>
  <c r="X60" i="2"/>
  <c r="W60" i="2"/>
  <c r="R60" i="2"/>
  <c r="Q60" i="2"/>
  <c r="L60" i="2"/>
  <c r="G60" i="2"/>
  <c r="AD59" i="2"/>
  <c r="X59" i="2"/>
  <c r="W59" i="2"/>
  <c r="R59" i="2"/>
  <c r="Q59" i="2"/>
  <c r="L59" i="2"/>
  <c r="G59" i="2"/>
  <c r="AD58" i="2"/>
  <c r="X58" i="2"/>
  <c r="W58" i="2"/>
  <c r="R58" i="2"/>
  <c r="Q58" i="2"/>
  <c r="L58" i="2"/>
  <c r="G58" i="2"/>
  <c r="AD57" i="2"/>
  <c r="X57" i="2"/>
  <c r="W57" i="2"/>
  <c r="R57" i="2"/>
  <c r="Q57" i="2"/>
  <c r="L57" i="2"/>
  <c r="G57" i="2"/>
  <c r="AD56" i="2"/>
  <c r="X56" i="2"/>
  <c r="W56" i="2"/>
  <c r="R56" i="2"/>
  <c r="Q56" i="2"/>
  <c r="L56" i="2"/>
  <c r="G56" i="2"/>
  <c r="X55" i="2"/>
  <c r="U54" i="2"/>
  <c r="T54" i="2"/>
  <c r="X53" i="2"/>
  <c r="W53" i="2"/>
  <c r="R53" i="2"/>
  <c r="Q53" i="2"/>
  <c r="L53" i="2"/>
  <c r="G53" i="2"/>
  <c r="W52" i="2"/>
  <c r="R52" i="2"/>
  <c r="Q52" i="2"/>
  <c r="L52" i="2"/>
  <c r="G52" i="2"/>
  <c r="N52" i="2" s="1"/>
  <c r="X51" i="2"/>
  <c r="W51" i="2"/>
  <c r="R51" i="2"/>
  <c r="Q51" i="2"/>
  <c r="G51" i="2"/>
  <c r="N51" i="2" s="1"/>
  <c r="X50" i="2"/>
  <c r="W50" i="2"/>
  <c r="R50" i="2"/>
  <c r="Q50" i="2"/>
  <c r="G50" i="2"/>
  <c r="N50" i="2" s="1"/>
  <c r="Z50" i="2" s="1"/>
  <c r="X49" i="2"/>
  <c r="W49" i="2"/>
  <c r="R49" i="2"/>
  <c r="Q49" i="2"/>
  <c r="G49" i="2"/>
  <c r="N49" i="2" s="1"/>
  <c r="Z49" i="2" s="1"/>
  <c r="AD48" i="2"/>
  <c r="X48" i="2"/>
  <c r="W48" i="2"/>
  <c r="R48" i="2"/>
  <c r="Q48" i="2"/>
  <c r="L48" i="2"/>
  <c r="G48" i="2"/>
  <c r="AD47" i="2"/>
  <c r="X47" i="2"/>
  <c r="W47" i="2"/>
  <c r="R47" i="2"/>
  <c r="Q47" i="2"/>
  <c r="L47" i="2"/>
  <c r="G47" i="2"/>
  <c r="AD46" i="2"/>
  <c r="X46" i="2"/>
  <c r="W46" i="2"/>
  <c r="R46" i="2"/>
  <c r="Q46" i="2"/>
  <c r="L46" i="2"/>
  <c r="G46" i="2"/>
  <c r="N46" i="2" s="1"/>
  <c r="Z46" i="2" s="1"/>
  <c r="AD45" i="2"/>
  <c r="X45" i="2"/>
  <c r="W45" i="2"/>
  <c r="R45" i="2"/>
  <c r="Q45" i="2"/>
  <c r="L45" i="2"/>
  <c r="G45" i="2"/>
  <c r="AD44" i="2"/>
  <c r="X44" i="2"/>
  <c r="W44" i="2"/>
  <c r="R44" i="2"/>
  <c r="Q44" i="2"/>
  <c r="L44" i="2"/>
  <c r="G44" i="2"/>
  <c r="X43" i="2"/>
  <c r="N43" i="2"/>
  <c r="X42" i="2"/>
  <c r="N42" i="2"/>
  <c r="U41" i="2"/>
  <c r="T41" i="2"/>
  <c r="X40" i="2"/>
  <c r="W40" i="2"/>
  <c r="R40" i="2"/>
  <c r="Q40" i="2"/>
  <c r="L40" i="2"/>
  <c r="G40" i="2"/>
  <c r="X39" i="2"/>
  <c r="W39" i="2"/>
  <c r="R39" i="2"/>
  <c r="Q39" i="2"/>
  <c r="L39" i="2"/>
  <c r="G39" i="2"/>
  <c r="N39" i="2" s="1"/>
  <c r="X38" i="2"/>
  <c r="W38" i="2"/>
  <c r="R38" i="2"/>
  <c r="Q38" i="2"/>
  <c r="L38" i="2"/>
  <c r="G38" i="2"/>
  <c r="N38" i="2" s="1"/>
  <c r="X37" i="2"/>
  <c r="W37" i="2"/>
  <c r="R37" i="2"/>
  <c r="Q37" i="2"/>
  <c r="L37" i="2"/>
  <c r="G37" i="2"/>
  <c r="X36" i="2"/>
  <c r="W36" i="2"/>
  <c r="R36" i="2"/>
  <c r="Q36" i="2"/>
  <c r="L36" i="2"/>
  <c r="N36" i="2" s="1"/>
  <c r="Z36" i="2" s="1"/>
  <c r="G36" i="2"/>
  <c r="AD35" i="2"/>
  <c r="X35" i="2"/>
  <c r="W35" i="2"/>
  <c r="R35" i="2"/>
  <c r="Q35" i="2"/>
  <c r="L35" i="2"/>
  <c r="G35" i="2"/>
  <c r="N35" i="2" s="1"/>
  <c r="Z35" i="2" s="1"/>
  <c r="AD34" i="2"/>
  <c r="X34" i="2"/>
  <c r="W34" i="2"/>
  <c r="R34" i="2"/>
  <c r="Q34" i="2"/>
  <c r="L34" i="2"/>
  <c r="G34" i="2"/>
  <c r="N34" i="2" s="1"/>
  <c r="AD33" i="2"/>
  <c r="X33" i="2"/>
  <c r="W33" i="2"/>
  <c r="R33" i="2"/>
  <c r="Q33" i="2"/>
  <c r="L33" i="2"/>
  <c r="G33" i="2"/>
  <c r="AD32" i="2"/>
  <c r="X32" i="2"/>
  <c r="W32" i="2"/>
  <c r="R32" i="2"/>
  <c r="Q32" i="2"/>
  <c r="L32" i="2"/>
  <c r="G32" i="2"/>
  <c r="AD31" i="2"/>
  <c r="X31" i="2"/>
  <c r="W31" i="2"/>
  <c r="R31" i="2"/>
  <c r="Q31" i="2"/>
  <c r="L31" i="2"/>
  <c r="G31" i="2"/>
  <c r="X30" i="2"/>
  <c r="X29" i="2"/>
  <c r="X28" i="2"/>
  <c r="U27" i="2"/>
  <c r="T27" i="2"/>
  <c r="X26" i="2"/>
  <c r="W26" i="2"/>
  <c r="R26" i="2"/>
  <c r="Q26" i="2"/>
  <c r="L26" i="2"/>
  <c r="G26" i="2"/>
  <c r="N26" i="2" s="1"/>
  <c r="Z26" i="2" s="1"/>
  <c r="X25" i="2"/>
  <c r="W25" i="2"/>
  <c r="R25" i="2"/>
  <c r="Q25" i="2"/>
  <c r="L25" i="2"/>
  <c r="G25" i="2"/>
  <c r="N25" i="2" s="1"/>
  <c r="Z25" i="2" s="1"/>
  <c r="X24" i="2"/>
  <c r="W24" i="2"/>
  <c r="R24" i="2"/>
  <c r="Q24" i="2"/>
  <c r="L24" i="2"/>
  <c r="G24" i="2"/>
  <c r="X23" i="2"/>
  <c r="W23" i="2"/>
  <c r="R23" i="2"/>
  <c r="Q23" i="2"/>
  <c r="N23" i="2"/>
  <c r="G23" i="2"/>
  <c r="X22" i="2"/>
  <c r="W22" i="2"/>
  <c r="R22" i="2"/>
  <c r="Q22" i="2"/>
  <c r="L22" i="2"/>
  <c r="G22" i="2"/>
  <c r="N22" i="2" s="1"/>
  <c r="Z22" i="2" s="1"/>
  <c r="AD21" i="2"/>
  <c r="X21" i="2"/>
  <c r="W21" i="2"/>
  <c r="R21" i="2"/>
  <c r="Q21" i="2"/>
  <c r="L21" i="2"/>
  <c r="G21" i="2"/>
  <c r="AD20" i="2"/>
  <c r="X20" i="2"/>
  <c r="W20" i="2"/>
  <c r="R20" i="2"/>
  <c r="Q20" i="2"/>
  <c r="G20" i="2"/>
  <c r="N20" i="2" s="1"/>
  <c r="AD19" i="2"/>
  <c r="X19" i="2"/>
  <c r="W19" i="2"/>
  <c r="R19" i="2"/>
  <c r="Q19" i="2"/>
  <c r="L19" i="2"/>
  <c r="G19" i="2"/>
  <c r="AD18" i="2"/>
  <c r="X18" i="2"/>
  <c r="W18" i="2"/>
  <c r="R18" i="2"/>
  <c r="Q18" i="2"/>
  <c r="L18" i="2"/>
  <c r="G18" i="2"/>
  <c r="N18" i="2" s="1"/>
  <c r="Z18" i="2" s="1"/>
  <c r="AD17" i="2"/>
  <c r="X17" i="2"/>
  <c r="W17" i="2"/>
  <c r="R17" i="2"/>
  <c r="Q17" i="2"/>
  <c r="L17" i="2"/>
  <c r="G17" i="2"/>
  <c r="X16" i="2"/>
  <c r="U15" i="2"/>
  <c r="T15" i="2"/>
  <c r="X14" i="2"/>
  <c r="W14" i="2"/>
  <c r="R14" i="2"/>
  <c r="Q14" i="2"/>
  <c r="L14" i="2"/>
  <c r="G14" i="2"/>
  <c r="AW13" i="2"/>
  <c r="AC13" i="2"/>
  <c r="X13" i="2"/>
  <c r="W13" i="2"/>
  <c r="R13" i="2"/>
  <c r="Q13" i="2"/>
  <c r="L13" i="2"/>
  <c r="G13" i="2"/>
  <c r="N13" i="2" s="1"/>
  <c r="Z13" i="2" s="1"/>
  <c r="AW12" i="2"/>
  <c r="X12" i="2"/>
  <c r="W12" i="2"/>
  <c r="R12" i="2"/>
  <c r="Q12" i="2"/>
  <c r="L12" i="2"/>
  <c r="G12" i="2"/>
  <c r="AW11" i="2"/>
  <c r="X11" i="2"/>
  <c r="W11" i="2"/>
  <c r="R11" i="2"/>
  <c r="Q11" i="2"/>
  <c r="L11" i="2"/>
  <c r="N11" i="2" s="1"/>
  <c r="Z11" i="2" s="1"/>
  <c r="G11" i="2"/>
  <c r="AW10" i="2"/>
  <c r="X10" i="2"/>
  <c r="W10" i="2"/>
  <c r="R10" i="2"/>
  <c r="Q10" i="2"/>
  <c r="L10" i="2"/>
  <c r="G10" i="2"/>
  <c r="AW9" i="2"/>
  <c r="AD9" i="2"/>
  <c r="X9" i="2"/>
  <c r="W9" i="2"/>
  <c r="R9" i="2"/>
  <c r="Q9" i="2"/>
  <c r="L9" i="2"/>
  <c r="G9" i="2"/>
  <c r="AW8" i="2"/>
  <c r="AD8" i="2"/>
  <c r="X8" i="2"/>
  <c r="W8" i="2"/>
  <c r="R8" i="2"/>
  <c r="Q8" i="2"/>
  <c r="L8" i="2"/>
  <c r="G8" i="2"/>
  <c r="AW7" i="2"/>
  <c r="AD7" i="2"/>
  <c r="X7" i="2"/>
  <c r="W7" i="2"/>
  <c r="R7" i="2"/>
  <c r="Q7" i="2"/>
  <c r="G7" i="2"/>
  <c r="N7" i="2" s="1"/>
  <c r="Z7" i="2" s="1"/>
  <c r="AW6" i="2"/>
  <c r="AD6" i="2"/>
  <c r="X6" i="2"/>
  <c r="W6" i="2"/>
  <c r="R6" i="2"/>
  <c r="Q6" i="2"/>
  <c r="L6" i="2"/>
  <c r="G6" i="2"/>
  <c r="N6" i="2" s="1"/>
  <c r="Z6" i="2" s="1"/>
  <c r="AD5" i="2"/>
  <c r="X5" i="2"/>
  <c r="W5" i="2"/>
  <c r="R5" i="2"/>
  <c r="Q5" i="2"/>
  <c r="L5" i="2"/>
  <c r="G5" i="2"/>
  <c r="N21" i="2" l="1"/>
  <c r="Z21" i="2" s="1"/>
  <c r="N53" i="2"/>
  <c r="R78" i="2"/>
  <c r="W78" i="2"/>
  <c r="N71" i="2"/>
  <c r="Z71" i="2" s="1"/>
  <c r="N24" i="2"/>
  <c r="W54" i="2"/>
  <c r="W15" i="2"/>
  <c r="N12" i="2"/>
  <c r="N17" i="2"/>
  <c r="N40" i="2"/>
  <c r="Z40" i="2" s="1"/>
  <c r="N48" i="2"/>
  <c r="Z48" i="2" s="1"/>
  <c r="Y77" i="2"/>
  <c r="N10" i="2"/>
  <c r="Z10" i="2" s="1"/>
  <c r="N58" i="2"/>
  <c r="Z58" i="2" s="1"/>
  <c r="Y36" i="2"/>
  <c r="L15" i="2"/>
  <c r="Y69" i="2"/>
  <c r="N33" i="2"/>
  <c r="Z33" i="2" s="1"/>
  <c r="N47" i="2"/>
  <c r="AD73" i="2"/>
  <c r="AD74" i="2" s="1"/>
  <c r="AD22" i="2"/>
  <c r="N32" i="2"/>
  <c r="Z32" i="2" s="1"/>
  <c r="N45" i="2"/>
  <c r="Z45" i="2" s="1"/>
  <c r="N65" i="2"/>
  <c r="Z65" i="2" s="1"/>
  <c r="R15" i="2"/>
  <c r="Y21" i="2"/>
  <c r="Y26" i="2"/>
  <c r="Q41" i="2"/>
  <c r="L78" i="2"/>
  <c r="L41" i="2"/>
  <c r="N8" i="2"/>
  <c r="Z8" i="2" s="1"/>
  <c r="N9" i="2"/>
  <c r="Y9" i="2" s="1"/>
  <c r="L27" i="2"/>
  <c r="N37" i="2"/>
  <c r="Z37" i="2" s="1"/>
  <c r="Q54" i="2"/>
  <c r="Y71" i="2"/>
  <c r="N73" i="2"/>
  <c r="Z73" i="2" s="1"/>
  <c r="Y73" i="2"/>
  <c r="Y60" i="2"/>
  <c r="N60" i="2"/>
  <c r="Z60" i="2" s="1"/>
  <c r="Y74" i="2"/>
  <c r="Y49" i="2"/>
  <c r="Y48" i="2"/>
  <c r="W66" i="2"/>
  <c r="W41" i="2"/>
  <c r="W27" i="2"/>
  <c r="X78" i="2"/>
  <c r="Q78" i="2"/>
  <c r="Q66" i="2"/>
  <c r="R66" i="2"/>
  <c r="X66" i="2"/>
  <c r="R54" i="2"/>
  <c r="X41" i="2"/>
  <c r="R41" i="2"/>
  <c r="R27" i="2"/>
  <c r="Q27" i="2"/>
  <c r="X15" i="2"/>
  <c r="Q15" i="2"/>
  <c r="N59" i="2"/>
  <c r="Z59" i="2" s="1"/>
  <c r="L66" i="2"/>
  <c r="N63" i="2"/>
  <c r="Z63" i="2" s="1"/>
  <c r="L54" i="2"/>
  <c r="N14" i="2"/>
  <c r="Z14" i="2" s="1"/>
  <c r="Y75" i="2"/>
  <c r="N70" i="2"/>
  <c r="Y70" i="2" s="1"/>
  <c r="N61" i="2"/>
  <c r="G66" i="2"/>
  <c r="N57" i="2"/>
  <c r="Y57" i="2" s="1"/>
  <c r="G54" i="2"/>
  <c r="G41" i="2"/>
  <c r="N19" i="2"/>
  <c r="Z19" i="2" s="1"/>
  <c r="Y22" i="2"/>
  <c r="Y18" i="2"/>
  <c r="G15" i="2"/>
  <c r="Y13" i="2"/>
  <c r="Y6" i="2"/>
  <c r="Z23" i="2"/>
  <c r="Y23" i="2"/>
  <c r="Y25" i="2"/>
  <c r="Y38" i="2"/>
  <c r="Z38" i="2"/>
  <c r="Z47" i="2"/>
  <c r="Y47" i="2"/>
  <c r="AD62" i="2"/>
  <c r="Y59" i="2"/>
  <c r="Y39" i="2"/>
  <c r="Z39" i="2"/>
  <c r="Y17" i="2"/>
  <c r="AD23" i="2"/>
  <c r="Y40" i="2"/>
  <c r="Z64" i="2"/>
  <c r="Y64" i="2"/>
  <c r="Z68" i="2"/>
  <c r="Y68" i="2"/>
  <c r="Z20" i="2"/>
  <c r="Y20" i="2"/>
  <c r="Z76" i="2"/>
  <c r="Y76" i="2"/>
  <c r="Z12" i="2"/>
  <c r="Y12" i="2"/>
  <c r="Z34" i="2"/>
  <c r="Y34" i="2"/>
  <c r="Y72" i="2"/>
  <c r="Z17" i="2"/>
  <c r="Z24" i="2"/>
  <c r="Y24" i="2"/>
  <c r="Z51" i="2"/>
  <c r="Y51" i="2"/>
  <c r="Y7" i="2"/>
  <c r="Y8" i="2"/>
  <c r="Y35" i="2"/>
  <c r="Y61" i="2"/>
  <c r="Z61" i="2"/>
  <c r="AD10" i="2"/>
  <c r="AD11" i="2" s="1"/>
  <c r="G27" i="2"/>
  <c r="X27" i="2"/>
  <c r="N31" i="2"/>
  <c r="Y31" i="2" s="1"/>
  <c r="N44" i="2"/>
  <c r="Y44" i="2" s="1"/>
  <c r="N56" i="2"/>
  <c r="Y56" i="2" s="1"/>
  <c r="Y33" i="2"/>
  <c r="AD36" i="2"/>
  <c r="AD37" i="2" s="1"/>
  <c r="Y37" i="2"/>
  <c r="Y46" i="2"/>
  <c r="AD49" i="2"/>
  <c r="AD50" i="2" s="1"/>
  <c r="Y50" i="2"/>
  <c r="AD61" i="2"/>
  <c r="Y62" i="2"/>
  <c r="Y11" i="2"/>
  <c r="N5" i="2"/>
  <c r="X52" i="2"/>
  <c r="Y10" i="2"/>
  <c r="Y58" i="2" l="1"/>
  <c r="Y32" i="2"/>
  <c r="Y45" i="2"/>
  <c r="Y52" i="2" s="1"/>
  <c r="Z9" i="2"/>
  <c r="Y65" i="2"/>
  <c r="Y14" i="2"/>
  <c r="N78" i="2"/>
  <c r="Z70" i="2"/>
  <c r="Z78" i="2" s="1"/>
  <c r="Y63" i="2"/>
  <c r="N27" i="2"/>
  <c r="Z57" i="2"/>
  <c r="Y19" i="2"/>
  <c r="Y27" i="2"/>
  <c r="Y78" i="2"/>
  <c r="Z27" i="2"/>
  <c r="Z56" i="2"/>
  <c r="N66" i="2"/>
  <c r="Y41" i="2"/>
  <c r="Z31" i="2"/>
  <c r="Z41" i="2" s="1"/>
  <c r="N41" i="2"/>
  <c r="N54" i="2"/>
  <c r="Z44" i="2"/>
  <c r="Z52" i="2" s="1"/>
  <c r="N15" i="2"/>
  <c r="Z5" i="2"/>
  <c r="Y5" i="2"/>
  <c r="Y66" i="2" l="1"/>
  <c r="Z15" i="2"/>
  <c r="Y15" i="2"/>
  <c r="Z66" i="2"/>
</calcChain>
</file>

<file path=xl/sharedStrings.xml><?xml version="1.0" encoding="utf-8"?>
<sst xmlns="http://schemas.openxmlformats.org/spreadsheetml/2006/main" count="169" uniqueCount="99">
  <si>
    <t>Phorate</t>
  </si>
  <si>
    <t>thimet</t>
  </si>
  <si>
    <t>Triazophos</t>
  </si>
  <si>
    <t>carbosulfon</t>
  </si>
  <si>
    <t>cartep hydrochloride</t>
  </si>
  <si>
    <t>gammacyhalothrin</t>
  </si>
  <si>
    <t>chlorantraniliprole</t>
  </si>
  <si>
    <t>fipronil</t>
  </si>
  <si>
    <t>flonicamid</t>
  </si>
  <si>
    <t>monomehypo</t>
  </si>
  <si>
    <t>Clothianidin</t>
  </si>
  <si>
    <t xml:space="preserve">locality </t>
  </si>
  <si>
    <t>Jhang</t>
  </si>
  <si>
    <t>Gujranwala</t>
  </si>
  <si>
    <t>Lab</t>
  </si>
  <si>
    <t>triazophos</t>
  </si>
  <si>
    <t>gamma</t>
  </si>
  <si>
    <t>Chlorantra</t>
  </si>
  <si>
    <t>Flonicamid</t>
  </si>
  <si>
    <t>Fipronil</t>
  </si>
  <si>
    <t>MRG</t>
  </si>
  <si>
    <t>larvl duration</t>
  </si>
  <si>
    <t>pupal duration</t>
  </si>
  <si>
    <t>developmental time</t>
  </si>
  <si>
    <t>survival</t>
  </si>
  <si>
    <t>pupal weight</t>
  </si>
  <si>
    <t>fecundity</t>
  </si>
  <si>
    <t>percent hatching</t>
  </si>
  <si>
    <t>1st instar larval weight 10 larvae</t>
  </si>
  <si>
    <t>pupal wt</t>
  </si>
  <si>
    <t>RYK</t>
  </si>
  <si>
    <t>larval survival</t>
  </si>
  <si>
    <t>Adult eclosed</t>
  </si>
  <si>
    <t>%larval survival</t>
  </si>
  <si>
    <t>Female</t>
  </si>
  <si>
    <t>Ro</t>
  </si>
  <si>
    <t>rm</t>
  </si>
  <si>
    <t>bp</t>
  </si>
  <si>
    <t>Biotic potential</t>
  </si>
  <si>
    <t>SE</t>
  </si>
  <si>
    <t>DT</t>
  </si>
  <si>
    <t>se ro</t>
  </si>
  <si>
    <t>fc</t>
  </si>
  <si>
    <t>Buffalo</t>
  </si>
  <si>
    <t>BWP</t>
  </si>
  <si>
    <t>Cow</t>
  </si>
  <si>
    <t>MTN</t>
  </si>
  <si>
    <t>Dog</t>
  </si>
  <si>
    <t>LHR</t>
  </si>
  <si>
    <t>Goat</t>
  </si>
  <si>
    <t>GJT</t>
  </si>
  <si>
    <t>Horse</t>
  </si>
  <si>
    <t>RWP</t>
  </si>
  <si>
    <t>poultry</t>
  </si>
  <si>
    <t>Nursing Calf</t>
  </si>
  <si>
    <t>Sheep</t>
  </si>
  <si>
    <t>correlatio</t>
  </si>
  <si>
    <t>ro</t>
  </si>
  <si>
    <t>mrg</t>
  </si>
  <si>
    <t>error</t>
  </si>
  <si>
    <t>mean relative growth rate</t>
  </si>
  <si>
    <t>trt</t>
  </si>
  <si>
    <t>rep</t>
  </si>
  <si>
    <t>sargodha</t>
  </si>
  <si>
    <t>shekhupura</t>
  </si>
  <si>
    <t>sialkot</t>
  </si>
  <si>
    <t>Lahore</t>
  </si>
  <si>
    <t>okara</t>
  </si>
  <si>
    <t>gujranwala</t>
  </si>
  <si>
    <t>MBD</t>
  </si>
  <si>
    <t>khushab</t>
  </si>
  <si>
    <t>jhang</t>
  </si>
  <si>
    <t>Multan</t>
  </si>
  <si>
    <t>Jhng</t>
  </si>
  <si>
    <t>Carbofuron</t>
  </si>
  <si>
    <t>REF</t>
  </si>
  <si>
    <t>OKR</t>
  </si>
  <si>
    <t>GJR</t>
  </si>
  <si>
    <t>KSB</t>
  </si>
  <si>
    <t>JHG</t>
  </si>
  <si>
    <t>strain</t>
  </si>
  <si>
    <t>larvae</t>
  </si>
  <si>
    <t>pupae formed</t>
  </si>
  <si>
    <t>2 Experiments with 3 replicates per exp. 50 larvae per replicate. 20-25 females were taken from each experiment and them to mate. Engorged females transferred to petri plates</t>
  </si>
  <si>
    <t>rate of egg laying means percentage of blood females that laid eggs</t>
  </si>
  <si>
    <t>Rate egglaying</t>
  </si>
  <si>
    <t>femles</t>
  </si>
  <si>
    <t>eggs/female/seven days</t>
  </si>
  <si>
    <t>male</t>
  </si>
  <si>
    <t>female</t>
  </si>
  <si>
    <t>ratio</t>
  </si>
  <si>
    <t>male survival</t>
  </si>
  <si>
    <t>female survival</t>
  </si>
  <si>
    <t>%</t>
  </si>
  <si>
    <t>Pupal formation</t>
  </si>
  <si>
    <t>sd</t>
  </si>
  <si>
    <t>female surv</t>
  </si>
  <si>
    <t>rate egglaying</t>
  </si>
  <si>
    <t>sex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</si>
</sst>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4.62962962962962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13F-4EF3-9716-EB821A4EB52C}"/>
                </c:ext>
              </c:extLst>
            </c:dLbl>
            <c:dLbl>
              <c:idx val="1"/>
              <c:layout>
                <c:manualLayout>
                  <c:x val="-2.7777777777777779E-3"/>
                  <c:y val="-6.48148148148148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13F-4EF3-9716-EB821A4EB52C}"/>
                </c:ext>
              </c:extLst>
            </c:dLbl>
            <c:dLbl>
              <c:idx val="2"/>
              <c:layout>
                <c:manualLayout>
                  <c:x val="-2.7777777777777779E-3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13F-4EF3-9716-EB821A4EB52C}"/>
                </c:ext>
              </c:extLst>
            </c:dLbl>
            <c:dLbl>
              <c:idx val="3"/>
              <c:layout>
                <c:manualLayout>
                  <c:x val="-5.0925337632079971E-17"/>
                  <c:y val="-6.01851851851851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13F-4EF3-9716-EB821A4EB52C}"/>
                </c:ext>
              </c:extLst>
            </c:dLbl>
            <c:dLbl>
              <c:idx val="4"/>
              <c:layout>
                <c:manualLayout>
                  <c:x val="0"/>
                  <c:y val="-5.55555555555555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13F-4EF3-9716-EB821A4EB52C}"/>
                </c:ext>
              </c:extLst>
            </c:dLbl>
            <c:dLbl>
              <c:idx val="5"/>
              <c:layout>
                <c:manualLayout>
                  <c:x val="0"/>
                  <c:y val="-5.09259259259259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13F-4EF3-9716-EB821A4EB52C}"/>
                </c:ext>
              </c:extLst>
            </c:dLbl>
            <c:dLbl>
              <c:idx val="6"/>
              <c:layout>
                <c:manualLayout>
                  <c:x val="-2.7777777777778798E-3"/>
                  <c:y val="-7.4074074074074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13F-4EF3-9716-EB821A4EB52C}"/>
                </c:ext>
              </c:extLst>
            </c:dLbl>
            <c:dLbl>
              <c:idx val="7"/>
              <c:layout>
                <c:manualLayout>
                  <c:x val="0"/>
                  <c:y val="-3.24074074074074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13F-4EF3-9716-EB821A4EB5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'Aedes fitness'!$J$57:$J$64</c:f>
                <c:numCache>
                  <c:formatCode>General</c:formatCode>
                  <c:ptCount val="8"/>
                  <c:pt idx="0">
                    <c:v>7.6</c:v>
                  </c:pt>
                  <c:pt idx="1">
                    <c:v>9.9</c:v>
                  </c:pt>
                  <c:pt idx="2">
                    <c:v>9.9</c:v>
                  </c:pt>
                  <c:pt idx="3">
                    <c:v>9.1</c:v>
                  </c:pt>
                  <c:pt idx="4">
                    <c:v>8.27</c:v>
                  </c:pt>
                  <c:pt idx="5">
                    <c:v>4.42</c:v>
                  </c:pt>
                  <c:pt idx="6">
                    <c:v>10.83</c:v>
                  </c:pt>
                  <c:pt idx="7">
                    <c:v>4.8499999999999996</c:v>
                  </c:pt>
                </c:numCache>
              </c:numRef>
            </c:plus>
            <c:minus>
              <c:numRef>
                <c:f>'Aedes fitness'!$J$57:$J$64</c:f>
                <c:numCache>
                  <c:formatCode>General</c:formatCode>
                  <c:ptCount val="8"/>
                  <c:pt idx="0">
                    <c:v>7.6</c:v>
                  </c:pt>
                  <c:pt idx="1">
                    <c:v>9.9</c:v>
                  </c:pt>
                  <c:pt idx="2">
                    <c:v>9.9</c:v>
                  </c:pt>
                  <c:pt idx="3">
                    <c:v>9.1</c:v>
                  </c:pt>
                  <c:pt idx="4">
                    <c:v>8.27</c:v>
                  </c:pt>
                  <c:pt idx="5">
                    <c:v>4.42</c:v>
                  </c:pt>
                  <c:pt idx="6">
                    <c:v>10.83</c:v>
                  </c:pt>
                  <c:pt idx="7">
                    <c:v>4.8499999999999996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'Aedes fitness'!$D$57:$D$64</c:f>
              <c:strCache>
                <c:ptCount val="8"/>
                <c:pt idx="0">
                  <c:v>REF</c:v>
                </c:pt>
                <c:pt idx="1">
                  <c:v>LHR</c:v>
                </c:pt>
                <c:pt idx="2">
                  <c:v>OKR</c:v>
                </c:pt>
                <c:pt idx="3">
                  <c:v>GJR</c:v>
                </c:pt>
                <c:pt idx="4">
                  <c:v>MBD</c:v>
                </c:pt>
                <c:pt idx="5">
                  <c:v>KSB</c:v>
                </c:pt>
                <c:pt idx="6">
                  <c:v>MTN</c:v>
                </c:pt>
                <c:pt idx="7">
                  <c:v>JHG</c:v>
                </c:pt>
              </c:strCache>
            </c:strRef>
          </c:cat>
          <c:val>
            <c:numRef>
              <c:f>'Aedes fitness'!$I$57:$I$64</c:f>
              <c:numCache>
                <c:formatCode>General</c:formatCode>
                <c:ptCount val="8"/>
                <c:pt idx="0">
                  <c:v>74.72</c:v>
                </c:pt>
                <c:pt idx="1">
                  <c:v>70.16</c:v>
                </c:pt>
                <c:pt idx="2">
                  <c:v>58.59</c:v>
                </c:pt>
                <c:pt idx="3">
                  <c:v>55.92</c:v>
                </c:pt>
                <c:pt idx="4">
                  <c:v>54.14</c:v>
                </c:pt>
                <c:pt idx="5">
                  <c:v>53.7</c:v>
                </c:pt>
                <c:pt idx="6">
                  <c:v>58.6</c:v>
                </c:pt>
                <c:pt idx="7">
                  <c:v>49.17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F-4EF3-9716-EB821A4EB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14810383"/>
        <c:axId val="1814803311"/>
      </c:barChart>
      <c:catAx>
        <c:axId val="1814810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4803311"/>
        <c:crosses val="autoZero"/>
        <c:auto val="1"/>
        <c:lblAlgn val="ctr"/>
        <c:lblOffset val="100"/>
        <c:noMultiLvlLbl val="0"/>
      </c:catAx>
      <c:valAx>
        <c:axId val="1814803311"/>
        <c:scaling>
          <c:orientation val="minMax"/>
          <c:max val="9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Survival rate of female mosquitoes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4810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95</xdr:row>
      <xdr:rowOff>66675</xdr:rowOff>
    </xdr:from>
    <xdr:to>
      <xdr:col>7</xdr:col>
      <xdr:colOff>352425</xdr:colOff>
      <xdr:row>109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r.Azhr%20IAGS\Google%20Drive\Project\life%20history%20on%20geographical%20basis\life%20history_geographical%20bases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6">
          <cell r="AF6" t="str">
            <v>RYK</v>
          </cell>
          <cell r="AG6">
            <v>1.35</v>
          </cell>
          <cell r="AH6">
            <v>0.01</v>
          </cell>
          <cell r="AL6" t="str">
            <v>RYK</v>
          </cell>
          <cell r="AM6">
            <v>314.95999999999998</v>
          </cell>
          <cell r="AN6">
            <v>35.6</v>
          </cell>
          <cell r="AO6" t="str">
            <v>RYK</v>
          </cell>
          <cell r="AP6">
            <v>0.67</v>
          </cell>
          <cell r="AQ6">
            <v>0.03</v>
          </cell>
        </row>
        <row r="7">
          <cell r="AF7" t="str">
            <v>BWP</v>
          </cell>
          <cell r="AG7">
            <v>1.36</v>
          </cell>
          <cell r="AH7">
            <v>0.03</v>
          </cell>
          <cell r="AL7" t="str">
            <v>BWP</v>
          </cell>
          <cell r="AM7">
            <v>288.19</v>
          </cell>
          <cell r="AN7">
            <v>16.25</v>
          </cell>
          <cell r="AO7" t="str">
            <v>BWP</v>
          </cell>
          <cell r="AP7">
            <v>0.61</v>
          </cell>
          <cell r="AQ7">
            <v>0.04</v>
          </cell>
        </row>
        <row r="8">
          <cell r="AF8" t="str">
            <v>MTN</v>
          </cell>
          <cell r="AG8">
            <v>1.01</v>
          </cell>
          <cell r="AH8">
            <v>0.02</v>
          </cell>
          <cell r="AL8" t="str">
            <v>MTN</v>
          </cell>
          <cell r="AM8">
            <v>271.06</v>
          </cell>
          <cell r="AN8">
            <v>23</v>
          </cell>
          <cell r="AO8" t="str">
            <v>MTN</v>
          </cell>
          <cell r="AP8">
            <v>0.57999999999999996</v>
          </cell>
          <cell r="AQ8">
            <v>0.04</v>
          </cell>
        </row>
        <row r="9">
          <cell r="AF9" t="str">
            <v>LHR</v>
          </cell>
          <cell r="AG9">
            <v>0.82</v>
          </cell>
          <cell r="AH9">
            <v>0.12</v>
          </cell>
          <cell r="AL9" t="str">
            <v>LHR</v>
          </cell>
          <cell r="AM9">
            <v>193.85</v>
          </cell>
          <cell r="AN9">
            <v>15.87</v>
          </cell>
          <cell r="AO9" t="str">
            <v>LHR</v>
          </cell>
          <cell r="AP9">
            <v>0.46</v>
          </cell>
          <cell r="AQ9">
            <v>3.9E-2</v>
          </cell>
        </row>
        <row r="10">
          <cell r="AF10" t="str">
            <v>GJT</v>
          </cell>
          <cell r="AG10">
            <v>1.03</v>
          </cell>
          <cell r="AH10">
            <v>0.01</v>
          </cell>
          <cell r="AL10" t="str">
            <v>GJT</v>
          </cell>
          <cell r="AM10">
            <v>172.51</v>
          </cell>
          <cell r="AN10">
            <v>30</v>
          </cell>
          <cell r="AO10" t="str">
            <v>GJT</v>
          </cell>
          <cell r="AP10">
            <v>0.44</v>
          </cell>
          <cell r="AQ10">
            <v>3.9E-2</v>
          </cell>
        </row>
        <row r="11">
          <cell r="AF11" t="str">
            <v>RWP</v>
          </cell>
          <cell r="AG11">
            <v>0.9</v>
          </cell>
          <cell r="AL11" t="str">
            <v>RWP</v>
          </cell>
          <cell r="AM11">
            <v>132.07</v>
          </cell>
          <cell r="AN11">
            <v>19.899999999999999</v>
          </cell>
          <cell r="AO11" t="str">
            <v>RWP</v>
          </cell>
          <cell r="AP11">
            <v>0.36</v>
          </cell>
          <cell r="AQ11">
            <v>3.6999999999999998E-2</v>
          </cell>
        </row>
        <row r="68">
          <cell r="AF68" t="str">
            <v>RYK</v>
          </cell>
          <cell r="AG68">
            <v>0.31</v>
          </cell>
          <cell r="AH68">
            <v>1.6E-2</v>
          </cell>
        </row>
        <row r="69">
          <cell r="AF69" t="str">
            <v>BWP</v>
          </cell>
          <cell r="AG69">
            <v>0.28000000000000003</v>
          </cell>
          <cell r="AH69">
            <v>1.9E-2</v>
          </cell>
        </row>
        <row r="70">
          <cell r="AF70" t="str">
            <v>MTN</v>
          </cell>
          <cell r="AG70">
            <v>0.27</v>
          </cell>
          <cell r="AH70">
            <v>2.1999999999999999E-2</v>
          </cell>
        </row>
        <row r="71">
          <cell r="AF71" t="str">
            <v>LHR</v>
          </cell>
          <cell r="AG71">
            <v>0.22</v>
          </cell>
          <cell r="AH71">
            <v>1.7000000000000001E-2</v>
          </cell>
        </row>
        <row r="72">
          <cell r="AF72" t="str">
            <v>GJT</v>
          </cell>
          <cell r="AG72">
            <v>0.22</v>
          </cell>
          <cell r="AH72">
            <v>1.6E-2</v>
          </cell>
        </row>
        <row r="73">
          <cell r="AF73" t="str">
            <v>RWP</v>
          </cell>
          <cell r="AG73">
            <v>0.18</v>
          </cell>
          <cell r="AH73">
            <v>1.7000000000000001E-2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81"/>
  <sheetViews>
    <sheetView topLeftCell="A62" workbookViewId="0">
      <selection activeCell="E22" sqref="E22"/>
    </sheetView>
  </sheetViews>
  <sheetFormatPr defaultRowHeight="15" x14ac:dyDescent="0.25"/>
  <sheetData>
    <row r="3" spans="1:31" x14ac:dyDescent="0.25">
      <c r="E3" t="s">
        <v>11</v>
      </c>
    </row>
    <row r="4" spans="1:31" x14ac:dyDescent="0.25">
      <c r="A4">
        <v>1</v>
      </c>
      <c r="B4" t="s">
        <v>0</v>
      </c>
      <c r="C4" t="s">
        <v>1</v>
      </c>
      <c r="E4" t="s">
        <v>66</v>
      </c>
    </row>
    <row r="5" spans="1:31" x14ac:dyDescent="0.25">
      <c r="A5">
        <v>2</v>
      </c>
      <c r="B5" t="s">
        <v>2</v>
      </c>
      <c r="E5" t="s">
        <v>67</v>
      </c>
    </row>
    <row r="6" spans="1:31" x14ac:dyDescent="0.25">
      <c r="B6" t="s">
        <v>3</v>
      </c>
      <c r="E6" t="s">
        <v>68</v>
      </c>
    </row>
    <row r="7" spans="1:31" x14ac:dyDescent="0.25">
      <c r="A7">
        <v>4</v>
      </c>
      <c r="B7" t="s">
        <v>4</v>
      </c>
      <c r="E7" t="s">
        <v>69</v>
      </c>
    </row>
    <row r="8" spans="1:31" x14ac:dyDescent="0.25">
      <c r="A8">
        <v>5</v>
      </c>
      <c r="B8" t="s">
        <v>5</v>
      </c>
      <c r="E8" t="s">
        <v>70</v>
      </c>
    </row>
    <row r="9" spans="1:31" x14ac:dyDescent="0.25">
      <c r="A9">
        <v>6</v>
      </c>
      <c r="B9" t="s">
        <v>6</v>
      </c>
      <c r="E9" t="s">
        <v>71</v>
      </c>
    </row>
    <row r="10" spans="1:31" x14ac:dyDescent="0.25">
      <c r="A10">
        <v>7</v>
      </c>
      <c r="B10" t="s">
        <v>7</v>
      </c>
      <c r="E10" t="s">
        <v>72</v>
      </c>
    </row>
    <row r="11" spans="1:31" x14ac:dyDescent="0.25">
      <c r="A11">
        <v>8</v>
      </c>
      <c r="B11" t="s">
        <v>8</v>
      </c>
    </row>
    <row r="12" spans="1:31" x14ac:dyDescent="0.25">
      <c r="A12">
        <v>9</v>
      </c>
      <c r="B12" t="s">
        <v>9</v>
      </c>
    </row>
    <row r="13" spans="1:31" x14ac:dyDescent="0.25">
      <c r="A13">
        <v>10</v>
      </c>
      <c r="B13" t="s">
        <v>10</v>
      </c>
    </row>
    <row r="15" spans="1:31" s="1" customFormat="1" x14ac:dyDescent="0.25">
      <c r="D15" s="1" t="s">
        <v>14</v>
      </c>
      <c r="G15" s="1" t="s">
        <v>66</v>
      </c>
      <c r="K15" s="1" t="s">
        <v>67</v>
      </c>
      <c r="O15" s="1" t="s">
        <v>68</v>
      </c>
      <c r="S15" s="1" t="s">
        <v>69</v>
      </c>
      <c r="W15" s="1" t="s">
        <v>70</v>
      </c>
      <c r="AA15" s="1" t="s">
        <v>72</v>
      </c>
      <c r="AE15" s="1" t="s">
        <v>73</v>
      </c>
    </row>
    <row r="17" spans="3:35" x14ac:dyDescent="0.25">
      <c r="C17" s="1" t="s">
        <v>15</v>
      </c>
    </row>
    <row r="18" spans="3:35" x14ac:dyDescent="0.25">
      <c r="C18">
        <v>6.25E-2</v>
      </c>
      <c r="D18">
        <v>75</v>
      </c>
      <c r="E18">
        <v>13</v>
      </c>
      <c r="G18">
        <v>0.5</v>
      </c>
      <c r="H18">
        <v>75</v>
      </c>
      <c r="I18">
        <v>5</v>
      </c>
      <c r="K18">
        <v>12.5</v>
      </c>
      <c r="L18">
        <v>75</v>
      </c>
      <c r="M18">
        <v>3</v>
      </c>
      <c r="O18">
        <v>12.5</v>
      </c>
      <c r="P18">
        <v>75</v>
      </c>
      <c r="Q18">
        <v>2</v>
      </c>
      <c r="W18">
        <v>12.5</v>
      </c>
      <c r="X18">
        <v>75</v>
      </c>
      <c r="Y18">
        <v>7</v>
      </c>
      <c r="AB18">
        <v>6.25</v>
      </c>
      <c r="AC18">
        <v>75</v>
      </c>
      <c r="AD18">
        <v>2</v>
      </c>
      <c r="AG18">
        <v>6.25</v>
      </c>
      <c r="AH18">
        <v>75</v>
      </c>
      <c r="AI18">
        <v>6</v>
      </c>
    </row>
    <row r="19" spans="3:35" x14ac:dyDescent="0.25">
      <c r="C19">
        <v>0.125</v>
      </c>
      <c r="D19">
        <v>75</v>
      </c>
      <c r="E19">
        <v>19</v>
      </c>
      <c r="G19">
        <v>1</v>
      </c>
      <c r="H19">
        <v>75</v>
      </c>
      <c r="I19">
        <v>9</v>
      </c>
      <c r="K19">
        <v>25</v>
      </c>
      <c r="L19">
        <v>75</v>
      </c>
      <c r="M19">
        <v>9</v>
      </c>
      <c r="O19">
        <v>25</v>
      </c>
      <c r="P19">
        <v>75</v>
      </c>
      <c r="Q19">
        <v>7</v>
      </c>
      <c r="S19">
        <v>12.5</v>
      </c>
      <c r="T19">
        <v>75</v>
      </c>
      <c r="U19">
        <v>10</v>
      </c>
      <c r="W19">
        <v>25</v>
      </c>
      <c r="X19">
        <v>75</v>
      </c>
      <c r="Y19">
        <v>12</v>
      </c>
      <c r="AB19">
        <v>12.5</v>
      </c>
      <c r="AC19">
        <v>75</v>
      </c>
      <c r="AD19">
        <v>5</v>
      </c>
      <c r="AG19">
        <v>12.5</v>
      </c>
      <c r="AH19">
        <v>75</v>
      </c>
      <c r="AI19">
        <v>10</v>
      </c>
    </row>
    <row r="20" spans="3:35" x14ac:dyDescent="0.25">
      <c r="C20">
        <v>0.25</v>
      </c>
      <c r="D20">
        <v>75</v>
      </c>
      <c r="E20">
        <v>46</v>
      </c>
      <c r="G20">
        <v>2</v>
      </c>
      <c r="H20">
        <v>75</v>
      </c>
      <c r="I20">
        <v>27</v>
      </c>
      <c r="K20">
        <v>50</v>
      </c>
      <c r="L20">
        <v>75</v>
      </c>
      <c r="M20">
        <v>30</v>
      </c>
      <c r="O20">
        <v>50</v>
      </c>
      <c r="P20">
        <v>75</v>
      </c>
      <c r="Q20">
        <v>16</v>
      </c>
      <c r="S20">
        <v>25</v>
      </c>
      <c r="T20">
        <v>75</v>
      </c>
      <c r="U20">
        <v>20</v>
      </c>
      <c r="W20">
        <v>50</v>
      </c>
      <c r="X20">
        <v>75</v>
      </c>
      <c r="Y20">
        <v>19</v>
      </c>
      <c r="AB20">
        <v>25</v>
      </c>
      <c r="AC20">
        <v>75</v>
      </c>
      <c r="AD20">
        <v>16</v>
      </c>
      <c r="AG20">
        <v>25</v>
      </c>
      <c r="AH20">
        <v>75</v>
      </c>
      <c r="AI20">
        <v>20</v>
      </c>
    </row>
    <row r="21" spans="3:35" x14ac:dyDescent="0.25">
      <c r="C21">
        <v>0.5</v>
      </c>
      <c r="D21">
        <v>75</v>
      </c>
      <c r="E21">
        <v>60</v>
      </c>
      <c r="G21">
        <v>4</v>
      </c>
      <c r="H21">
        <v>75</v>
      </c>
      <c r="I21">
        <v>42</v>
      </c>
      <c r="K21">
        <v>100</v>
      </c>
      <c r="L21">
        <v>75</v>
      </c>
      <c r="M21">
        <v>47</v>
      </c>
      <c r="O21">
        <v>100</v>
      </c>
      <c r="P21">
        <v>75</v>
      </c>
      <c r="Q21">
        <v>36</v>
      </c>
      <c r="S21">
        <v>50</v>
      </c>
      <c r="T21">
        <v>75</v>
      </c>
      <c r="U21">
        <v>40</v>
      </c>
      <c r="W21">
        <v>100</v>
      </c>
      <c r="X21">
        <v>75</v>
      </c>
      <c r="Y21">
        <v>37</v>
      </c>
      <c r="AB21">
        <v>50</v>
      </c>
      <c r="AC21">
        <v>75</v>
      </c>
      <c r="AD21">
        <v>40</v>
      </c>
      <c r="AG21">
        <v>50</v>
      </c>
      <c r="AH21">
        <v>75</v>
      </c>
      <c r="AI21">
        <v>44</v>
      </c>
    </row>
    <row r="22" spans="3:35" x14ac:dyDescent="0.25">
      <c r="C22">
        <v>1</v>
      </c>
      <c r="D22">
        <v>75</v>
      </c>
      <c r="E22">
        <v>68</v>
      </c>
      <c r="G22">
        <v>8</v>
      </c>
      <c r="H22">
        <v>75</v>
      </c>
      <c r="I22">
        <v>57</v>
      </c>
      <c r="K22">
        <v>200</v>
      </c>
      <c r="L22">
        <v>75</v>
      </c>
      <c r="M22">
        <v>59</v>
      </c>
      <c r="O22">
        <v>200</v>
      </c>
      <c r="P22">
        <v>75</v>
      </c>
      <c r="Q22">
        <v>55</v>
      </c>
      <c r="S22">
        <v>100</v>
      </c>
      <c r="T22">
        <v>75</v>
      </c>
      <c r="U22">
        <v>55</v>
      </c>
      <c r="W22">
        <v>200</v>
      </c>
      <c r="X22">
        <v>75</v>
      </c>
      <c r="Y22">
        <v>59</v>
      </c>
      <c r="AB22">
        <v>100</v>
      </c>
      <c r="AC22">
        <v>75</v>
      </c>
      <c r="AD22">
        <v>63</v>
      </c>
      <c r="AG22">
        <v>100</v>
      </c>
      <c r="AH22">
        <v>75</v>
      </c>
      <c r="AI22">
        <v>66</v>
      </c>
    </row>
    <row r="23" spans="3:35" x14ac:dyDescent="0.25">
      <c r="C23">
        <v>2</v>
      </c>
      <c r="D23">
        <v>75</v>
      </c>
      <c r="E23">
        <v>74</v>
      </c>
      <c r="G23">
        <v>16</v>
      </c>
      <c r="H23">
        <v>75</v>
      </c>
      <c r="I23">
        <v>70</v>
      </c>
      <c r="K23">
        <v>400</v>
      </c>
      <c r="L23">
        <v>75</v>
      </c>
      <c r="M23">
        <v>69</v>
      </c>
      <c r="O23">
        <v>400</v>
      </c>
      <c r="P23">
        <v>75</v>
      </c>
      <c r="Q23">
        <v>72</v>
      </c>
      <c r="S23">
        <v>200</v>
      </c>
      <c r="T23">
        <v>75</v>
      </c>
      <c r="U23">
        <v>61</v>
      </c>
      <c r="W23">
        <v>400</v>
      </c>
      <c r="X23">
        <v>75</v>
      </c>
      <c r="Y23">
        <v>74</v>
      </c>
      <c r="AB23">
        <v>200</v>
      </c>
      <c r="AC23">
        <v>75</v>
      </c>
      <c r="AD23">
        <v>74</v>
      </c>
      <c r="AG23">
        <v>200</v>
      </c>
      <c r="AH23">
        <v>75</v>
      </c>
      <c r="AI23">
        <v>74</v>
      </c>
    </row>
    <row r="24" spans="3:35" x14ac:dyDescent="0.25">
      <c r="C24">
        <v>0</v>
      </c>
      <c r="D24">
        <v>75</v>
      </c>
      <c r="E24">
        <v>4</v>
      </c>
      <c r="G24">
        <v>0</v>
      </c>
      <c r="H24">
        <v>75</v>
      </c>
      <c r="I24">
        <v>2</v>
      </c>
      <c r="K24">
        <v>0</v>
      </c>
      <c r="L24">
        <v>75</v>
      </c>
      <c r="M24">
        <v>3</v>
      </c>
      <c r="O24">
        <v>0</v>
      </c>
      <c r="P24">
        <v>75</v>
      </c>
      <c r="Q24">
        <v>1</v>
      </c>
      <c r="S24">
        <v>0</v>
      </c>
      <c r="T24">
        <v>75</v>
      </c>
      <c r="U24">
        <v>1</v>
      </c>
      <c r="W24">
        <v>0</v>
      </c>
      <c r="X24">
        <v>75</v>
      </c>
      <c r="Y24">
        <v>1</v>
      </c>
      <c r="AB24">
        <v>0</v>
      </c>
      <c r="AC24">
        <v>75</v>
      </c>
      <c r="AD24">
        <v>1</v>
      </c>
      <c r="AG24">
        <v>0</v>
      </c>
      <c r="AH24">
        <v>75</v>
      </c>
      <c r="AI24">
        <v>1</v>
      </c>
    </row>
    <row r="27" spans="3:35" x14ac:dyDescent="0.25">
      <c r="C27" s="1" t="s">
        <v>74</v>
      </c>
    </row>
    <row r="28" spans="3:35" x14ac:dyDescent="0.25">
      <c r="C28">
        <v>0.125</v>
      </c>
      <c r="D28">
        <v>75</v>
      </c>
      <c r="E28">
        <v>22</v>
      </c>
      <c r="G28">
        <v>3</v>
      </c>
      <c r="H28">
        <v>75</v>
      </c>
      <c r="I28">
        <v>4</v>
      </c>
      <c r="K28">
        <v>31.25</v>
      </c>
      <c r="L28">
        <v>75</v>
      </c>
      <c r="M28">
        <v>11</v>
      </c>
      <c r="O28">
        <v>31.25</v>
      </c>
      <c r="P28">
        <v>75</v>
      </c>
      <c r="Q28">
        <v>7</v>
      </c>
      <c r="S28">
        <v>31.25</v>
      </c>
      <c r="T28">
        <v>75</v>
      </c>
      <c r="U28">
        <v>6</v>
      </c>
      <c r="AB28">
        <v>31.25</v>
      </c>
      <c r="AC28">
        <v>75</v>
      </c>
      <c r="AD28">
        <v>10</v>
      </c>
      <c r="AF28">
        <v>31.25</v>
      </c>
      <c r="AG28">
        <v>75</v>
      </c>
      <c r="AH28">
        <v>5</v>
      </c>
    </row>
    <row r="29" spans="3:35" x14ac:dyDescent="0.25">
      <c r="C29">
        <v>0.25</v>
      </c>
      <c r="D29">
        <v>75</v>
      </c>
      <c r="E29">
        <v>40</v>
      </c>
      <c r="G29">
        <v>6.25</v>
      </c>
      <c r="H29">
        <v>75</v>
      </c>
      <c r="I29">
        <v>8</v>
      </c>
      <c r="K29">
        <v>62.5</v>
      </c>
      <c r="L29">
        <v>75</v>
      </c>
      <c r="M29">
        <v>25</v>
      </c>
      <c r="O29">
        <v>62.5</v>
      </c>
      <c r="P29">
        <v>75</v>
      </c>
      <c r="Q29">
        <v>11</v>
      </c>
      <c r="S29">
        <v>62.5</v>
      </c>
      <c r="T29">
        <v>75</v>
      </c>
      <c r="U29">
        <v>9</v>
      </c>
      <c r="W29">
        <v>31.25</v>
      </c>
      <c r="X29">
        <v>75</v>
      </c>
      <c r="Y29">
        <v>11</v>
      </c>
      <c r="AB29">
        <v>62.5</v>
      </c>
      <c r="AC29">
        <v>75</v>
      </c>
      <c r="AD29">
        <v>17</v>
      </c>
      <c r="AF29">
        <v>62.5</v>
      </c>
      <c r="AG29">
        <v>75</v>
      </c>
      <c r="AH29">
        <v>13</v>
      </c>
    </row>
    <row r="30" spans="3:35" x14ac:dyDescent="0.25">
      <c r="C30">
        <v>0.5</v>
      </c>
      <c r="D30">
        <v>75</v>
      </c>
      <c r="E30">
        <v>61</v>
      </c>
      <c r="G30">
        <v>12.5</v>
      </c>
      <c r="H30">
        <v>75</v>
      </c>
      <c r="I30">
        <v>20</v>
      </c>
      <c r="K30">
        <v>125</v>
      </c>
      <c r="L30">
        <v>75</v>
      </c>
      <c r="M30">
        <v>38</v>
      </c>
      <c r="O30">
        <v>125</v>
      </c>
      <c r="P30">
        <v>75</v>
      </c>
      <c r="Q30">
        <v>24</v>
      </c>
      <c r="S30">
        <v>125</v>
      </c>
      <c r="T30">
        <v>75</v>
      </c>
      <c r="U30">
        <v>18</v>
      </c>
      <c r="W30">
        <v>62.5</v>
      </c>
      <c r="X30">
        <v>75</v>
      </c>
      <c r="Y30">
        <v>17</v>
      </c>
      <c r="AB30">
        <v>125</v>
      </c>
      <c r="AC30">
        <v>75</v>
      </c>
      <c r="AD30">
        <v>30</v>
      </c>
      <c r="AF30">
        <v>125</v>
      </c>
      <c r="AG30">
        <v>75</v>
      </c>
      <c r="AH30">
        <v>25</v>
      </c>
    </row>
    <row r="31" spans="3:35" x14ac:dyDescent="0.25">
      <c r="C31">
        <v>1</v>
      </c>
      <c r="D31">
        <v>75</v>
      </c>
      <c r="E31">
        <v>70</v>
      </c>
      <c r="G31">
        <v>25</v>
      </c>
      <c r="H31">
        <v>75</v>
      </c>
      <c r="I31">
        <v>55</v>
      </c>
      <c r="K31">
        <v>250</v>
      </c>
      <c r="L31">
        <v>75</v>
      </c>
      <c r="M31">
        <v>58</v>
      </c>
      <c r="O31">
        <v>250</v>
      </c>
      <c r="P31">
        <v>75</v>
      </c>
      <c r="Q31">
        <v>46</v>
      </c>
      <c r="S31">
        <v>250</v>
      </c>
      <c r="T31">
        <v>75</v>
      </c>
      <c r="U31">
        <v>45</v>
      </c>
      <c r="W31">
        <v>125</v>
      </c>
      <c r="X31">
        <v>75</v>
      </c>
      <c r="Y31">
        <v>33</v>
      </c>
      <c r="AB31">
        <v>250</v>
      </c>
      <c r="AC31">
        <v>75</v>
      </c>
      <c r="AD31">
        <v>59</v>
      </c>
      <c r="AF31">
        <v>250</v>
      </c>
      <c r="AG31">
        <v>75</v>
      </c>
      <c r="AH31">
        <v>54</v>
      </c>
    </row>
    <row r="32" spans="3:35" x14ac:dyDescent="0.25">
      <c r="C32">
        <v>2</v>
      </c>
      <c r="D32">
        <v>75</v>
      </c>
      <c r="E32">
        <v>75</v>
      </c>
      <c r="G32">
        <v>50</v>
      </c>
      <c r="H32">
        <v>75</v>
      </c>
      <c r="I32">
        <v>64</v>
      </c>
      <c r="K32">
        <v>500</v>
      </c>
      <c r="L32">
        <v>75</v>
      </c>
      <c r="M32">
        <v>65</v>
      </c>
      <c r="O32">
        <v>500</v>
      </c>
      <c r="P32">
        <v>75</v>
      </c>
      <c r="Q32">
        <v>60</v>
      </c>
      <c r="S32">
        <v>500</v>
      </c>
      <c r="T32">
        <v>75</v>
      </c>
      <c r="U32">
        <v>60</v>
      </c>
      <c r="W32">
        <v>250</v>
      </c>
      <c r="X32">
        <v>75</v>
      </c>
      <c r="Y32">
        <v>52</v>
      </c>
      <c r="AB32">
        <v>500</v>
      </c>
      <c r="AC32">
        <v>75</v>
      </c>
      <c r="AD32">
        <v>65</v>
      </c>
      <c r="AF32">
        <v>500</v>
      </c>
      <c r="AG32">
        <v>75</v>
      </c>
      <c r="AH32">
        <v>65</v>
      </c>
    </row>
    <row r="33" spans="3:34" x14ac:dyDescent="0.25">
      <c r="C33">
        <v>0</v>
      </c>
      <c r="D33">
        <v>75</v>
      </c>
      <c r="E33">
        <v>1</v>
      </c>
      <c r="G33">
        <v>100</v>
      </c>
      <c r="H33">
        <v>75</v>
      </c>
      <c r="I33">
        <v>74</v>
      </c>
      <c r="K33">
        <v>1000</v>
      </c>
      <c r="L33">
        <v>75</v>
      </c>
      <c r="M33">
        <v>71</v>
      </c>
      <c r="O33">
        <v>1000</v>
      </c>
      <c r="P33">
        <v>75</v>
      </c>
      <c r="Q33">
        <v>65</v>
      </c>
      <c r="S33">
        <v>1000</v>
      </c>
      <c r="T33">
        <v>75</v>
      </c>
      <c r="U33">
        <v>70</v>
      </c>
      <c r="W33">
        <v>500</v>
      </c>
      <c r="X33">
        <v>75</v>
      </c>
      <c r="Y33">
        <v>65</v>
      </c>
      <c r="AB33">
        <v>1000</v>
      </c>
      <c r="AC33">
        <v>75</v>
      </c>
      <c r="AD33">
        <v>72</v>
      </c>
      <c r="AF33">
        <v>1000</v>
      </c>
      <c r="AG33">
        <v>75</v>
      </c>
      <c r="AH33">
        <v>74</v>
      </c>
    </row>
    <row r="34" spans="3:34" x14ac:dyDescent="0.25">
      <c r="G34">
        <v>0</v>
      </c>
      <c r="H34">
        <v>75</v>
      </c>
      <c r="I34">
        <v>1</v>
      </c>
      <c r="K34">
        <v>0</v>
      </c>
      <c r="L34">
        <v>75</v>
      </c>
      <c r="M34">
        <v>1</v>
      </c>
      <c r="O34">
        <v>0</v>
      </c>
      <c r="P34">
        <v>75</v>
      </c>
      <c r="Q34">
        <v>1</v>
      </c>
      <c r="S34">
        <v>0</v>
      </c>
      <c r="T34">
        <v>75</v>
      </c>
      <c r="U34">
        <v>0</v>
      </c>
      <c r="W34">
        <v>0</v>
      </c>
      <c r="X34">
        <v>75</v>
      </c>
      <c r="Y34">
        <v>2</v>
      </c>
      <c r="AB34">
        <v>0</v>
      </c>
      <c r="AC34">
        <v>75</v>
      </c>
      <c r="AD34">
        <v>0</v>
      </c>
      <c r="AF34">
        <v>0</v>
      </c>
      <c r="AG34">
        <v>75</v>
      </c>
      <c r="AH34">
        <v>0</v>
      </c>
    </row>
    <row r="36" spans="3:34" x14ac:dyDescent="0.25">
      <c r="C36" s="1" t="s">
        <v>16</v>
      </c>
    </row>
    <row r="37" spans="3:34" x14ac:dyDescent="0.25">
      <c r="C37">
        <v>0.1</v>
      </c>
      <c r="D37">
        <v>75</v>
      </c>
      <c r="E37">
        <v>15</v>
      </c>
      <c r="G37">
        <v>0.5</v>
      </c>
      <c r="H37">
        <v>75</v>
      </c>
      <c r="I37">
        <v>6</v>
      </c>
      <c r="K37">
        <v>1.5</v>
      </c>
      <c r="L37">
        <v>75</v>
      </c>
      <c r="M37">
        <v>3</v>
      </c>
      <c r="O37">
        <v>10</v>
      </c>
      <c r="P37">
        <v>75</v>
      </c>
      <c r="Q37">
        <v>10</v>
      </c>
      <c r="S37">
        <v>3.13</v>
      </c>
      <c r="T37">
        <v>75</v>
      </c>
      <c r="U37">
        <v>5</v>
      </c>
      <c r="AF37">
        <v>3</v>
      </c>
      <c r="AG37">
        <v>75</v>
      </c>
      <c r="AH37">
        <v>3</v>
      </c>
    </row>
    <row r="38" spans="3:34" x14ac:dyDescent="0.25">
      <c r="C38">
        <v>0.2</v>
      </c>
      <c r="D38">
        <v>75</v>
      </c>
      <c r="E38">
        <v>30</v>
      </c>
      <c r="G38">
        <v>1</v>
      </c>
      <c r="H38">
        <v>75</v>
      </c>
      <c r="I38">
        <v>10</v>
      </c>
      <c r="K38">
        <v>3</v>
      </c>
      <c r="L38">
        <v>75</v>
      </c>
      <c r="M38">
        <v>5</v>
      </c>
      <c r="O38">
        <v>19</v>
      </c>
      <c r="P38">
        <v>75</v>
      </c>
      <c r="Q38">
        <v>14</v>
      </c>
      <c r="S38">
        <v>6.25</v>
      </c>
      <c r="T38">
        <v>75</v>
      </c>
      <c r="U38">
        <v>9</v>
      </c>
      <c r="X38">
        <v>3</v>
      </c>
      <c r="Y38">
        <v>75</v>
      </c>
      <c r="Z38">
        <v>12</v>
      </c>
      <c r="AB38">
        <v>3</v>
      </c>
      <c r="AC38">
        <v>75</v>
      </c>
      <c r="AD38">
        <v>2</v>
      </c>
      <c r="AF38">
        <v>6.25</v>
      </c>
      <c r="AG38">
        <v>75</v>
      </c>
      <c r="AH38">
        <v>5</v>
      </c>
    </row>
    <row r="39" spans="3:34" x14ac:dyDescent="0.25">
      <c r="C39">
        <v>0.4</v>
      </c>
      <c r="D39">
        <v>75</v>
      </c>
      <c r="E39">
        <v>63</v>
      </c>
      <c r="G39">
        <v>2</v>
      </c>
      <c r="H39">
        <v>75</v>
      </c>
      <c r="I39">
        <v>20</v>
      </c>
      <c r="K39">
        <v>6</v>
      </c>
      <c r="L39">
        <v>75</v>
      </c>
      <c r="M39">
        <v>9</v>
      </c>
      <c r="O39">
        <v>37.5</v>
      </c>
      <c r="P39">
        <v>75</v>
      </c>
      <c r="Q39">
        <v>35</v>
      </c>
      <c r="S39">
        <v>12.5</v>
      </c>
      <c r="T39">
        <v>75</v>
      </c>
      <c r="U39">
        <v>17</v>
      </c>
      <c r="X39">
        <v>6.25</v>
      </c>
      <c r="Y39">
        <v>75</v>
      </c>
      <c r="Z39">
        <v>20</v>
      </c>
      <c r="AB39">
        <v>6.25</v>
      </c>
      <c r="AC39">
        <v>75</v>
      </c>
      <c r="AD39">
        <v>9</v>
      </c>
      <c r="AF39">
        <v>12.5</v>
      </c>
      <c r="AG39">
        <v>75</v>
      </c>
      <c r="AH39">
        <v>11</v>
      </c>
    </row>
    <row r="40" spans="3:34" x14ac:dyDescent="0.25">
      <c r="C40">
        <v>0.8</v>
      </c>
      <c r="D40">
        <v>75</v>
      </c>
      <c r="E40">
        <v>70</v>
      </c>
      <c r="G40">
        <v>4</v>
      </c>
      <c r="H40">
        <v>75</v>
      </c>
      <c r="I40">
        <v>36</v>
      </c>
      <c r="K40">
        <v>12</v>
      </c>
      <c r="L40">
        <v>75</v>
      </c>
      <c r="M40">
        <v>30</v>
      </c>
      <c r="O40">
        <v>75</v>
      </c>
      <c r="P40">
        <v>75</v>
      </c>
      <c r="Q40">
        <v>50</v>
      </c>
      <c r="S40">
        <v>25</v>
      </c>
      <c r="T40">
        <v>75</v>
      </c>
      <c r="U40">
        <v>36</v>
      </c>
      <c r="X40">
        <v>12.5</v>
      </c>
      <c r="Y40">
        <v>75</v>
      </c>
      <c r="Z40">
        <v>38</v>
      </c>
      <c r="AB40">
        <v>12.5</v>
      </c>
      <c r="AC40">
        <v>75</v>
      </c>
      <c r="AD40">
        <v>24</v>
      </c>
      <c r="AF40">
        <v>25</v>
      </c>
      <c r="AG40">
        <v>75</v>
      </c>
      <c r="AH40">
        <v>27</v>
      </c>
    </row>
    <row r="41" spans="3:34" x14ac:dyDescent="0.25">
      <c r="C41">
        <v>1.6</v>
      </c>
      <c r="D41">
        <v>75</v>
      </c>
      <c r="E41">
        <v>74</v>
      </c>
      <c r="G41">
        <v>8</v>
      </c>
      <c r="H41">
        <v>75</v>
      </c>
      <c r="I41">
        <v>65</v>
      </c>
      <c r="K41">
        <v>24</v>
      </c>
      <c r="L41">
        <v>75</v>
      </c>
      <c r="M41">
        <v>50</v>
      </c>
      <c r="O41">
        <v>150</v>
      </c>
      <c r="P41">
        <v>75</v>
      </c>
      <c r="Q41">
        <v>58</v>
      </c>
      <c r="S41">
        <v>50</v>
      </c>
      <c r="T41">
        <v>75</v>
      </c>
      <c r="U41">
        <v>50</v>
      </c>
      <c r="X41">
        <v>25</v>
      </c>
      <c r="Y41">
        <v>75</v>
      </c>
      <c r="Z41">
        <v>60</v>
      </c>
      <c r="AB41">
        <v>25</v>
      </c>
      <c r="AC41">
        <v>75</v>
      </c>
      <c r="AD41">
        <v>51</v>
      </c>
      <c r="AF41">
        <v>50</v>
      </c>
      <c r="AG41">
        <v>75</v>
      </c>
      <c r="AH41">
        <v>50</v>
      </c>
    </row>
    <row r="42" spans="3:34" x14ac:dyDescent="0.25">
      <c r="C42">
        <v>0</v>
      </c>
      <c r="D42">
        <v>75</v>
      </c>
      <c r="E42">
        <v>1</v>
      </c>
      <c r="G42">
        <v>16</v>
      </c>
      <c r="H42">
        <v>75</v>
      </c>
      <c r="I42">
        <v>73</v>
      </c>
      <c r="K42">
        <v>48</v>
      </c>
      <c r="L42">
        <v>75</v>
      </c>
      <c r="M42">
        <v>64</v>
      </c>
      <c r="O42">
        <v>300</v>
      </c>
      <c r="P42">
        <v>75</v>
      </c>
      <c r="Q42">
        <v>70</v>
      </c>
      <c r="S42">
        <v>100</v>
      </c>
      <c r="T42">
        <v>75</v>
      </c>
      <c r="U42">
        <v>61</v>
      </c>
      <c r="X42">
        <v>50</v>
      </c>
      <c r="Y42">
        <v>75</v>
      </c>
      <c r="Z42">
        <v>70</v>
      </c>
      <c r="AB42">
        <v>50</v>
      </c>
      <c r="AC42">
        <v>75</v>
      </c>
      <c r="AD42">
        <v>63</v>
      </c>
      <c r="AF42">
        <v>100</v>
      </c>
      <c r="AG42">
        <v>75</v>
      </c>
      <c r="AH42">
        <v>65</v>
      </c>
    </row>
    <row r="43" spans="3:34" x14ac:dyDescent="0.25">
      <c r="G43">
        <v>0</v>
      </c>
      <c r="H43">
        <v>75</v>
      </c>
      <c r="I43">
        <v>1</v>
      </c>
      <c r="K43">
        <v>0</v>
      </c>
      <c r="L43">
        <v>75</v>
      </c>
      <c r="M43">
        <v>3</v>
      </c>
      <c r="O43">
        <v>0</v>
      </c>
      <c r="P43">
        <v>75</v>
      </c>
      <c r="Q43">
        <v>2</v>
      </c>
      <c r="S43">
        <v>0</v>
      </c>
      <c r="T43">
        <v>75</v>
      </c>
      <c r="U43">
        <v>3</v>
      </c>
      <c r="X43">
        <v>0</v>
      </c>
      <c r="Y43">
        <v>75</v>
      </c>
      <c r="Z43">
        <v>1</v>
      </c>
      <c r="AB43">
        <v>0</v>
      </c>
      <c r="AC43">
        <v>75</v>
      </c>
      <c r="AD43">
        <v>1</v>
      </c>
      <c r="AF43">
        <v>0</v>
      </c>
      <c r="AG43">
        <v>75</v>
      </c>
      <c r="AH43">
        <v>1</v>
      </c>
    </row>
    <row r="45" spans="3:34" x14ac:dyDescent="0.25">
      <c r="D45" s="1" t="s">
        <v>18</v>
      </c>
    </row>
    <row r="46" spans="3:34" x14ac:dyDescent="0.25">
      <c r="C46">
        <v>0.13</v>
      </c>
      <c r="D46">
        <v>75</v>
      </c>
      <c r="E46">
        <v>10</v>
      </c>
      <c r="G46">
        <v>1</v>
      </c>
      <c r="H46">
        <v>75</v>
      </c>
      <c r="I46">
        <v>3</v>
      </c>
      <c r="K46">
        <v>3</v>
      </c>
      <c r="L46">
        <v>75</v>
      </c>
      <c r="M46">
        <v>6</v>
      </c>
      <c r="O46">
        <v>3</v>
      </c>
      <c r="P46">
        <v>75</v>
      </c>
      <c r="Q46">
        <v>8</v>
      </c>
      <c r="S46">
        <v>4</v>
      </c>
      <c r="T46">
        <v>75</v>
      </c>
      <c r="U46">
        <v>5</v>
      </c>
      <c r="X46">
        <v>4</v>
      </c>
      <c r="Y46">
        <v>75</v>
      </c>
      <c r="Z46">
        <v>2</v>
      </c>
      <c r="AB46">
        <v>4</v>
      </c>
      <c r="AC46">
        <v>75</v>
      </c>
      <c r="AD46">
        <v>5</v>
      </c>
      <c r="AF46">
        <v>4</v>
      </c>
      <c r="AG46">
        <v>75</v>
      </c>
      <c r="AH46">
        <v>4</v>
      </c>
    </row>
    <row r="47" spans="3:34" x14ac:dyDescent="0.25">
      <c r="C47">
        <v>0.25</v>
      </c>
      <c r="D47">
        <v>75</v>
      </c>
      <c r="E47">
        <v>19</v>
      </c>
      <c r="G47">
        <v>2</v>
      </c>
      <c r="H47">
        <v>75</v>
      </c>
      <c r="I47">
        <v>5</v>
      </c>
      <c r="K47">
        <v>6</v>
      </c>
      <c r="L47">
        <v>75</v>
      </c>
      <c r="M47">
        <v>8</v>
      </c>
      <c r="O47">
        <v>6</v>
      </c>
      <c r="P47">
        <v>75</v>
      </c>
      <c r="Q47">
        <v>15</v>
      </c>
      <c r="S47">
        <v>8</v>
      </c>
      <c r="T47">
        <v>75</v>
      </c>
      <c r="U47">
        <v>10</v>
      </c>
      <c r="X47">
        <v>8</v>
      </c>
      <c r="Y47">
        <v>75</v>
      </c>
      <c r="Z47">
        <v>3</v>
      </c>
      <c r="AB47">
        <v>8</v>
      </c>
      <c r="AC47">
        <v>75</v>
      </c>
      <c r="AD47">
        <v>8</v>
      </c>
      <c r="AF47">
        <v>8</v>
      </c>
      <c r="AG47">
        <v>75</v>
      </c>
      <c r="AH47">
        <v>9</v>
      </c>
    </row>
    <row r="48" spans="3:34" x14ac:dyDescent="0.25">
      <c r="C48">
        <v>0.5</v>
      </c>
      <c r="D48">
        <v>75</v>
      </c>
      <c r="E48">
        <v>50</v>
      </c>
      <c r="G48">
        <v>4</v>
      </c>
      <c r="H48">
        <v>75</v>
      </c>
      <c r="I48">
        <v>15</v>
      </c>
      <c r="K48">
        <v>12</v>
      </c>
      <c r="L48">
        <v>75</v>
      </c>
      <c r="M48">
        <v>20</v>
      </c>
      <c r="O48">
        <v>12</v>
      </c>
      <c r="P48">
        <v>75</v>
      </c>
      <c r="Q48">
        <v>22</v>
      </c>
      <c r="S48">
        <v>16</v>
      </c>
      <c r="T48">
        <v>75</v>
      </c>
      <c r="U48">
        <v>22</v>
      </c>
      <c r="X48">
        <v>16</v>
      </c>
      <c r="Y48">
        <v>75</v>
      </c>
      <c r="Z48">
        <v>9</v>
      </c>
      <c r="AB48">
        <v>16</v>
      </c>
      <c r="AC48">
        <v>75</v>
      </c>
      <c r="AD48">
        <v>13</v>
      </c>
      <c r="AF48">
        <v>16</v>
      </c>
      <c r="AG48">
        <v>75</v>
      </c>
      <c r="AH48">
        <v>27</v>
      </c>
    </row>
    <row r="49" spans="3:34" x14ac:dyDescent="0.25">
      <c r="C49">
        <v>1</v>
      </c>
      <c r="D49">
        <v>75</v>
      </c>
      <c r="E49">
        <v>63</v>
      </c>
      <c r="G49">
        <v>8</v>
      </c>
      <c r="H49">
        <v>75</v>
      </c>
      <c r="I49">
        <v>42</v>
      </c>
      <c r="K49">
        <v>24</v>
      </c>
      <c r="L49">
        <v>75</v>
      </c>
      <c r="M49">
        <v>41</v>
      </c>
      <c r="O49">
        <v>24</v>
      </c>
      <c r="P49">
        <v>75</v>
      </c>
      <c r="Q49">
        <v>45</v>
      </c>
      <c r="S49">
        <v>32</v>
      </c>
      <c r="T49">
        <v>75</v>
      </c>
      <c r="U49">
        <v>50</v>
      </c>
      <c r="X49">
        <v>32</v>
      </c>
      <c r="Y49">
        <v>75</v>
      </c>
      <c r="Z49">
        <v>15</v>
      </c>
      <c r="AB49">
        <v>32</v>
      </c>
      <c r="AC49">
        <v>75</v>
      </c>
      <c r="AD49">
        <v>21</v>
      </c>
      <c r="AF49">
        <v>32</v>
      </c>
      <c r="AG49">
        <v>75</v>
      </c>
      <c r="AH49">
        <v>46</v>
      </c>
    </row>
    <row r="50" spans="3:34" x14ac:dyDescent="0.25">
      <c r="C50">
        <v>2</v>
      </c>
      <c r="D50">
        <v>75</v>
      </c>
      <c r="E50">
        <v>72</v>
      </c>
      <c r="G50">
        <v>16</v>
      </c>
      <c r="H50">
        <v>75</v>
      </c>
      <c r="I50">
        <v>58</v>
      </c>
      <c r="K50">
        <v>48</v>
      </c>
      <c r="L50">
        <v>75</v>
      </c>
      <c r="M50">
        <v>55</v>
      </c>
      <c r="O50">
        <v>48</v>
      </c>
      <c r="P50">
        <v>75</v>
      </c>
      <c r="Q50">
        <v>53</v>
      </c>
      <c r="S50">
        <v>64</v>
      </c>
      <c r="T50">
        <v>75</v>
      </c>
      <c r="U50">
        <v>58</v>
      </c>
      <c r="X50">
        <v>64</v>
      </c>
      <c r="Y50">
        <v>75</v>
      </c>
      <c r="Z50">
        <v>45</v>
      </c>
      <c r="AB50">
        <v>64</v>
      </c>
      <c r="AC50">
        <v>75</v>
      </c>
      <c r="AD50">
        <v>40</v>
      </c>
      <c r="AF50">
        <v>64</v>
      </c>
      <c r="AG50">
        <v>75</v>
      </c>
      <c r="AH50">
        <v>54</v>
      </c>
    </row>
    <row r="51" spans="3:34" x14ac:dyDescent="0.25">
      <c r="C51">
        <v>4</v>
      </c>
      <c r="D51">
        <v>75</v>
      </c>
      <c r="E51">
        <v>74</v>
      </c>
      <c r="G51">
        <v>32</v>
      </c>
      <c r="H51">
        <v>75</v>
      </c>
      <c r="I51">
        <v>70</v>
      </c>
      <c r="K51">
        <v>96</v>
      </c>
      <c r="L51">
        <v>75</v>
      </c>
      <c r="M51">
        <v>65</v>
      </c>
      <c r="O51">
        <v>96</v>
      </c>
      <c r="P51">
        <v>75</v>
      </c>
      <c r="Q51">
        <v>59</v>
      </c>
      <c r="S51">
        <v>128</v>
      </c>
      <c r="T51">
        <v>75</v>
      </c>
      <c r="U51">
        <v>65</v>
      </c>
      <c r="X51">
        <v>128</v>
      </c>
      <c r="Y51">
        <v>75</v>
      </c>
      <c r="Z51">
        <v>55</v>
      </c>
      <c r="AB51">
        <v>128</v>
      </c>
      <c r="AC51">
        <v>75</v>
      </c>
      <c r="AD51">
        <v>50</v>
      </c>
      <c r="AF51">
        <v>128</v>
      </c>
      <c r="AG51">
        <v>75</v>
      </c>
      <c r="AH51">
        <v>59</v>
      </c>
    </row>
    <row r="52" spans="3:34" x14ac:dyDescent="0.25">
      <c r="C52">
        <v>0</v>
      </c>
      <c r="D52">
        <v>75</v>
      </c>
      <c r="E52">
        <v>1</v>
      </c>
      <c r="G52">
        <v>0</v>
      </c>
      <c r="H52">
        <v>75</v>
      </c>
      <c r="I52">
        <v>1</v>
      </c>
      <c r="K52">
        <v>0</v>
      </c>
      <c r="L52">
        <v>75</v>
      </c>
      <c r="M52">
        <v>1</v>
      </c>
      <c r="O52">
        <v>0</v>
      </c>
      <c r="P52">
        <v>75</v>
      </c>
      <c r="Q52">
        <v>3</v>
      </c>
      <c r="S52">
        <v>0</v>
      </c>
      <c r="T52">
        <v>75</v>
      </c>
      <c r="U52">
        <v>1</v>
      </c>
      <c r="X52">
        <v>256</v>
      </c>
      <c r="Y52">
        <v>75</v>
      </c>
      <c r="Z52">
        <v>62</v>
      </c>
      <c r="AB52">
        <v>256</v>
      </c>
      <c r="AC52">
        <v>75</v>
      </c>
      <c r="AD52">
        <v>57</v>
      </c>
      <c r="AF52">
        <v>0</v>
      </c>
      <c r="AG52">
        <v>75</v>
      </c>
      <c r="AH52">
        <v>1</v>
      </c>
    </row>
    <row r="53" spans="3:34" x14ac:dyDescent="0.25">
      <c r="X53">
        <v>0</v>
      </c>
      <c r="Y53">
        <v>75</v>
      </c>
      <c r="Z53">
        <v>2</v>
      </c>
      <c r="AB53">
        <v>0</v>
      </c>
      <c r="AC53">
        <v>75</v>
      </c>
      <c r="AD53">
        <v>2</v>
      </c>
    </row>
    <row r="54" spans="3:34" x14ac:dyDescent="0.25">
      <c r="C54" s="1" t="s">
        <v>17</v>
      </c>
    </row>
    <row r="55" spans="3:34" x14ac:dyDescent="0.25">
      <c r="C55">
        <v>0.22</v>
      </c>
      <c r="D55">
        <v>75</v>
      </c>
      <c r="E55">
        <v>11</v>
      </c>
      <c r="G55">
        <v>0.5</v>
      </c>
      <c r="H55">
        <v>75</v>
      </c>
      <c r="I55">
        <v>7</v>
      </c>
      <c r="K55">
        <v>2</v>
      </c>
      <c r="L55">
        <v>75</v>
      </c>
      <c r="M55">
        <v>3</v>
      </c>
      <c r="O55">
        <v>2</v>
      </c>
      <c r="P55">
        <v>75</v>
      </c>
      <c r="Q55">
        <v>2</v>
      </c>
      <c r="S55">
        <v>4</v>
      </c>
      <c r="T55">
        <v>75</v>
      </c>
      <c r="U55">
        <v>4</v>
      </c>
      <c r="X55">
        <v>4</v>
      </c>
      <c r="Y55">
        <v>75</v>
      </c>
      <c r="Z55">
        <v>6</v>
      </c>
      <c r="AB55">
        <v>3</v>
      </c>
      <c r="AC55">
        <v>75</v>
      </c>
      <c r="AD55">
        <v>3</v>
      </c>
      <c r="AF55">
        <v>3</v>
      </c>
      <c r="AG55">
        <v>75</v>
      </c>
      <c r="AH55">
        <v>11</v>
      </c>
    </row>
    <row r="56" spans="3:34" x14ac:dyDescent="0.25">
      <c r="C56">
        <v>0.44</v>
      </c>
      <c r="D56">
        <v>75</v>
      </c>
      <c r="E56">
        <v>20</v>
      </c>
      <c r="G56">
        <v>1</v>
      </c>
      <c r="H56">
        <v>75</v>
      </c>
      <c r="I56">
        <v>12</v>
      </c>
      <c r="K56">
        <v>4</v>
      </c>
      <c r="L56">
        <v>75</v>
      </c>
      <c r="M56">
        <v>11</v>
      </c>
      <c r="O56">
        <v>4</v>
      </c>
      <c r="P56">
        <v>75</v>
      </c>
      <c r="Q56">
        <v>6</v>
      </c>
      <c r="S56">
        <v>8</v>
      </c>
      <c r="T56">
        <v>75</v>
      </c>
      <c r="U56">
        <v>7</v>
      </c>
      <c r="X56">
        <v>8</v>
      </c>
      <c r="Y56">
        <v>75</v>
      </c>
      <c r="Z56">
        <v>18</v>
      </c>
      <c r="AB56">
        <v>6</v>
      </c>
      <c r="AC56">
        <v>75</v>
      </c>
      <c r="AD56">
        <v>6</v>
      </c>
      <c r="AF56">
        <v>6</v>
      </c>
      <c r="AG56">
        <v>75</v>
      </c>
      <c r="AH56">
        <v>23</v>
      </c>
    </row>
    <row r="57" spans="3:34" x14ac:dyDescent="0.25">
      <c r="C57">
        <v>0.88</v>
      </c>
      <c r="D57">
        <v>75</v>
      </c>
      <c r="E57">
        <v>55</v>
      </c>
      <c r="G57">
        <v>2</v>
      </c>
      <c r="H57">
        <v>75</v>
      </c>
      <c r="I57">
        <v>24</v>
      </c>
      <c r="K57">
        <v>8</v>
      </c>
      <c r="L57">
        <v>75</v>
      </c>
      <c r="M57">
        <v>30</v>
      </c>
      <c r="O57">
        <v>8</v>
      </c>
      <c r="P57">
        <v>75</v>
      </c>
      <c r="Q57">
        <v>13</v>
      </c>
      <c r="S57">
        <v>16</v>
      </c>
      <c r="T57">
        <v>75</v>
      </c>
      <c r="U57">
        <v>12</v>
      </c>
      <c r="X57">
        <v>16</v>
      </c>
      <c r="Y57">
        <v>75</v>
      </c>
      <c r="Z57">
        <v>32</v>
      </c>
      <c r="AB57">
        <v>12</v>
      </c>
      <c r="AC57">
        <v>75</v>
      </c>
      <c r="AD57">
        <v>16</v>
      </c>
      <c r="AF57">
        <v>12</v>
      </c>
      <c r="AG57">
        <v>75</v>
      </c>
      <c r="AH57">
        <v>40</v>
      </c>
    </row>
    <row r="58" spans="3:34" x14ac:dyDescent="0.25">
      <c r="C58">
        <v>1.75</v>
      </c>
      <c r="D58">
        <v>75</v>
      </c>
      <c r="E58">
        <v>68</v>
      </c>
      <c r="G58">
        <v>4</v>
      </c>
      <c r="H58">
        <v>75</v>
      </c>
      <c r="I58">
        <v>45</v>
      </c>
      <c r="K58">
        <v>16</v>
      </c>
      <c r="L58">
        <v>75</v>
      </c>
      <c r="M58">
        <v>44</v>
      </c>
      <c r="O58">
        <v>16</v>
      </c>
      <c r="P58">
        <v>75</v>
      </c>
      <c r="Q58">
        <v>31</v>
      </c>
      <c r="S58">
        <v>32</v>
      </c>
      <c r="T58">
        <v>75</v>
      </c>
      <c r="U58">
        <v>22</v>
      </c>
      <c r="X58">
        <v>32</v>
      </c>
      <c r="Y58">
        <v>75</v>
      </c>
      <c r="Z58">
        <v>52</v>
      </c>
      <c r="AB58">
        <v>24</v>
      </c>
      <c r="AC58">
        <v>75</v>
      </c>
      <c r="AD58">
        <v>25</v>
      </c>
      <c r="AF58">
        <v>24</v>
      </c>
      <c r="AG58">
        <v>75</v>
      </c>
      <c r="AH58">
        <v>57</v>
      </c>
    </row>
    <row r="59" spans="3:34" x14ac:dyDescent="0.25">
      <c r="C59">
        <v>3.5</v>
      </c>
      <c r="D59">
        <v>75</v>
      </c>
      <c r="E59">
        <v>72</v>
      </c>
      <c r="G59">
        <v>8</v>
      </c>
      <c r="H59">
        <v>75</v>
      </c>
      <c r="I59">
        <v>65</v>
      </c>
      <c r="K59">
        <v>32</v>
      </c>
      <c r="L59">
        <v>75</v>
      </c>
      <c r="M59">
        <v>54</v>
      </c>
      <c r="O59">
        <v>32</v>
      </c>
      <c r="P59">
        <v>75</v>
      </c>
      <c r="Q59">
        <v>52</v>
      </c>
      <c r="S59">
        <v>64</v>
      </c>
      <c r="T59">
        <v>75</v>
      </c>
      <c r="U59">
        <v>44</v>
      </c>
      <c r="X59">
        <v>64</v>
      </c>
      <c r="Y59">
        <v>75</v>
      </c>
      <c r="Z59">
        <v>58</v>
      </c>
      <c r="AB59">
        <v>48</v>
      </c>
      <c r="AC59">
        <v>75</v>
      </c>
      <c r="AD59">
        <v>45</v>
      </c>
      <c r="AF59">
        <v>48</v>
      </c>
      <c r="AG59">
        <v>75</v>
      </c>
      <c r="AH59">
        <v>66</v>
      </c>
    </row>
    <row r="60" spans="3:34" x14ac:dyDescent="0.25">
      <c r="C60">
        <v>7</v>
      </c>
      <c r="D60">
        <v>75</v>
      </c>
      <c r="E60">
        <v>75</v>
      </c>
      <c r="G60">
        <v>16</v>
      </c>
      <c r="H60">
        <v>75</v>
      </c>
      <c r="I60">
        <v>70</v>
      </c>
      <c r="K60">
        <v>64</v>
      </c>
      <c r="L60">
        <v>75</v>
      </c>
      <c r="M60">
        <v>65</v>
      </c>
      <c r="O60">
        <v>0</v>
      </c>
      <c r="P60">
        <v>75</v>
      </c>
      <c r="Q60">
        <v>1</v>
      </c>
      <c r="S60">
        <v>128</v>
      </c>
      <c r="T60">
        <v>75</v>
      </c>
      <c r="U60">
        <v>52</v>
      </c>
      <c r="X60">
        <v>0</v>
      </c>
      <c r="Y60">
        <v>75</v>
      </c>
      <c r="Z60">
        <v>1</v>
      </c>
      <c r="AB60">
        <v>96</v>
      </c>
      <c r="AC60">
        <v>75</v>
      </c>
      <c r="AD60">
        <v>53</v>
      </c>
      <c r="AF60">
        <v>96</v>
      </c>
      <c r="AG60">
        <v>75</v>
      </c>
      <c r="AH60">
        <v>72</v>
      </c>
    </row>
    <row r="61" spans="3:34" x14ac:dyDescent="0.25">
      <c r="C61">
        <v>0</v>
      </c>
      <c r="D61">
        <v>75</v>
      </c>
      <c r="E61">
        <v>0</v>
      </c>
      <c r="G61">
        <v>0</v>
      </c>
      <c r="H61">
        <v>75</v>
      </c>
      <c r="I61">
        <v>2</v>
      </c>
      <c r="K61">
        <v>0</v>
      </c>
      <c r="L61">
        <v>75</v>
      </c>
      <c r="M61">
        <v>2</v>
      </c>
      <c r="S61">
        <v>0</v>
      </c>
      <c r="T61">
        <v>75</v>
      </c>
      <c r="U61">
        <v>1</v>
      </c>
      <c r="AB61">
        <v>192</v>
      </c>
      <c r="AC61">
        <v>75</v>
      </c>
      <c r="AD61">
        <v>60</v>
      </c>
      <c r="AF61">
        <v>192</v>
      </c>
      <c r="AG61">
        <v>75</v>
      </c>
      <c r="AH61">
        <v>75</v>
      </c>
    </row>
    <row r="62" spans="3:34" x14ac:dyDescent="0.25">
      <c r="AB62">
        <v>0</v>
      </c>
      <c r="AC62">
        <v>75</v>
      </c>
      <c r="AD62">
        <v>2</v>
      </c>
      <c r="AF62">
        <v>0</v>
      </c>
      <c r="AG62">
        <v>75</v>
      </c>
      <c r="AH62">
        <v>2</v>
      </c>
    </row>
    <row r="64" spans="3:34" x14ac:dyDescent="0.25">
      <c r="C64" s="1" t="s">
        <v>19</v>
      </c>
    </row>
    <row r="65" spans="3:34" x14ac:dyDescent="0.25">
      <c r="C65">
        <v>0.25</v>
      </c>
      <c r="D65">
        <v>75</v>
      </c>
      <c r="E65">
        <v>20</v>
      </c>
      <c r="G65">
        <v>1.5</v>
      </c>
      <c r="H65">
        <v>75</v>
      </c>
      <c r="I65">
        <v>8</v>
      </c>
      <c r="O65">
        <v>15.5</v>
      </c>
      <c r="P65">
        <v>75</v>
      </c>
      <c r="Q65">
        <v>10</v>
      </c>
      <c r="S65">
        <v>7.75</v>
      </c>
      <c r="T65">
        <v>75</v>
      </c>
      <c r="U65">
        <v>1</v>
      </c>
      <c r="X65">
        <v>7.75</v>
      </c>
      <c r="Y65">
        <v>75</v>
      </c>
      <c r="Z65">
        <v>5</v>
      </c>
      <c r="AB65">
        <v>7.75</v>
      </c>
      <c r="AC65">
        <v>75</v>
      </c>
      <c r="AD65">
        <v>11</v>
      </c>
    </row>
    <row r="66" spans="3:34" x14ac:dyDescent="0.25">
      <c r="C66">
        <v>0.5</v>
      </c>
      <c r="D66">
        <v>75</v>
      </c>
      <c r="E66">
        <v>28</v>
      </c>
      <c r="G66">
        <v>3</v>
      </c>
      <c r="H66">
        <v>75</v>
      </c>
      <c r="I66">
        <v>12</v>
      </c>
      <c r="K66">
        <v>31.25</v>
      </c>
      <c r="L66">
        <v>75</v>
      </c>
      <c r="M66">
        <v>2</v>
      </c>
      <c r="O66">
        <v>31.25</v>
      </c>
      <c r="P66">
        <v>75</v>
      </c>
      <c r="Q66">
        <v>15</v>
      </c>
      <c r="S66">
        <v>15.5</v>
      </c>
      <c r="T66">
        <v>75</v>
      </c>
      <c r="U66">
        <v>4</v>
      </c>
      <c r="X66">
        <v>15.5</v>
      </c>
      <c r="Y66">
        <v>75</v>
      </c>
      <c r="Z66">
        <v>8</v>
      </c>
      <c r="AB66">
        <v>15.5</v>
      </c>
      <c r="AC66">
        <v>75</v>
      </c>
      <c r="AD66">
        <v>14</v>
      </c>
    </row>
    <row r="67" spans="3:34" x14ac:dyDescent="0.25">
      <c r="C67">
        <v>1</v>
      </c>
      <c r="D67">
        <v>75</v>
      </c>
      <c r="E67">
        <v>58</v>
      </c>
      <c r="G67">
        <v>6</v>
      </c>
      <c r="H67">
        <v>75</v>
      </c>
      <c r="I67">
        <v>28</v>
      </c>
      <c r="K67">
        <v>62.5</v>
      </c>
      <c r="L67">
        <v>75</v>
      </c>
      <c r="M67">
        <v>3</v>
      </c>
      <c r="O67">
        <v>62.5</v>
      </c>
      <c r="P67">
        <v>75</v>
      </c>
      <c r="Q67">
        <v>34</v>
      </c>
      <c r="S67">
        <v>31.25</v>
      </c>
      <c r="T67">
        <v>75</v>
      </c>
      <c r="U67">
        <v>6</v>
      </c>
      <c r="X67">
        <v>31.25</v>
      </c>
      <c r="Y67">
        <v>75</v>
      </c>
      <c r="Z67">
        <v>15</v>
      </c>
      <c r="AB67">
        <v>31.25</v>
      </c>
      <c r="AC67">
        <v>75</v>
      </c>
      <c r="AD67">
        <v>31</v>
      </c>
    </row>
    <row r="68" spans="3:34" x14ac:dyDescent="0.25">
      <c r="C68">
        <v>2</v>
      </c>
      <c r="D68">
        <v>75</v>
      </c>
      <c r="E68">
        <v>69</v>
      </c>
      <c r="G68">
        <v>12</v>
      </c>
      <c r="H68">
        <v>75</v>
      </c>
      <c r="I68">
        <v>45</v>
      </c>
      <c r="K68">
        <v>125</v>
      </c>
      <c r="L68">
        <v>75</v>
      </c>
      <c r="M68">
        <v>12</v>
      </c>
      <c r="O68">
        <v>125</v>
      </c>
      <c r="P68">
        <v>75</v>
      </c>
      <c r="Q68">
        <v>50</v>
      </c>
      <c r="S68">
        <v>62.5</v>
      </c>
      <c r="T68">
        <v>75</v>
      </c>
      <c r="U68">
        <v>20</v>
      </c>
      <c r="X68">
        <v>62.5</v>
      </c>
      <c r="Y68">
        <v>75</v>
      </c>
      <c r="Z68">
        <v>33</v>
      </c>
      <c r="AB68">
        <v>62.5</v>
      </c>
      <c r="AC68">
        <v>75</v>
      </c>
      <c r="AD68">
        <v>48</v>
      </c>
    </row>
    <row r="69" spans="3:34" x14ac:dyDescent="0.25">
      <c r="C69">
        <v>4</v>
      </c>
      <c r="D69">
        <v>75</v>
      </c>
      <c r="E69">
        <v>73</v>
      </c>
      <c r="G69">
        <v>24</v>
      </c>
      <c r="H69">
        <v>75</v>
      </c>
      <c r="I69">
        <v>57</v>
      </c>
      <c r="K69">
        <v>250</v>
      </c>
      <c r="L69">
        <v>75</v>
      </c>
      <c r="M69">
        <v>21</v>
      </c>
      <c r="O69">
        <v>250</v>
      </c>
      <c r="P69">
        <v>75</v>
      </c>
      <c r="Q69">
        <v>65</v>
      </c>
      <c r="S69">
        <v>125</v>
      </c>
      <c r="T69">
        <v>75</v>
      </c>
      <c r="U69">
        <v>49</v>
      </c>
      <c r="X69">
        <v>125</v>
      </c>
      <c r="Y69">
        <v>75</v>
      </c>
      <c r="Z69">
        <v>55</v>
      </c>
      <c r="AB69">
        <v>125</v>
      </c>
      <c r="AC69">
        <v>75</v>
      </c>
      <c r="AD69">
        <v>59</v>
      </c>
    </row>
    <row r="70" spans="3:34" x14ac:dyDescent="0.25">
      <c r="C70">
        <v>8</v>
      </c>
      <c r="D70">
        <v>75</v>
      </c>
      <c r="E70">
        <v>75</v>
      </c>
      <c r="G70">
        <v>48</v>
      </c>
      <c r="H70">
        <v>75</v>
      </c>
      <c r="I70">
        <v>70</v>
      </c>
      <c r="K70">
        <v>500</v>
      </c>
      <c r="L70">
        <v>75</v>
      </c>
      <c r="M70">
        <v>45</v>
      </c>
      <c r="O70">
        <v>0</v>
      </c>
      <c r="P70">
        <v>75</v>
      </c>
      <c r="Q70">
        <v>1</v>
      </c>
      <c r="S70">
        <v>250</v>
      </c>
      <c r="T70">
        <v>75</v>
      </c>
      <c r="U70">
        <v>60</v>
      </c>
      <c r="X70">
        <v>250</v>
      </c>
      <c r="Y70">
        <v>75</v>
      </c>
      <c r="Z70">
        <v>70</v>
      </c>
      <c r="AB70">
        <v>250</v>
      </c>
      <c r="AC70">
        <v>75</v>
      </c>
      <c r="AD70">
        <v>72</v>
      </c>
    </row>
    <row r="71" spans="3:34" x14ac:dyDescent="0.25">
      <c r="C71">
        <v>0</v>
      </c>
      <c r="D71">
        <v>75</v>
      </c>
      <c r="E71">
        <v>0</v>
      </c>
      <c r="G71">
        <v>0</v>
      </c>
      <c r="H71">
        <v>75</v>
      </c>
      <c r="I71">
        <v>1</v>
      </c>
      <c r="K71">
        <v>0</v>
      </c>
      <c r="L71">
        <v>75</v>
      </c>
      <c r="M71">
        <v>1</v>
      </c>
      <c r="S71">
        <v>0</v>
      </c>
      <c r="T71">
        <v>75</v>
      </c>
      <c r="U71">
        <v>2</v>
      </c>
      <c r="X71">
        <v>0</v>
      </c>
      <c r="Y71">
        <v>75</v>
      </c>
      <c r="Z71">
        <v>1</v>
      </c>
      <c r="AB71">
        <v>0</v>
      </c>
      <c r="AC71">
        <v>75</v>
      </c>
      <c r="AD71">
        <v>1</v>
      </c>
    </row>
    <row r="74" spans="3:34" x14ac:dyDescent="0.25">
      <c r="C74" s="1" t="s">
        <v>9</v>
      </c>
      <c r="X74">
        <v>15.63</v>
      </c>
      <c r="Y74">
        <v>75</v>
      </c>
      <c r="Z74">
        <v>2</v>
      </c>
      <c r="AB74">
        <v>15.63</v>
      </c>
      <c r="AC74">
        <v>75</v>
      </c>
      <c r="AD74">
        <v>1</v>
      </c>
      <c r="AF74">
        <v>15.63</v>
      </c>
      <c r="AG74">
        <v>75</v>
      </c>
      <c r="AH74">
        <v>5</v>
      </c>
    </row>
    <row r="75" spans="3:34" x14ac:dyDescent="0.25">
      <c r="C75">
        <v>0.25</v>
      </c>
      <c r="D75">
        <v>75</v>
      </c>
      <c r="E75">
        <v>21</v>
      </c>
      <c r="G75">
        <v>1.5</v>
      </c>
      <c r="H75">
        <v>75</v>
      </c>
      <c r="I75">
        <v>6</v>
      </c>
      <c r="K75">
        <v>31.25</v>
      </c>
      <c r="L75">
        <v>75</v>
      </c>
      <c r="M75">
        <v>5</v>
      </c>
      <c r="O75">
        <v>31.25</v>
      </c>
      <c r="P75">
        <v>75</v>
      </c>
      <c r="Q75">
        <v>7</v>
      </c>
      <c r="S75">
        <v>31.25</v>
      </c>
      <c r="T75">
        <v>75</v>
      </c>
      <c r="U75">
        <v>3</v>
      </c>
      <c r="X75">
        <v>31.25</v>
      </c>
      <c r="Y75">
        <v>75</v>
      </c>
      <c r="Z75">
        <v>5</v>
      </c>
      <c r="AB75">
        <v>31.25</v>
      </c>
      <c r="AC75">
        <v>75</v>
      </c>
      <c r="AD75">
        <v>3</v>
      </c>
      <c r="AF75">
        <v>31.25</v>
      </c>
      <c r="AG75">
        <v>75</v>
      </c>
      <c r="AH75">
        <v>8</v>
      </c>
    </row>
    <row r="76" spans="3:34" x14ac:dyDescent="0.25">
      <c r="C76">
        <v>0.5</v>
      </c>
      <c r="D76">
        <v>75</v>
      </c>
      <c r="E76">
        <v>50</v>
      </c>
      <c r="G76">
        <v>3</v>
      </c>
      <c r="H76">
        <v>75</v>
      </c>
      <c r="I76">
        <v>9</v>
      </c>
      <c r="K76">
        <v>62.5</v>
      </c>
      <c r="L76">
        <v>75</v>
      </c>
      <c r="M76">
        <v>12</v>
      </c>
      <c r="O76">
        <v>62.5</v>
      </c>
      <c r="P76">
        <v>75</v>
      </c>
      <c r="Q76">
        <v>18</v>
      </c>
      <c r="S76">
        <v>62.5</v>
      </c>
      <c r="T76">
        <v>75</v>
      </c>
      <c r="U76">
        <v>8</v>
      </c>
      <c r="X76">
        <v>62.5</v>
      </c>
      <c r="Y76">
        <v>75</v>
      </c>
      <c r="Z76">
        <v>13</v>
      </c>
      <c r="AB76">
        <v>62.5</v>
      </c>
      <c r="AC76">
        <v>75</v>
      </c>
      <c r="AD76">
        <v>10</v>
      </c>
      <c r="AF76">
        <v>62.5</v>
      </c>
      <c r="AG76">
        <v>75</v>
      </c>
      <c r="AH76">
        <v>18</v>
      </c>
    </row>
    <row r="77" spans="3:34" x14ac:dyDescent="0.25">
      <c r="C77">
        <v>1</v>
      </c>
      <c r="D77">
        <v>75</v>
      </c>
      <c r="E77">
        <v>64</v>
      </c>
      <c r="G77">
        <v>7.5</v>
      </c>
      <c r="H77">
        <v>75</v>
      </c>
      <c r="I77">
        <v>20</v>
      </c>
      <c r="K77">
        <v>125</v>
      </c>
      <c r="L77">
        <v>75</v>
      </c>
      <c r="M77">
        <v>24</v>
      </c>
      <c r="O77">
        <v>125</v>
      </c>
      <c r="P77">
        <v>75</v>
      </c>
      <c r="Q77">
        <v>34</v>
      </c>
      <c r="S77">
        <v>125</v>
      </c>
      <c r="T77">
        <v>75</v>
      </c>
      <c r="U77">
        <v>20</v>
      </c>
      <c r="X77">
        <v>125</v>
      </c>
      <c r="Y77">
        <v>75</v>
      </c>
      <c r="Z77">
        <v>40</v>
      </c>
      <c r="AB77">
        <v>125</v>
      </c>
      <c r="AC77">
        <v>75</v>
      </c>
      <c r="AD77">
        <v>21</v>
      </c>
      <c r="AF77">
        <v>125</v>
      </c>
      <c r="AG77">
        <v>75</v>
      </c>
      <c r="AH77">
        <v>40</v>
      </c>
    </row>
    <row r="78" spans="3:34" x14ac:dyDescent="0.25">
      <c r="C78">
        <v>2</v>
      </c>
      <c r="D78">
        <v>75</v>
      </c>
      <c r="E78">
        <v>70</v>
      </c>
      <c r="G78">
        <v>15</v>
      </c>
      <c r="H78">
        <v>75</v>
      </c>
      <c r="I78">
        <v>46</v>
      </c>
      <c r="K78">
        <v>250</v>
      </c>
      <c r="L78">
        <v>75</v>
      </c>
      <c r="M78">
        <v>60</v>
      </c>
      <c r="O78">
        <v>250</v>
      </c>
      <c r="P78">
        <v>75</v>
      </c>
      <c r="Q78">
        <v>65</v>
      </c>
      <c r="S78">
        <v>250</v>
      </c>
      <c r="T78">
        <v>75</v>
      </c>
      <c r="U78">
        <v>44</v>
      </c>
      <c r="X78">
        <v>250</v>
      </c>
      <c r="Y78">
        <v>75</v>
      </c>
      <c r="Z78">
        <v>60</v>
      </c>
      <c r="AB78">
        <v>250</v>
      </c>
      <c r="AC78">
        <v>75</v>
      </c>
      <c r="AD78">
        <v>44</v>
      </c>
      <c r="AF78">
        <v>250</v>
      </c>
      <c r="AG78">
        <v>75</v>
      </c>
      <c r="AH78">
        <v>54</v>
      </c>
    </row>
    <row r="79" spans="3:34" x14ac:dyDescent="0.25">
      <c r="C79">
        <v>4</v>
      </c>
      <c r="D79">
        <v>75</v>
      </c>
      <c r="E79">
        <v>74</v>
      </c>
      <c r="G79">
        <v>30</v>
      </c>
      <c r="H79">
        <v>75</v>
      </c>
      <c r="I79">
        <v>54</v>
      </c>
      <c r="K79">
        <v>500</v>
      </c>
      <c r="L79">
        <v>75</v>
      </c>
      <c r="M79">
        <v>73</v>
      </c>
      <c r="O79">
        <v>500</v>
      </c>
      <c r="P79">
        <v>75</v>
      </c>
      <c r="Q79">
        <v>74</v>
      </c>
      <c r="S79">
        <v>500</v>
      </c>
      <c r="T79">
        <v>75</v>
      </c>
      <c r="U79">
        <v>70</v>
      </c>
      <c r="X79">
        <v>500</v>
      </c>
      <c r="Y79">
        <v>75</v>
      </c>
      <c r="Z79">
        <v>72</v>
      </c>
      <c r="AB79">
        <v>500</v>
      </c>
      <c r="AC79">
        <v>75</v>
      </c>
      <c r="AD79">
        <v>64</v>
      </c>
      <c r="AF79">
        <v>500</v>
      </c>
      <c r="AG79">
        <v>75</v>
      </c>
      <c r="AH79">
        <v>64</v>
      </c>
    </row>
    <row r="80" spans="3:34" x14ac:dyDescent="0.25">
      <c r="C80">
        <v>0</v>
      </c>
      <c r="D80">
        <v>75</v>
      </c>
      <c r="E80">
        <v>1</v>
      </c>
      <c r="G80">
        <v>60</v>
      </c>
      <c r="H80">
        <v>75</v>
      </c>
      <c r="I80">
        <v>67</v>
      </c>
      <c r="K80">
        <v>0</v>
      </c>
      <c r="L80">
        <v>75</v>
      </c>
      <c r="M80">
        <v>1</v>
      </c>
      <c r="O80">
        <v>0</v>
      </c>
      <c r="P80">
        <v>75</v>
      </c>
      <c r="Q80">
        <v>1</v>
      </c>
      <c r="S80">
        <v>0</v>
      </c>
      <c r="T80">
        <v>75</v>
      </c>
      <c r="U80">
        <v>2</v>
      </c>
      <c r="X80">
        <v>0</v>
      </c>
      <c r="Y80">
        <v>75</v>
      </c>
      <c r="Z80">
        <v>2</v>
      </c>
      <c r="AB80">
        <v>0</v>
      </c>
      <c r="AC80">
        <v>75</v>
      </c>
      <c r="AD80">
        <v>3</v>
      </c>
      <c r="AF80">
        <v>0</v>
      </c>
      <c r="AG80">
        <v>75</v>
      </c>
      <c r="AH80">
        <v>3</v>
      </c>
    </row>
    <row r="81" spans="7:9" x14ac:dyDescent="0.25">
      <c r="G81">
        <v>0</v>
      </c>
      <c r="H81">
        <v>75</v>
      </c>
      <c r="I81"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W113"/>
  <sheetViews>
    <sheetView zoomScale="90" zoomScaleNormal="90" workbookViewId="0">
      <selection activeCell="I88" sqref="I88"/>
    </sheetView>
  </sheetViews>
  <sheetFormatPr defaultRowHeight="15" x14ac:dyDescent="0.25"/>
  <cols>
    <col min="7" max="7" width="9.140625" customWidth="1"/>
    <col min="263" max="263" width="9.140625" customWidth="1"/>
    <col min="519" max="519" width="9.140625" customWidth="1"/>
    <col min="775" max="775" width="9.140625" customWidth="1"/>
    <col min="1031" max="1031" width="9.140625" customWidth="1"/>
    <col min="1287" max="1287" width="9.140625" customWidth="1"/>
    <col min="1543" max="1543" width="9.140625" customWidth="1"/>
    <col min="1799" max="1799" width="9.140625" customWidth="1"/>
    <col min="2055" max="2055" width="9.140625" customWidth="1"/>
    <col min="2311" max="2311" width="9.140625" customWidth="1"/>
    <col min="2567" max="2567" width="9.140625" customWidth="1"/>
    <col min="2823" max="2823" width="9.140625" customWidth="1"/>
    <col min="3079" max="3079" width="9.140625" customWidth="1"/>
    <col min="3335" max="3335" width="9.140625" customWidth="1"/>
    <col min="3591" max="3591" width="9.140625" customWidth="1"/>
    <col min="3847" max="3847" width="9.140625" customWidth="1"/>
    <col min="4103" max="4103" width="9.140625" customWidth="1"/>
    <col min="4359" max="4359" width="9.140625" customWidth="1"/>
    <col min="4615" max="4615" width="9.140625" customWidth="1"/>
    <col min="4871" max="4871" width="9.140625" customWidth="1"/>
    <col min="5127" max="5127" width="9.140625" customWidth="1"/>
    <col min="5383" max="5383" width="9.140625" customWidth="1"/>
    <col min="5639" max="5639" width="9.140625" customWidth="1"/>
    <col min="5895" max="5895" width="9.140625" customWidth="1"/>
    <col min="6151" max="6151" width="9.140625" customWidth="1"/>
    <col min="6407" max="6407" width="9.140625" customWidth="1"/>
    <col min="6663" max="6663" width="9.140625" customWidth="1"/>
    <col min="6919" max="6919" width="9.140625" customWidth="1"/>
    <col min="7175" max="7175" width="9.140625" customWidth="1"/>
    <col min="7431" max="7431" width="9.140625" customWidth="1"/>
    <col min="7687" max="7687" width="9.140625" customWidth="1"/>
    <col min="7943" max="7943" width="9.140625" customWidth="1"/>
    <col min="8199" max="8199" width="9.140625" customWidth="1"/>
    <col min="8455" max="8455" width="9.140625" customWidth="1"/>
    <col min="8711" max="8711" width="9.140625" customWidth="1"/>
    <col min="8967" max="8967" width="9.140625" customWidth="1"/>
    <col min="9223" max="9223" width="9.140625" customWidth="1"/>
    <col min="9479" max="9479" width="9.140625" customWidth="1"/>
    <col min="9735" max="9735" width="9.140625" customWidth="1"/>
    <col min="9991" max="9991" width="9.140625" customWidth="1"/>
    <col min="10247" max="10247" width="9.140625" customWidth="1"/>
    <col min="10503" max="10503" width="9.140625" customWidth="1"/>
    <col min="10759" max="10759" width="9.140625" customWidth="1"/>
    <col min="11015" max="11015" width="9.140625" customWidth="1"/>
    <col min="11271" max="11271" width="9.140625" customWidth="1"/>
    <col min="11527" max="11527" width="9.140625" customWidth="1"/>
    <col min="11783" max="11783" width="9.140625" customWidth="1"/>
    <col min="12039" max="12039" width="9.140625" customWidth="1"/>
    <col min="12295" max="12295" width="9.140625" customWidth="1"/>
    <col min="12551" max="12551" width="9.140625" customWidth="1"/>
    <col min="12807" max="12807" width="9.140625" customWidth="1"/>
    <col min="13063" max="13063" width="9.140625" customWidth="1"/>
    <col min="13319" max="13319" width="9.140625" customWidth="1"/>
    <col min="13575" max="13575" width="9.140625" customWidth="1"/>
    <col min="13831" max="13831" width="9.140625" customWidth="1"/>
    <col min="14087" max="14087" width="9.140625" customWidth="1"/>
    <col min="14343" max="14343" width="9.140625" customWidth="1"/>
    <col min="14599" max="14599" width="9.140625" customWidth="1"/>
    <col min="14855" max="14855" width="9.140625" customWidth="1"/>
    <col min="15111" max="15111" width="9.140625" customWidth="1"/>
    <col min="15367" max="15367" width="9.140625" customWidth="1"/>
    <col min="15623" max="15623" width="9.140625" customWidth="1"/>
    <col min="15879" max="15879" width="9.140625" customWidth="1"/>
    <col min="16135" max="16135" width="9.140625" customWidth="1"/>
  </cols>
  <sheetData>
    <row r="2" spans="2:49" x14ac:dyDescent="0.25">
      <c r="AA2" s="2" t="s">
        <v>20</v>
      </c>
    </row>
    <row r="3" spans="2:49" x14ac:dyDescent="0.25">
      <c r="D3" t="s">
        <v>21</v>
      </c>
      <c r="J3" t="s">
        <v>22</v>
      </c>
      <c r="N3" t="s">
        <v>23</v>
      </c>
      <c r="P3" t="s">
        <v>24</v>
      </c>
      <c r="T3" t="s">
        <v>25</v>
      </c>
      <c r="U3" t="s">
        <v>26</v>
      </c>
      <c r="V3" t="s">
        <v>27</v>
      </c>
      <c r="AA3" t="s">
        <v>28</v>
      </c>
      <c r="AB3" t="s">
        <v>29</v>
      </c>
    </row>
    <row r="4" spans="2:49" x14ac:dyDescent="0.25">
      <c r="C4" t="s">
        <v>14</v>
      </c>
      <c r="I4" t="s">
        <v>14</v>
      </c>
      <c r="O4" t="s">
        <v>31</v>
      </c>
      <c r="P4" t="s">
        <v>32</v>
      </c>
      <c r="R4" t="s">
        <v>33</v>
      </c>
      <c r="S4" t="s">
        <v>34</v>
      </c>
      <c r="X4" t="s">
        <v>35</v>
      </c>
      <c r="Y4" t="s">
        <v>36</v>
      </c>
      <c r="Z4" t="s">
        <v>37</v>
      </c>
      <c r="AT4" s="1" t="s">
        <v>38</v>
      </c>
    </row>
    <row r="5" spans="2:49" x14ac:dyDescent="0.25">
      <c r="B5">
        <v>1</v>
      </c>
      <c r="C5">
        <v>4</v>
      </c>
      <c r="D5">
        <v>4.5</v>
      </c>
      <c r="E5">
        <v>5</v>
      </c>
      <c r="G5">
        <f t="shared" ref="G5:G14" si="0">AVERAGE(C5:F5)</f>
        <v>4.5</v>
      </c>
      <c r="I5">
        <v>3.5</v>
      </c>
      <c r="L5">
        <f t="shared" ref="L5:L14" si="1">AVERAGE(I5:K5)</f>
        <v>3.5</v>
      </c>
      <c r="N5">
        <f t="shared" ref="N5:N68" si="2">G5+L5</f>
        <v>8</v>
      </c>
      <c r="O5">
        <v>25</v>
      </c>
      <c r="P5">
        <v>24</v>
      </c>
      <c r="Q5">
        <f>P5/30*100</f>
        <v>80</v>
      </c>
      <c r="R5">
        <f>O5/30*100</f>
        <v>83.333333333333343</v>
      </c>
      <c r="T5">
        <v>18</v>
      </c>
      <c r="U5">
        <v>452</v>
      </c>
      <c r="V5">
        <v>46</v>
      </c>
      <c r="W5">
        <f>V5/50*100</f>
        <v>92</v>
      </c>
      <c r="X5">
        <f>U5*(P5/30)*(V5/50)</f>
        <v>332.67200000000003</v>
      </c>
      <c r="Y5">
        <f>LN(X5)/N5</f>
        <v>0.72589462744737132</v>
      </c>
      <c r="Z5">
        <f>LOG(U5)/N5</f>
        <v>0.33189230435142275</v>
      </c>
      <c r="AA5">
        <v>3.9E-2</v>
      </c>
      <c r="AB5">
        <v>18</v>
      </c>
      <c r="AC5" s="3">
        <v>4.5</v>
      </c>
      <c r="AD5">
        <f>(LN(AB5)-LN(AA5))/AC5</f>
        <v>1.3632367534997012</v>
      </c>
      <c r="AG5" t="s">
        <v>20</v>
      </c>
      <c r="AH5" t="s">
        <v>39</v>
      </c>
      <c r="AI5" t="s">
        <v>35</v>
      </c>
      <c r="AJ5" t="s">
        <v>40</v>
      </c>
      <c r="AK5" t="s">
        <v>36</v>
      </c>
      <c r="AN5" t="s">
        <v>41</v>
      </c>
      <c r="AR5" t="s">
        <v>37</v>
      </c>
      <c r="AU5" t="s">
        <v>40</v>
      </c>
      <c r="AV5" t="s">
        <v>42</v>
      </c>
    </row>
    <row r="6" spans="2:49" x14ac:dyDescent="0.25">
      <c r="B6">
        <v>2</v>
      </c>
      <c r="C6">
        <v>3.5</v>
      </c>
      <c r="D6">
        <v>4</v>
      </c>
      <c r="E6">
        <v>5</v>
      </c>
      <c r="G6">
        <f t="shared" si="0"/>
        <v>4.166666666666667</v>
      </c>
      <c r="I6">
        <v>4</v>
      </c>
      <c r="L6">
        <f t="shared" si="1"/>
        <v>4</v>
      </c>
      <c r="N6">
        <f t="shared" si="2"/>
        <v>8.1666666666666679</v>
      </c>
      <c r="O6">
        <v>26</v>
      </c>
      <c r="P6">
        <v>23</v>
      </c>
      <c r="Q6">
        <f t="shared" ref="Q6:Q14" si="3">P6/30*100</f>
        <v>76.666666666666671</v>
      </c>
      <c r="R6">
        <f t="shared" ref="R6:R14" si="4">O6/30*100</f>
        <v>86.666666666666671</v>
      </c>
      <c r="T6">
        <v>18</v>
      </c>
      <c r="U6">
        <v>440</v>
      </c>
      <c r="V6">
        <v>49</v>
      </c>
      <c r="W6">
        <f t="shared" ref="W6:W14" si="5">V6/50*100</f>
        <v>98</v>
      </c>
      <c r="X6">
        <f t="shared" ref="X6:X69" si="6">U6*(P6/30)*(V6/50)</f>
        <v>330.5866666666667</v>
      </c>
      <c r="Y6">
        <f t="shared" ref="Y6:Y69" si="7">LN(X6)/N6</f>
        <v>0.71031047190144259</v>
      </c>
      <c r="Z6">
        <f t="shared" ref="Z6:Z69" si="8">LOG(U6)/N6</f>
        <v>0.3236880828350433</v>
      </c>
      <c r="AA6">
        <v>3.9E-2</v>
      </c>
      <c r="AB6">
        <v>16.3</v>
      </c>
      <c r="AC6" s="3">
        <v>4.5</v>
      </c>
      <c r="AD6">
        <f>(LN(AB6)-LN(AA6))/AC6</f>
        <v>1.3411908312589351</v>
      </c>
      <c r="AF6" t="s">
        <v>30</v>
      </c>
      <c r="AG6">
        <v>1.35</v>
      </c>
      <c r="AH6">
        <v>0.01</v>
      </c>
      <c r="AI6">
        <v>314.95999999999998</v>
      </c>
      <c r="AJ6">
        <v>11.32</v>
      </c>
      <c r="AK6">
        <v>0.67</v>
      </c>
      <c r="AL6" t="s">
        <v>30</v>
      </c>
      <c r="AM6">
        <v>314.95999999999998</v>
      </c>
      <c r="AN6">
        <v>35.6</v>
      </c>
      <c r="AO6" t="s">
        <v>30</v>
      </c>
      <c r="AP6">
        <v>0.67</v>
      </c>
      <c r="AQ6">
        <v>0.03</v>
      </c>
      <c r="AR6">
        <v>0.31</v>
      </c>
      <c r="AS6">
        <v>1.6E-2</v>
      </c>
      <c r="AT6" t="s">
        <v>43</v>
      </c>
      <c r="AU6">
        <v>11.32</v>
      </c>
      <c r="AV6">
        <v>400</v>
      </c>
      <c r="AW6">
        <f>LOG(AV6)/AU6</f>
        <v>0.22986395683109209</v>
      </c>
    </row>
    <row r="7" spans="2:49" x14ac:dyDescent="0.25">
      <c r="B7">
        <v>3</v>
      </c>
      <c r="C7">
        <v>4.5</v>
      </c>
      <c r="D7">
        <v>4</v>
      </c>
      <c r="E7">
        <v>5</v>
      </c>
      <c r="G7">
        <f t="shared" si="0"/>
        <v>4.5</v>
      </c>
      <c r="I7">
        <v>4</v>
      </c>
      <c r="L7">
        <v>3.5</v>
      </c>
      <c r="N7">
        <f t="shared" si="2"/>
        <v>8</v>
      </c>
      <c r="O7">
        <v>30</v>
      </c>
      <c r="P7">
        <v>29</v>
      </c>
      <c r="Q7">
        <f t="shared" si="3"/>
        <v>96.666666666666671</v>
      </c>
      <c r="R7">
        <f t="shared" si="4"/>
        <v>100</v>
      </c>
      <c r="T7">
        <v>17.399999999999999</v>
      </c>
      <c r="U7">
        <v>460</v>
      </c>
      <c r="V7">
        <v>45</v>
      </c>
      <c r="W7">
        <f t="shared" si="5"/>
        <v>90</v>
      </c>
      <c r="X7">
        <f t="shared" si="6"/>
        <v>400.20000000000005</v>
      </c>
      <c r="Y7">
        <f t="shared" si="7"/>
        <v>0.74899555276870411</v>
      </c>
      <c r="Z7">
        <f t="shared" si="8"/>
        <v>0.33284472896019673</v>
      </c>
      <c r="AA7">
        <v>3.7999999999999999E-2</v>
      </c>
      <c r="AB7">
        <v>17.399999999999999</v>
      </c>
      <c r="AC7" s="3">
        <v>4.5</v>
      </c>
      <c r="AD7">
        <f>(LN(AB7)-LN(AA7))/AC7</f>
        <v>1.3614754056613854</v>
      </c>
      <c r="AF7" t="s">
        <v>44</v>
      </c>
      <c r="AG7">
        <v>1.36</v>
      </c>
      <c r="AH7">
        <v>0.03</v>
      </c>
      <c r="AI7">
        <v>288.19</v>
      </c>
      <c r="AJ7">
        <v>11.01</v>
      </c>
      <c r="AK7">
        <v>0.61</v>
      </c>
      <c r="AL7" t="s">
        <v>44</v>
      </c>
      <c r="AM7">
        <v>288.19</v>
      </c>
      <c r="AN7">
        <v>16.25</v>
      </c>
      <c r="AO7" t="s">
        <v>44</v>
      </c>
      <c r="AP7">
        <v>0.61</v>
      </c>
      <c r="AQ7">
        <v>0.04</v>
      </c>
      <c r="AR7">
        <v>0.28000000000000003</v>
      </c>
      <c r="AS7">
        <v>1.9E-2</v>
      </c>
      <c r="AT7" t="s">
        <v>45</v>
      </c>
      <c r="AU7">
        <v>11.01</v>
      </c>
      <c r="AV7">
        <v>385</v>
      </c>
      <c r="AW7">
        <f t="shared" ref="AW7:AW13" si="9">LOG(AV7)/AU7</f>
        <v>0.2348284041333788</v>
      </c>
    </row>
    <row r="8" spans="2:49" x14ac:dyDescent="0.25">
      <c r="B8">
        <v>4</v>
      </c>
      <c r="C8">
        <v>4</v>
      </c>
      <c r="D8">
        <v>5</v>
      </c>
      <c r="E8">
        <v>4</v>
      </c>
      <c r="G8">
        <f t="shared" si="0"/>
        <v>4.333333333333333</v>
      </c>
      <c r="I8">
        <v>4</v>
      </c>
      <c r="L8">
        <f t="shared" si="1"/>
        <v>4</v>
      </c>
      <c r="N8">
        <f t="shared" si="2"/>
        <v>8.3333333333333321</v>
      </c>
      <c r="O8">
        <v>28</v>
      </c>
      <c r="P8">
        <v>27</v>
      </c>
      <c r="Q8">
        <f t="shared" si="3"/>
        <v>90</v>
      </c>
      <c r="R8">
        <f t="shared" si="4"/>
        <v>93.333333333333329</v>
      </c>
      <c r="T8">
        <v>18</v>
      </c>
      <c r="U8">
        <v>445</v>
      </c>
      <c r="V8">
        <v>43</v>
      </c>
      <c r="W8">
        <f t="shared" si="5"/>
        <v>86</v>
      </c>
      <c r="X8">
        <f t="shared" si="6"/>
        <v>344.43</v>
      </c>
      <c r="Y8">
        <f t="shared" si="7"/>
        <v>0.70102690521285982</v>
      </c>
      <c r="Z8">
        <f t="shared" si="8"/>
        <v>0.31780320131771184</v>
      </c>
      <c r="AA8">
        <v>3.9E-2</v>
      </c>
      <c r="AB8">
        <v>16.7</v>
      </c>
      <c r="AC8" s="3">
        <v>4.5</v>
      </c>
      <c r="AD8">
        <f>(LN(AB8)-LN(AA8))/AC8</f>
        <v>1.3465783005056</v>
      </c>
      <c r="AF8" t="s">
        <v>46</v>
      </c>
      <c r="AG8">
        <v>1.01</v>
      </c>
      <c r="AH8">
        <v>0.02</v>
      </c>
      <c r="AI8">
        <v>271.06</v>
      </c>
      <c r="AJ8">
        <v>10.38</v>
      </c>
      <c r="AK8">
        <v>0.57999999999999996</v>
      </c>
      <c r="AL8" t="s">
        <v>46</v>
      </c>
      <c r="AM8">
        <v>271.06</v>
      </c>
      <c r="AN8">
        <v>23</v>
      </c>
      <c r="AO8" t="s">
        <v>46</v>
      </c>
      <c r="AP8">
        <v>0.57999999999999996</v>
      </c>
      <c r="AQ8">
        <v>0.04</v>
      </c>
      <c r="AR8">
        <v>0.27</v>
      </c>
      <c r="AS8">
        <v>2.1999999999999999E-2</v>
      </c>
      <c r="AT8" t="s">
        <v>47</v>
      </c>
      <c r="AU8">
        <v>10.38</v>
      </c>
      <c r="AV8">
        <v>412</v>
      </c>
      <c r="AW8">
        <f t="shared" si="9"/>
        <v>0.25191688015733471</v>
      </c>
    </row>
    <row r="9" spans="2:49" x14ac:dyDescent="0.25">
      <c r="B9">
        <v>5</v>
      </c>
      <c r="C9">
        <v>4.5</v>
      </c>
      <c r="D9">
        <v>4</v>
      </c>
      <c r="E9">
        <v>4</v>
      </c>
      <c r="G9">
        <f t="shared" si="0"/>
        <v>4.166666666666667</v>
      </c>
      <c r="I9">
        <v>4</v>
      </c>
      <c r="L9">
        <f t="shared" si="1"/>
        <v>4</v>
      </c>
      <c r="N9">
        <f t="shared" si="2"/>
        <v>8.1666666666666679</v>
      </c>
      <c r="O9">
        <v>28</v>
      </c>
      <c r="P9">
        <v>22</v>
      </c>
      <c r="Q9">
        <f t="shared" si="3"/>
        <v>73.333333333333329</v>
      </c>
      <c r="R9">
        <f t="shared" si="4"/>
        <v>93.333333333333329</v>
      </c>
      <c r="T9">
        <v>16.899999999999999</v>
      </c>
      <c r="U9">
        <v>450</v>
      </c>
      <c r="V9">
        <v>48</v>
      </c>
      <c r="W9">
        <f t="shared" si="5"/>
        <v>96</v>
      </c>
      <c r="X9">
        <f t="shared" si="6"/>
        <v>316.8</v>
      </c>
      <c r="Y9">
        <f t="shared" si="7"/>
        <v>0.70509436652329838</v>
      </c>
      <c r="Z9">
        <f t="shared" si="8"/>
        <v>0.3248831649520828</v>
      </c>
      <c r="AA9">
        <v>4.1000000000000002E-2</v>
      </c>
      <c r="AB9">
        <v>16.899999999999999</v>
      </c>
      <c r="AC9" s="3">
        <v>4.5</v>
      </c>
      <c r="AD9">
        <f>(LN(AB9)-LN(AA9))/AC9</f>
        <v>1.3381104076015238</v>
      </c>
      <c r="AF9" t="s">
        <v>48</v>
      </c>
      <c r="AG9">
        <v>0.82</v>
      </c>
      <c r="AH9">
        <v>0.12</v>
      </c>
      <c r="AI9">
        <v>172.51</v>
      </c>
      <c r="AJ9">
        <v>12</v>
      </c>
      <c r="AK9">
        <v>0.44</v>
      </c>
      <c r="AL9" t="s">
        <v>48</v>
      </c>
      <c r="AM9">
        <v>193.85</v>
      </c>
      <c r="AN9">
        <v>15.87</v>
      </c>
      <c r="AO9" t="s">
        <v>48</v>
      </c>
      <c r="AP9">
        <v>0.46</v>
      </c>
      <c r="AQ9">
        <v>3.9E-2</v>
      </c>
      <c r="AR9">
        <v>0.22</v>
      </c>
      <c r="AS9">
        <v>1.7000000000000001E-2</v>
      </c>
      <c r="AT9" t="s">
        <v>49</v>
      </c>
      <c r="AU9">
        <v>12</v>
      </c>
      <c r="AV9">
        <v>360</v>
      </c>
      <c r="AW9">
        <f t="shared" si="9"/>
        <v>0.21302520839727393</v>
      </c>
    </row>
    <row r="10" spans="2:49" x14ac:dyDescent="0.25">
      <c r="B10">
        <v>6</v>
      </c>
      <c r="C10">
        <v>4</v>
      </c>
      <c r="D10">
        <v>4</v>
      </c>
      <c r="E10">
        <v>5</v>
      </c>
      <c r="G10">
        <f t="shared" si="0"/>
        <v>4.333333333333333</v>
      </c>
      <c r="I10">
        <v>5</v>
      </c>
      <c r="L10">
        <f t="shared" si="1"/>
        <v>5</v>
      </c>
      <c r="N10">
        <f t="shared" si="2"/>
        <v>9.3333333333333321</v>
      </c>
      <c r="O10">
        <v>28</v>
      </c>
      <c r="P10">
        <v>26</v>
      </c>
      <c r="Q10">
        <f t="shared" si="3"/>
        <v>86.666666666666671</v>
      </c>
      <c r="R10">
        <f t="shared" si="4"/>
        <v>93.333333333333329</v>
      </c>
      <c r="T10">
        <v>18</v>
      </c>
      <c r="U10">
        <v>445</v>
      </c>
      <c r="V10">
        <v>42</v>
      </c>
      <c r="W10">
        <f t="shared" si="5"/>
        <v>84</v>
      </c>
      <c r="X10">
        <f t="shared" si="6"/>
        <v>323.95999999999998</v>
      </c>
      <c r="Y10">
        <f t="shared" si="7"/>
        <v>0.61935214836222752</v>
      </c>
      <c r="Z10">
        <f t="shared" si="8"/>
        <v>0.28375285831938557</v>
      </c>
      <c r="AD10">
        <f>AVERAGE(AD5:AD9)</f>
        <v>1.3501183397054288</v>
      </c>
      <c r="AF10" t="s">
        <v>50</v>
      </c>
      <c r="AG10">
        <v>1.03</v>
      </c>
      <c r="AH10">
        <v>0.01</v>
      </c>
      <c r="AI10">
        <v>193.85</v>
      </c>
      <c r="AJ10">
        <v>13.45</v>
      </c>
      <c r="AK10">
        <v>0.46</v>
      </c>
      <c r="AL10" t="s">
        <v>50</v>
      </c>
      <c r="AM10">
        <v>172.51</v>
      </c>
      <c r="AN10">
        <v>30</v>
      </c>
      <c r="AO10" t="s">
        <v>50</v>
      </c>
      <c r="AP10">
        <v>0.44</v>
      </c>
      <c r="AQ10">
        <v>3.9E-2</v>
      </c>
      <c r="AR10">
        <v>0.22</v>
      </c>
      <c r="AS10">
        <v>1.6E-2</v>
      </c>
      <c r="AT10" t="s">
        <v>51</v>
      </c>
      <c r="AU10">
        <v>13.45</v>
      </c>
      <c r="AV10">
        <v>307</v>
      </c>
      <c r="AW10">
        <f t="shared" si="9"/>
        <v>0.18491735133659382</v>
      </c>
    </row>
    <row r="11" spans="2:49" x14ac:dyDescent="0.25">
      <c r="B11">
        <v>7</v>
      </c>
      <c r="C11">
        <v>4</v>
      </c>
      <c r="D11">
        <v>4</v>
      </c>
      <c r="E11">
        <v>4</v>
      </c>
      <c r="G11">
        <f t="shared" si="0"/>
        <v>4</v>
      </c>
      <c r="I11">
        <v>4</v>
      </c>
      <c r="L11">
        <f t="shared" si="1"/>
        <v>4</v>
      </c>
      <c r="N11">
        <f t="shared" si="2"/>
        <v>8</v>
      </c>
      <c r="O11">
        <v>27</v>
      </c>
      <c r="P11">
        <v>26</v>
      </c>
      <c r="Q11">
        <f t="shared" si="3"/>
        <v>86.666666666666671</v>
      </c>
      <c r="R11">
        <f t="shared" si="4"/>
        <v>90</v>
      </c>
      <c r="T11">
        <v>20</v>
      </c>
      <c r="U11">
        <v>460</v>
      </c>
      <c r="V11">
        <v>44</v>
      </c>
      <c r="W11">
        <f t="shared" si="5"/>
        <v>88</v>
      </c>
      <c r="X11">
        <f t="shared" si="6"/>
        <v>350.82666666666671</v>
      </c>
      <c r="Y11">
        <f t="shared" si="7"/>
        <v>0.73253653429157284</v>
      </c>
      <c r="Z11">
        <f t="shared" si="8"/>
        <v>0.33284472896019673</v>
      </c>
      <c r="AD11">
        <f>STDEV(AD5:AD10,AD5:AD9)</f>
        <v>1.036820568484477E-2</v>
      </c>
      <c r="AF11" t="s">
        <v>52</v>
      </c>
      <c r="AG11">
        <v>0.9</v>
      </c>
      <c r="AH11">
        <v>0.04</v>
      </c>
      <c r="AI11">
        <v>132.07</v>
      </c>
      <c r="AJ11">
        <v>9.27</v>
      </c>
      <c r="AK11">
        <v>0.36</v>
      </c>
      <c r="AL11" t="s">
        <v>52</v>
      </c>
      <c r="AM11">
        <v>132.07</v>
      </c>
      <c r="AN11">
        <v>19.899999999999999</v>
      </c>
      <c r="AO11" t="s">
        <v>52</v>
      </c>
      <c r="AP11">
        <v>0.36</v>
      </c>
      <c r="AQ11">
        <v>3.6999999999999998E-2</v>
      </c>
      <c r="AR11">
        <v>0.18</v>
      </c>
      <c r="AS11">
        <v>1.7000000000000001E-2</v>
      </c>
      <c r="AT11" t="s">
        <v>53</v>
      </c>
      <c r="AU11">
        <v>9.27</v>
      </c>
      <c r="AV11">
        <v>443</v>
      </c>
      <c r="AW11">
        <f t="shared" si="9"/>
        <v>0.28548044511575726</v>
      </c>
    </row>
    <row r="12" spans="2:49" x14ac:dyDescent="0.25">
      <c r="B12">
        <v>8</v>
      </c>
      <c r="C12">
        <v>3.5</v>
      </c>
      <c r="D12">
        <v>4</v>
      </c>
      <c r="E12">
        <v>5</v>
      </c>
      <c r="G12">
        <f t="shared" si="0"/>
        <v>4.166666666666667</v>
      </c>
      <c r="I12">
        <v>4</v>
      </c>
      <c r="L12">
        <f t="shared" si="1"/>
        <v>4</v>
      </c>
      <c r="N12">
        <f t="shared" si="2"/>
        <v>8.1666666666666679</v>
      </c>
      <c r="O12">
        <v>27</v>
      </c>
      <c r="P12">
        <v>25</v>
      </c>
      <c r="Q12">
        <f t="shared" si="3"/>
        <v>83.333333333333343</v>
      </c>
      <c r="R12">
        <f t="shared" si="4"/>
        <v>90</v>
      </c>
      <c r="T12">
        <v>16.399999999999999</v>
      </c>
      <c r="U12">
        <v>453</v>
      </c>
      <c r="V12">
        <v>40</v>
      </c>
      <c r="W12">
        <f t="shared" si="5"/>
        <v>80</v>
      </c>
      <c r="X12">
        <f t="shared" si="6"/>
        <v>302</v>
      </c>
      <c r="Y12">
        <f t="shared" si="7"/>
        <v>0.69923596131120846</v>
      </c>
      <c r="Z12">
        <f t="shared" si="8"/>
        <v>0.32523651453218344</v>
      </c>
      <c r="AT12" t="s">
        <v>54</v>
      </c>
      <c r="AU12">
        <v>10.02</v>
      </c>
      <c r="AV12">
        <v>435</v>
      </c>
      <c r="AW12">
        <f t="shared" si="9"/>
        <v>0.26332228113319733</v>
      </c>
    </row>
    <row r="13" spans="2:49" x14ac:dyDescent="0.25">
      <c r="B13">
        <v>9</v>
      </c>
      <c r="C13">
        <v>4</v>
      </c>
      <c r="D13">
        <v>3</v>
      </c>
      <c r="E13">
        <v>4</v>
      </c>
      <c r="G13">
        <f t="shared" si="0"/>
        <v>3.6666666666666665</v>
      </c>
      <c r="I13">
        <v>4</v>
      </c>
      <c r="L13">
        <f t="shared" si="1"/>
        <v>4</v>
      </c>
      <c r="N13">
        <f t="shared" si="2"/>
        <v>7.6666666666666661</v>
      </c>
      <c r="O13">
        <v>28</v>
      </c>
      <c r="P13">
        <v>24</v>
      </c>
      <c r="Q13">
        <f t="shared" si="3"/>
        <v>80</v>
      </c>
      <c r="R13">
        <f t="shared" si="4"/>
        <v>93.333333333333329</v>
      </c>
      <c r="T13">
        <v>16.899999999999999</v>
      </c>
      <c r="U13">
        <v>460</v>
      </c>
      <c r="V13">
        <v>44</v>
      </c>
      <c r="W13">
        <f t="shared" si="5"/>
        <v>88</v>
      </c>
      <c r="X13">
        <f t="shared" si="6"/>
        <v>323.83999999999997</v>
      </c>
      <c r="Y13">
        <f t="shared" si="7"/>
        <v>0.75394559565118002</v>
      </c>
      <c r="Z13">
        <f t="shared" si="8"/>
        <v>0.34731623891498792</v>
      </c>
      <c r="AC13" t="e">
        <f>SUM(#REF!)</f>
        <v>#REF!</v>
      </c>
      <c r="AT13" t="s">
        <v>55</v>
      </c>
      <c r="AU13">
        <v>12.68</v>
      </c>
      <c r="AV13">
        <v>362</v>
      </c>
      <c r="AW13">
        <f t="shared" si="9"/>
        <v>0.20179089672974493</v>
      </c>
    </row>
    <row r="14" spans="2:49" ht="15.75" thickBot="1" x14ac:dyDescent="0.3">
      <c r="B14">
        <v>10</v>
      </c>
      <c r="C14">
        <v>4</v>
      </c>
      <c r="D14">
        <v>4.5</v>
      </c>
      <c r="E14">
        <v>4.5</v>
      </c>
      <c r="G14">
        <f t="shared" si="0"/>
        <v>4.333333333333333</v>
      </c>
      <c r="I14">
        <v>4</v>
      </c>
      <c r="L14">
        <f t="shared" si="1"/>
        <v>4</v>
      </c>
      <c r="N14">
        <f t="shared" si="2"/>
        <v>8.3333333333333321</v>
      </c>
      <c r="O14">
        <v>27</v>
      </c>
      <c r="P14">
        <v>26</v>
      </c>
      <c r="Q14">
        <f t="shared" si="3"/>
        <v>86.666666666666671</v>
      </c>
      <c r="R14">
        <f t="shared" si="4"/>
        <v>90</v>
      </c>
      <c r="T14">
        <v>18</v>
      </c>
      <c r="U14">
        <v>435</v>
      </c>
      <c r="V14">
        <v>44</v>
      </c>
      <c r="W14">
        <f t="shared" si="5"/>
        <v>88</v>
      </c>
      <c r="X14">
        <f t="shared" si="6"/>
        <v>331.76</v>
      </c>
      <c r="Y14">
        <f t="shared" si="7"/>
        <v>0.69652941791257517</v>
      </c>
      <c r="Z14">
        <f t="shared" si="8"/>
        <v>0.31661871083455656</v>
      </c>
      <c r="AO14" t="s">
        <v>50</v>
      </c>
      <c r="AP14">
        <v>0.44</v>
      </c>
    </row>
    <row r="15" spans="2:49" ht="15.75" thickBot="1" x14ac:dyDescent="0.3">
      <c r="G15">
        <f>_xlfn.STDEV.S(G5:G14)</f>
        <v>0.24907235301622099</v>
      </c>
      <c r="L15">
        <f>_xlfn.STDEV.S(L5:L14)</f>
        <v>0.40824829046386302</v>
      </c>
      <c r="N15">
        <f>_xlfn.STDEV.S(N5:N14)</f>
        <v>0.43779751788545623</v>
      </c>
      <c r="Q15">
        <f>_xlfn.STDEV.S(Q5:Q14)</f>
        <v>6.8132043185581761</v>
      </c>
      <c r="R15">
        <f>_xlfn.STDEV.S(R5:R14)</f>
        <v>4.4996570514036822</v>
      </c>
      <c r="T15">
        <f>_xlfn.STDEV.S(T5:T14)</f>
        <v>0.98680179254892864</v>
      </c>
      <c r="U15">
        <f>_xlfn.STDEV.S(U5:U14)</f>
        <v>8.7432513657360005</v>
      </c>
      <c r="W15">
        <f>_xlfn.STDEV.S(W5:W14)</f>
        <v>5.3541261347363367</v>
      </c>
      <c r="X15" s="3">
        <f>_xlfn.STDEV.S(X5:X14)</f>
        <v>26.431261244365583</v>
      </c>
      <c r="Y15" s="3">
        <f>_xlfn.STDEV.S(Y5:Y14)</f>
        <v>3.7751269075514404E-2</v>
      </c>
      <c r="Z15" s="3">
        <f>_xlfn.STDEV.S(Z5:Z14)</f>
        <v>1.6588293117602272E-2</v>
      </c>
      <c r="AT15" s="4"/>
    </row>
    <row r="16" spans="2:49" ht="15.75" thickBot="1" x14ac:dyDescent="0.3">
      <c r="C16" t="s">
        <v>13</v>
      </c>
      <c r="I16" t="s">
        <v>13</v>
      </c>
      <c r="X16">
        <f t="shared" si="6"/>
        <v>0</v>
      </c>
      <c r="AE16" t="s">
        <v>43</v>
      </c>
      <c r="AF16">
        <v>0.95773754316570714</v>
      </c>
      <c r="AT16" s="5"/>
    </row>
    <row r="17" spans="2:47" ht="15.75" thickBot="1" x14ac:dyDescent="0.3">
      <c r="B17">
        <v>1</v>
      </c>
      <c r="C17">
        <v>5.5</v>
      </c>
      <c r="D17">
        <v>4</v>
      </c>
      <c r="E17">
        <v>5.5</v>
      </c>
      <c r="G17">
        <f t="shared" ref="G17:G26" si="10">AVERAGE(C17:F17)</f>
        <v>5</v>
      </c>
      <c r="I17">
        <v>4.5</v>
      </c>
      <c r="L17">
        <f t="shared" ref="L17:L26" si="11">AVERAGE(I17:K17)</f>
        <v>4.5</v>
      </c>
      <c r="N17">
        <f t="shared" si="2"/>
        <v>9.5</v>
      </c>
      <c r="O17">
        <v>26</v>
      </c>
      <c r="P17">
        <v>23</v>
      </c>
      <c r="Q17">
        <f>P17/30*100</f>
        <v>76.666666666666671</v>
      </c>
      <c r="R17">
        <f t="shared" ref="R17:R26" si="12">O17/30*100</f>
        <v>86.666666666666671</v>
      </c>
      <c r="T17">
        <v>16.5</v>
      </c>
      <c r="U17">
        <v>398</v>
      </c>
      <c r="V17">
        <v>41</v>
      </c>
      <c r="W17">
        <f>V17/50*100</f>
        <v>82</v>
      </c>
      <c r="X17">
        <f t="shared" si="6"/>
        <v>250.20933333333332</v>
      </c>
      <c r="Y17">
        <f t="shared" si="7"/>
        <v>0.58129451587658887</v>
      </c>
      <c r="Z17">
        <f t="shared" si="8"/>
        <v>0.27367190232354605</v>
      </c>
      <c r="AA17">
        <v>4.1000000000000002E-2</v>
      </c>
      <c r="AB17">
        <v>16.5</v>
      </c>
      <c r="AC17" s="3">
        <v>4.5</v>
      </c>
      <c r="AD17">
        <f>(LN(AB17)-LN(AA17))/AC17</f>
        <v>1.332787465152081</v>
      </c>
      <c r="AE17" t="s">
        <v>45</v>
      </c>
      <c r="AF17">
        <v>1.0181269797176207</v>
      </c>
      <c r="AS17" s="1" t="s">
        <v>56</v>
      </c>
      <c r="AT17" s="5"/>
    </row>
    <row r="18" spans="2:47" x14ac:dyDescent="0.25">
      <c r="B18">
        <v>2</v>
      </c>
      <c r="C18">
        <v>5</v>
      </c>
      <c r="D18">
        <v>4.5</v>
      </c>
      <c r="E18">
        <v>5</v>
      </c>
      <c r="G18">
        <f t="shared" si="10"/>
        <v>4.833333333333333</v>
      </c>
      <c r="I18">
        <v>5</v>
      </c>
      <c r="L18">
        <f t="shared" si="11"/>
        <v>5</v>
      </c>
      <c r="N18">
        <f t="shared" si="2"/>
        <v>9.8333333333333321</v>
      </c>
      <c r="O18">
        <v>27</v>
      </c>
      <c r="P18">
        <v>25</v>
      </c>
      <c r="Q18">
        <f t="shared" ref="Q18:Q26" si="13">P18/30*100</f>
        <v>83.333333333333343</v>
      </c>
      <c r="R18">
        <f t="shared" si="12"/>
        <v>90</v>
      </c>
      <c r="T18">
        <v>17</v>
      </c>
      <c r="U18">
        <v>390</v>
      </c>
      <c r="V18">
        <v>39</v>
      </c>
      <c r="W18">
        <f t="shared" ref="W18:W26" si="14">V18/50*100</f>
        <v>78</v>
      </c>
      <c r="X18">
        <f t="shared" si="6"/>
        <v>253.5</v>
      </c>
      <c r="Y18">
        <f t="shared" si="7"/>
        <v>0.56291835488453279</v>
      </c>
      <c r="Z18">
        <f t="shared" si="8"/>
        <v>0.26349809562981352</v>
      </c>
      <c r="AA18">
        <v>3.4000000000000002E-2</v>
      </c>
      <c r="AB18">
        <v>18</v>
      </c>
      <c r="AC18" s="3">
        <v>4.5</v>
      </c>
      <c r="AD18">
        <f>(LN(AB18)-LN(AA18))/AC18</f>
        <v>1.3937258916138089</v>
      </c>
      <c r="AE18" t="s">
        <v>47</v>
      </c>
      <c r="AF18">
        <v>1.0612863114915911</v>
      </c>
      <c r="AS18" t="s">
        <v>57</v>
      </c>
      <c r="AT18" t="s">
        <v>37</v>
      </c>
      <c r="AU18" t="s">
        <v>58</v>
      </c>
    </row>
    <row r="19" spans="2:47" x14ac:dyDescent="0.25">
      <c r="B19">
        <v>3</v>
      </c>
      <c r="C19">
        <v>5</v>
      </c>
      <c r="D19">
        <v>6</v>
      </c>
      <c r="E19">
        <v>5</v>
      </c>
      <c r="G19">
        <f t="shared" si="10"/>
        <v>5.333333333333333</v>
      </c>
      <c r="I19">
        <v>6</v>
      </c>
      <c r="L19">
        <f t="shared" si="11"/>
        <v>6</v>
      </c>
      <c r="N19">
        <f t="shared" si="2"/>
        <v>11.333333333333332</v>
      </c>
      <c r="O19">
        <v>26</v>
      </c>
      <c r="P19">
        <v>23</v>
      </c>
      <c r="Q19">
        <f t="shared" si="13"/>
        <v>76.666666666666671</v>
      </c>
      <c r="R19">
        <f t="shared" si="12"/>
        <v>86.666666666666671</v>
      </c>
      <c r="T19">
        <v>16</v>
      </c>
      <c r="U19">
        <v>375</v>
      </c>
      <c r="V19">
        <v>43</v>
      </c>
      <c r="W19">
        <f t="shared" si="14"/>
        <v>86</v>
      </c>
      <c r="X19">
        <f t="shared" si="6"/>
        <v>247.25</v>
      </c>
      <c r="Y19">
        <f t="shared" si="7"/>
        <v>0.48621176210319023</v>
      </c>
      <c r="Z19">
        <f t="shared" si="8"/>
        <v>0.22712040597597521</v>
      </c>
      <c r="AA19">
        <v>4.1000000000000002E-2</v>
      </c>
      <c r="AB19">
        <v>16</v>
      </c>
      <c r="AC19" s="3">
        <v>4.5</v>
      </c>
      <c r="AD19">
        <f>(LN(AB19)-LN(AA19))/AC19</f>
        <v>1.3259493187816913</v>
      </c>
      <c r="AE19" t="s">
        <v>49</v>
      </c>
      <c r="AF19">
        <v>0.91300000000000003</v>
      </c>
      <c r="AS19">
        <v>0.55000000000000004</v>
      </c>
      <c r="AT19">
        <v>0.28999999999999998</v>
      </c>
      <c r="AU19">
        <v>1.4628502932768539</v>
      </c>
    </row>
    <row r="20" spans="2:47" x14ac:dyDescent="0.25">
      <c r="B20">
        <v>4</v>
      </c>
      <c r="C20">
        <v>6</v>
      </c>
      <c r="D20">
        <v>5</v>
      </c>
      <c r="E20">
        <v>6</v>
      </c>
      <c r="G20">
        <f t="shared" si="10"/>
        <v>5.666666666666667</v>
      </c>
      <c r="I20">
        <v>5</v>
      </c>
      <c r="L20">
        <v>7</v>
      </c>
      <c r="N20">
        <f t="shared" si="2"/>
        <v>12.666666666666668</v>
      </c>
      <c r="O20">
        <v>26</v>
      </c>
      <c r="P20">
        <v>24</v>
      </c>
      <c r="Q20">
        <f t="shared" si="13"/>
        <v>80</v>
      </c>
      <c r="R20">
        <f t="shared" si="12"/>
        <v>86.666666666666671</v>
      </c>
      <c r="T20">
        <v>16</v>
      </c>
      <c r="U20">
        <v>400</v>
      </c>
      <c r="V20">
        <v>35</v>
      </c>
      <c r="W20">
        <f t="shared" si="14"/>
        <v>70</v>
      </c>
      <c r="X20">
        <f t="shared" si="6"/>
        <v>224</v>
      </c>
      <c r="Y20">
        <f t="shared" si="7"/>
        <v>0.42723521462013464</v>
      </c>
      <c r="Z20">
        <f t="shared" si="8"/>
        <v>0.20542578878904966</v>
      </c>
      <c r="AA20">
        <v>3.5000000000000003E-2</v>
      </c>
      <c r="AB20">
        <v>16</v>
      </c>
      <c r="AC20" s="3">
        <v>4.5</v>
      </c>
      <c r="AD20">
        <f>(LN(AB20)-LN(AA20))/AC20</f>
        <v>1.3611102088294453</v>
      </c>
      <c r="AE20" t="s">
        <v>51</v>
      </c>
      <c r="AF20">
        <v>0.83896537616453748</v>
      </c>
      <c r="AS20">
        <v>0.49</v>
      </c>
      <c r="AT20">
        <v>0.26</v>
      </c>
      <c r="AU20">
        <v>1.2027808717640376</v>
      </c>
    </row>
    <row r="21" spans="2:47" x14ac:dyDescent="0.25">
      <c r="B21">
        <v>5</v>
      </c>
      <c r="C21">
        <v>5</v>
      </c>
      <c r="D21">
        <v>5.5</v>
      </c>
      <c r="E21">
        <v>5</v>
      </c>
      <c r="G21">
        <f t="shared" si="10"/>
        <v>5.166666666666667</v>
      </c>
      <c r="I21">
        <v>4</v>
      </c>
      <c r="L21">
        <f t="shared" si="11"/>
        <v>4</v>
      </c>
      <c r="N21">
        <f t="shared" si="2"/>
        <v>9.1666666666666679</v>
      </c>
      <c r="O21">
        <v>25</v>
      </c>
      <c r="P21">
        <v>23</v>
      </c>
      <c r="Q21">
        <f t="shared" si="13"/>
        <v>76.666666666666671</v>
      </c>
      <c r="R21">
        <f t="shared" si="12"/>
        <v>83.333333333333343</v>
      </c>
      <c r="T21">
        <v>16.600000000000001</v>
      </c>
      <c r="U21">
        <v>398</v>
      </c>
      <c r="V21">
        <v>38</v>
      </c>
      <c r="W21">
        <f t="shared" si="14"/>
        <v>76</v>
      </c>
      <c r="X21">
        <f t="shared" si="6"/>
        <v>231.90133333333333</v>
      </c>
      <c r="Y21">
        <f t="shared" si="7"/>
        <v>0.59414312660178226</v>
      </c>
      <c r="Z21">
        <f t="shared" si="8"/>
        <v>0.28362360786258406</v>
      </c>
      <c r="AA21">
        <v>3.5999999999999997E-2</v>
      </c>
      <c r="AB21">
        <v>16.600000000000001</v>
      </c>
      <c r="AC21" s="3">
        <v>4.5</v>
      </c>
      <c r="AD21">
        <f>(LN(AB21)-LN(AA21))/AC21</f>
        <v>1.3630308968641165</v>
      </c>
      <c r="AE21" t="s">
        <v>53</v>
      </c>
      <c r="AF21">
        <v>1.4628502932768539</v>
      </c>
      <c r="AS21">
        <v>0.46</v>
      </c>
      <c r="AT21">
        <v>0.25</v>
      </c>
      <c r="AU21">
        <v>1.0612863114915911</v>
      </c>
    </row>
    <row r="22" spans="2:47" x14ac:dyDescent="0.25">
      <c r="B22">
        <v>6</v>
      </c>
      <c r="C22">
        <v>6</v>
      </c>
      <c r="D22">
        <v>5.5</v>
      </c>
      <c r="E22">
        <v>6</v>
      </c>
      <c r="G22">
        <f t="shared" si="10"/>
        <v>5.833333333333333</v>
      </c>
      <c r="I22">
        <v>4.5</v>
      </c>
      <c r="L22">
        <f t="shared" si="11"/>
        <v>4.5</v>
      </c>
      <c r="N22">
        <f t="shared" si="2"/>
        <v>10.333333333333332</v>
      </c>
      <c r="O22">
        <v>26</v>
      </c>
      <c r="P22">
        <v>24</v>
      </c>
      <c r="Q22">
        <f t="shared" si="13"/>
        <v>80</v>
      </c>
      <c r="R22">
        <f t="shared" si="12"/>
        <v>86.666666666666671</v>
      </c>
      <c r="T22">
        <v>16.5</v>
      </c>
      <c r="U22">
        <v>380</v>
      </c>
      <c r="V22">
        <v>43</v>
      </c>
      <c r="W22">
        <f t="shared" si="14"/>
        <v>86</v>
      </c>
      <c r="X22">
        <f t="shared" si="6"/>
        <v>261.44</v>
      </c>
      <c r="Y22">
        <f t="shared" si="7"/>
        <v>0.5386649817746747</v>
      </c>
      <c r="Z22">
        <f t="shared" si="8"/>
        <v>0.24965647709194941</v>
      </c>
      <c r="AD22">
        <f>AVERAGE(AD17:AD21)</f>
        <v>1.3553207562482286</v>
      </c>
      <c r="AE22" t="s">
        <v>54</v>
      </c>
      <c r="AF22">
        <v>1.2027808717640376</v>
      </c>
      <c r="AS22">
        <v>0.4</v>
      </c>
      <c r="AT22">
        <v>0.23</v>
      </c>
      <c r="AU22">
        <v>1.0181269797176207</v>
      </c>
    </row>
    <row r="23" spans="2:47" x14ac:dyDescent="0.25">
      <c r="B23">
        <v>7</v>
      </c>
      <c r="C23">
        <v>5.5</v>
      </c>
      <c r="D23">
        <v>6</v>
      </c>
      <c r="E23">
        <v>6.5</v>
      </c>
      <c r="G23">
        <f t="shared" si="10"/>
        <v>6</v>
      </c>
      <c r="I23">
        <v>4</v>
      </c>
      <c r="L23">
        <v>6</v>
      </c>
      <c r="N23">
        <f t="shared" si="2"/>
        <v>12</v>
      </c>
      <c r="O23">
        <v>27</v>
      </c>
      <c r="P23">
        <v>24</v>
      </c>
      <c r="Q23">
        <f t="shared" si="13"/>
        <v>80</v>
      </c>
      <c r="R23">
        <f t="shared" si="12"/>
        <v>90</v>
      </c>
      <c r="T23">
        <v>16.3</v>
      </c>
      <c r="U23">
        <v>375</v>
      </c>
      <c r="V23">
        <v>42</v>
      </c>
      <c r="W23">
        <f t="shared" si="14"/>
        <v>84</v>
      </c>
      <c r="X23">
        <f t="shared" si="6"/>
        <v>252</v>
      </c>
      <c r="Y23">
        <f t="shared" si="7"/>
        <v>0.46078575729261861</v>
      </c>
      <c r="Z23">
        <f t="shared" si="8"/>
        <v>0.21450260564397658</v>
      </c>
      <c r="AD23">
        <f>STDEV(AD17:AD22,AD17:AD21)</f>
        <v>2.424190173410453E-2</v>
      </c>
      <c r="AE23" t="s">
        <v>55</v>
      </c>
      <c r="AF23">
        <v>0.77057828036888143</v>
      </c>
      <c r="AS23">
        <v>0.3</v>
      </c>
      <c r="AT23">
        <v>0.18</v>
      </c>
      <c r="AU23">
        <v>0.83896537616453748</v>
      </c>
    </row>
    <row r="24" spans="2:47" x14ac:dyDescent="0.25">
      <c r="B24">
        <v>8</v>
      </c>
      <c r="C24">
        <v>4</v>
      </c>
      <c r="D24">
        <v>5</v>
      </c>
      <c r="E24">
        <v>6</v>
      </c>
      <c r="G24">
        <f t="shared" si="10"/>
        <v>5</v>
      </c>
      <c r="I24">
        <v>4.5</v>
      </c>
      <c r="L24">
        <f t="shared" si="11"/>
        <v>4.5</v>
      </c>
      <c r="N24">
        <f t="shared" si="2"/>
        <v>9.5</v>
      </c>
      <c r="O24">
        <v>25</v>
      </c>
      <c r="P24">
        <v>24</v>
      </c>
      <c r="Q24">
        <f t="shared" si="13"/>
        <v>80</v>
      </c>
      <c r="R24">
        <f t="shared" si="12"/>
        <v>83.333333333333343</v>
      </c>
      <c r="T24">
        <v>17.5</v>
      </c>
      <c r="U24">
        <v>395</v>
      </c>
      <c r="V24">
        <v>39</v>
      </c>
      <c r="W24">
        <f t="shared" si="14"/>
        <v>78</v>
      </c>
      <c r="X24">
        <f t="shared" si="6"/>
        <v>246.48000000000002</v>
      </c>
      <c r="Y24">
        <f t="shared" si="7"/>
        <v>0.57971377413562231</v>
      </c>
      <c r="Z24">
        <f t="shared" si="8"/>
        <v>0.27332601006594315</v>
      </c>
      <c r="AS24">
        <v>0.39</v>
      </c>
      <c r="AT24">
        <v>0.23</v>
      </c>
      <c r="AU24">
        <v>1.4628502932768539</v>
      </c>
    </row>
    <row r="25" spans="2:47" x14ac:dyDescent="0.25">
      <c r="B25">
        <v>9</v>
      </c>
      <c r="C25">
        <v>5.5</v>
      </c>
      <c r="D25">
        <v>6</v>
      </c>
      <c r="E25">
        <v>6.5</v>
      </c>
      <c r="G25">
        <f t="shared" si="10"/>
        <v>6</v>
      </c>
      <c r="I25">
        <v>4</v>
      </c>
      <c r="L25">
        <f t="shared" si="11"/>
        <v>4</v>
      </c>
      <c r="N25">
        <f t="shared" si="2"/>
        <v>10</v>
      </c>
      <c r="O25">
        <v>26</v>
      </c>
      <c r="P25">
        <v>22</v>
      </c>
      <c r="Q25">
        <f t="shared" si="13"/>
        <v>73.333333333333329</v>
      </c>
      <c r="R25">
        <f t="shared" si="12"/>
        <v>86.666666666666671</v>
      </c>
      <c r="T25">
        <v>18</v>
      </c>
      <c r="U25">
        <v>390</v>
      </c>
      <c r="V25">
        <v>42</v>
      </c>
      <c r="W25">
        <f t="shared" si="14"/>
        <v>84</v>
      </c>
      <c r="X25">
        <f t="shared" si="6"/>
        <v>240.23999999999998</v>
      </c>
      <c r="Y25">
        <f t="shared" si="7"/>
        <v>0.54816384236750748</v>
      </c>
      <c r="Z25">
        <f t="shared" si="8"/>
        <v>0.25910646070264992</v>
      </c>
      <c r="AS25">
        <v>0.33</v>
      </c>
      <c r="AT25">
        <v>0.2</v>
      </c>
      <c r="AU25">
        <v>0.77057828036888143</v>
      </c>
    </row>
    <row r="26" spans="2:47" x14ac:dyDescent="0.25">
      <c r="B26">
        <v>10</v>
      </c>
      <c r="C26">
        <v>3.5</v>
      </c>
      <c r="D26">
        <v>4.5</v>
      </c>
      <c r="E26">
        <v>5</v>
      </c>
      <c r="G26">
        <f t="shared" si="10"/>
        <v>4.333333333333333</v>
      </c>
      <c r="I26">
        <v>4.5</v>
      </c>
      <c r="L26">
        <f t="shared" si="11"/>
        <v>4.5</v>
      </c>
      <c r="N26">
        <f t="shared" si="2"/>
        <v>8.8333333333333321</v>
      </c>
      <c r="O26">
        <v>24</v>
      </c>
      <c r="P26">
        <v>20</v>
      </c>
      <c r="Q26">
        <f t="shared" si="13"/>
        <v>66.666666666666657</v>
      </c>
      <c r="R26">
        <f t="shared" si="12"/>
        <v>80</v>
      </c>
      <c r="T26">
        <v>16.3</v>
      </c>
      <c r="U26">
        <v>385</v>
      </c>
      <c r="V26">
        <v>42</v>
      </c>
      <c r="W26">
        <f t="shared" si="14"/>
        <v>84</v>
      </c>
      <c r="X26">
        <f t="shared" si="6"/>
        <v>215.59999999999997</v>
      </c>
      <c r="Y26">
        <f t="shared" si="7"/>
        <v>0.60831224592847266</v>
      </c>
      <c r="Z26">
        <f t="shared" si="8"/>
        <v>0.29269366749152842</v>
      </c>
      <c r="AS26">
        <v>0.34</v>
      </c>
      <c r="AT26">
        <v>0.21</v>
      </c>
      <c r="AU26">
        <v>0.91300000000000003</v>
      </c>
    </row>
    <row r="27" spans="2:47" x14ac:dyDescent="0.25">
      <c r="G27">
        <f>_xlfn.STDEV.S(G17:G26)</f>
        <v>0.5524915506867476</v>
      </c>
      <c r="L27">
        <f>_xlfn.STDEV.S(L17:L26)</f>
        <v>1</v>
      </c>
      <c r="N27">
        <f>_xlfn.STDEV.S(N17:N26)</f>
        <v>1.2728164551085352</v>
      </c>
      <c r="Q27">
        <f>_xlfn.STDEV.S(Q17:Q26)</f>
        <v>4.6613726585340105</v>
      </c>
      <c r="R27">
        <f>_xlfn.STDEV.S(R17:R26)</f>
        <v>3.0631219449089366</v>
      </c>
      <c r="T27">
        <f>_xlfn.STDEV.S(T17:T26)</f>
        <v>0.64987178222579656</v>
      </c>
      <c r="U27">
        <f>_xlfn.STDEV.S(U17:U26)</f>
        <v>9.4774586373258423</v>
      </c>
      <c r="W27">
        <f>_xlfn.STDEV.S(W17:W26)</f>
        <v>5.1811624607267861</v>
      </c>
      <c r="X27" s="3">
        <f>_xlfn.STDEV.S(X17:X26)</f>
        <v>14.339314770721346</v>
      </c>
      <c r="Y27" s="3">
        <f>_xlfn.STDEV.S(Y17:Y26)</f>
        <v>6.0866287706166755E-2</v>
      </c>
      <c r="Z27" s="3">
        <f>_xlfn.STDEV.S(Z17:Z26)</f>
        <v>2.9649272170831669E-2</v>
      </c>
    </row>
    <row r="28" spans="2:47" x14ac:dyDescent="0.25">
      <c r="X28">
        <f t="shared" si="6"/>
        <v>0</v>
      </c>
    </row>
    <row r="29" spans="2:47" x14ac:dyDescent="0.25">
      <c r="C29" t="s">
        <v>12</v>
      </c>
      <c r="X29">
        <f t="shared" si="6"/>
        <v>0</v>
      </c>
    </row>
    <row r="30" spans="2:47" x14ac:dyDescent="0.25">
      <c r="I30" t="s">
        <v>12</v>
      </c>
      <c r="X30">
        <f t="shared" si="6"/>
        <v>0</v>
      </c>
    </row>
    <row r="31" spans="2:47" x14ac:dyDescent="0.25">
      <c r="B31">
        <v>1</v>
      </c>
      <c r="C31">
        <v>4.5</v>
      </c>
      <c r="D31">
        <v>5</v>
      </c>
      <c r="E31">
        <v>5.5</v>
      </c>
      <c r="G31">
        <f t="shared" ref="G31:G40" si="15">AVERAGE(C31:F31)</f>
        <v>5</v>
      </c>
      <c r="I31">
        <v>4</v>
      </c>
      <c r="L31">
        <f t="shared" ref="L31:L40" si="16">AVERAGE(I31:K31)</f>
        <v>4</v>
      </c>
      <c r="N31">
        <f t="shared" si="2"/>
        <v>9</v>
      </c>
      <c r="O31">
        <v>25</v>
      </c>
      <c r="P31">
        <v>20</v>
      </c>
      <c r="Q31">
        <f>P31/30*100</f>
        <v>66.666666666666657</v>
      </c>
      <c r="R31">
        <f t="shared" ref="R31:R40" si="17">O31/30*100</f>
        <v>83.333333333333343</v>
      </c>
      <c r="T31">
        <v>15.5</v>
      </c>
      <c r="U31">
        <v>390</v>
      </c>
      <c r="V31">
        <v>40</v>
      </c>
      <c r="W31">
        <f>V31/50*100</f>
        <v>80</v>
      </c>
      <c r="X31">
        <f t="shared" si="6"/>
        <v>208</v>
      </c>
      <c r="Y31">
        <f t="shared" si="7"/>
        <v>0.5930597866334798</v>
      </c>
      <c r="Z31">
        <f t="shared" si="8"/>
        <v>0.28789606744738877</v>
      </c>
      <c r="AA31">
        <v>3.4000000000000002E-2</v>
      </c>
      <c r="AB31">
        <v>15.5</v>
      </c>
      <c r="AC31">
        <v>6</v>
      </c>
      <c r="AD31">
        <f>(LN(AB31)-LN(AA31))/AC31</f>
        <v>1.0203724630485294</v>
      </c>
    </row>
    <row r="32" spans="2:47" x14ac:dyDescent="0.25">
      <c r="B32">
        <v>2</v>
      </c>
      <c r="C32">
        <v>4</v>
      </c>
      <c r="D32">
        <v>4.5</v>
      </c>
      <c r="E32">
        <v>5</v>
      </c>
      <c r="G32">
        <f t="shared" si="15"/>
        <v>4.5</v>
      </c>
      <c r="I32">
        <v>4</v>
      </c>
      <c r="L32">
        <f t="shared" si="16"/>
        <v>4</v>
      </c>
      <c r="N32">
        <f t="shared" si="2"/>
        <v>8.5</v>
      </c>
      <c r="O32">
        <v>27</v>
      </c>
      <c r="P32">
        <v>24</v>
      </c>
      <c r="Q32">
        <f t="shared" ref="Q32:Q40" si="18">P32/30*100</f>
        <v>80</v>
      </c>
      <c r="R32">
        <f t="shared" si="17"/>
        <v>90</v>
      </c>
      <c r="T32">
        <v>15.9</v>
      </c>
      <c r="U32">
        <v>385</v>
      </c>
      <c r="V32">
        <v>38</v>
      </c>
      <c r="W32">
        <f t="shared" ref="W32:W40" si="19">V32/50*100</f>
        <v>76</v>
      </c>
      <c r="X32">
        <f t="shared" si="6"/>
        <v>234.08</v>
      </c>
      <c r="Y32">
        <f t="shared" si="7"/>
        <v>0.64184269850256637</v>
      </c>
      <c r="Z32">
        <f t="shared" si="8"/>
        <v>0.30417185053041185</v>
      </c>
      <c r="AA32">
        <v>0.04</v>
      </c>
      <c r="AB32">
        <v>15.9</v>
      </c>
      <c r="AC32">
        <v>6</v>
      </c>
      <c r="AD32">
        <f>(LN(AB32)-LN(AA32))/AC32</f>
        <v>0.99753248901573111</v>
      </c>
    </row>
    <row r="33" spans="2:30" x14ac:dyDescent="0.25">
      <c r="B33">
        <v>3</v>
      </c>
      <c r="C33">
        <v>6</v>
      </c>
      <c r="D33">
        <v>5</v>
      </c>
      <c r="E33">
        <v>5</v>
      </c>
      <c r="G33">
        <f t="shared" si="15"/>
        <v>5.333333333333333</v>
      </c>
      <c r="I33">
        <v>4.5</v>
      </c>
      <c r="L33">
        <f t="shared" si="16"/>
        <v>4.5</v>
      </c>
      <c r="N33">
        <f t="shared" si="2"/>
        <v>9.8333333333333321</v>
      </c>
      <c r="O33">
        <v>24</v>
      </c>
      <c r="P33">
        <v>23</v>
      </c>
      <c r="Q33">
        <f t="shared" si="18"/>
        <v>76.666666666666671</v>
      </c>
      <c r="R33">
        <f t="shared" si="17"/>
        <v>80</v>
      </c>
      <c r="T33">
        <v>15.8</v>
      </c>
      <c r="U33">
        <v>400</v>
      </c>
      <c r="V33">
        <v>39</v>
      </c>
      <c r="W33">
        <f t="shared" si="19"/>
        <v>78</v>
      </c>
      <c r="X33">
        <f t="shared" si="6"/>
        <v>239.20000000000002</v>
      </c>
      <c r="Y33">
        <f t="shared" si="7"/>
        <v>0.55701356156709947</v>
      </c>
      <c r="Z33">
        <f t="shared" si="8"/>
        <v>0.2646162703045386</v>
      </c>
      <c r="AA33">
        <v>0.04</v>
      </c>
      <c r="AB33">
        <v>15.8</v>
      </c>
      <c r="AC33">
        <v>6</v>
      </c>
      <c r="AD33">
        <f>(LN(AB33)-LN(AA33))/AC33</f>
        <v>0.99648096081685367</v>
      </c>
    </row>
    <row r="34" spans="2:30" x14ac:dyDescent="0.25">
      <c r="B34">
        <v>4</v>
      </c>
      <c r="C34">
        <v>5</v>
      </c>
      <c r="D34">
        <v>5.5</v>
      </c>
      <c r="E34">
        <v>6</v>
      </c>
      <c r="G34">
        <f t="shared" si="15"/>
        <v>5.5</v>
      </c>
      <c r="I34">
        <v>5</v>
      </c>
      <c r="L34">
        <f t="shared" si="16"/>
        <v>5</v>
      </c>
      <c r="N34">
        <f t="shared" si="2"/>
        <v>10.5</v>
      </c>
      <c r="O34">
        <v>25</v>
      </c>
      <c r="P34">
        <v>25</v>
      </c>
      <c r="Q34">
        <f t="shared" si="18"/>
        <v>83.333333333333343</v>
      </c>
      <c r="R34">
        <f t="shared" si="17"/>
        <v>83.333333333333343</v>
      </c>
      <c r="T34">
        <v>17</v>
      </c>
      <c r="U34">
        <v>390</v>
      </c>
      <c r="V34">
        <v>45</v>
      </c>
      <c r="W34">
        <f t="shared" si="19"/>
        <v>90</v>
      </c>
      <c r="X34">
        <f t="shared" si="6"/>
        <v>292.5</v>
      </c>
      <c r="Y34">
        <f t="shared" si="7"/>
        <v>0.54080615873065818</v>
      </c>
      <c r="Z34">
        <f t="shared" si="8"/>
        <v>0.24676805781204753</v>
      </c>
      <c r="AA34">
        <v>3.2000000000000001E-2</v>
      </c>
      <c r="AB34">
        <v>18</v>
      </c>
      <c r="AC34">
        <v>6</v>
      </c>
      <c r="AD34">
        <f>(LN(AB34)-LN(AA34))/AC34</f>
        <v>1.0553985223464293</v>
      </c>
    </row>
    <row r="35" spans="2:30" x14ac:dyDescent="0.25">
      <c r="B35">
        <v>5</v>
      </c>
      <c r="C35">
        <v>6</v>
      </c>
      <c r="D35">
        <v>6.5</v>
      </c>
      <c r="E35">
        <v>5</v>
      </c>
      <c r="G35">
        <f t="shared" si="15"/>
        <v>5.833333333333333</v>
      </c>
      <c r="I35">
        <v>5</v>
      </c>
      <c r="L35">
        <f t="shared" si="16"/>
        <v>5</v>
      </c>
      <c r="N35">
        <f t="shared" si="2"/>
        <v>10.833333333333332</v>
      </c>
      <c r="O35">
        <v>25</v>
      </c>
      <c r="P35">
        <v>24</v>
      </c>
      <c r="Q35">
        <f t="shared" si="18"/>
        <v>80</v>
      </c>
      <c r="R35">
        <f t="shared" si="17"/>
        <v>83.333333333333343</v>
      </c>
      <c r="T35">
        <v>16</v>
      </c>
      <c r="U35">
        <v>400</v>
      </c>
      <c r="V35">
        <v>42</v>
      </c>
      <c r="W35">
        <f t="shared" si="19"/>
        <v>84</v>
      </c>
      <c r="X35">
        <f t="shared" si="6"/>
        <v>268.8</v>
      </c>
      <c r="Y35">
        <f t="shared" si="7"/>
        <v>0.51636624079836879</v>
      </c>
      <c r="Z35">
        <f t="shared" si="8"/>
        <v>0.24019015304565811</v>
      </c>
      <c r="AA35">
        <v>0.04</v>
      </c>
      <c r="AB35">
        <v>16</v>
      </c>
      <c r="AC35">
        <v>6</v>
      </c>
      <c r="AD35">
        <f>(LN(AB35)-LN(AA35))/AC35</f>
        <v>0.99857742451799691</v>
      </c>
    </row>
    <row r="36" spans="2:30" x14ac:dyDescent="0.25">
      <c r="B36">
        <v>6</v>
      </c>
      <c r="C36">
        <v>5</v>
      </c>
      <c r="D36">
        <v>5.5</v>
      </c>
      <c r="E36">
        <v>6</v>
      </c>
      <c r="G36">
        <f t="shared" si="15"/>
        <v>5.5</v>
      </c>
      <c r="I36">
        <v>4.5</v>
      </c>
      <c r="L36">
        <f t="shared" si="16"/>
        <v>4.5</v>
      </c>
      <c r="N36">
        <f t="shared" si="2"/>
        <v>10</v>
      </c>
      <c r="O36">
        <v>24</v>
      </c>
      <c r="P36">
        <v>24</v>
      </c>
      <c r="Q36">
        <f t="shared" si="18"/>
        <v>80</v>
      </c>
      <c r="R36">
        <f t="shared" si="17"/>
        <v>80</v>
      </c>
      <c r="T36">
        <v>16</v>
      </c>
      <c r="U36">
        <v>411</v>
      </c>
      <c r="V36">
        <v>39</v>
      </c>
      <c r="W36">
        <f t="shared" si="19"/>
        <v>78</v>
      </c>
      <c r="X36">
        <f t="shared" si="6"/>
        <v>256.464</v>
      </c>
      <c r="Y36">
        <f t="shared" si="7"/>
        <v>0.55469883038835255</v>
      </c>
      <c r="Z36">
        <f t="shared" si="8"/>
        <v>0.26138418218760695</v>
      </c>
      <c r="AD36">
        <f>AVERAGE(AD31:AD35)</f>
        <v>1.0136723719491081</v>
      </c>
    </row>
    <row r="37" spans="2:30" x14ac:dyDescent="0.25">
      <c r="B37">
        <v>7</v>
      </c>
      <c r="C37">
        <v>6</v>
      </c>
      <c r="D37">
        <v>5.5</v>
      </c>
      <c r="E37">
        <v>5</v>
      </c>
      <c r="G37">
        <f t="shared" si="15"/>
        <v>5.5</v>
      </c>
      <c r="I37">
        <v>4.5</v>
      </c>
      <c r="L37">
        <f t="shared" si="16"/>
        <v>4.5</v>
      </c>
      <c r="N37">
        <f t="shared" si="2"/>
        <v>10</v>
      </c>
      <c r="O37">
        <v>22</v>
      </c>
      <c r="P37">
        <v>20</v>
      </c>
      <c r="Q37">
        <f t="shared" si="18"/>
        <v>66.666666666666657</v>
      </c>
      <c r="R37">
        <f t="shared" si="17"/>
        <v>73.333333333333329</v>
      </c>
      <c r="T37">
        <v>17.5</v>
      </c>
      <c r="U37">
        <v>393</v>
      </c>
      <c r="V37">
        <v>40</v>
      </c>
      <c r="W37">
        <f t="shared" si="19"/>
        <v>80</v>
      </c>
      <c r="X37">
        <f t="shared" si="6"/>
        <v>209.60000000000002</v>
      </c>
      <c r="Y37">
        <f t="shared" si="7"/>
        <v>0.53452009524468869</v>
      </c>
      <c r="Z37">
        <f t="shared" si="8"/>
        <v>0.25943925503754267</v>
      </c>
      <c r="AD37">
        <f>STDEV(AD31:AD36,AD31:AD35)</f>
        <v>2.2670953766834496E-2</v>
      </c>
    </row>
    <row r="38" spans="2:30" x14ac:dyDescent="0.25">
      <c r="B38">
        <v>8</v>
      </c>
      <c r="C38">
        <v>5.5</v>
      </c>
      <c r="D38">
        <v>6</v>
      </c>
      <c r="E38">
        <v>6.5</v>
      </c>
      <c r="G38">
        <f t="shared" si="15"/>
        <v>6</v>
      </c>
      <c r="I38">
        <v>4.5</v>
      </c>
      <c r="L38">
        <f t="shared" si="16"/>
        <v>4.5</v>
      </c>
      <c r="N38">
        <f t="shared" si="2"/>
        <v>10.5</v>
      </c>
      <c r="O38">
        <v>25</v>
      </c>
      <c r="P38">
        <v>23</v>
      </c>
      <c r="Q38">
        <f t="shared" si="18"/>
        <v>76.666666666666671</v>
      </c>
      <c r="R38">
        <f t="shared" si="17"/>
        <v>83.333333333333343</v>
      </c>
      <c r="T38">
        <v>16.5</v>
      </c>
      <c r="U38">
        <v>390</v>
      </c>
      <c r="V38">
        <v>39</v>
      </c>
      <c r="W38">
        <f t="shared" si="19"/>
        <v>78</v>
      </c>
      <c r="X38">
        <f t="shared" si="6"/>
        <v>233.22</v>
      </c>
      <c r="Y38">
        <f t="shared" si="7"/>
        <v>0.51923640134211302</v>
      </c>
      <c r="Z38">
        <f t="shared" si="8"/>
        <v>0.24676805781204753</v>
      </c>
    </row>
    <row r="39" spans="2:30" x14ac:dyDescent="0.25">
      <c r="B39">
        <v>9</v>
      </c>
      <c r="C39">
        <v>4</v>
      </c>
      <c r="D39">
        <v>5</v>
      </c>
      <c r="E39">
        <v>6</v>
      </c>
      <c r="G39">
        <f t="shared" si="15"/>
        <v>5</v>
      </c>
      <c r="I39">
        <v>5</v>
      </c>
      <c r="L39">
        <f t="shared" si="16"/>
        <v>5</v>
      </c>
      <c r="N39">
        <f t="shared" si="2"/>
        <v>10</v>
      </c>
      <c r="O39">
        <v>27</v>
      </c>
      <c r="P39">
        <v>23</v>
      </c>
      <c r="Q39">
        <f t="shared" si="18"/>
        <v>76.666666666666671</v>
      </c>
      <c r="R39">
        <f t="shared" si="17"/>
        <v>90</v>
      </c>
      <c r="T39">
        <v>18</v>
      </c>
      <c r="U39">
        <v>390</v>
      </c>
      <c r="V39">
        <v>44</v>
      </c>
      <c r="W39">
        <f t="shared" si="19"/>
        <v>88</v>
      </c>
      <c r="X39">
        <f t="shared" si="6"/>
        <v>263.12</v>
      </c>
      <c r="Y39">
        <f t="shared" si="7"/>
        <v>0.55726102018808021</v>
      </c>
      <c r="Z39">
        <f t="shared" si="8"/>
        <v>0.25910646070264992</v>
      </c>
    </row>
    <row r="40" spans="2:30" x14ac:dyDescent="0.25">
      <c r="B40">
        <v>10</v>
      </c>
      <c r="C40">
        <v>5.5</v>
      </c>
      <c r="D40">
        <v>6</v>
      </c>
      <c r="E40">
        <v>6.5</v>
      </c>
      <c r="G40">
        <f t="shared" si="15"/>
        <v>6</v>
      </c>
      <c r="I40">
        <v>4</v>
      </c>
      <c r="L40">
        <f t="shared" si="16"/>
        <v>4</v>
      </c>
      <c r="N40">
        <f t="shared" si="2"/>
        <v>10</v>
      </c>
      <c r="O40">
        <v>28</v>
      </c>
      <c r="P40">
        <v>24</v>
      </c>
      <c r="Q40">
        <f t="shared" si="18"/>
        <v>80</v>
      </c>
      <c r="R40">
        <f t="shared" si="17"/>
        <v>93.333333333333329</v>
      </c>
      <c r="T40">
        <v>18</v>
      </c>
      <c r="U40">
        <v>410</v>
      </c>
      <c r="V40">
        <v>44</v>
      </c>
      <c r="W40">
        <f t="shared" si="19"/>
        <v>88</v>
      </c>
      <c r="X40">
        <f t="shared" si="6"/>
        <v>288.64</v>
      </c>
      <c r="Y40">
        <f t="shared" si="7"/>
        <v>0.56651802368742588</v>
      </c>
      <c r="Z40">
        <f t="shared" si="8"/>
        <v>0.26127838567197353</v>
      </c>
    </row>
    <row r="41" spans="2:30" x14ac:dyDescent="0.25">
      <c r="G41">
        <f>_xlfn.STDEV.S(G31:G40)</f>
        <v>0.47951879171200196</v>
      </c>
      <c r="L41">
        <f>_xlfn.STDEV.S(L31:L40)</f>
        <v>0.40824829046386302</v>
      </c>
      <c r="N41">
        <f>_xlfn.STDEV.S(N31:N40)</f>
        <v>0.69942657288967613</v>
      </c>
      <c r="Q41">
        <f>_xlfn.STDEV.S(Q31:Q40)</f>
        <v>5.6655772373253219</v>
      </c>
      <c r="R41">
        <f>_xlfn.STDEV.S(R31:R40)</f>
        <v>5.8373002384727535</v>
      </c>
      <c r="T41">
        <f>_xlfn.STDEV.S(T31:T40)</f>
        <v>0.94021274188345261</v>
      </c>
      <c r="U41">
        <f>_xlfn.STDEV.S(U31:U40)</f>
        <v>8.9870276880994791</v>
      </c>
      <c r="W41">
        <f>_xlfn.STDEV.S(W31:W40)</f>
        <v>5.0771820705759385</v>
      </c>
      <c r="X41" s="3">
        <f>_xlfn.STDEV.S(X31:X40)</f>
        <v>29.646822498653545</v>
      </c>
      <c r="Y41" s="3">
        <f>_xlfn.STDEV.S(Y31:Y40)</f>
        <v>3.7158079632602738E-2</v>
      </c>
      <c r="Z41" s="3">
        <f>_xlfn.STDEV.S(Z31:Z40)</f>
        <v>1.9430617696348785E-2</v>
      </c>
    </row>
    <row r="42" spans="2:30" x14ac:dyDescent="0.25">
      <c r="N42">
        <f t="shared" si="2"/>
        <v>0</v>
      </c>
      <c r="X42">
        <f t="shared" si="6"/>
        <v>0</v>
      </c>
    </row>
    <row r="43" spans="2:30" x14ac:dyDescent="0.25">
      <c r="C43" t="s">
        <v>63</v>
      </c>
      <c r="I43" t="s">
        <v>63</v>
      </c>
      <c r="N43">
        <f t="shared" si="2"/>
        <v>0</v>
      </c>
      <c r="X43">
        <f t="shared" si="6"/>
        <v>0</v>
      </c>
    </row>
    <row r="44" spans="2:30" x14ac:dyDescent="0.25">
      <c r="B44">
        <v>1</v>
      </c>
      <c r="C44">
        <v>5</v>
      </c>
      <c r="D44">
        <v>6</v>
      </c>
      <c r="E44">
        <v>6.5</v>
      </c>
      <c r="G44">
        <f t="shared" ref="G44:G53" si="20">AVERAGE(C44:F44)</f>
        <v>5.833333333333333</v>
      </c>
      <c r="I44">
        <v>7</v>
      </c>
      <c r="L44">
        <f t="shared" ref="L44:L53" si="21">AVERAGE(I44:K44)</f>
        <v>7</v>
      </c>
      <c r="N44">
        <f t="shared" si="2"/>
        <v>12.833333333333332</v>
      </c>
      <c r="O44">
        <v>21</v>
      </c>
      <c r="P44">
        <v>18</v>
      </c>
      <c r="Q44">
        <f>P44/30*100</f>
        <v>60</v>
      </c>
      <c r="R44">
        <f t="shared" ref="R44:R53" si="22">O44/30*100</f>
        <v>70</v>
      </c>
      <c r="T44">
        <v>11.2</v>
      </c>
      <c r="U44">
        <v>380</v>
      </c>
      <c r="V44">
        <v>37</v>
      </c>
      <c r="W44">
        <f>V44/50*100</f>
        <v>74</v>
      </c>
      <c r="X44">
        <f t="shared" si="6"/>
        <v>168.72</v>
      </c>
      <c r="Y44">
        <f t="shared" si="7"/>
        <v>0.3996031586626379</v>
      </c>
      <c r="Z44">
        <f t="shared" si="8"/>
        <v>0.20102209843767355</v>
      </c>
      <c r="AA44">
        <v>0.03</v>
      </c>
      <c r="AB44">
        <v>11.2</v>
      </c>
      <c r="AC44" s="3">
        <v>6</v>
      </c>
      <c r="AD44">
        <f>(LN(AB44)-LN(AA44))/AC44</f>
        <v>0.98707861260350516</v>
      </c>
    </row>
    <row r="45" spans="2:30" x14ac:dyDescent="0.25">
      <c r="B45">
        <v>2</v>
      </c>
      <c r="C45">
        <v>5</v>
      </c>
      <c r="D45">
        <v>7</v>
      </c>
      <c r="E45">
        <v>6</v>
      </c>
      <c r="F45">
        <v>6.5</v>
      </c>
      <c r="G45">
        <f t="shared" si="20"/>
        <v>6.125</v>
      </c>
      <c r="I45">
        <v>5.5</v>
      </c>
      <c r="L45">
        <f t="shared" si="21"/>
        <v>5.5</v>
      </c>
      <c r="N45">
        <f t="shared" si="2"/>
        <v>11.625</v>
      </c>
      <c r="O45">
        <v>22</v>
      </c>
      <c r="P45">
        <v>19</v>
      </c>
      <c r="Q45">
        <f t="shared" ref="Q45:Q53" si="23">P45/30*100</f>
        <v>63.333333333333329</v>
      </c>
      <c r="R45">
        <f t="shared" si="22"/>
        <v>73.333333333333329</v>
      </c>
      <c r="T45">
        <v>13</v>
      </c>
      <c r="U45">
        <v>380</v>
      </c>
      <c r="V45">
        <v>31</v>
      </c>
      <c r="W45">
        <f t="shared" ref="W45:W53" si="24">V45/50*100</f>
        <v>62</v>
      </c>
      <c r="X45">
        <f t="shared" si="6"/>
        <v>149.21333333333334</v>
      </c>
      <c r="Y45">
        <f t="shared" si="7"/>
        <v>0.43057006875541648</v>
      </c>
      <c r="Z45">
        <f t="shared" si="8"/>
        <v>0.2219168685261772</v>
      </c>
      <c r="AA45">
        <v>2.4E-2</v>
      </c>
      <c r="AB45">
        <v>13</v>
      </c>
      <c r="AC45" s="3">
        <v>6</v>
      </c>
      <c r="AD45">
        <f>(LN(AB45)-LN(AA45))/AC45</f>
        <v>1.0491084676826212</v>
      </c>
    </row>
    <row r="46" spans="2:30" x14ac:dyDescent="0.25">
      <c r="B46">
        <v>3</v>
      </c>
      <c r="C46">
        <v>5.5</v>
      </c>
      <c r="D46">
        <v>7</v>
      </c>
      <c r="E46">
        <v>5</v>
      </c>
      <c r="G46">
        <f t="shared" si="20"/>
        <v>5.833333333333333</v>
      </c>
      <c r="I46">
        <v>6</v>
      </c>
      <c r="L46">
        <f t="shared" si="21"/>
        <v>6</v>
      </c>
      <c r="N46">
        <f t="shared" si="2"/>
        <v>11.833333333333332</v>
      </c>
      <c r="O46">
        <v>22</v>
      </c>
      <c r="P46">
        <v>20</v>
      </c>
      <c r="Q46">
        <f t="shared" si="23"/>
        <v>66.666666666666657</v>
      </c>
      <c r="R46">
        <f t="shared" si="22"/>
        <v>73.333333333333329</v>
      </c>
      <c r="T46">
        <v>11.3</v>
      </c>
      <c r="U46">
        <v>370</v>
      </c>
      <c r="V46">
        <v>30</v>
      </c>
      <c r="W46">
        <f t="shared" si="24"/>
        <v>60</v>
      </c>
      <c r="X46">
        <f t="shared" si="6"/>
        <v>148</v>
      </c>
      <c r="Y46">
        <f t="shared" si="7"/>
        <v>0.42229962876879845</v>
      </c>
      <c r="Z46">
        <f t="shared" si="8"/>
        <v>0.21703113161129536</v>
      </c>
      <c r="AA46">
        <v>2.4E-2</v>
      </c>
      <c r="AB46">
        <v>11.3</v>
      </c>
      <c r="AC46" s="3">
        <v>6.5</v>
      </c>
      <c r="AD46">
        <f>(LN(AB46)-LN(AA46))/AC46</f>
        <v>0.94684679605422872</v>
      </c>
    </row>
    <row r="47" spans="2:30" x14ac:dyDescent="0.25">
      <c r="B47">
        <v>4</v>
      </c>
      <c r="C47">
        <v>6</v>
      </c>
      <c r="D47">
        <v>7</v>
      </c>
      <c r="E47">
        <v>7</v>
      </c>
      <c r="G47">
        <f t="shared" si="20"/>
        <v>6.666666666666667</v>
      </c>
      <c r="I47">
        <v>6</v>
      </c>
      <c r="L47">
        <f t="shared" si="21"/>
        <v>6</v>
      </c>
      <c r="N47">
        <f t="shared" si="2"/>
        <v>12.666666666666668</v>
      </c>
      <c r="O47">
        <v>23</v>
      </c>
      <c r="P47">
        <v>22</v>
      </c>
      <c r="Q47">
        <f t="shared" si="23"/>
        <v>73.333333333333329</v>
      </c>
      <c r="R47">
        <f t="shared" si="22"/>
        <v>76.666666666666671</v>
      </c>
      <c r="T47">
        <v>13</v>
      </c>
      <c r="U47">
        <v>380</v>
      </c>
      <c r="V47">
        <v>28</v>
      </c>
      <c r="W47">
        <f t="shared" si="24"/>
        <v>56.000000000000007</v>
      </c>
      <c r="X47">
        <f t="shared" si="6"/>
        <v>156.05333333333331</v>
      </c>
      <c r="Y47">
        <f t="shared" si="7"/>
        <v>0.39869982861818282</v>
      </c>
      <c r="Z47">
        <f t="shared" si="8"/>
        <v>0.20366712604869552</v>
      </c>
      <c r="AA47">
        <v>2.5000000000000001E-2</v>
      </c>
      <c r="AB47">
        <v>13</v>
      </c>
      <c r="AC47" s="3">
        <v>5</v>
      </c>
      <c r="AD47">
        <f>(LN(AB47)-LN(AA47))/AC47</f>
        <v>1.2507657623150945</v>
      </c>
    </row>
    <row r="48" spans="2:30" x14ac:dyDescent="0.25">
      <c r="B48">
        <v>5</v>
      </c>
      <c r="C48">
        <v>6</v>
      </c>
      <c r="D48">
        <v>7</v>
      </c>
      <c r="E48">
        <v>6</v>
      </c>
      <c r="G48">
        <f t="shared" si="20"/>
        <v>6.333333333333333</v>
      </c>
      <c r="I48">
        <v>7</v>
      </c>
      <c r="L48">
        <f t="shared" si="21"/>
        <v>7</v>
      </c>
      <c r="N48">
        <f t="shared" si="2"/>
        <v>13.333333333333332</v>
      </c>
      <c r="O48">
        <v>23</v>
      </c>
      <c r="P48">
        <v>20</v>
      </c>
      <c r="Q48">
        <f t="shared" si="23"/>
        <v>66.666666666666657</v>
      </c>
      <c r="R48">
        <f t="shared" si="22"/>
        <v>76.666666666666671</v>
      </c>
      <c r="T48">
        <v>11.8</v>
      </c>
      <c r="U48">
        <v>372</v>
      </c>
      <c r="V48">
        <v>32</v>
      </c>
      <c r="W48">
        <f t="shared" si="24"/>
        <v>64</v>
      </c>
      <c r="X48">
        <f t="shared" si="6"/>
        <v>158.72</v>
      </c>
      <c r="Y48">
        <f t="shared" si="7"/>
        <v>0.38003562326524226</v>
      </c>
      <c r="Z48">
        <f t="shared" si="8"/>
        <v>0.19279072049114232</v>
      </c>
      <c r="AA48">
        <v>0.03</v>
      </c>
      <c r="AB48">
        <v>11.8</v>
      </c>
      <c r="AC48" s="3">
        <v>6.5</v>
      </c>
      <c r="AD48">
        <f>(LN(AB48)-LN(AA48))/AC48</f>
        <v>0.91917806596793861</v>
      </c>
    </row>
    <row r="49" spans="2:30" x14ac:dyDescent="0.25">
      <c r="B49">
        <v>6</v>
      </c>
      <c r="C49">
        <v>4.5</v>
      </c>
      <c r="D49">
        <v>7</v>
      </c>
      <c r="E49">
        <v>6</v>
      </c>
      <c r="G49">
        <f t="shared" si="20"/>
        <v>5.833333333333333</v>
      </c>
      <c r="I49">
        <v>6</v>
      </c>
      <c r="L49">
        <v>7</v>
      </c>
      <c r="N49">
        <f t="shared" si="2"/>
        <v>12.833333333333332</v>
      </c>
      <c r="O49">
        <v>25</v>
      </c>
      <c r="P49">
        <v>22</v>
      </c>
      <c r="Q49">
        <f t="shared" si="23"/>
        <v>73.333333333333329</v>
      </c>
      <c r="R49">
        <f t="shared" si="22"/>
        <v>83.333333333333343</v>
      </c>
      <c r="T49">
        <v>11.5</v>
      </c>
      <c r="U49">
        <v>383</v>
      </c>
      <c r="V49">
        <v>40</v>
      </c>
      <c r="W49">
        <f t="shared" si="24"/>
        <v>80</v>
      </c>
      <c r="X49">
        <f t="shared" si="6"/>
        <v>224.69333333333336</v>
      </c>
      <c r="Y49">
        <f t="shared" si="7"/>
        <v>0.42192752022565694</v>
      </c>
      <c r="Z49">
        <f t="shared" si="8"/>
        <v>0.2012882161533992</v>
      </c>
      <c r="AD49">
        <f>AVERAGE(AD44:AD48)</f>
        <v>1.0305955409246776</v>
      </c>
    </row>
    <row r="50" spans="2:30" x14ac:dyDescent="0.25">
      <c r="B50">
        <v>7</v>
      </c>
      <c r="C50">
        <v>4</v>
      </c>
      <c r="D50">
        <v>7</v>
      </c>
      <c r="E50">
        <v>6.5</v>
      </c>
      <c r="G50">
        <f t="shared" si="20"/>
        <v>5.833333333333333</v>
      </c>
      <c r="I50">
        <v>6</v>
      </c>
      <c r="L50">
        <v>7</v>
      </c>
      <c r="N50">
        <f t="shared" si="2"/>
        <v>12.833333333333332</v>
      </c>
      <c r="O50">
        <v>23</v>
      </c>
      <c r="P50">
        <v>19</v>
      </c>
      <c r="Q50">
        <f t="shared" si="23"/>
        <v>63.333333333333329</v>
      </c>
      <c r="R50">
        <f t="shared" si="22"/>
        <v>76.666666666666671</v>
      </c>
      <c r="T50">
        <v>13</v>
      </c>
      <c r="U50">
        <v>385</v>
      </c>
      <c r="V50">
        <v>35</v>
      </c>
      <c r="W50">
        <f t="shared" si="24"/>
        <v>70</v>
      </c>
      <c r="X50">
        <f t="shared" si="6"/>
        <v>170.68333333333331</v>
      </c>
      <c r="Y50">
        <f t="shared" si="7"/>
        <v>0.4005046743781821</v>
      </c>
      <c r="Z50">
        <f t="shared" si="8"/>
        <v>0.20146447242923382</v>
      </c>
      <c r="AD50">
        <f>STDEV(AD44:AD49,AD44:AD48)</f>
        <v>0.11843908467045003</v>
      </c>
    </row>
    <row r="51" spans="2:30" x14ac:dyDescent="0.25">
      <c r="B51">
        <v>8</v>
      </c>
      <c r="C51">
        <v>5</v>
      </c>
      <c r="D51">
        <v>5.5</v>
      </c>
      <c r="E51">
        <v>5</v>
      </c>
      <c r="G51">
        <f t="shared" si="20"/>
        <v>5.166666666666667</v>
      </c>
      <c r="I51">
        <v>5</v>
      </c>
      <c r="L51">
        <v>7</v>
      </c>
      <c r="N51">
        <f t="shared" si="2"/>
        <v>12.166666666666668</v>
      </c>
      <c r="O51">
        <v>22</v>
      </c>
      <c r="P51">
        <v>21</v>
      </c>
      <c r="Q51">
        <f t="shared" si="23"/>
        <v>70</v>
      </c>
      <c r="R51">
        <f t="shared" si="22"/>
        <v>73.333333333333329</v>
      </c>
      <c r="T51">
        <v>11.8</v>
      </c>
      <c r="U51">
        <v>385</v>
      </c>
      <c r="V51">
        <v>36</v>
      </c>
      <c r="W51">
        <f t="shared" si="24"/>
        <v>72</v>
      </c>
      <c r="X51">
        <f t="shared" si="6"/>
        <v>194.04</v>
      </c>
      <c r="Y51">
        <f t="shared" si="7"/>
        <v>0.4329915882227684</v>
      </c>
      <c r="Z51">
        <f t="shared" si="8"/>
        <v>0.21250362160343839</v>
      </c>
    </row>
    <row r="52" spans="2:30" x14ac:dyDescent="0.25">
      <c r="B52">
        <v>9</v>
      </c>
      <c r="C52">
        <v>5.5</v>
      </c>
      <c r="D52">
        <v>6</v>
      </c>
      <c r="E52">
        <v>6</v>
      </c>
      <c r="G52">
        <f t="shared" si="20"/>
        <v>5.833333333333333</v>
      </c>
      <c r="I52">
        <v>6</v>
      </c>
      <c r="L52">
        <f t="shared" si="21"/>
        <v>6</v>
      </c>
      <c r="N52">
        <f t="shared" si="2"/>
        <v>11.833333333333332</v>
      </c>
      <c r="O52">
        <v>19</v>
      </c>
      <c r="P52">
        <v>16</v>
      </c>
      <c r="Q52">
        <f t="shared" si="23"/>
        <v>53.333333333333336</v>
      </c>
      <c r="R52">
        <f t="shared" si="22"/>
        <v>63.333333333333329</v>
      </c>
      <c r="T52">
        <v>13</v>
      </c>
      <c r="U52">
        <v>385</v>
      </c>
      <c r="V52">
        <v>32</v>
      </c>
      <c r="W52">
        <f t="shared" si="24"/>
        <v>64</v>
      </c>
      <c r="X52" s="3">
        <f>_xlfn.STDEV.S(X44:X51)</f>
        <v>26.176354769293823</v>
      </c>
      <c r="Y52" s="3">
        <f>_xlfn.STDEV.S(Y42:Y51)</f>
        <v>1.8760150206157386E-2</v>
      </c>
      <c r="Z52" s="3">
        <f>_xlfn.STDEV.S(Z42:Z51)</f>
        <v>9.7329464960727533E-3</v>
      </c>
    </row>
    <row r="53" spans="2:30" x14ac:dyDescent="0.25">
      <c r="B53">
        <v>10</v>
      </c>
      <c r="C53">
        <v>5</v>
      </c>
      <c r="D53">
        <v>6</v>
      </c>
      <c r="E53">
        <v>7</v>
      </c>
      <c r="G53">
        <f t="shared" si="20"/>
        <v>6</v>
      </c>
      <c r="I53">
        <v>7</v>
      </c>
      <c r="L53">
        <f t="shared" si="21"/>
        <v>7</v>
      </c>
      <c r="N53">
        <f t="shared" si="2"/>
        <v>13</v>
      </c>
      <c r="O53">
        <v>23</v>
      </c>
      <c r="P53">
        <v>21</v>
      </c>
      <c r="Q53">
        <f t="shared" si="23"/>
        <v>70</v>
      </c>
      <c r="R53">
        <f t="shared" si="22"/>
        <v>76.666666666666671</v>
      </c>
      <c r="T53">
        <v>12</v>
      </c>
      <c r="U53">
        <v>390</v>
      </c>
      <c r="V53">
        <v>33</v>
      </c>
      <c r="W53">
        <f t="shared" si="24"/>
        <v>66</v>
      </c>
      <c r="X53">
        <f t="shared" si="6"/>
        <v>180.18</v>
      </c>
    </row>
    <row r="54" spans="2:30" x14ac:dyDescent="0.25">
      <c r="G54">
        <f>_xlfn.STDEV.S(G44:G53)</f>
        <v>0.39089265521525801</v>
      </c>
      <c r="L54">
        <f>_xlfn.STDEV.S(L44:L53)</f>
        <v>0.5986094998689323</v>
      </c>
      <c r="N54">
        <f>_xlfn.STDEV.S(N44:N53)</f>
        <v>0.58414295666999216</v>
      </c>
      <c r="Q54">
        <f>_xlfn.STDEV.S(Q44:Q53)</f>
        <v>6.2459863655800856</v>
      </c>
      <c r="R54">
        <f>_xlfn.STDEV.S(R44:R53)</f>
        <v>5.2234041215747418</v>
      </c>
      <c r="T54">
        <f>_xlfn.STDEV.S(T44:T53)</f>
        <v>0.76040924653913966</v>
      </c>
      <c r="U54">
        <f>_xlfn.STDEV.S(U44:U53)</f>
        <v>6.1282587702834119</v>
      </c>
      <c r="W54">
        <f>_xlfn.STDEV.S(W44:W53)</f>
        <v>7.1925887782726168</v>
      </c>
    </row>
    <row r="55" spans="2:30" x14ac:dyDescent="0.25">
      <c r="C55" t="s">
        <v>64</v>
      </c>
      <c r="I55" t="s">
        <v>64</v>
      </c>
      <c r="X55">
        <f t="shared" si="6"/>
        <v>0</v>
      </c>
    </row>
    <row r="56" spans="2:30" x14ac:dyDescent="0.25">
      <c r="B56">
        <v>1</v>
      </c>
      <c r="C56">
        <v>7</v>
      </c>
      <c r="D56">
        <v>6</v>
      </c>
      <c r="E56">
        <v>7</v>
      </c>
      <c r="G56">
        <f t="shared" ref="G56:G65" si="25">AVERAGE(C56:F56)</f>
        <v>6.666666666666667</v>
      </c>
      <c r="I56">
        <v>5</v>
      </c>
      <c r="L56">
        <f t="shared" ref="L56:L65" si="26">AVERAGE(I56:K56)</f>
        <v>5</v>
      </c>
      <c r="N56">
        <f t="shared" si="2"/>
        <v>11.666666666666668</v>
      </c>
      <c r="O56">
        <v>24</v>
      </c>
      <c r="P56">
        <v>20</v>
      </c>
      <c r="Q56">
        <f>P56/30*100</f>
        <v>66.666666666666657</v>
      </c>
      <c r="R56">
        <f t="shared" ref="R56:R65" si="27">O56/30*100</f>
        <v>80</v>
      </c>
      <c r="T56">
        <v>14.8</v>
      </c>
      <c r="U56">
        <v>380</v>
      </c>
      <c r="V56">
        <v>40</v>
      </c>
      <c r="W56">
        <f>V56/50*100</f>
        <v>80</v>
      </c>
      <c r="X56">
        <f t="shared" si="6"/>
        <v>202.66666666666666</v>
      </c>
      <c r="Y56">
        <f t="shared" si="7"/>
        <v>0.45527679371126201</v>
      </c>
      <c r="Z56">
        <f t="shared" si="8"/>
        <v>0.22112430828144083</v>
      </c>
      <c r="AA56">
        <v>3.5000000000000003E-2</v>
      </c>
      <c r="AB56">
        <v>14.8</v>
      </c>
      <c r="AC56" s="3">
        <v>7.5</v>
      </c>
      <c r="AD56">
        <f>(LN(AB56)-LN(AA56))/AC56</f>
        <v>0.80627125310170566</v>
      </c>
    </row>
    <row r="57" spans="2:30" x14ac:dyDescent="0.25">
      <c r="B57">
        <v>2</v>
      </c>
      <c r="C57">
        <v>7</v>
      </c>
      <c r="D57">
        <v>5</v>
      </c>
      <c r="E57">
        <v>6.5</v>
      </c>
      <c r="G57">
        <f t="shared" si="25"/>
        <v>6.166666666666667</v>
      </c>
      <c r="I57">
        <v>6</v>
      </c>
      <c r="L57">
        <f t="shared" si="26"/>
        <v>6</v>
      </c>
      <c r="N57">
        <f t="shared" si="2"/>
        <v>12.166666666666668</v>
      </c>
      <c r="O57">
        <v>23</v>
      </c>
      <c r="P57">
        <v>20</v>
      </c>
      <c r="Q57">
        <f t="shared" ref="Q57:Q65" si="28">P57/30*100</f>
        <v>66.666666666666657</v>
      </c>
      <c r="R57">
        <f t="shared" si="27"/>
        <v>76.666666666666671</v>
      </c>
      <c r="T57">
        <v>14.7</v>
      </c>
      <c r="U57">
        <v>380</v>
      </c>
      <c r="V57">
        <v>38</v>
      </c>
      <c r="W57">
        <f t="shared" ref="W57:W63" si="29">V57/50*100</f>
        <v>76</v>
      </c>
      <c r="X57">
        <f t="shared" si="6"/>
        <v>192.53333333333333</v>
      </c>
      <c r="Y57">
        <f t="shared" si="7"/>
        <v>0.43235090128031561</v>
      </c>
      <c r="Z57">
        <f t="shared" si="8"/>
        <v>0.21203700794110766</v>
      </c>
      <c r="AA57">
        <v>2.9000000000000001E-2</v>
      </c>
      <c r="AB57">
        <v>14.7</v>
      </c>
      <c r="AC57" s="3">
        <v>7.5</v>
      </c>
      <c r="AD57">
        <f>(LN(AB57)-LN(AA57))/AC57</f>
        <v>0.83044092570404715</v>
      </c>
    </row>
    <row r="58" spans="2:30" x14ac:dyDescent="0.25">
      <c r="B58">
        <v>3</v>
      </c>
      <c r="C58">
        <v>7</v>
      </c>
      <c r="D58">
        <v>6</v>
      </c>
      <c r="E58">
        <v>6.5</v>
      </c>
      <c r="G58">
        <f t="shared" si="25"/>
        <v>6.5</v>
      </c>
      <c r="I58">
        <v>6</v>
      </c>
      <c r="L58">
        <f t="shared" si="26"/>
        <v>6</v>
      </c>
      <c r="N58">
        <f t="shared" si="2"/>
        <v>12.5</v>
      </c>
      <c r="O58">
        <v>23</v>
      </c>
      <c r="P58">
        <v>19</v>
      </c>
      <c r="Q58">
        <f t="shared" si="28"/>
        <v>63.333333333333329</v>
      </c>
      <c r="R58">
        <f t="shared" si="27"/>
        <v>76.666666666666671</v>
      </c>
      <c r="T58">
        <v>12</v>
      </c>
      <c r="U58">
        <v>390</v>
      </c>
      <c r="V58">
        <v>44</v>
      </c>
      <c r="W58">
        <f t="shared" si="29"/>
        <v>88</v>
      </c>
      <c r="X58">
        <f t="shared" si="6"/>
        <v>217.36</v>
      </c>
      <c r="Y58">
        <f t="shared" si="7"/>
        <v>0.43052439720944741</v>
      </c>
      <c r="Z58">
        <f t="shared" si="8"/>
        <v>0.20728516856211993</v>
      </c>
      <c r="AA58">
        <v>0.03</v>
      </c>
      <c r="AB58">
        <v>15</v>
      </c>
      <c r="AC58" s="3">
        <v>7.5</v>
      </c>
      <c r="AD58">
        <f>(LN(AB58)-LN(AA58))/AC58</f>
        <v>0.8286144131229588</v>
      </c>
    </row>
    <row r="59" spans="2:30" x14ac:dyDescent="0.25">
      <c r="B59">
        <v>4</v>
      </c>
      <c r="C59">
        <v>6</v>
      </c>
      <c r="D59">
        <v>6.5</v>
      </c>
      <c r="E59">
        <v>6.5</v>
      </c>
      <c r="G59">
        <f t="shared" si="25"/>
        <v>6.333333333333333</v>
      </c>
      <c r="I59">
        <v>6</v>
      </c>
      <c r="L59">
        <f t="shared" si="26"/>
        <v>6</v>
      </c>
      <c r="N59">
        <f t="shared" si="2"/>
        <v>12.333333333333332</v>
      </c>
      <c r="O59">
        <v>20</v>
      </c>
      <c r="P59">
        <v>18</v>
      </c>
      <c r="Q59">
        <f t="shared" si="28"/>
        <v>60</v>
      </c>
      <c r="R59">
        <f t="shared" si="27"/>
        <v>66.666666666666657</v>
      </c>
      <c r="T59">
        <v>14</v>
      </c>
      <c r="U59">
        <v>370</v>
      </c>
      <c r="V59">
        <v>33</v>
      </c>
      <c r="W59">
        <f t="shared" si="29"/>
        <v>66</v>
      </c>
      <c r="X59">
        <f t="shared" si="6"/>
        <v>146.52000000000001</v>
      </c>
      <c r="Y59">
        <f t="shared" si="7"/>
        <v>0.40436448145221193</v>
      </c>
      <c r="Z59">
        <f t="shared" si="8"/>
        <v>0.20823257222164826</v>
      </c>
      <c r="AA59">
        <v>3.5000000000000003E-2</v>
      </c>
      <c r="AB59">
        <v>14</v>
      </c>
      <c r="AC59" s="3">
        <v>7.5</v>
      </c>
      <c r="AD59">
        <f>(LN(AB59)-LN(AA59))/AC59</f>
        <v>0.79886193961439755</v>
      </c>
    </row>
    <row r="60" spans="2:30" x14ac:dyDescent="0.25">
      <c r="B60">
        <v>5</v>
      </c>
      <c r="C60">
        <v>7</v>
      </c>
      <c r="D60">
        <v>6</v>
      </c>
      <c r="E60">
        <v>6.5</v>
      </c>
      <c r="G60">
        <f t="shared" si="25"/>
        <v>6.5</v>
      </c>
      <c r="I60">
        <v>6</v>
      </c>
      <c r="L60">
        <f t="shared" si="26"/>
        <v>6</v>
      </c>
      <c r="N60">
        <f t="shared" si="2"/>
        <v>12.5</v>
      </c>
      <c r="O60">
        <v>23</v>
      </c>
      <c r="P60">
        <v>20</v>
      </c>
      <c r="Q60">
        <f t="shared" si="28"/>
        <v>66.666666666666657</v>
      </c>
      <c r="R60">
        <f t="shared" si="27"/>
        <v>76.666666666666671</v>
      </c>
      <c r="T60">
        <v>15.3</v>
      </c>
      <c r="U60">
        <v>390</v>
      </c>
      <c r="V60">
        <v>41</v>
      </c>
      <c r="W60">
        <f t="shared" si="29"/>
        <v>82</v>
      </c>
      <c r="X60">
        <f t="shared" si="6"/>
        <v>213.2</v>
      </c>
      <c r="Y60">
        <f t="shared" si="7"/>
        <v>0.42897845538333512</v>
      </c>
      <c r="Z60">
        <f t="shared" si="8"/>
        <v>0.20728516856211993</v>
      </c>
      <c r="AA60">
        <v>0.03</v>
      </c>
      <c r="AB60">
        <v>15.3</v>
      </c>
      <c r="AC60" s="3">
        <v>7.5</v>
      </c>
      <c r="AD60">
        <f>(LN(AB60)-LN(AA60))/AC60</f>
        <v>0.83125476342911619</v>
      </c>
    </row>
    <row r="61" spans="2:30" x14ac:dyDescent="0.25">
      <c r="B61">
        <v>6</v>
      </c>
      <c r="C61">
        <v>5</v>
      </c>
      <c r="D61">
        <v>5.5</v>
      </c>
      <c r="E61">
        <v>6</v>
      </c>
      <c r="G61">
        <f t="shared" si="25"/>
        <v>5.5</v>
      </c>
      <c r="I61">
        <v>5</v>
      </c>
      <c r="L61">
        <f t="shared" si="26"/>
        <v>5</v>
      </c>
      <c r="N61">
        <f t="shared" si="2"/>
        <v>10.5</v>
      </c>
      <c r="O61">
        <v>22</v>
      </c>
      <c r="P61">
        <v>20</v>
      </c>
      <c r="Q61">
        <f t="shared" si="28"/>
        <v>66.666666666666657</v>
      </c>
      <c r="R61">
        <f t="shared" si="27"/>
        <v>73.333333333333329</v>
      </c>
      <c r="T61">
        <v>15.5</v>
      </c>
      <c r="U61">
        <v>390</v>
      </c>
      <c r="V61">
        <v>38</v>
      </c>
      <c r="W61">
        <f t="shared" si="29"/>
        <v>76</v>
      </c>
      <c r="X61">
        <f t="shared" si="6"/>
        <v>197.6</v>
      </c>
      <c r="Y61">
        <f t="shared" si="7"/>
        <v>0.50345188431559695</v>
      </c>
      <c r="Z61">
        <f t="shared" si="8"/>
        <v>0.24676805781204753</v>
      </c>
      <c r="AD61">
        <f>AVERAGE(AD56:AD60)</f>
        <v>0.81908865899444494</v>
      </c>
    </row>
    <row r="62" spans="2:30" x14ac:dyDescent="0.25">
      <c r="B62">
        <v>7</v>
      </c>
      <c r="C62">
        <v>7</v>
      </c>
      <c r="D62">
        <v>6</v>
      </c>
      <c r="E62">
        <v>7.5</v>
      </c>
      <c r="G62">
        <f t="shared" si="25"/>
        <v>6.833333333333333</v>
      </c>
      <c r="I62">
        <v>7</v>
      </c>
      <c r="L62">
        <f t="shared" si="26"/>
        <v>7</v>
      </c>
      <c r="N62">
        <f t="shared" si="2"/>
        <v>13.833333333333332</v>
      </c>
      <c r="O62">
        <v>24</v>
      </c>
      <c r="P62">
        <v>21</v>
      </c>
      <c r="Q62">
        <f t="shared" si="28"/>
        <v>70</v>
      </c>
      <c r="R62">
        <f t="shared" si="27"/>
        <v>80</v>
      </c>
      <c r="T62">
        <v>14.9</v>
      </c>
      <c r="U62">
        <v>380</v>
      </c>
      <c r="V62">
        <v>28</v>
      </c>
      <c r="W62">
        <f t="shared" si="29"/>
        <v>56.000000000000007</v>
      </c>
      <c r="X62">
        <f t="shared" si="6"/>
        <v>148.96</v>
      </c>
      <c r="Y62">
        <f t="shared" si="7"/>
        <v>0.36171164917075355</v>
      </c>
      <c r="Z62">
        <f t="shared" si="8"/>
        <v>0.18649038047832364</v>
      </c>
      <c r="AD62">
        <f>STDEV(AD56:AD61,AD56:AD60)</f>
        <v>1.3718849215415854E-2</v>
      </c>
    </row>
    <row r="63" spans="2:30" x14ac:dyDescent="0.25">
      <c r="B63">
        <v>8</v>
      </c>
      <c r="C63">
        <v>7</v>
      </c>
      <c r="D63">
        <v>5.5</v>
      </c>
      <c r="E63">
        <v>7</v>
      </c>
      <c r="G63">
        <f t="shared" si="25"/>
        <v>6.5</v>
      </c>
      <c r="I63">
        <v>6</v>
      </c>
      <c r="L63">
        <f t="shared" si="26"/>
        <v>6</v>
      </c>
      <c r="N63">
        <f t="shared" si="2"/>
        <v>12.5</v>
      </c>
      <c r="O63">
        <v>21</v>
      </c>
      <c r="P63">
        <v>20</v>
      </c>
      <c r="Q63">
        <f t="shared" si="28"/>
        <v>66.666666666666657</v>
      </c>
      <c r="R63">
        <f t="shared" si="27"/>
        <v>70</v>
      </c>
      <c r="T63">
        <v>13</v>
      </c>
      <c r="U63">
        <v>390</v>
      </c>
      <c r="V63">
        <v>42</v>
      </c>
      <c r="W63">
        <f t="shared" si="29"/>
        <v>84</v>
      </c>
      <c r="X63">
        <f t="shared" si="6"/>
        <v>218.4</v>
      </c>
      <c r="Y63">
        <f t="shared" si="7"/>
        <v>0.43090625950965999</v>
      </c>
      <c r="Z63">
        <f t="shared" si="8"/>
        <v>0.20728516856211993</v>
      </c>
    </row>
    <row r="64" spans="2:30" x14ac:dyDescent="0.25">
      <c r="B64">
        <v>9</v>
      </c>
      <c r="C64">
        <v>5.5</v>
      </c>
      <c r="D64">
        <v>6</v>
      </c>
      <c r="E64">
        <v>6</v>
      </c>
      <c r="G64">
        <f t="shared" si="25"/>
        <v>5.833333333333333</v>
      </c>
      <c r="I64">
        <v>7</v>
      </c>
      <c r="L64">
        <f t="shared" si="26"/>
        <v>7</v>
      </c>
      <c r="N64">
        <f t="shared" si="2"/>
        <v>12.833333333333332</v>
      </c>
      <c r="O64">
        <v>23</v>
      </c>
      <c r="P64">
        <v>22</v>
      </c>
      <c r="Q64">
        <f t="shared" si="28"/>
        <v>73.333333333333329</v>
      </c>
      <c r="R64">
        <f t="shared" si="27"/>
        <v>76.666666666666671</v>
      </c>
      <c r="T64">
        <v>15.6</v>
      </c>
      <c r="U64">
        <v>372</v>
      </c>
      <c r="V64">
        <v>31</v>
      </c>
      <c r="W64">
        <f>V64/50*100</f>
        <v>62</v>
      </c>
      <c r="X64">
        <f t="shared" si="6"/>
        <v>169.13599999999997</v>
      </c>
      <c r="Y64">
        <f t="shared" si="7"/>
        <v>0.39979504870334864</v>
      </c>
      <c r="Z64">
        <f t="shared" si="8"/>
        <v>0.20030204726352449</v>
      </c>
    </row>
    <row r="65" spans="2:34" x14ac:dyDescent="0.25">
      <c r="B65">
        <v>10</v>
      </c>
      <c r="C65">
        <v>5.5</v>
      </c>
      <c r="D65">
        <v>6.5</v>
      </c>
      <c r="E65">
        <v>7.5</v>
      </c>
      <c r="G65">
        <f t="shared" si="25"/>
        <v>6.5</v>
      </c>
      <c r="I65">
        <v>5</v>
      </c>
      <c r="L65">
        <f t="shared" si="26"/>
        <v>5</v>
      </c>
      <c r="N65">
        <f t="shared" si="2"/>
        <v>11.5</v>
      </c>
      <c r="O65">
        <v>24</v>
      </c>
      <c r="P65">
        <v>20</v>
      </c>
      <c r="Q65">
        <f t="shared" si="28"/>
        <v>66.666666666666657</v>
      </c>
      <c r="R65">
        <f t="shared" si="27"/>
        <v>80</v>
      </c>
      <c r="T65">
        <v>14</v>
      </c>
      <c r="U65">
        <v>365</v>
      </c>
      <c r="V65">
        <v>42</v>
      </c>
      <c r="W65">
        <f>V65/50*100</f>
        <v>84</v>
      </c>
      <c r="X65">
        <f t="shared" si="6"/>
        <v>204.39999999999998</v>
      </c>
      <c r="Y65">
        <f t="shared" si="7"/>
        <v>0.4626155528982217</v>
      </c>
      <c r="Z65">
        <f t="shared" si="8"/>
        <v>0.22280807517012824</v>
      </c>
    </row>
    <row r="66" spans="2:34" x14ac:dyDescent="0.25">
      <c r="G66">
        <f>_xlfn.STDEV.S(G56:G65)</f>
        <v>0.40061680838488772</v>
      </c>
      <c r="L66">
        <f>_xlfn.STDEV.S(L56:L65)</f>
        <v>0.73786478737262018</v>
      </c>
      <c r="N66">
        <f>_xlfn.STDEV.S(N56:N65)</f>
        <v>0.88261676036602177</v>
      </c>
      <c r="Q66">
        <f>_xlfn.STDEV.S(Q56:Q65)</f>
        <v>3.5136418446315325</v>
      </c>
      <c r="R66">
        <f>_xlfn.STDEV.S(R56:R65)</f>
        <v>4.458311699497532</v>
      </c>
      <c r="T66">
        <f>_xlfn.STDEV.S(T56:T65)</f>
        <v>1.1545080722493408</v>
      </c>
      <c r="U66">
        <f>_xlfn.STDEV.S(U56:U65)</f>
        <v>9.3339285524489757</v>
      </c>
      <c r="W66">
        <f>_xlfn.STDEV.S(W56:W65)</f>
        <v>10.627009613872263</v>
      </c>
      <c r="X66">
        <f>_xlfn.STDEV.S(X56:X65)</f>
        <v>26.923426603408732</v>
      </c>
      <c r="Y66">
        <f>_xlfn.STDEV.S(Y56:Y65)</f>
        <v>3.8482901448440146E-2</v>
      </c>
      <c r="Z66" s="3">
        <f>_xlfn.STDEV.S(Z56:Z65)</f>
        <v>1.5907151826743609E-2</v>
      </c>
    </row>
    <row r="67" spans="2:34" x14ac:dyDescent="0.25">
      <c r="C67" t="s">
        <v>65</v>
      </c>
      <c r="I67" t="s">
        <v>65</v>
      </c>
      <c r="N67">
        <f t="shared" si="2"/>
        <v>0</v>
      </c>
      <c r="X67">
        <f t="shared" si="6"/>
        <v>0</v>
      </c>
      <c r="AG67" t="s">
        <v>37</v>
      </c>
      <c r="AH67" t="s">
        <v>59</v>
      </c>
    </row>
    <row r="68" spans="2:34" x14ac:dyDescent="0.25">
      <c r="B68">
        <v>1</v>
      </c>
      <c r="C68">
        <v>7</v>
      </c>
      <c r="D68">
        <v>6.5</v>
      </c>
      <c r="E68">
        <v>7</v>
      </c>
      <c r="G68">
        <f t="shared" ref="G68:G77" si="30">AVERAGE(C68:F68)</f>
        <v>6.833333333333333</v>
      </c>
      <c r="I68">
        <v>7</v>
      </c>
      <c r="L68">
        <f t="shared" ref="L68:L77" si="31">AVERAGE(I68:K68)</f>
        <v>7</v>
      </c>
      <c r="N68">
        <f t="shared" si="2"/>
        <v>13.833333333333332</v>
      </c>
      <c r="O68">
        <v>19</v>
      </c>
      <c r="P68">
        <v>16</v>
      </c>
      <c r="Q68">
        <f>P68/30*100</f>
        <v>53.333333333333336</v>
      </c>
      <c r="R68">
        <f t="shared" ref="R68:R77" si="32">O68/30*100</f>
        <v>63.333333333333329</v>
      </c>
      <c r="T68">
        <v>11.2</v>
      </c>
      <c r="U68">
        <v>380</v>
      </c>
      <c r="V68">
        <v>32</v>
      </c>
      <c r="W68">
        <f>V68/50*100</f>
        <v>64</v>
      </c>
      <c r="X68">
        <f t="shared" si="6"/>
        <v>129.70666666666665</v>
      </c>
      <c r="Y68">
        <f t="shared" si="7"/>
        <v>0.35170666197611844</v>
      </c>
      <c r="Z68">
        <f t="shared" si="8"/>
        <v>0.18649038047832364</v>
      </c>
      <c r="AA68">
        <v>2.5000000000000001E-2</v>
      </c>
      <c r="AB68">
        <v>11.2</v>
      </c>
      <c r="AC68" s="3">
        <v>7</v>
      </c>
      <c r="AD68">
        <f>(LN(AB68)-LN(AA68))/AC68</f>
        <v>0.87211331891642641</v>
      </c>
      <c r="AF68" t="s">
        <v>30</v>
      </c>
      <c r="AG68">
        <v>0.31</v>
      </c>
      <c r="AH68">
        <v>1.6E-2</v>
      </c>
    </row>
    <row r="69" spans="2:34" x14ac:dyDescent="0.25">
      <c r="B69">
        <v>2</v>
      </c>
      <c r="C69">
        <v>6.5</v>
      </c>
      <c r="D69">
        <v>7.5</v>
      </c>
      <c r="E69">
        <v>8</v>
      </c>
      <c r="G69">
        <f t="shared" si="30"/>
        <v>7.333333333333333</v>
      </c>
      <c r="I69">
        <v>7</v>
      </c>
      <c r="L69">
        <f t="shared" si="31"/>
        <v>7</v>
      </c>
      <c r="N69">
        <f t="shared" ref="N69:N77" si="33">G69+L69</f>
        <v>14.333333333333332</v>
      </c>
      <c r="O69">
        <v>20</v>
      </c>
      <c r="P69">
        <v>18</v>
      </c>
      <c r="Q69">
        <f t="shared" ref="Q69:Q77" si="34">P69/30*100</f>
        <v>60</v>
      </c>
      <c r="R69">
        <f t="shared" si="32"/>
        <v>66.666666666666657</v>
      </c>
      <c r="T69">
        <v>14</v>
      </c>
      <c r="U69">
        <v>390</v>
      </c>
      <c r="V69">
        <v>28</v>
      </c>
      <c r="W69">
        <f t="shared" ref="W69:W77" si="35">V69/50*100</f>
        <v>56.000000000000007</v>
      </c>
      <c r="X69">
        <f t="shared" si="6"/>
        <v>131.04000000000002</v>
      </c>
      <c r="Y69">
        <f t="shared" si="7"/>
        <v>0.34015134558870419</v>
      </c>
      <c r="Z69">
        <f t="shared" si="8"/>
        <v>0.18077194932743018</v>
      </c>
      <c r="AA69">
        <v>2.5000000000000001E-2</v>
      </c>
      <c r="AB69">
        <v>14</v>
      </c>
      <c r="AC69" s="3">
        <v>6.7</v>
      </c>
      <c r="AD69">
        <f>(LN(AB69)-LN(AA69))/AC69</f>
        <v>0.94446817667599914</v>
      </c>
      <c r="AF69" t="s">
        <v>44</v>
      </c>
      <c r="AG69">
        <v>0.28000000000000003</v>
      </c>
      <c r="AH69">
        <v>1.9E-2</v>
      </c>
    </row>
    <row r="70" spans="2:34" x14ac:dyDescent="0.25">
      <c r="B70">
        <v>3</v>
      </c>
      <c r="C70">
        <v>7</v>
      </c>
      <c r="D70">
        <v>8</v>
      </c>
      <c r="E70">
        <v>8</v>
      </c>
      <c r="G70">
        <f t="shared" si="30"/>
        <v>7.666666666666667</v>
      </c>
      <c r="I70">
        <v>6</v>
      </c>
      <c r="L70">
        <v>8</v>
      </c>
      <c r="N70">
        <f t="shared" si="33"/>
        <v>15.666666666666668</v>
      </c>
      <c r="O70">
        <v>21</v>
      </c>
      <c r="P70">
        <v>20</v>
      </c>
      <c r="Q70">
        <f t="shared" si="34"/>
        <v>66.666666666666657</v>
      </c>
      <c r="R70">
        <f t="shared" si="32"/>
        <v>70</v>
      </c>
      <c r="T70">
        <v>11.3</v>
      </c>
      <c r="U70">
        <v>390</v>
      </c>
      <c r="V70">
        <v>28</v>
      </c>
      <c r="W70">
        <f t="shared" si="35"/>
        <v>56.000000000000007</v>
      </c>
      <c r="X70">
        <f t="shared" ref="X70:X77" si="36">U70*(P70/30)*(V70/50)</f>
        <v>145.60000000000002</v>
      </c>
      <c r="Y70">
        <f t="shared" ref="Y70:Y77" si="37">LN(X70)/N70</f>
        <v>0.31792743419761182</v>
      </c>
      <c r="Z70">
        <f t="shared" ref="Z70:Z77" si="38">LOG(U70)/N70</f>
        <v>0.16538710257615952</v>
      </c>
      <c r="AA70">
        <v>2.5999999999999999E-2</v>
      </c>
      <c r="AB70">
        <v>11.3</v>
      </c>
      <c r="AC70" s="3">
        <v>7.2</v>
      </c>
      <c r="AD70">
        <f>(LN(AB70)-LN(AA70))/AC70</f>
        <v>0.84367520370540972</v>
      </c>
      <c r="AF70" t="s">
        <v>46</v>
      </c>
      <c r="AG70">
        <v>0.27</v>
      </c>
      <c r="AH70">
        <v>2.1999999999999999E-2</v>
      </c>
    </row>
    <row r="71" spans="2:34" x14ac:dyDescent="0.25">
      <c r="B71">
        <v>4</v>
      </c>
      <c r="C71">
        <v>7.5</v>
      </c>
      <c r="D71">
        <v>8</v>
      </c>
      <c r="E71">
        <v>8.5</v>
      </c>
      <c r="G71">
        <f t="shared" si="30"/>
        <v>8</v>
      </c>
      <c r="I71">
        <v>6</v>
      </c>
      <c r="L71">
        <f t="shared" si="31"/>
        <v>6</v>
      </c>
      <c r="N71">
        <f t="shared" si="33"/>
        <v>14</v>
      </c>
      <c r="O71">
        <v>23</v>
      </c>
      <c r="P71">
        <v>20</v>
      </c>
      <c r="Q71">
        <f t="shared" si="34"/>
        <v>66.666666666666657</v>
      </c>
      <c r="R71">
        <f t="shared" si="32"/>
        <v>76.666666666666671</v>
      </c>
      <c r="T71">
        <v>12</v>
      </c>
      <c r="U71">
        <v>370</v>
      </c>
      <c r="V71">
        <v>32</v>
      </c>
      <c r="W71">
        <f t="shared" si="35"/>
        <v>64</v>
      </c>
      <c r="X71">
        <f t="shared" si="36"/>
        <v>157.86666666666667</v>
      </c>
      <c r="Y71">
        <f t="shared" si="37"/>
        <v>0.36155362820726333</v>
      </c>
      <c r="Z71">
        <f t="shared" si="38"/>
        <v>0.18344298029049963</v>
      </c>
      <c r="AA71">
        <v>2.5000000000000001E-2</v>
      </c>
      <c r="AB71">
        <v>13</v>
      </c>
      <c r="AC71" s="3">
        <v>6.7</v>
      </c>
      <c r="AD71">
        <f>(LN(AB71)-LN(AA71))/AC71</f>
        <v>0.93340728530977202</v>
      </c>
      <c r="AF71" t="s">
        <v>48</v>
      </c>
      <c r="AG71">
        <v>0.22</v>
      </c>
      <c r="AH71">
        <v>1.7000000000000001E-2</v>
      </c>
    </row>
    <row r="72" spans="2:34" x14ac:dyDescent="0.25">
      <c r="B72">
        <v>5</v>
      </c>
      <c r="C72">
        <v>7</v>
      </c>
      <c r="D72">
        <v>8.5</v>
      </c>
      <c r="E72">
        <v>9</v>
      </c>
      <c r="G72">
        <f t="shared" si="30"/>
        <v>8.1666666666666661</v>
      </c>
      <c r="I72">
        <v>7</v>
      </c>
      <c r="L72">
        <f t="shared" si="31"/>
        <v>7</v>
      </c>
      <c r="N72">
        <f t="shared" si="33"/>
        <v>15.166666666666666</v>
      </c>
      <c r="O72">
        <v>22</v>
      </c>
      <c r="P72">
        <v>21</v>
      </c>
      <c r="Q72">
        <f t="shared" si="34"/>
        <v>70</v>
      </c>
      <c r="R72">
        <f t="shared" si="32"/>
        <v>73.333333333333329</v>
      </c>
      <c r="T72">
        <v>11.8</v>
      </c>
      <c r="U72">
        <v>390</v>
      </c>
      <c r="V72">
        <v>30</v>
      </c>
      <c r="W72">
        <f t="shared" si="35"/>
        <v>60</v>
      </c>
      <c r="X72">
        <f t="shared" si="36"/>
        <v>163.79999999999998</v>
      </c>
      <c r="Y72">
        <f t="shared" si="37"/>
        <v>0.33617447284081114</v>
      </c>
      <c r="Z72">
        <f t="shared" si="38"/>
        <v>0.17083942463910984</v>
      </c>
      <c r="AA72">
        <v>2.8000000000000001E-2</v>
      </c>
      <c r="AB72">
        <v>11.8</v>
      </c>
      <c r="AC72" s="3">
        <v>6.7</v>
      </c>
      <c r="AD72">
        <f>(LN(AB72)-LN(AA72))/AC72</f>
        <v>0.90203735825053011</v>
      </c>
      <c r="AF72" t="s">
        <v>50</v>
      </c>
      <c r="AG72">
        <v>0.22</v>
      </c>
      <c r="AH72">
        <v>1.6E-2</v>
      </c>
    </row>
    <row r="73" spans="2:34" x14ac:dyDescent="0.25">
      <c r="B73">
        <v>6</v>
      </c>
      <c r="C73">
        <v>6.5</v>
      </c>
      <c r="D73">
        <v>7</v>
      </c>
      <c r="E73">
        <v>7</v>
      </c>
      <c r="G73">
        <f t="shared" si="30"/>
        <v>6.833333333333333</v>
      </c>
      <c r="I73">
        <v>6</v>
      </c>
      <c r="L73">
        <f t="shared" si="31"/>
        <v>6</v>
      </c>
      <c r="N73">
        <f t="shared" si="33"/>
        <v>12.833333333333332</v>
      </c>
      <c r="O73">
        <v>24</v>
      </c>
      <c r="P73">
        <v>23</v>
      </c>
      <c r="Q73">
        <f t="shared" si="34"/>
        <v>76.666666666666671</v>
      </c>
      <c r="R73">
        <f t="shared" si="32"/>
        <v>80</v>
      </c>
      <c r="T73">
        <v>13</v>
      </c>
      <c r="U73">
        <v>390</v>
      </c>
      <c r="V73">
        <v>32</v>
      </c>
      <c r="W73">
        <f t="shared" si="35"/>
        <v>64</v>
      </c>
      <c r="X73">
        <f t="shared" si="36"/>
        <v>191.36</v>
      </c>
      <c r="Y73">
        <f t="shared" si="37"/>
        <v>0.40941478992952729</v>
      </c>
      <c r="Z73">
        <f t="shared" si="38"/>
        <v>0.20190113820985708</v>
      </c>
      <c r="AD73">
        <f>AVERAGE(AD68:AD72)</f>
        <v>0.89914026857162743</v>
      </c>
      <c r="AF73" t="s">
        <v>52</v>
      </c>
      <c r="AG73">
        <v>0.18</v>
      </c>
      <c r="AH73">
        <v>1.7000000000000001E-2</v>
      </c>
    </row>
    <row r="74" spans="2:34" x14ac:dyDescent="0.25">
      <c r="B74">
        <v>7</v>
      </c>
      <c r="C74">
        <v>8</v>
      </c>
      <c r="D74">
        <v>8</v>
      </c>
      <c r="E74">
        <v>8.5</v>
      </c>
      <c r="G74">
        <f t="shared" si="30"/>
        <v>8.1666666666666661</v>
      </c>
      <c r="I74">
        <v>6</v>
      </c>
      <c r="L74">
        <f t="shared" si="31"/>
        <v>6</v>
      </c>
      <c r="N74">
        <f t="shared" si="33"/>
        <v>14.166666666666666</v>
      </c>
      <c r="O74">
        <v>22</v>
      </c>
      <c r="P74">
        <v>21</v>
      </c>
      <c r="Q74">
        <f t="shared" si="34"/>
        <v>70</v>
      </c>
      <c r="R74">
        <f t="shared" si="32"/>
        <v>73.333333333333329</v>
      </c>
      <c r="T74">
        <v>13</v>
      </c>
      <c r="U74">
        <v>380</v>
      </c>
      <c r="V74">
        <v>28</v>
      </c>
      <c r="W74">
        <f t="shared" si="35"/>
        <v>56.000000000000007</v>
      </c>
      <c r="X74">
        <f t="shared" si="36"/>
        <v>148.96</v>
      </c>
      <c r="Y74">
        <f t="shared" si="37"/>
        <v>0.35320078683732403</v>
      </c>
      <c r="Z74">
        <f t="shared" si="38"/>
        <v>0.18210237152589248</v>
      </c>
      <c r="AD74">
        <f>STDEV(AD68:AD73,AD68:AD72)</f>
        <v>3.7534171753581459E-2</v>
      </c>
    </row>
    <row r="75" spans="2:34" x14ac:dyDescent="0.25">
      <c r="B75">
        <v>8</v>
      </c>
      <c r="C75">
        <v>8</v>
      </c>
      <c r="D75">
        <v>6.5</v>
      </c>
      <c r="E75">
        <v>7.5</v>
      </c>
      <c r="G75">
        <f t="shared" si="30"/>
        <v>7.333333333333333</v>
      </c>
      <c r="I75">
        <v>7</v>
      </c>
      <c r="L75">
        <v>8</v>
      </c>
      <c r="N75">
        <f t="shared" si="33"/>
        <v>15.333333333333332</v>
      </c>
      <c r="O75">
        <v>23</v>
      </c>
      <c r="P75">
        <v>22</v>
      </c>
      <c r="Q75">
        <f t="shared" si="34"/>
        <v>73.333333333333329</v>
      </c>
      <c r="R75">
        <f t="shared" si="32"/>
        <v>76.666666666666671</v>
      </c>
      <c r="T75">
        <v>13</v>
      </c>
      <c r="U75">
        <v>390</v>
      </c>
      <c r="V75">
        <v>32</v>
      </c>
      <c r="W75">
        <f t="shared" si="35"/>
        <v>64</v>
      </c>
      <c r="X75">
        <f t="shared" si="36"/>
        <v>183.04</v>
      </c>
      <c r="Y75">
        <f t="shared" si="37"/>
        <v>0.33976335053422391</v>
      </c>
      <c r="Z75">
        <f t="shared" si="38"/>
        <v>0.16898247437129343</v>
      </c>
    </row>
    <row r="76" spans="2:34" x14ac:dyDescent="0.25">
      <c r="B76">
        <v>9</v>
      </c>
      <c r="C76">
        <v>8</v>
      </c>
      <c r="D76">
        <v>8.5</v>
      </c>
      <c r="E76">
        <v>7</v>
      </c>
      <c r="G76">
        <f t="shared" si="30"/>
        <v>7.833333333333333</v>
      </c>
      <c r="I76">
        <v>7</v>
      </c>
      <c r="L76">
        <v>8</v>
      </c>
      <c r="N76">
        <f t="shared" si="33"/>
        <v>15.833333333333332</v>
      </c>
      <c r="O76">
        <v>25</v>
      </c>
      <c r="P76">
        <v>23</v>
      </c>
      <c r="Q76">
        <f t="shared" si="34"/>
        <v>76.666666666666671</v>
      </c>
      <c r="R76">
        <f t="shared" si="32"/>
        <v>83.333333333333343</v>
      </c>
      <c r="T76">
        <v>12.5</v>
      </c>
      <c r="U76">
        <v>380</v>
      </c>
      <c r="V76">
        <v>28</v>
      </c>
      <c r="W76">
        <f t="shared" si="35"/>
        <v>56.000000000000007</v>
      </c>
      <c r="X76">
        <f t="shared" si="36"/>
        <v>163.1466666666667</v>
      </c>
      <c r="Y76">
        <f t="shared" si="37"/>
        <v>0.32176734263586215</v>
      </c>
      <c r="Z76">
        <f t="shared" si="38"/>
        <v>0.16293370083895645</v>
      </c>
      <c r="AF76" t="s">
        <v>50</v>
      </c>
      <c r="AG76">
        <v>0.22</v>
      </c>
    </row>
    <row r="77" spans="2:34" x14ac:dyDescent="0.25">
      <c r="B77">
        <v>10</v>
      </c>
      <c r="C77">
        <v>7</v>
      </c>
      <c r="D77">
        <v>9</v>
      </c>
      <c r="E77">
        <v>9.5</v>
      </c>
      <c r="G77">
        <f t="shared" si="30"/>
        <v>8.5</v>
      </c>
      <c r="I77">
        <v>7</v>
      </c>
      <c r="L77">
        <f t="shared" si="31"/>
        <v>7</v>
      </c>
      <c r="N77">
        <f t="shared" si="33"/>
        <v>15.5</v>
      </c>
      <c r="O77">
        <v>23</v>
      </c>
      <c r="P77">
        <v>20</v>
      </c>
      <c r="Q77">
        <f t="shared" si="34"/>
        <v>66.666666666666657</v>
      </c>
      <c r="R77">
        <f t="shared" si="32"/>
        <v>76.666666666666671</v>
      </c>
      <c r="T77">
        <v>14</v>
      </c>
      <c r="U77">
        <v>400</v>
      </c>
      <c r="V77">
        <v>33</v>
      </c>
      <c r="W77">
        <f t="shared" si="35"/>
        <v>66</v>
      </c>
      <c r="X77">
        <f t="shared" si="36"/>
        <v>175.99999999999997</v>
      </c>
      <c r="Y77">
        <f t="shared" si="37"/>
        <v>0.33357961258310653</v>
      </c>
      <c r="Z77">
        <f t="shared" si="38"/>
        <v>0.16787483815019114</v>
      </c>
    </row>
    <row r="78" spans="2:34" x14ac:dyDescent="0.25">
      <c r="G78">
        <v>0.35311663515712677</v>
      </c>
      <c r="L78">
        <f>_xlfn.STDEV.S(L68:L77)</f>
        <v>0.81649658092772603</v>
      </c>
      <c r="N78">
        <f>_xlfn.STDEV.S(N68:N77)</f>
        <v>0.97815649231438972</v>
      </c>
      <c r="Q78">
        <f>_xlfn.STDEV.S(Q68:Q77)</f>
        <v>7.2350313760444687</v>
      </c>
      <c r="R78">
        <f>_xlfn.STDEV.S(R68:R77)</f>
        <v>6.0450980038824245</v>
      </c>
      <c r="T78">
        <f>_xlfn.STDEV.S(T68:T77)</f>
        <v>1.0031062866028815</v>
      </c>
      <c r="U78">
        <f>_xlfn.STDEV.S(U68:U77)</f>
        <v>8.4327404271156787</v>
      </c>
      <c r="W78">
        <f>_xlfn.STDEV.S(W68:W77)</f>
        <v>4.2216373863966803</v>
      </c>
      <c r="X78">
        <f>_xlfn.STDEV.S(X68:X77)</f>
        <v>20.751990605098094</v>
      </c>
      <c r="Y78">
        <f>_xlfn.STDEV.S(Y68:Y77)</f>
        <v>2.5914867660183027E-2</v>
      </c>
      <c r="Z78" s="3">
        <f>_xlfn.STDEV.S(Z68:Z77)</f>
        <v>1.2064996114565216E-2</v>
      </c>
    </row>
    <row r="82" spans="31:33" x14ac:dyDescent="0.25">
      <c r="AE82" s="1" t="s">
        <v>60</v>
      </c>
    </row>
    <row r="83" spans="31:33" x14ac:dyDescent="0.25">
      <c r="AE83" t="s">
        <v>61</v>
      </c>
      <c r="AF83" t="s">
        <v>62</v>
      </c>
      <c r="AG83" t="s">
        <v>58</v>
      </c>
    </row>
    <row r="84" spans="31:33" x14ac:dyDescent="0.25">
      <c r="AE84">
        <v>1</v>
      </c>
      <c r="AF84">
        <v>1</v>
      </c>
      <c r="AG84">
        <v>1.3632367534997012</v>
      </c>
    </row>
    <row r="85" spans="31:33" x14ac:dyDescent="0.25">
      <c r="AE85">
        <v>1</v>
      </c>
      <c r="AF85">
        <v>2</v>
      </c>
      <c r="AG85">
        <v>1.3411908312589351</v>
      </c>
    </row>
    <row r="86" spans="31:33" x14ac:dyDescent="0.25">
      <c r="AE86">
        <v>1</v>
      </c>
      <c r="AF86">
        <v>3</v>
      </c>
      <c r="AG86">
        <v>1.3614754056613854</v>
      </c>
    </row>
    <row r="87" spans="31:33" x14ac:dyDescent="0.25">
      <c r="AE87">
        <v>1</v>
      </c>
      <c r="AF87">
        <v>4</v>
      </c>
      <c r="AG87">
        <v>1.3465783005056</v>
      </c>
    </row>
    <row r="88" spans="31:33" x14ac:dyDescent="0.25">
      <c r="AE88">
        <v>1</v>
      </c>
      <c r="AF88">
        <v>5</v>
      </c>
      <c r="AG88">
        <v>1.3381104076015238</v>
      </c>
    </row>
    <row r="89" spans="31:33" x14ac:dyDescent="0.25">
      <c r="AE89">
        <v>2</v>
      </c>
      <c r="AF89">
        <v>1</v>
      </c>
      <c r="AG89">
        <v>1.332787465152081</v>
      </c>
    </row>
    <row r="90" spans="31:33" x14ac:dyDescent="0.25">
      <c r="AE90">
        <v>2</v>
      </c>
      <c r="AF90">
        <v>2</v>
      </c>
      <c r="AG90">
        <v>1.3937258916138089</v>
      </c>
    </row>
    <row r="91" spans="31:33" x14ac:dyDescent="0.25">
      <c r="AE91">
        <v>2</v>
      </c>
      <c r="AF91">
        <v>3</v>
      </c>
      <c r="AG91">
        <v>1.3259493187816913</v>
      </c>
    </row>
    <row r="92" spans="31:33" x14ac:dyDescent="0.25">
      <c r="AE92">
        <v>2</v>
      </c>
      <c r="AF92">
        <v>4</v>
      </c>
      <c r="AG92">
        <v>1.3611102088294453</v>
      </c>
    </row>
    <row r="93" spans="31:33" x14ac:dyDescent="0.25">
      <c r="AE93">
        <v>2</v>
      </c>
      <c r="AF93">
        <v>5</v>
      </c>
      <c r="AG93">
        <v>1.3630308968641165</v>
      </c>
    </row>
    <row r="94" spans="31:33" x14ac:dyDescent="0.25">
      <c r="AE94">
        <v>3</v>
      </c>
      <c r="AF94">
        <v>1</v>
      </c>
      <c r="AG94">
        <v>1.0203724630485294</v>
      </c>
    </row>
    <row r="95" spans="31:33" x14ac:dyDescent="0.25">
      <c r="AE95">
        <v>3</v>
      </c>
      <c r="AF95">
        <v>2</v>
      </c>
      <c r="AG95">
        <v>0.99753248901573111</v>
      </c>
    </row>
    <row r="96" spans="31:33" x14ac:dyDescent="0.25">
      <c r="AE96">
        <v>3</v>
      </c>
      <c r="AF96">
        <v>3</v>
      </c>
      <c r="AG96">
        <v>0.99648096081685367</v>
      </c>
    </row>
    <row r="97" spans="31:33" x14ac:dyDescent="0.25">
      <c r="AE97">
        <v>3</v>
      </c>
      <c r="AF97">
        <v>4</v>
      </c>
      <c r="AG97">
        <v>1.0553985223464293</v>
      </c>
    </row>
    <row r="98" spans="31:33" x14ac:dyDescent="0.25">
      <c r="AE98">
        <v>3</v>
      </c>
      <c r="AF98">
        <v>5</v>
      </c>
      <c r="AG98">
        <v>0.99857742451799691</v>
      </c>
    </row>
    <row r="99" spans="31:33" x14ac:dyDescent="0.25">
      <c r="AE99">
        <v>4</v>
      </c>
      <c r="AF99">
        <v>1</v>
      </c>
      <c r="AG99">
        <v>0.98707861260350516</v>
      </c>
    </row>
    <row r="100" spans="31:33" x14ac:dyDescent="0.25">
      <c r="AE100">
        <v>4</v>
      </c>
      <c r="AF100">
        <v>2</v>
      </c>
      <c r="AG100">
        <v>1.0491084676826212</v>
      </c>
    </row>
    <row r="101" spans="31:33" x14ac:dyDescent="0.25">
      <c r="AE101">
        <v>4</v>
      </c>
      <c r="AF101">
        <v>3</v>
      </c>
      <c r="AG101">
        <v>0.94684679605422872</v>
      </c>
    </row>
    <row r="102" spans="31:33" x14ac:dyDescent="0.25">
      <c r="AE102">
        <v>4</v>
      </c>
      <c r="AF102">
        <v>4</v>
      </c>
      <c r="AG102">
        <v>1.2507657623150945</v>
      </c>
    </row>
    <row r="103" spans="31:33" x14ac:dyDescent="0.25">
      <c r="AE103">
        <v>4</v>
      </c>
      <c r="AF103">
        <v>5</v>
      </c>
      <c r="AG103">
        <v>0.91917806596793861</v>
      </c>
    </row>
    <row r="104" spans="31:33" x14ac:dyDescent="0.25">
      <c r="AE104">
        <v>5</v>
      </c>
      <c r="AF104">
        <v>1</v>
      </c>
      <c r="AG104">
        <v>0.80627125310170566</v>
      </c>
    </row>
    <row r="105" spans="31:33" x14ac:dyDescent="0.25">
      <c r="AE105">
        <v>5</v>
      </c>
      <c r="AF105">
        <v>2</v>
      </c>
      <c r="AG105">
        <v>0.83044092570404715</v>
      </c>
    </row>
    <row r="106" spans="31:33" x14ac:dyDescent="0.25">
      <c r="AE106">
        <v>5</v>
      </c>
      <c r="AF106">
        <v>3</v>
      </c>
      <c r="AG106">
        <v>0.8286144131229588</v>
      </c>
    </row>
    <row r="107" spans="31:33" x14ac:dyDescent="0.25">
      <c r="AE107">
        <v>5</v>
      </c>
      <c r="AF107">
        <v>4</v>
      </c>
      <c r="AG107">
        <v>0.79886193961439755</v>
      </c>
    </row>
    <row r="108" spans="31:33" x14ac:dyDescent="0.25">
      <c r="AE108">
        <v>5</v>
      </c>
      <c r="AF108">
        <v>5</v>
      </c>
      <c r="AG108">
        <v>0.83125476342911619</v>
      </c>
    </row>
    <row r="109" spans="31:33" x14ac:dyDescent="0.25">
      <c r="AE109">
        <v>6</v>
      </c>
      <c r="AF109">
        <v>1</v>
      </c>
      <c r="AG109">
        <v>0.87211331891642641</v>
      </c>
    </row>
    <row r="110" spans="31:33" x14ac:dyDescent="0.25">
      <c r="AE110">
        <v>6</v>
      </c>
      <c r="AF110">
        <v>2</v>
      </c>
      <c r="AG110">
        <v>0.94446817667599914</v>
      </c>
    </row>
    <row r="111" spans="31:33" x14ac:dyDescent="0.25">
      <c r="AE111">
        <v>6</v>
      </c>
      <c r="AF111">
        <v>3</v>
      </c>
      <c r="AG111">
        <v>0.84367520370540972</v>
      </c>
    </row>
    <row r="112" spans="31:33" x14ac:dyDescent="0.25">
      <c r="AE112">
        <v>6</v>
      </c>
      <c r="AF112">
        <v>4</v>
      </c>
      <c r="AG112">
        <v>0.93340728530977202</v>
      </c>
    </row>
    <row r="113" spans="31:33" x14ac:dyDescent="0.25">
      <c r="AE113">
        <v>6</v>
      </c>
      <c r="AF113">
        <v>5</v>
      </c>
      <c r="AG113">
        <v>0.90203735825053011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64"/>
  <sheetViews>
    <sheetView tabSelected="1" topLeftCell="C2" workbookViewId="0">
      <selection activeCell="G23" sqref="G23"/>
    </sheetView>
  </sheetViews>
  <sheetFormatPr defaultRowHeight="15" x14ac:dyDescent="0.25"/>
  <sheetData>
    <row r="3" spans="1:20" x14ac:dyDescent="0.25">
      <c r="B3" t="s">
        <v>83</v>
      </c>
    </row>
    <row r="4" spans="1:20" x14ac:dyDescent="0.25">
      <c r="D4" t="s">
        <v>80</v>
      </c>
      <c r="E4" t="s">
        <v>81</v>
      </c>
      <c r="F4" t="s">
        <v>82</v>
      </c>
      <c r="H4" t="s">
        <v>88</v>
      </c>
      <c r="I4" t="s">
        <v>89</v>
      </c>
      <c r="J4" t="s">
        <v>90</v>
      </c>
      <c r="K4" t="s">
        <v>91</v>
      </c>
      <c r="L4" t="s">
        <v>93</v>
      </c>
      <c r="M4" t="s">
        <v>92</v>
      </c>
      <c r="N4" t="s">
        <v>93</v>
      </c>
      <c r="P4" t="s">
        <v>84</v>
      </c>
    </row>
    <row r="5" spans="1:20" x14ac:dyDescent="0.25">
      <c r="A5">
        <v>1</v>
      </c>
      <c r="B5" t="s">
        <v>75</v>
      </c>
      <c r="D5">
        <v>1</v>
      </c>
      <c r="E5">
        <v>50</v>
      </c>
      <c r="F5">
        <v>48</v>
      </c>
      <c r="G5">
        <f>F5/E5*100</f>
        <v>96</v>
      </c>
      <c r="H5">
        <v>24</v>
      </c>
      <c r="I5">
        <v>24</v>
      </c>
      <c r="J5">
        <f>H5/I5</f>
        <v>1</v>
      </c>
      <c r="K5">
        <v>16</v>
      </c>
      <c r="L5">
        <f>K5/H5*100</f>
        <v>66.666666666666657</v>
      </c>
      <c r="M5">
        <v>19</v>
      </c>
      <c r="N5">
        <f>M5/I5*100</f>
        <v>79.166666666666657</v>
      </c>
      <c r="O5" t="s">
        <v>80</v>
      </c>
      <c r="P5" t="s">
        <v>86</v>
      </c>
      <c r="Q5" t="s">
        <v>85</v>
      </c>
      <c r="S5" t="s">
        <v>87</v>
      </c>
    </row>
    <row r="6" spans="1:20" x14ac:dyDescent="0.25">
      <c r="A6">
        <v>2</v>
      </c>
      <c r="B6" t="s">
        <v>48</v>
      </c>
      <c r="D6">
        <v>1</v>
      </c>
      <c r="E6">
        <v>50</v>
      </c>
      <c r="F6">
        <v>42</v>
      </c>
      <c r="G6">
        <f t="shared" ref="G6:G52" si="0">F6/E6*100</f>
        <v>84</v>
      </c>
      <c r="H6">
        <v>20</v>
      </c>
      <c r="I6">
        <v>22</v>
      </c>
      <c r="J6">
        <f t="shared" ref="J6:J52" si="1">H6/I6</f>
        <v>0.90909090909090906</v>
      </c>
      <c r="K6">
        <v>15</v>
      </c>
      <c r="L6">
        <f t="shared" ref="L6:L53" si="2">K6/H6*100</f>
        <v>75</v>
      </c>
      <c r="M6">
        <v>17</v>
      </c>
      <c r="N6">
        <f t="shared" ref="N6:N53" si="3">M6/I6*100</f>
        <v>77.272727272727266</v>
      </c>
      <c r="O6">
        <v>1</v>
      </c>
      <c r="P6">
        <v>20</v>
      </c>
      <c r="Q6">
        <v>20</v>
      </c>
      <c r="R6">
        <f>Q6/P6*100</f>
        <v>100</v>
      </c>
      <c r="S6">
        <v>1700</v>
      </c>
      <c r="T6">
        <f>S6/Q6</f>
        <v>85</v>
      </c>
    </row>
    <row r="7" spans="1:20" x14ac:dyDescent="0.25">
      <c r="A7">
        <v>3</v>
      </c>
      <c r="B7" t="s">
        <v>76</v>
      </c>
      <c r="D7">
        <v>1</v>
      </c>
      <c r="E7">
        <v>50</v>
      </c>
      <c r="F7">
        <v>40</v>
      </c>
      <c r="G7">
        <f t="shared" si="0"/>
        <v>80</v>
      </c>
      <c r="H7">
        <v>20</v>
      </c>
      <c r="I7">
        <v>20</v>
      </c>
      <c r="J7">
        <f t="shared" si="1"/>
        <v>1</v>
      </c>
      <c r="K7">
        <v>17</v>
      </c>
      <c r="L7">
        <f t="shared" si="2"/>
        <v>85</v>
      </c>
      <c r="M7">
        <v>17</v>
      </c>
      <c r="N7">
        <f t="shared" si="3"/>
        <v>85</v>
      </c>
      <c r="O7">
        <v>1</v>
      </c>
      <c r="P7">
        <v>20</v>
      </c>
      <c r="Q7">
        <v>20</v>
      </c>
      <c r="R7">
        <f t="shared" ref="R7:R53" si="4">Q7/P7*100</f>
        <v>100</v>
      </c>
      <c r="S7">
        <v>1750</v>
      </c>
      <c r="T7">
        <f t="shared" ref="T7:T53" si="5">S7/Q7</f>
        <v>87.5</v>
      </c>
    </row>
    <row r="8" spans="1:20" x14ac:dyDescent="0.25">
      <c r="A8">
        <v>4</v>
      </c>
      <c r="B8" t="s">
        <v>77</v>
      </c>
      <c r="D8">
        <v>1</v>
      </c>
      <c r="E8">
        <v>50</v>
      </c>
      <c r="F8">
        <v>49</v>
      </c>
      <c r="G8">
        <f t="shared" si="0"/>
        <v>98</v>
      </c>
      <c r="H8">
        <v>25</v>
      </c>
      <c r="I8">
        <v>24</v>
      </c>
      <c r="J8">
        <f t="shared" si="1"/>
        <v>1.0416666666666667</v>
      </c>
      <c r="K8">
        <v>17</v>
      </c>
      <c r="L8">
        <f t="shared" si="2"/>
        <v>68</v>
      </c>
      <c r="M8">
        <v>18</v>
      </c>
      <c r="N8">
        <f t="shared" si="3"/>
        <v>75</v>
      </c>
      <c r="O8">
        <v>1</v>
      </c>
      <c r="P8">
        <v>20</v>
      </c>
      <c r="Q8">
        <v>20</v>
      </c>
      <c r="R8">
        <f t="shared" si="4"/>
        <v>100</v>
      </c>
      <c r="S8">
        <v>1600</v>
      </c>
      <c r="T8">
        <f t="shared" si="5"/>
        <v>80</v>
      </c>
    </row>
    <row r="9" spans="1:20" x14ac:dyDescent="0.25">
      <c r="A9">
        <v>5</v>
      </c>
      <c r="B9" t="s">
        <v>69</v>
      </c>
      <c r="D9">
        <v>1</v>
      </c>
      <c r="E9">
        <v>50</v>
      </c>
      <c r="F9">
        <v>47</v>
      </c>
      <c r="G9">
        <f t="shared" si="0"/>
        <v>94</v>
      </c>
      <c r="H9">
        <v>24</v>
      </c>
      <c r="I9">
        <v>23</v>
      </c>
      <c r="J9">
        <f t="shared" si="1"/>
        <v>1.0434782608695652</v>
      </c>
      <c r="K9">
        <v>15</v>
      </c>
      <c r="L9">
        <f t="shared" si="2"/>
        <v>62.5</v>
      </c>
      <c r="M9">
        <v>15</v>
      </c>
      <c r="N9">
        <f t="shared" si="3"/>
        <v>65.217391304347828</v>
      </c>
      <c r="O9">
        <v>1</v>
      </c>
      <c r="P9">
        <v>20</v>
      </c>
      <c r="Q9">
        <v>20</v>
      </c>
      <c r="R9">
        <f t="shared" si="4"/>
        <v>100</v>
      </c>
      <c r="S9">
        <v>1680</v>
      </c>
      <c r="T9">
        <f t="shared" si="5"/>
        <v>84</v>
      </c>
    </row>
    <row r="10" spans="1:20" x14ac:dyDescent="0.25">
      <c r="A10">
        <v>6</v>
      </c>
      <c r="B10" t="s">
        <v>78</v>
      </c>
      <c r="D10">
        <v>1</v>
      </c>
      <c r="E10">
        <v>50</v>
      </c>
      <c r="F10">
        <v>46</v>
      </c>
      <c r="G10">
        <f t="shared" si="0"/>
        <v>92</v>
      </c>
      <c r="H10">
        <v>22</v>
      </c>
      <c r="I10">
        <v>24</v>
      </c>
      <c r="J10">
        <f t="shared" si="1"/>
        <v>0.91666666666666663</v>
      </c>
      <c r="K10">
        <v>15</v>
      </c>
      <c r="L10">
        <f t="shared" si="2"/>
        <v>68.181818181818173</v>
      </c>
      <c r="M10">
        <v>16</v>
      </c>
      <c r="N10">
        <f t="shared" si="3"/>
        <v>66.666666666666657</v>
      </c>
      <c r="O10">
        <v>1</v>
      </c>
      <c r="P10">
        <v>20</v>
      </c>
      <c r="Q10">
        <v>20</v>
      </c>
      <c r="R10">
        <f t="shared" si="4"/>
        <v>100</v>
      </c>
      <c r="S10">
        <v>1693</v>
      </c>
      <c r="T10">
        <f t="shared" si="5"/>
        <v>84.65</v>
      </c>
    </row>
    <row r="11" spans="1:20" x14ac:dyDescent="0.25">
      <c r="A11">
        <v>7</v>
      </c>
      <c r="B11" t="s">
        <v>46</v>
      </c>
      <c r="D11">
        <v>2</v>
      </c>
      <c r="E11">
        <v>50</v>
      </c>
      <c r="F11">
        <v>45</v>
      </c>
      <c r="G11">
        <f t="shared" si="0"/>
        <v>90</v>
      </c>
      <c r="H11">
        <v>23</v>
      </c>
      <c r="I11">
        <v>22</v>
      </c>
      <c r="J11">
        <f t="shared" si="1"/>
        <v>1.0454545454545454</v>
      </c>
      <c r="K11">
        <v>16</v>
      </c>
      <c r="L11">
        <f t="shared" si="2"/>
        <v>69.565217391304344</v>
      </c>
      <c r="M11">
        <v>17</v>
      </c>
      <c r="N11">
        <f t="shared" si="3"/>
        <v>77.272727272727266</v>
      </c>
      <c r="O11">
        <v>1</v>
      </c>
      <c r="P11">
        <v>20</v>
      </c>
      <c r="Q11">
        <v>20</v>
      </c>
      <c r="R11">
        <f t="shared" si="4"/>
        <v>100</v>
      </c>
      <c r="S11">
        <v>1581</v>
      </c>
      <c r="T11">
        <f t="shared" si="5"/>
        <v>79.05</v>
      </c>
    </row>
    <row r="12" spans="1:20" x14ac:dyDescent="0.25">
      <c r="A12">
        <v>8</v>
      </c>
      <c r="B12" t="s">
        <v>79</v>
      </c>
      <c r="D12">
        <v>2</v>
      </c>
      <c r="E12">
        <v>50</v>
      </c>
      <c r="F12">
        <v>43</v>
      </c>
      <c r="G12">
        <f t="shared" si="0"/>
        <v>86</v>
      </c>
      <c r="H12">
        <v>21</v>
      </c>
      <c r="I12">
        <v>22</v>
      </c>
      <c r="J12">
        <f t="shared" si="1"/>
        <v>0.95454545454545459</v>
      </c>
      <c r="K12">
        <v>15</v>
      </c>
      <c r="L12">
        <f t="shared" si="2"/>
        <v>71.428571428571431</v>
      </c>
      <c r="M12">
        <v>17</v>
      </c>
      <c r="N12">
        <f t="shared" si="3"/>
        <v>77.272727272727266</v>
      </c>
      <c r="O12">
        <v>2</v>
      </c>
      <c r="P12">
        <v>20</v>
      </c>
      <c r="Q12">
        <v>18</v>
      </c>
      <c r="R12">
        <f t="shared" si="4"/>
        <v>90</v>
      </c>
      <c r="S12">
        <v>1400</v>
      </c>
      <c r="T12">
        <f t="shared" si="5"/>
        <v>77.777777777777771</v>
      </c>
    </row>
    <row r="13" spans="1:20" x14ac:dyDescent="0.25">
      <c r="D13">
        <v>2</v>
      </c>
      <c r="E13">
        <v>50</v>
      </c>
      <c r="F13">
        <v>37</v>
      </c>
      <c r="G13">
        <f t="shared" si="0"/>
        <v>74</v>
      </c>
      <c r="H13">
        <v>18</v>
      </c>
      <c r="I13">
        <v>19</v>
      </c>
      <c r="J13">
        <f t="shared" si="1"/>
        <v>0.94736842105263153</v>
      </c>
      <c r="K13">
        <v>11</v>
      </c>
      <c r="L13">
        <f t="shared" si="2"/>
        <v>61.111111111111114</v>
      </c>
      <c r="M13">
        <v>15</v>
      </c>
      <c r="N13">
        <f t="shared" si="3"/>
        <v>78.94736842105263</v>
      </c>
      <c r="O13">
        <v>2</v>
      </c>
      <c r="P13">
        <v>20</v>
      </c>
      <c r="Q13">
        <v>19</v>
      </c>
      <c r="R13">
        <f t="shared" si="4"/>
        <v>95</v>
      </c>
      <c r="S13">
        <v>1470</v>
      </c>
      <c r="T13">
        <f t="shared" si="5"/>
        <v>77.368421052631575</v>
      </c>
    </row>
    <row r="14" spans="1:20" x14ac:dyDescent="0.25">
      <c r="D14">
        <v>2</v>
      </c>
      <c r="E14">
        <v>50</v>
      </c>
      <c r="F14">
        <v>40</v>
      </c>
      <c r="G14">
        <f t="shared" si="0"/>
        <v>80</v>
      </c>
      <c r="H14">
        <v>20</v>
      </c>
      <c r="I14">
        <v>20</v>
      </c>
      <c r="J14">
        <f t="shared" si="1"/>
        <v>1</v>
      </c>
      <c r="K14">
        <v>13</v>
      </c>
      <c r="L14">
        <f t="shared" si="2"/>
        <v>65</v>
      </c>
      <c r="M14">
        <v>14</v>
      </c>
      <c r="N14">
        <f t="shared" si="3"/>
        <v>70</v>
      </c>
      <c r="O14">
        <v>2</v>
      </c>
      <c r="P14">
        <v>20</v>
      </c>
      <c r="Q14">
        <v>20</v>
      </c>
      <c r="R14">
        <f t="shared" si="4"/>
        <v>100</v>
      </c>
      <c r="S14">
        <v>1405</v>
      </c>
      <c r="T14">
        <f t="shared" si="5"/>
        <v>70.25</v>
      </c>
    </row>
    <row r="15" spans="1:20" x14ac:dyDescent="0.25">
      <c r="D15">
        <v>2</v>
      </c>
      <c r="E15">
        <v>50</v>
      </c>
      <c r="F15">
        <v>45</v>
      </c>
      <c r="G15">
        <f t="shared" si="0"/>
        <v>90</v>
      </c>
      <c r="H15">
        <v>23</v>
      </c>
      <c r="I15">
        <v>22</v>
      </c>
      <c r="J15">
        <f t="shared" si="1"/>
        <v>1.0454545454545454</v>
      </c>
      <c r="K15">
        <v>13</v>
      </c>
      <c r="L15">
        <f t="shared" si="2"/>
        <v>56.521739130434781</v>
      </c>
      <c r="M15">
        <v>14</v>
      </c>
      <c r="N15">
        <f t="shared" si="3"/>
        <v>63.636363636363633</v>
      </c>
      <c r="O15">
        <v>2</v>
      </c>
      <c r="P15">
        <v>20</v>
      </c>
      <c r="Q15">
        <v>17</v>
      </c>
      <c r="R15">
        <f t="shared" si="4"/>
        <v>85</v>
      </c>
      <c r="S15">
        <v>1352</v>
      </c>
      <c r="T15">
        <f t="shared" si="5"/>
        <v>79.529411764705884</v>
      </c>
    </row>
    <row r="16" spans="1:20" x14ac:dyDescent="0.25">
      <c r="D16">
        <v>2</v>
      </c>
      <c r="E16">
        <v>50</v>
      </c>
      <c r="F16">
        <v>47</v>
      </c>
      <c r="G16">
        <f t="shared" si="0"/>
        <v>94</v>
      </c>
      <c r="H16">
        <v>21</v>
      </c>
      <c r="I16">
        <v>26</v>
      </c>
      <c r="J16">
        <f t="shared" si="1"/>
        <v>0.80769230769230771</v>
      </c>
      <c r="K16">
        <v>13</v>
      </c>
      <c r="L16">
        <f t="shared" si="2"/>
        <v>61.904761904761905</v>
      </c>
      <c r="M16">
        <v>14</v>
      </c>
      <c r="N16">
        <f t="shared" si="3"/>
        <v>53.846153846153847</v>
      </c>
      <c r="O16">
        <v>2</v>
      </c>
      <c r="P16">
        <v>20</v>
      </c>
      <c r="Q16">
        <v>17</v>
      </c>
      <c r="R16">
        <f t="shared" si="4"/>
        <v>85</v>
      </c>
      <c r="S16">
        <v>1203</v>
      </c>
      <c r="T16">
        <f t="shared" si="5"/>
        <v>70.764705882352942</v>
      </c>
    </row>
    <row r="17" spans="4:20" x14ac:dyDescent="0.25">
      <c r="D17">
        <v>3</v>
      </c>
      <c r="E17">
        <v>50</v>
      </c>
      <c r="F17">
        <v>30</v>
      </c>
      <c r="G17">
        <f t="shared" si="0"/>
        <v>60</v>
      </c>
      <c r="H17">
        <v>16</v>
      </c>
      <c r="I17">
        <v>14</v>
      </c>
      <c r="J17">
        <f t="shared" si="1"/>
        <v>1.1428571428571428</v>
      </c>
      <c r="K17">
        <v>8</v>
      </c>
      <c r="L17">
        <f t="shared" si="2"/>
        <v>50</v>
      </c>
      <c r="M17">
        <v>11</v>
      </c>
      <c r="N17">
        <f t="shared" si="3"/>
        <v>78.571428571428569</v>
      </c>
      <c r="O17">
        <v>2</v>
      </c>
      <c r="P17">
        <v>20</v>
      </c>
      <c r="Q17">
        <v>20</v>
      </c>
      <c r="R17">
        <f t="shared" si="4"/>
        <v>100</v>
      </c>
      <c r="S17">
        <v>1410</v>
      </c>
      <c r="T17">
        <f t="shared" si="5"/>
        <v>70.5</v>
      </c>
    </row>
    <row r="18" spans="4:20" x14ac:dyDescent="0.25">
      <c r="D18">
        <v>3</v>
      </c>
      <c r="E18">
        <v>50</v>
      </c>
      <c r="F18">
        <v>24</v>
      </c>
      <c r="G18">
        <f t="shared" si="0"/>
        <v>48</v>
      </c>
      <c r="H18">
        <v>11</v>
      </c>
      <c r="I18">
        <v>13</v>
      </c>
      <c r="J18">
        <f t="shared" si="1"/>
        <v>0.84615384615384615</v>
      </c>
      <c r="K18">
        <v>6</v>
      </c>
      <c r="L18">
        <f t="shared" si="2"/>
        <v>54.54545454545454</v>
      </c>
      <c r="M18">
        <v>7</v>
      </c>
      <c r="N18">
        <f t="shared" si="3"/>
        <v>53.846153846153847</v>
      </c>
      <c r="O18">
        <v>3</v>
      </c>
      <c r="P18">
        <v>20</v>
      </c>
      <c r="Q18">
        <v>12</v>
      </c>
      <c r="R18">
        <f t="shared" si="4"/>
        <v>60</v>
      </c>
      <c r="S18">
        <v>850</v>
      </c>
      <c r="T18">
        <f t="shared" si="5"/>
        <v>70.833333333333329</v>
      </c>
    </row>
    <row r="19" spans="4:20" x14ac:dyDescent="0.25">
      <c r="D19">
        <v>3</v>
      </c>
      <c r="E19">
        <v>50</v>
      </c>
      <c r="F19">
        <v>20</v>
      </c>
      <c r="G19">
        <f t="shared" si="0"/>
        <v>40</v>
      </c>
      <c r="H19">
        <v>9</v>
      </c>
      <c r="I19">
        <v>11</v>
      </c>
      <c r="J19">
        <f t="shared" si="1"/>
        <v>0.81818181818181823</v>
      </c>
      <c r="K19">
        <v>5</v>
      </c>
      <c r="L19">
        <f t="shared" si="2"/>
        <v>55.555555555555557</v>
      </c>
      <c r="M19">
        <v>6</v>
      </c>
      <c r="N19">
        <f t="shared" si="3"/>
        <v>54.54545454545454</v>
      </c>
      <c r="O19">
        <v>3</v>
      </c>
      <c r="P19">
        <v>20</v>
      </c>
      <c r="Q19">
        <v>15</v>
      </c>
      <c r="R19">
        <f t="shared" si="4"/>
        <v>75</v>
      </c>
      <c r="S19">
        <v>937</v>
      </c>
      <c r="T19">
        <f t="shared" si="5"/>
        <v>62.466666666666669</v>
      </c>
    </row>
    <row r="20" spans="4:20" x14ac:dyDescent="0.25">
      <c r="D20">
        <v>3</v>
      </c>
      <c r="E20">
        <v>50</v>
      </c>
      <c r="F20">
        <v>26</v>
      </c>
      <c r="G20">
        <f t="shared" si="0"/>
        <v>52</v>
      </c>
      <c r="H20">
        <v>13</v>
      </c>
      <c r="I20">
        <v>13</v>
      </c>
      <c r="J20">
        <f t="shared" si="1"/>
        <v>1</v>
      </c>
      <c r="K20">
        <v>5</v>
      </c>
      <c r="L20">
        <f t="shared" si="2"/>
        <v>38.461538461538467</v>
      </c>
      <c r="M20">
        <v>7</v>
      </c>
      <c r="N20">
        <f t="shared" si="3"/>
        <v>53.846153846153847</v>
      </c>
      <c r="O20">
        <v>3</v>
      </c>
      <c r="P20">
        <v>20</v>
      </c>
      <c r="Q20">
        <v>15</v>
      </c>
      <c r="R20">
        <f t="shared" si="4"/>
        <v>75</v>
      </c>
      <c r="S20">
        <v>1000</v>
      </c>
      <c r="T20">
        <f t="shared" si="5"/>
        <v>66.666666666666671</v>
      </c>
    </row>
    <row r="21" spans="4:20" x14ac:dyDescent="0.25">
      <c r="D21">
        <v>3</v>
      </c>
      <c r="E21">
        <v>50</v>
      </c>
      <c r="F21">
        <v>28</v>
      </c>
      <c r="G21">
        <f t="shared" si="0"/>
        <v>56.000000000000007</v>
      </c>
      <c r="H21">
        <v>13</v>
      </c>
      <c r="I21">
        <v>15</v>
      </c>
      <c r="J21">
        <f t="shared" si="1"/>
        <v>0.8666666666666667</v>
      </c>
      <c r="K21">
        <v>7</v>
      </c>
      <c r="L21">
        <f t="shared" si="2"/>
        <v>53.846153846153847</v>
      </c>
      <c r="M21">
        <v>8</v>
      </c>
      <c r="N21">
        <f t="shared" si="3"/>
        <v>53.333333333333336</v>
      </c>
      <c r="O21">
        <v>3</v>
      </c>
      <c r="P21">
        <v>20</v>
      </c>
      <c r="Q21">
        <v>13</v>
      </c>
      <c r="R21">
        <f t="shared" si="4"/>
        <v>65</v>
      </c>
      <c r="S21">
        <v>911</v>
      </c>
      <c r="T21">
        <f t="shared" si="5"/>
        <v>70.07692307692308</v>
      </c>
    </row>
    <row r="22" spans="4:20" x14ac:dyDescent="0.25">
      <c r="D22">
        <v>3</v>
      </c>
      <c r="E22">
        <v>50</v>
      </c>
      <c r="F22">
        <v>28</v>
      </c>
      <c r="G22">
        <f t="shared" si="0"/>
        <v>56.000000000000007</v>
      </c>
      <c r="H22">
        <v>14</v>
      </c>
      <c r="I22">
        <v>14</v>
      </c>
      <c r="J22">
        <f t="shared" si="1"/>
        <v>1</v>
      </c>
      <c r="K22">
        <v>8</v>
      </c>
      <c r="L22">
        <f t="shared" si="2"/>
        <v>57.142857142857139</v>
      </c>
      <c r="M22">
        <v>8</v>
      </c>
      <c r="N22">
        <f t="shared" si="3"/>
        <v>57.142857142857139</v>
      </c>
      <c r="O22">
        <v>3</v>
      </c>
      <c r="P22">
        <v>20</v>
      </c>
      <c r="Q22">
        <v>16</v>
      </c>
      <c r="R22">
        <f t="shared" si="4"/>
        <v>80</v>
      </c>
      <c r="S22">
        <v>998</v>
      </c>
      <c r="T22">
        <f t="shared" si="5"/>
        <v>62.375</v>
      </c>
    </row>
    <row r="23" spans="4:20" x14ac:dyDescent="0.25">
      <c r="D23">
        <v>4</v>
      </c>
      <c r="E23">
        <v>50</v>
      </c>
      <c r="F23">
        <v>35</v>
      </c>
      <c r="G23">
        <f t="shared" si="0"/>
        <v>70</v>
      </c>
      <c r="H23">
        <v>17</v>
      </c>
      <c r="I23">
        <v>18</v>
      </c>
      <c r="J23">
        <f t="shared" si="1"/>
        <v>0.94444444444444442</v>
      </c>
      <c r="K23">
        <v>8</v>
      </c>
      <c r="L23">
        <f t="shared" si="2"/>
        <v>47.058823529411761</v>
      </c>
      <c r="M23">
        <v>9</v>
      </c>
      <c r="N23">
        <f t="shared" si="3"/>
        <v>50</v>
      </c>
      <c r="O23">
        <v>3</v>
      </c>
      <c r="P23">
        <v>20</v>
      </c>
      <c r="Q23">
        <v>13</v>
      </c>
      <c r="R23">
        <f t="shared" si="4"/>
        <v>65</v>
      </c>
      <c r="S23">
        <v>998</v>
      </c>
      <c r="T23">
        <f t="shared" si="5"/>
        <v>76.769230769230774</v>
      </c>
    </row>
    <row r="24" spans="4:20" x14ac:dyDescent="0.25">
      <c r="D24">
        <v>4</v>
      </c>
      <c r="E24">
        <v>50</v>
      </c>
      <c r="F24">
        <v>33</v>
      </c>
      <c r="G24">
        <f t="shared" si="0"/>
        <v>66</v>
      </c>
      <c r="H24">
        <v>18</v>
      </c>
      <c r="I24">
        <v>15</v>
      </c>
      <c r="J24">
        <f t="shared" si="1"/>
        <v>1.2</v>
      </c>
      <c r="K24">
        <v>10</v>
      </c>
      <c r="L24">
        <f t="shared" si="2"/>
        <v>55.555555555555557</v>
      </c>
      <c r="M24">
        <v>11</v>
      </c>
      <c r="N24">
        <f t="shared" si="3"/>
        <v>73.333333333333329</v>
      </c>
      <c r="O24">
        <v>4</v>
      </c>
      <c r="P24">
        <v>20</v>
      </c>
      <c r="Q24">
        <v>16</v>
      </c>
      <c r="R24">
        <f t="shared" si="4"/>
        <v>80</v>
      </c>
      <c r="S24">
        <v>1100</v>
      </c>
      <c r="T24">
        <f t="shared" si="5"/>
        <v>68.75</v>
      </c>
    </row>
    <row r="25" spans="4:20" x14ac:dyDescent="0.25">
      <c r="D25">
        <v>4</v>
      </c>
      <c r="E25">
        <v>50</v>
      </c>
      <c r="F25">
        <v>26</v>
      </c>
      <c r="G25">
        <f t="shared" si="0"/>
        <v>52</v>
      </c>
      <c r="H25">
        <v>13</v>
      </c>
      <c r="I25">
        <v>13</v>
      </c>
      <c r="J25">
        <f t="shared" si="1"/>
        <v>1</v>
      </c>
      <c r="K25">
        <v>6</v>
      </c>
      <c r="L25">
        <f t="shared" si="2"/>
        <v>46.153846153846153</v>
      </c>
      <c r="M25">
        <v>7</v>
      </c>
      <c r="N25">
        <f t="shared" si="3"/>
        <v>53.846153846153847</v>
      </c>
      <c r="O25">
        <v>4</v>
      </c>
      <c r="P25">
        <v>20</v>
      </c>
      <c r="Q25">
        <v>16</v>
      </c>
      <c r="R25">
        <f t="shared" si="4"/>
        <v>80</v>
      </c>
      <c r="S25">
        <v>1137</v>
      </c>
      <c r="T25">
        <f t="shared" si="5"/>
        <v>71.0625</v>
      </c>
    </row>
    <row r="26" spans="4:20" x14ac:dyDescent="0.25">
      <c r="D26">
        <v>4</v>
      </c>
      <c r="E26">
        <v>50</v>
      </c>
      <c r="F26">
        <v>26</v>
      </c>
      <c r="G26">
        <f t="shared" si="0"/>
        <v>52</v>
      </c>
      <c r="H26">
        <v>14</v>
      </c>
      <c r="I26">
        <v>12</v>
      </c>
      <c r="J26">
        <f t="shared" si="1"/>
        <v>1.1666666666666667</v>
      </c>
      <c r="K26">
        <v>6</v>
      </c>
      <c r="L26">
        <f t="shared" si="2"/>
        <v>42.857142857142854</v>
      </c>
      <c r="M26">
        <v>7</v>
      </c>
      <c r="N26">
        <f t="shared" si="3"/>
        <v>58.333333333333336</v>
      </c>
      <c r="O26">
        <v>4</v>
      </c>
      <c r="P26">
        <v>20</v>
      </c>
      <c r="Q26">
        <v>15</v>
      </c>
      <c r="R26">
        <f t="shared" si="4"/>
        <v>75</v>
      </c>
      <c r="S26">
        <v>1120</v>
      </c>
      <c r="T26">
        <f t="shared" si="5"/>
        <v>74.666666666666671</v>
      </c>
    </row>
    <row r="27" spans="4:20" x14ac:dyDescent="0.25">
      <c r="D27">
        <v>4</v>
      </c>
      <c r="E27">
        <v>50</v>
      </c>
      <c r="F27">
        <v>30</v>
      </c>
      <c r="G27">
        <f t="shared" si="0"/>
        <v>60</v>
      </c>
      <c r="H27">
        <v>14</v>
      </c>
      <c r="I27">
        <v>16</v>
      </c>
      <c r="J27">
        <f t="shared" si="1"/>
        <v>0.875</v>
      </c>
      <c r="K27">
        <v>6</v>
      </c>
      <c r="L27">
        <f t="shared" si="2"/>
        <v>42.857142857142854</v>
      </c>
      <c r="M27">
        <v>8</v>
      </c>
      <c r="N27">
        <f t="shared" si="3"/>
        <v>50</v>
      </c>
      <c r="O27">
        <v>4</v>
      </c>
      <c r="P27">
        <v>20</v>
      </c>
      <c r="Q27">
        <v>13</v>
      </c>
      <c r="R27">
        <f t="shared" si="4"/>
        <v>65</v>
      </c>
      <c r="S27">
        <v>850</v>
      </c>
      <c r="T27">
        <f t="shared" si="5"/>
        <v>65.384615384615387</v>
      </c>
    </row>
    <row r="28" spans="4:20" x14ac:dyDescent="0.25">
      <c r="D28">
        <v>4</v>
      </c>
      <c r="E28">
        <v>50</v>
      </c>
      <c r="F28">
        <v>30</v>
      </c>
      <c r="G28">
        <f t="shared" si="0"/>
        <v>60</v>
      </c>
      <c r="H28">
        <v>14</v>
      </c>
      <c r="I28">
        <v>16</v>
      </c>
      <c r="J28">
        <f t="shared" si="1"/>
        <v>0.875</v>
      </c>
      <c r="K28">
        <v>7</v>
      </c>
      <c r="L28">
        <f t="shared" si="2"/>
        <v>50</v>
      </c>
      <c r="M28">
        <v>8</v>
      </c>
      <c r="N28">
        <f t="shared" si="3"/>
        <v>50</v>
      </c>
      <c r="O28">
        <v>4</v>
      </c>
      <c r="P28">
        <v>20</v>
      </c>
      <c r="Q28">
        <v>13</v>
      </c>
      <c r="R28">
        <f t="shared" si="4"/>
        <v>65</v>
      </c>
      <c r="S28">
        <v>895</v>
      </c>
      <c r="T28">
        <f t="shared" si="5"/>
        <v>68.84615384615384</v>
      </c>
    </row>
    <row r="29" spans="4:20" x14ac:dyDescent="0.25">
      <c r="D29">
        <v>5</v>
      </c>
      <c r="E29">
        <v>50</v>
      </c>
      <c r="F29">
        <v>25</v>
      </c>
      <c r="G29">
        <f t="shared" si="0"/>
        <v>50</v>
      </c>
      <c r="H29">
        <v>13</v>
      </c>
      <c r="I29">
        <v>12</v>
      </c>
      <c r="J29">
        <f t="shared" si="1"/>
        <v>1.0833333333333333</v>
      </c>
      <c r="K29">
        <v>5</v>
      </c>
      <c r="L29">
        <f t="shared" si="2"/>
        <v>38.461538461538467</v>
      </c>
      <c r="M29">
        <v>7</v>
      </c>
      <c r="N29">
        <f t="shared" si="3"/>
        <v>58.333333333333336</v>
      </c>
      <c r="O29">
        <v>4</v>
      </c>
      <c r="P29">
        <v>20</v>
      </c>
      <c r="Q29">
        <v>12</v>
      </c>
      <c r="R29">
        <f t="shared" si="4"/>
        <v>60</v>
      </c>
      <c r="S29">
        <v>828</v>
      </c>
      <c r="T29">
        <f t="shared" si="5"/>
        <v>69</v>
      </c>
    </row>
    <row r="30" spans="4:20" x14ac:dyDescent="0.25">
      <c r="D30">
        <v>5</v>
      </c>
      <c r="E30">
        <v>50</v>
      </c>
      <c r="F30">
        <v>30</v>
      </c>
      <c r="G30">
        <f t="shared" si="0"/>
        <v>60</v>
      </c>
      <c r="H30">
        <v>15</v>
      </c>
      <c r="I30">
        <v>15</v>
      </c>
      <c r="J30">
        <f t="shared" si="1"/>
        <v>1</v>
      </c>
      <c r="K30">
        <v>7</v>
      </c>
      <c r="L30">
        <f t="shared" si="2"/>
        <v>46.666666666666664</v>
      </c>
      <c r="M30">
        <v>6</v>
      </c>
      <c r="N30">
        <f t="shared" si="3"/>
        <v>40</v>
      </c>
      <c r="O30">
        <v>5</v>
      </c>
      <c r="P30">
        <v>20</v>
      </c>
      <c r="Q30">
        <v>12</v>
      </c>
      <c r="R30">
        <f t="shared" si="4"/>
        <v>60</v>
      </c>
      <c r="S30">
        <v>825</v>
      </c>
      <c r="T30">
        <f t="shared" si="5"/>
        <v>68.75</v>
      </c>
    </row>
    <row r="31" spans="4:20" x14ac:dyDescent="0.25">
      <c r="D31">
        <v>5</v>
      </c>
      <c r="E31">
        <v>50</v>
      </c>
      <c r="F31">
        <v>22</v>
      </c>
      <c r="G31">
        <f t="shared" si="0"/>
        <v>44</v>
      </c>
      <c r="H31">
        <v>11</v>
      </c>
      <c r="I31">
        <v>11</v>
      </c>
      <c r="J31">
        <f t="shared" si="1"/>
        <v>1</v>
      </c>
      <c r="K31">
        <v>6</v>
      </c>
      <c r="L31">
        <f t="shared" si="2"/>
        <v>54.54545454545454</v>
      </c>
      <c r="M31">
        <v>6</v>
      </c>
      <c r="N31">
        <f t="shared" si="3"/>
        <v>54.54545454545454</v>
      </c>
      <c r="O31">
        <v>5</v>
      </c>
      <c r="P31">
        <v>20</v>
      </c>
      <c r="Q31">
        <v>16</v>
      </c>
      <c r="R31">
        <f t="shared" si="4"/>
        <v>80</v>
      </c>
      <c r="S31">
        <v>1096</v>
      </c>
      <c r="T31">
        <f t="shared" si="5"/>
        <v>68.5</v>
      </c>
    </row>
    <row r="32" spans="4:20" x14ac:dyDescent="0.25">
      <c r="D32">
        <v>5</v>
      </c>
      <c r="E32">
        <v>50</v>
      </c>
      <c r="F32">
        <v>22</v>
      </c>
      <c r="G32">
        <f t="shared" si="0"/>
        <v>44</v>
      </c>
      <c r="H32">
        <v>10</v>
      </c>
      <c r="I32">
        <v>12</v>
      </c>
      <c r="J32">
        <f t="shared" si="1"/>
        <v>0.83333333333333337</v>
      </c>
      <c r="K32">
        <v>5</v>
      </c>
      <c r="L32">
        <f t="shared" si="2"/>
        <v>50</v>
      </c>
      <c r="M32">
        <v>7</v>
      </c>
      <c r="N32">
        <f t="shared" si="3"/>
        <v>58.333333333333336</v>
      </c>
      <c r="O32">
        <v>5</v>
      </c>
      <c r="P32">
        <v>20</v>
      </c>
      <c r="Q32">
        <v>16</v>
      </c>
      <c r="R32">
        <f t="shared" si="4"/>
        <v>80</v>
      </c>
      <c r="S32">
        <v>1100</v>
      </c>
      <c r="T32">
        <f t="shared" si="5"/>
        <v>68.75</v>
      </c>
    </row>
    <row r="33" spans="4:20" x14ac:dyDescent="0.25">
      <c r="D33">
        <v>5</v>
      </c>
      <c r="E33">
        <v>50</v>
      </c>
      <c r="F33">
        <v>24</v>
      </c>
      <c r="G33">
        <f t="shared" si="0"/>
        <v>48</v>
      </c>
      <c r="H33">
        <v>13</v>
      </c>
      <c r="I33">
        <v>11</v>
      </c>
      <c r="J33">
        <f t="shared" si="1"/>
        <v>1.1818181818181819</v>
      </c>
      <c r="K33">
        <v>6</v>
      </c>
      <c r="L33">
        <f t="shared" si="2"/>
        <v>46.153846153846153</v>
      </c>
      <c r="M33">
        <v>7</v>
      </c>
      <c r="N33">
        <f t="shared" si="3"/>
        <v>63.636363636363633</v>
      </c>
      <c r="O33">
        <v>5</v>
      </c>
      <c r="P33">
        <v>20</v>
      </c>
      <c r="Q33">
        <v>12</v>
      </c>
      <c r="R33">
        <f t="shared" si="4"/>
        <v>60</v>
      </c>
      <c r="S33">
        <v>850</v>
      </c>
      <c r="T33">
        <f t="shared" si="5"/>
        <v>70.833333333333329</v>
      </c>
    </row>
    <row r="34" spans="4:20" x14ac:dyDescent="0.25">
      <c r="D34">
        <v>5</v>
      </c>
      <c r="E34">
        <v>50</v>
      </c>
      <c r="F34">
        <v>30</v>
      </c>
      <c r="G34">
        <f t="shared" si="0"/>
        <v>60</v>
      </c>
      <c r="H34">
        <v>14</v>
      </c>
      <c r="I34">
        <v>16</v>
      </c>
      <c r="J34">
        <f t="shared" si="1"/>
        <v>0.875</v>
      </c>
      <c r="K34">
        <v>7</v>
      </c>
      <c r="L34">
        <f t="shared" si="2"/>
        <v>50</v>
      </c>
      <c r="M34">
        <v>8</v>
      </c>
      <c r="N34">
        <f t="shared" si="3"/>
        <v>50</v>
      </c>
      <c r="O34">
        <v>5</v>
      </c>
      <c r="P34">
        <v>20</v>
      </c>
      <c r="Q34">
        <v>12</v>
      </c>
      <c r="R34">
        <f t="shared" si="4"/>
        <v>60</v>
      </c>
      <c r="S34">
        <v>776</v>
      </c>
      <c r="T34">
        <f t="shared" si="5"/>
        <v>64.666666666666671</v>
      </c>
    </row>
    <row r="35" spans="4:20" x14ac:dyDescent="0.25">
      <c r="D35">
        <v>6</v>
      </c>
      <c r="E35">
        <v>50</v>
      </c>
      <c r="F35">
        <v>34</v>
      </c>
      <c r="G35">
        <f t="shared" si="0"/>
        <v>68</v>
      </c>
      <c r="H35">
        <v>18</v>
      </c>
      <c r="I35">
        <v>16</v>
      </c>
      <c r="J35">
        <f t="shared" si="1"/>
        <v>1.125</v>
      </c>
      <c r="K35">
        <v>8</v>
      </c>
      <c r="L35">
        <f t="shared" si="2"/>
        <v>44.444444444444443</v>
      </c>
      <c r="M35">
        <v>9</v>
      </c>
      <c r="N35">
        <f t="shared" si="3"/>
        <v>56.25</v>
      </c>
      <c r="O35">
        <v>5</v>
      </c>
      <c r="P35">
        <v>20</v>
      </c>
      <c r="Q35">
        <v>12</v>
      </c>
      <c r="R35">
        <f t="shared" si="4"/>
        <v>60</v>
      </c>
      <c r="S35">
        <v>799</v>
      </c>
      <c r="T35">
        <f t="shared" si="5"/>
        <v>66.583333333333329</v>
      </c>
    </row>
    <row r="36" spans="4:20" x14ac:dyDescent="0.25">
      <c r="D36">
        <v>6</v>
      </c>
      <c r="E36">
        <v>50</v>
      </c>
      <c r="F36">
        <v>34</v>
      </c>
      <c r="G36">
        <f t="shared" si="0"/>
        <v>68</v>
      </c>
      <c r="H36">
        <v>17</v>
      </c>
      <c r="I36">
        <v>17</v>
      </c>
      <c r="J36">
        <f t="shared" si="1"/>
        <v>1</v>
      </c>
      <c r="K36">
        <v>8</v>
      </c>
      <c r="L36">
        <f t="shared" si="2"/>
        <v>47.058823529411761</v>
      </c>
      <c r="M36">
        <v>8</v>
      </c>
      <c r="N36">
        <f t="shared" si="3"/>
        <v>47.058823529411761</v>
      </c>
      <c r="O36">
        <v>6</v>
      </c>
      <c r="P36">
        <v>20</v>
      </c>
      <c r="Q36">
        <v>10</v>
      </c>
      <c r="R36">
        <f t="shared" si="4"/>
        <v>50</v>
      </c>
      <c r="S36">
        <v>682</v>
      </c>
      <c r="T36">
        <f t="shared" si="5"/>
        <v>68.2</v>
      </c>
    </row>
    <row r="37" spans="4:20" x14ac:dyDescent="0.25">
      <c r="D37">
        <v>6</v>
      </c>
      <c r="E37">
        <v>50</v>
      </c>
      <c r="F37">
        <v>27</v>
      </c>
      <c r="G37">
        <f t="shared" si="0"/>
        <v>54</v>
      </c>
      <c r="H37">
        <v>13</v>
      </c>
      <c r="I37">
        <v>14</v>
      </c>
      <c r="J37">
        <f t="shared" si="1"/>
        <v>0.9285714285714286</v>
      </c>
      <c r="K37">
        <v>7</v>
      </c>
      <c r="L37">
        <f t="shared" si="2"/>
        <v>53.846153846153847</v>
      </c>
      <c r="M37">
        <v>8</v>
      </c>
      <c r="N37">
        <f t="shared" si="3"/>
        <v>57.142857142857139</v>
      </c>
      <c r="O37">
        <v>6</v>
      </c>
      <c r="P37">
        <v>20</v>
      </c>
      <c r="Q37">
        <v>15</v>
      </c>
      <c r="R37">
        <f t="shared" si="4"/>
        <v>75</v>
      </c>
      <c r="S37">
        <v>882</v>
      </c>
      <c r="T37">
        <f t="shared" si="5"/>
        <v>58.8</v>
      </c>
    </row>
    <row r="38" spans="4:20" x14ac:dyDescent="0.25">
      <c r="D38">
        <v>6</v>
      </c>
      <c r="E38">
        <v>50</v>
      </c>
      <c r="F38">
        <v>27</v>
      </c>
      <c r="G38">
        <f t="shared" si="0"/>
        <v>54</v>
      </c>
      <c r="H38">
        <v>14</v>
      </c>
      <c r="I38">
        <v>13</v>
      </c>
      <c r="J38">
        <f t="shared" si="1"/>
        <v>1.0769230769230769</v>
      </c>
      <c r="K38">
        <v>5</v>
      </c>
      <c r="L38">
        <f t="shared" si="2"/>
        <v>35.714285714285715</v>
      </c>
      <c r="M38">
        <v>7</v>
      </c>
      <c r="N38">
        <f t="shared" si="3"/>
        <v>53.846153846153847</v>
      </c>
      <c r="O38">
        <v>6</v>
      </c>
      <c r="P38">
        <v>20</v>
      </c>
      <c r="Q38">
        <v>11</v>
      </c>
      <c r="R38">
        <f t="shared" si="4"/>
        <v>55.000000000000007</v>
      </c>
      <c r="S38">
        <v>820</v>
      </c>
      <c r="T38">
        <f t="shared" si="5"/>
        <v>74.545454545454547</v>
      </c>
    </row>
    <row r="39" spans="4:20" x14ac:dyDescent="0.25">
      <c r="D39">
        <v>6</v>
      </c>
      <c r="E39">
        <v>50</v>
      </c>
      <c r="F39">
        <v>26</v>
      </c>
      <c r="G39">
        <f t="shared" si="0"/>
        <v>52</v>
      </c>
      <c r="H39">
        <v>14</v>
      </c>
      <c r="I39">
        <v>12</v>
      </c>
      <c r="J39">
        <f t="shared" si="1"/>
        <v>1.1666666666666667</v>
      </c>
      <c r="K39">
        <v>6</v>
      </c>
      <c r="L39">
        <f t="shared" si="2"/>
        <v>42.857142857142854</v>
      </c>
      <c r="M39">
        <v>7</v>
      </c>
      <c r="N39">
        <f t="shared" si="3"/>
        <v>58.333333333333336</v>
      </c>
      <c r="O39">
        <v>6</v>
      </c>
      <c r="P39">
        <v>20</v>
      </c>
      <c r="Q39">
        <v>11</v>
      </c>
      <c r="R39">
        <f t="shared" si="4"/>
        <v>55.000000000000007</v>
      </c>
      <c r="S39">
        <v>800</v>
      </c>
      <c r="T39">
        <f t="shared" si="5"/>
        <v>72.727272727272734</v>
      </c>
    </row>
    <row r="40" spans="4:20" x14ac:dyDescent="0.25">
      <c r="D40">
        <v>6</v>
      </c>
      <c r="E40">
        <v>50</v>
      </c>
      <c r="F40">
        <v>28</v>
      </c>
      <c r="G40">
        <f t="shared" si="0"/>
        <v>56.000000000000007</v>
      </c>
      <c r="H40">
        <v>12</v>
      </c>
      <c r="I40">
        <v>16</v>
      </c>
      <c r="J40">
        <f t="shared" si="1"/>
        <v>0.75</v>
      </c>
      <c r="K40">
        <v>5</v>
      </c>
      <c r="L40">
        <f t="shared" si="2"/>
        <v>41.666666666666671</v>
      </c>
      <c r="M40">
        <v>8</v>
      </c>
      <c r="N40">
        <f t="shared" si="3"/>
        <v>50</v>
      </c>
      <c r="O40">
        <v>6</v>
      </c>
      <c r="P40">
        <v>20</v>
      </c>
      <c r="Q40">
        <v>12</v>
      </c>
      <c r="R40">
        <f t="shared" si="4"/>
        <v>60</v>
      </c>
      <c r="S40">
        <v>800</v>
      </c>
      <c r="T40">
        <f t="shared" si="5"/>
        <v>66.666666666666671</v>
      </c>
    </row>
    <row r="41" spans="4:20" x14ac:dyDescent="0.25">
      <c r="D41">
        <v>7</v>
      </c>
      <c r="E41">
        <v>50</v>
      </c>
      <c r="F41">
        <v>25</v>
      </c>
      <c r="G41">
        <f t="shared" si="0"/>
        <v>50</v>
      </c>
      <c r="H41">
        <v>12</v>
      </c>
      <c r="I41">
        <v>13</v>
      </c>
      <c r="J41">
        <f t="shared" si="1"/>
        <v>0.92307692307692313</v>
      </c>
      <c r="K41">
        <v>5</v>
      </c>
      <c r="L41">
        <f t="shared" si="2"/>
        <v>41.666666666666671</v>
      </c>
      <c r="M41">
        <v>7</v>
      </c>
      <c r="N41">
        <f t="shared" si="3"/>
        <v>53.846153846153847</v>
      </c>
      <c r="O41">
        <v>6</v>
      </c>
      <c r="P41">
        <v>20</v>
      </c>
      <c r="Q41">
        <v>12</v>
      </c>
      <c r="R41">
        <f t="shared" si="4"/>
        <v>60</v>
      </c>
      <c r="S41">
        <v>800</v>
      </c>
      <c r="T41">
        <f t="shared" si="5"/>
        <v>66.666666666666671</v>
      </c>
    </row>
    <row r="42" spans="4:20" x14ac:dyDescent="0.25">
      <c r="D42">
        <v>7</v>
      </c>
      <c r="E42">
        <v>50</v>
      </c>
      <c r="F42">
        <v>30</v>
      </c>
      <c r="G42">
        <f t="shared" si="0"/>
        <v>60</v>
      </c>
      <c r="H42">
        <v>15</v>
      </c>
      <c r="I42">
        <v>15</v>
      </c>
      <c r="J42">
        <f t="shared" si="1"/>
        <v>1</v>
      </c>
      <c r="K42">
        <v>9</v>
      </c>
      <c r="L42">
        <f t="shared" si="2"/>
        <v>60</v>
      </c>
      <c r="M42">
        <v>10</v>
      </c>
      <c r="N42">
        <f t="shared" si="3"/>
        <v>66.666666666666657</v>
      </c>
      <c r="O42">
        <v>7</v>
      </c>
      <c r="P42">
        <v>20</v>
      </c>
      <c r="Q42">
        <v>13</v>
      </c>
      <c r="R42">
        <f t="shared" si="4"/>
        <v>65</v>
      </c>
      <c r="S42">
        <v>750</v>
      </c>
      <c r="T42">
        <f t="shared" si="5"/>
        <v>57.692307692307693</v>
      </c>
    </row>
    <row r="43" spans="4:20" x14ac:dyDescent="0.25">
      <c r="D43">
        <v>7</v>
      </c>
      <c r="E43">
        <v>50</v>
      </c>
      <c r="F43">
        <v>30</v>
      </c>
      <c r="G43">
        <f t="shared" si="0"/>
        <v>60</v>
      </c>
      <c r="H43">
        <v>15</v>
      </c>
      <c r="I43">
        <v>15</v>
      </c>
      <c r="J43">
        <f t="shared" si="1"/>
        <v>1</v>
      </c>
      <c r="K43">
        <v>8</v>
      </c>
      <c r="L43">
        <f t="shared" si="2"/>
        <v>53.333333333333336</v>
      </c>
      <c r="M43">
        <v>9</v>
      </c>
      <c r="N43">
        <f t="shared" si="3"/>
        <v>60</v>
      </c>
      <c r="O43">
        <v>7</v>
      </c>
      <c r="P43">
        <v>20</v>
      </c>
      <c r="Q43">
        <v>10</v>
      </c>
      <c r="R43">
        <f t="shared" si="4"/>
        <v>50</v>
      </c>
      <c r="S43">
        <v>700</v>
      </c>
      <c r="T43">
        <f t="shared" si="5"/>
        <v>70</v>
      </c>
    </row>
    <row r="44" spans="4:20" x14ac:dyDescent="0.25">
      <c r="D44">
        <v>7</v>
      </c>
      <c r="E44">
        <v>50</v>
      </c>
      <c r="F44">
        <v>25</v>
      </c>
      <c r="G44">
        <f t="shared" si="0"/>
        <v>50</v>
      </c>
      <c r="H44">
        <v>13</v>
      </c>
      <c r="I44">
        <v>12</v>
      </c>
      <c r="J44">
        <f t="shared" si="1"/>
        <v>1.0833333333333333</v>
      </c>
      <c r="K44">
        <v>6</v>
      </c>
      <c r="L44">
        <f t="shared" si="2"/>
        <v>46.153846153846153</v>
      </c>
      <c r="M44">
        <v>9</v>
      </c>
      <c r="N44">
        <f t="shared" si="3"/>
        <v>75</v>
      </c>
      <c r="O44">
        <v>7</v>
      </c>
      <c r="P44">
        <v>20</v>
      </c>
      <c r="Q44">
        <v>10</v>
      </c>
      <c r="R44">
        <f t="shared" si="4"/>
        <v>50</v>
      </c>
      <c r="S44">
        <v>723</v>
      </c>
      <c r="T44">
        <f t="shared" si="5"/>
        <v>72.3</v>
      </c>
    </row>
    <row r="45" spans="4:20" x14ac:dyDescent="0.25">
      <c r="D45">
        <v>7</v>
      </c>
      <c r="E45">
        <v>50</v>
      </c>
      <c r="F45">
        <v>25</v>
      </c>
      <c r="G45">
        <f t="shared" si="0"/>
        <v>50</v>
      </c>
      <c r="H45">
        <v>12</v>
      </c>
      <c r="I45">
        <v>13</v>
      </c>
      <c r="J45">
        <f t="shared" si="1"/>
        <v>0.92307692307692313</v>
      </c>
      <c r="K45">
        <v>5</v>
      </c>
      <c r="L45">
        <f t="shared" si="2"/>
        <v>41.666666666666671</v>
      </c>
      <c r="M45">
        <v>6</v>
      </c>
      <c r="N45">
        <f t="shared" si="3"/>
        <v>46.153846153846153</v>
      </c>
      <c r="O45">
        <v>7</v>
      </c>
      <c r="P45">
        <v>20</v>
      </c>
      <c r="Q45">
        <v>15</v>
      </c>
      <c r="R45">
        <f t="shared" si="4"/>
        <v>75</v>
      </c>
      <c r="S45">
        <v>945</v>
      </c>
      <c r="T45">
        <f t="shared" si="5"/>
        <v>63</v>
      </c>
    </row>
    <row r="46" spans="4:20" x14ac:dyDescent="0.25">
      <c r="D46">
        <v>7</v>
      </c>
      <c r="E46">
        <v>50</v>
      </c>
      <c r="F46">
        <v>25</v>
      </c>
      <c r="G46">
        <f t="shared" si="0"/>
        <v>50</v>
      </c>
      <c r="H46">
        <v>13</v>
      </c>
      <c r="I46">
        <v>12</v>
      </c>
      <c r="J46">
        <f t="shared" si="1"/>
        <v>1.0833333333333333</v>
      </c>
      <c r="K46">
        <v>6</v>
      </c>
      <c r="L46">
        <f t="shared" si="2"/>
        <v>46.153846153846153</v>
      </c>
      <c r="M46">
        <v>6</v>
      </c>
      <c r="N46">
        <f t="shared" si="3"/>
        <v>50</v>
      </c>
      <c r="O46">
        <v>7</v>
      </c>
      <c r="P46">
        <v>20</v>
      </c>
      <c r="Q46">
        <v>12</v>
      </c>
      <c r="R46">
        <f t="shared" si="4"/>
        <v>60</v>
      </c>
      <c r="S46">
        <v>800</v>
      </c>
      <c r="T46">
        <f t="shared" si="5"/>
        <v>66.666666666666671</v>
      </c>
    </row>
    <row r="47" spans="4:20" x14ac:dyDescent="0.25">
      <c r="D47">
        <v>8</v>
      </c>
      <c r="E47">
        <v>50</v>
      </c>
      <c r="F47">
        <v>20</v>
      </c>
      <c r="G47">
        <f t="shared" si="0"/>
        <v>40</v>
      </c>
      <c r="H47">
        <v>8</v>
      </c>
      <c r="I47">
        <v>12</v>
      </c>
      <c r="J47">
        <f t="shared" si="1"/>
        <v>0.66666666666666663</v>
      </c>
      <c r="K47">
        <v>4</v>
      </c>
      <c r="L47">
        <f t="shared" si="2"/>
        <v>50</v>
      </c>
      <c r="M47">
        <v>5</v>
      </c>
      <c r="N47">
        <f t="shared" si="3"/>
        <v>41.666666666666671</v>
      </c>
      <c r="O47">
        <v>7</v>
      </c>
      <c r="P47">
        <v>20</v>
      </c>
      <c r="Q47">
        <v>12</v>
      </c>
      <c r="R47">
        <f t="shared" si="4"/>
        <v>60</v>
      </c>
      <c r="S47">
        <v>827</v>
      </c>
      <c r="T47">
        <f t="shared" si="5"/>
        <v>68.916666666666671</v>
      </c>
    </row>
    <row r="48" spans="4:20" x14ac:dyDescent="0.25">
      <c r="D48">
        <v>8</v>
      </c>
      <c r="E48">
        <v>50</v>
      </c>
      <c r="F48">
        <v>22</v>
      </c>
      <c r="G48">
        <f t="shared" si="0"/>
        <v>44</v>
      </c>
      <c r="H48">
        <v>11</v>
      </c>
      <c r="I48">
        <v>11</v>
      </c>
      <c r="J48">
        <f t="shared" si="1"/>
        <v>1</v>
      </c>
      <c r="K48">
        <v>5</v>
      </c>
      <c r="L48">
        <f t="shared" si="2"/>
        <v>45.454545454545453</v>
      </c>
      <c r="M48">
        <v>5</v>
      </c>
      <c r="N48">
        <f t="shared" si="3"/>
        <v>45.454545454545453</v>
      </c>
      <c r="O48">
        <v>8</v>
      </c>
      <c r="P48">
        <v>20</v>
      </c>
      <c r="Q48">
        <v>11</v>
      </c>
      <c r="R48">
        <f t="shared" si="4"/>
        <v>55.000000000000007</v>
      </c>
      <c r="S48">
        <v>800</v>
      </c>
      <c r="T48">
        <f t="shared" si="5"/>
        <v>72.727272727272734</v>
      </c>
    </row>
    <row r="49" spans="3:20" x14ac:dyDescent="0.25">
      <c r="D49">
        <v>8</v>
      </c>
      <c r="E49">
        <v>50</v>
      </c>
      <c r="F49">
        <v>25</v>
      </c>
      <c r="G49">
        <f t="shared" si="0"/>
        <v>50</v>
      </c>
      <c r="H49">
        <v>14</v>
      </c>
      <c r="I49">
        <v>11</v>
      </c>
      <c r="J49">
        <f t="shared" si="1"/>
        <v>1.2727272727272727</v>
      </c>
      <c r="K49">
        <v>6</v>
      </c>
      <c r="L49">
        <f t="shared" si="2"/>
        <v>42.857142857142854</v>
      </c>
      <c r="M49">
        <v>6</v>
      </c>
      <c r="N49">
        <f t="shared" si="3"/>
        <v>54.54545454545454</v>
      </c>
      <c r="O49">
        <v>8</v>
      </c>
      <c r="P49">
        <v>20</v>
      </c>
      <c r="Q49">
        <v>11</v>
      </c>
      <c r="R49">
        <f t="shared" si="4"/>
        <v>55.000000000000007</v>
      </c>
      <c r="S49">
        <v>800</v>
      </c>
      <c r="T49">
        <f t="shared" si="5"/>
        <v>72.727272727272734</v>
      </c>
    </row>
    <row r="50" spans="3:20" x14ac:dyDescent="0.25">
      <c r="D50">
        <v>8</v>
      </c>
      <c r="E50">
        <v>50</v>
      </c>
      <c r="F50">
        <v>27</v>
      </c>
      <c r="G50">
        <f t="shared" si="0"/>
        <v>54</v>
      </c>
      <c r="H50">
        <v>13</v>
      </c>
      <c r="I50">
        <v>14</v>
      </c>
      <c r="J50">
        <f t="shared" si="1"/>
        <v>0.9285714285714286</v>
      </c>
      <c r="K50">
        <v>6</v>
      </c>
      <c r="L50">
        <f t="shared" si="2"/>
        <v>46.153846153846153</v>
      </c>
      <c r="M50">
        <v>7</v>
      </c>
      <c r="N50">
        <f t="shared" si="3"/>
        <v>50</v>
      </c>
      <c r="O50">
        <v>8</v>
      </c>
      <c r="P50">
        <v>20</v>
      </c>
      <c r="Q50">
        <v>11</v>
      </c>
      <c r="R50">
        <f t="shared" si="4"/>
        <v>55.000000000000007</v>
      </c>
      <c r="S50">
        <v>750</v>
      </c>
      <c r="T50">
        <f t="shared" si="5"/>
        <v>68.181818181818187</v>
      </c>
    </row>
    <row r="51" spans="3:20" x14ac:dyDescent="0.25">
      <c r="D51">
        <v>8</v>
      </c>
      <c r="E51">
        <v>50</v>
      </c>
      <c r="F51">
        <v>27</v>
      </c>
      <c r="G51">
        <f t="shared" si="0"/>
        <v>54</v>
      </c>
      <c r="H51">
        <v>12</v>
      </c>
      <c r="I51">
        <v>15</v>
      </c>
      <c r="J51">
        <f t="shared" si="1"/>
        <v>0.8</v>
      </c>
      <c r="K51">
        <v>5</v>
      </c>
      <c r="L51">
        <f t="shared" si="2"/>
        <v>41.666666666666671</v>
      </c>
      <c r="M51">
        <v>8</v>
      </c>
      <c r="N51">
        <f t="shared" si="3"/>
        <v>53.333333333333336</v>
      </c>
      <c r="O51">
        <v>8</v>
      </c>
      <c r="P51">
        <v>20</v>
      </c>
      <c r="Q51">
        <v>14</v>
      </c>
      <c r="R51">
        <f t="shared" si="4"/>
        <v>70</v>
      </c>
      <c r="S51">
        <v>800</v>
      </c>
      <c r="T51">
        <f t="shared" si="5"/>
        <v>57.142857142857146</v>
      </c>
    </row>
    <row r="52" spans="3:20" x14ac:dyDescent="0.25">
      <c r="D52">
        <v>8</v>
      </c>
      <c r="E52">
        <v>50</v>
      </c>
      <c r="F52">
        <v>25</v>
      </c>
      <c r="G52">
        <f t="shared" si="0"/>
        <v>50</v>
      </c>
      <c r="H52">
        <v>13</v>
      </c>
      <c r="I52">
        <v>12</v>
      </c>
      <c r="J52">
        <f t="shared" si="1"/>
        <v>1.0833333333333333</v>
      </c>
      <c r="K52">
        <v>5</v>
      </c>
      <c r="L52">
        <f t="shared" si="2"/>
        <v>38.461538461538467</v>
      </c>
      <c r="M52">
        <v>6</v>
      </c>
      <c r="N52">
        <f t="shared" si="3"/>
        <v>50</v>
      </c>
      <c r="O52">
        <v>8</v>
      </c>
      <c r="P52">
        <v>20</v>
      </c>
      <c r="Q52">
        <v>15</v>
      </c>
      <c r="R52">
        <f t="shared" si="4"/>
        <v>75</v>
      </c>
      <c r="S52">
        <v>806</v>
      </c>
      <c r="T52">
        <f t="shared" si="5"/>
        <v>53.733333333333334</v>
      </c>
    </row>
    <row r="53" spans="3:20" x14ac:dyDescent="0.25">
      <c r="L53" t="e">
        <f t="shared" si="2"/>
        <v>#DIV/0!</v>
      </c>
      <c r="N53" t="e">
        <f t="shared" si="3"/>
        <v>#DIV/0!</v>
      </c>
      <c r="O53">
        <v>8</v>
      </c>
      <c r="P53">
        <v>20</v>
      </c>
      <c r="Q53">
        <v>12</v>
      </c>
      <c r="R53">
        <f t="shared" si="4"/>
        <v>60</v>
      </c>
      <c r="S53">
        <v>814</v>
      </c>
      <c r="T53">
        <f t="shared" si="5"/>
        <v>67.833333333333329</v>
      </c>
    </row>
    <row r="56" spans="3:20" x14ac:dyDescent="0.25">
      <c r="E56" t="s">
        <v>94</v>
      </c>
      <c r="F56" t="s">
        <v>95</v>
      </c>
      <c r="G56" t="s">
        <v>91</v>
      </c>
      <c r="H56" t="s">
        <v>95</v>
      </c>
      <c r="I56" t="s">
        <v>96</v>
      </c>
      <c r="J56" t="s">
        <v>95</v>
      </c>
      <c r="K56" t="s">
        <v>97</v>
      </c>
      <c r="L56" t="s">
        <v>95</v>
      </c>
      <c r="M56" t="s">
        <v>26</v>
      </c>
      <c r="N56" t="s">
        <v>95</v>
      </c>
      <c r="O56" t="s">
        <v>98</v>
      </c>
      <c r="P56" t="s">
        <v>95</v>
      </c>
    </row>
    <row r="57" spans="3:20" x14ac:dyDescent="0.25">
      <c r="C57">
        <v>1</v>
      </c>
      <c r="D57" t="s">
        <v>75</v>
      </c>
      <c r="E57">
        <v>90.67</v>
      </c>
      <c r="F57">
        <v>7</v>
      </c>
      <c r="G57">
        <v>70.89</v>
      </c>
      <c r="H57">
        <v>8</v>
      </c>
      <c r="I57">
        <v>74.72</v>
      </c>
      <c r="J57">
        <v>7.6</v>
      </c>
      <c r="K57">
        <v>100</v>
      </c>
      <c r="L57">
        <v>0</v>
      </c>
      <c r="M57">
        <v>83.37</v>
      </c>
      <c r="N57">
        <v>3.2</v>
      </c>
      <c r="O57">
        <v>0.99</v>
      </c>
      <c r="P57">
        <v>0.06</v>
      </c>
    </row>
    <row r="58" spans="3:20" x14ac:dyDescent="0.25">
      <c r="C58">
        <v>2</v>
      </c>
      <c r="D58" t="s">
        <v>48</v>
      </c>
      <c r="E58">
        <v>85.67</v>
      </c>
      <c r="F58">
        <v>7.42</v>
      </c>
      <c r="G58">
        <v>64.25</v>
      </c>
      <c r="H58">
        <v>5.57</v>
      </c>
      <c r="I58">
        <v>70.16</v>
      </c>
      <c r="J58">
        <v>9.9</v>
      </c>
      <c r="K58">
        <v>92.5</v>
      </c>
      <c r="L58">
        <v>6.89</v>
      </c>
      <c r="M58">
        <v>74.37</v>
      </c>
      <c r="N58">
        <v>4.3</v>
      </c>
      <c r="O58">
        <v>0.98</v>
      </c>
      <c r="P58">
        <v>0.09</v>
      </c>
    </row>
    <row r="59" spans="3:20" x14ac:dyDescent="0.25">
      <c r="C59">
        <v>3</v>
      </c>
      <c r="D59" t="s">
        <v>76</v>
      </c>
      <c r="E59">
        <v>52</v>
      </c>
      <c r="F59">
        <v>7.15</v>
      </c>
      <c r="G59">
        <v>51.59</v>
      </c>
      <c r="H59">
        <v>6.86</v>
      </c>
      <c r="I59">
        <v>58.59</v>
      </c>
      <c r="J59">
        <v>9.9</v>
      </c>
      <c r="K59">
        <v>70</v>
      </c>
      <c r="L59">
        <v>7.74</v>
      </c>
      <c r="M59">
        <v>68.2</v>
      </c>
      <c r="N59">
        <v>5.53</v>
      </c>
      <c r="O59">
        <v>0.98</v>
      </c>
      <c r="P59">
        <v>0.12</v>
      </c>
    </row>
    <row r="60" spans="3:20" x14ac:dyDescent="0.25">
      <c r="C60">
        <v>4</v>
      </c>
      <c r="D60" t="s">
        <v>77</v>
      </c>
      <c r="E60">
        <v>60</v>
      </c>
      <c r="F60">
        <v>7.26</v>
      </c>
      <c r="G60">
        <v>47.41</v>
      </c>
      <c r="H60">
        <v>4.82</v>
      </c>
      <c r="I60">
        <v>55.92</v>
      </c>
      <c r="J60">
        <v>9.1</v>
      </c>
      <c r="K60">
        <v>70.83</v>
      </c>
      <c r="L60">
        <v>8.61</v>
      </c>
      <c r="M60">
        <v>69.62</v>
      </c>
      <c r="N60">
        <v>3.07</v>
      </c>
      <c r="O60">
        <v>1.01</v>
      </c>
      <c r="P60">
        <v>0.14000000000000001</v>
      </c>
    </row>
    <row r="61" spans="3:20" x14ac:dyDescent="0.25">
      <c r="C61">
        <v>5</v>
      </c>
      <c r="D61" t="s">
        <v>69</v>
      </c>
      <c r="E61">
        <v>51</v>
      </c>
      <c r="F61">
        <v>7.34</v>
      </c>
      <c r="G61">
        <v>47.64</v>
      </c>
      <c r="H61">
        <v>5.41</v>
      </c>
      <c r="I61">
        <v>54.14</v>
      </c>
      <c r="J61">
        <v>8.27</v>
      </c>
      <c r="K61">
        <v>66.66</v>
      </c>
      <c r="L61">
        <v>10.33</v>
      </c>
      <c r="M61">
        <v>68.010000000000005</v>
      </c>
      <c r="N61">
        <v>2.12</v>
      </c>
      <c r="O61">
        <v>1</v>
      </c>
      <c r="P61">
        <v>0.13</v>
      </c>
    </row>
    <row r="62" spans="3:20" x14ac:dyDescent="0.25">
      <c r="C62">
        <v>6</v>
      </c>
      <c r="D62" t="s">
        <v>78</v>
      </c>
      <c r="E62">
        <v>58.67</v>
      </c>
      <c r="F62">
        <v>7.33</v>
      </c>
      <c r="G62">
        <v>44.27</v>
      </c>
      <c r="H62">
        <v>6.02</v>
      </c>
      <c r="I62">
        <v>53.7</v>
      </c>
      <c r="J62">
        <v>4.42</v>
      </c>
      <c r="K62">
        <v>59.17</v>
      </c>
      <c r="L62">
        <v>8.6</v>
      </c>
      <c r="M62">
        <v>67.930000000000007</v>
      </c>
      <c r="N62">
        <v>5.54</v>
      </c>
      <c r="O62">
        <v>1.01</v>
      </c>
      <c r="P62">
        <v>0.15</v>
      </c>
    </row>
    <row r="63" spans="3:20" x14ac:dyDescent="0.25">
      <c r="C63">
        <v>7</v>
      </c>
      <c r="D63" t="s">
        <v>46</v>
      </c>
      <c r="E63">
        <v>53.33</v>
      </c>
      <c r="F63">
        <v>5.16</v>
      </c>
      <c r="G63">
        <v>48.16</v>
      </c>
      <c r="H63">
        <v>7.2</v>
      </c>
      <c r="I63">
        <v>58.6</v>
      </c>
      <c r="J63">
        <v>10.83</v>
      </c>
      <c r="K63">
        <v>60</v>
      </c>
      <c r="L63">
        <v>9.49</v>
      </c>
      <c r="M63">
        <v>66.430000000000007</v>
      </c>
      <c r="N63">
        <v>5.32</v>
      </c>
      <c r="O63">
        <v>1</v>
      </c>
      <c r="P63">
        <v>7.0000000000000007E-2</v>
      </c>
    </row>
    <row r="64" spans="3:20" x14ac:dyDescent="0.25">
      <c r="C64">
        <v>8</v>
      </c>
      <c r="D64" t="s">
        <v>79</v>
      </c>
      <c r="E64">
        <v>48.67</v>
      </c>
      <c r="F64">
        <v>5.6</v>
      </c>
      <c r="G64">
        <v>44.1</v>
      </c>
      <c r="H64">
        <v>4</v>
      </c>
      <c r="I64">
        <v>49.17</v>
      </c>
      <c r="J64">
        <v>4.8499999999999996</v>
      </c>
      <c r="K64">
        <v>61.67</v>
      </c>
      <c r="L64">
        <v>8.76</v>
      </c>
      <c r="M64">
        <v>65.39</v>
      </c>
      <c r="N64">
        <v>8.07</v>
      </c>
      <c r="O64">
        <v>0.98</v>
      </c>
      <c r="P64">
        <v>0.21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Aedes fitness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2022-04-13T04:55:39Z</dcterms:modified>
</cp:coreProperties>
</file>