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Rutgers/Schwanitz Project/"/>
    </mc:Choice>
  </mc:AlternateContent>
  <xr:revisionPtr revIDLastSave="0" documentId="8_{37343CE3-C4A6-804A-B8A6-51ABC98D5DF7}" xr6:coauthVersionLast="47" xr6:coauthVersionMax="47" xr10:uidLastSave="{00000000-0000-0000-0000-000000000000}"/>
  <bookViews>
    <workbookView xWindow="-33580" yWindow="2060" windowWidth="40960" windowHeight="20780" activeTab="7" xr2:uid="{64E84F89-7886-FA42-B212-D51BF6F1613B}"/>
  </bookViews>
  <sheets>
    <sheet name="Obp44a" sheetId="1" r:id="rId1"/>
    <sheet name="EFF" sheetId="5" r:id="rId2"/>
    <sheet name="CheA87a" sheetId="2" r:id="rId3"/>
    <sheet name="Obp83ef" sheetId="3" r:id="rId4"/>
    <sheet name="Obp83cd" sheetId="4" r:id="rId5"/>
    <sheet name="Sheet1" sheetId="8" r:id="rId6"/>
    <sheet name="Graph" sheetId="6" r:id="rId7"/>
    <sheet name="Statistics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6" l="1"/>
  <c r="D7" i="6"/>
  <c r="H4" i="6"/>
  <c r="D4" i="6"/>
  <c r="D13" i="6"/>
  <c r="H13" i="6"/>
  <c r="T86" i="6"/>
  <c r="T84" i="6"/>
  <c r="T49" i="6"/>
  <c r="T47" i="6"/>
  <c r="S86" i="6"/>
  <c r="S84" i="6"/>
  <c r="R86" i="6"/>
  <c r="R84" i="6"/>
  <c r="Q86" i="6"/>
  <c r="P86" i="6"/>
  <c r="O86" i="6"/>
  <c r="H76" i="6"/>
  <c r="D76" i="6"/>
  <c r="H82" i="6"/>
  <c r="D82" i="6"/>
  <c r="N75" i="6"/>
  <c r="N74" i="6"/>
  <c r="N71" i="6"/>
  <c r="M76" i="6"/>
  <c r="M75" i="6"/>
  <c r="M74" i="6"/>
  <c r="M73" i="6"/>
  <c r="M72" i="6"/>
  <c r="M71" i="6"/>
  <c r="S49" i="6"/>
  <c r="S47" i="6"/>
  <c r="H58" i="6"/>
  <c r="D58" i="6"/>
  <c r="H37" i="6"/>
  <c r="D37" i="6"/>
  <c r="H97" i="6"/>
  <c r="D97" i="6"/>
  <c r="H94" i="6"/>
  <c r="D94" i="6"/>
  <c r="H91" i="6"/>
  <c r="D91" i="6"/>
  <c r="H88" i="6"/>
  <c r="D88" i="6"/>
  <c r="H85" i="6"/>
  <c r="D85" i="6"/>
  <c r="H79" i="6"/>
  <c r="D79" i="6"/>
  <c r="H73" i="6"/>
  <c r="D73" i="6"/>
  <c r="H70" i="6"/>
  <c r="D70" i="6"/>
  <c r="J4" i="1"/>
  <c r="H64" i="6"/>
  <c r="H61" i="6"/>
  <c r="H55" i="6"/>
  <c r="H52" i="6"/>
  <c r="H49" i="6"/>
  <c r="H46" i="6"/>
  <c r="H43" i="6"/>
  <c r="H40" i="6"/>
  <c r="D64" i="6"/>
  <c r="D61" i="6"/>
  <c r="D55" i="6"/>
  <c r="D52" i="6"/>
  <c r="D49" i="6"/>
  <c r="D46" i="6"/>
  <c r="D43" i="6"/>
  <c r="D40" i="6"/>
  <c r="H31" i="6"/>
  <c r="H28" i="6"/>
  <c r="H25" i="6"/>
  <c r="H22" i="6"/>
  <c r="H19" i="6"/>
  <c r="H16" i="6"/>
  <c r="H10" i="6"/>
  <c r="H7" i="6"/>
  <c r="D31" i="6"/>
  <c r="D28" i="6"/>
  <c r="D25" i="6"/>
  <c r="D22" i="6"/>
  <c r="D19" i="6"/>
  <c r="D16" i="6"/>
  <c r="V23" i="3"/>
  <c r="V22" i="3"/>
  <c r="U23" i="3"/>
  <c r="U22" i="3"/>
  <c r="T23" i="3"/>
  <c r="T22" i="3"/>
  <c r="R23" i="3"/>
  <c r="R22" i="3"/>
  <c r="Q23" i="3"/>
  <c r="Q22" i="3"/>
  <c r="P23" i="3"/>
  <c r="P22" i="3"/>
  <c r="O23" i="3"/>
  <c r="O22" i="3"/>
  <c r="N23" i="3"/>
  <c r="N22" i="3"/>
  <c r="V22" i="2"/>
  <c r="U22" i="2"/>
  <c r="T22" i="2"/>
  <c r="S23" i="2"/>
  <c r="S22" i="2"/>
  <c r="R23" i="2"/>
  <c r="R22" i="2"/>
  <c r="Q23" i="2"/>
  <c r="Q22" i="2"/>
  <c r="P22" i="2"/>
  <c r="O22" i="2"/>
  <c r="N23" i="2"/>
  <c r="N22" i="2"/>
  <c r="V9" i="5"/>
  <c r="V8" i="5"/>
  <c r="U9" i="5"/>
  <c r="U8" i="5"/>
  <c r="T9" i="5"/>
  <c r="T8" i="5"/>
  <c r="S9" i="5"/>
  <c r="S8" i="5"/>
  <c r="R9" i="5"/>
  <c r="R8" i="5"/>
  <c r="Q9" i="5"/>
  <c r="Q8" i="5"/>
  <c r="P9" i="5"/>
  <c r="P8" i="5"/>
  <c r="O9" i="5"/>
  <c r="O8" i="5"/>
  <c r="N9" i="5"/>
  <c r="N8" i="5"/>
  <c r="V22" i="4"/>
  <c r="V21" i="4"/>
  <c r="U22" i="4"/>
  <c r="U21" i="4"/>
  <c r="T22" i="4"/>
  <c r="T21" i="4"/>
  <c r="S22" i="4"/>
  <c r="S21" i="4"/>
  <c r="R22" i="4"/>
  <c r="R21" i="4"/>
  <c r="Q22" i="4"/>
  <c r="Q21" i="4"/>
  <c r="P22" i="4"/>
  <c r="P21" i="4"/>
  <c r="O22" i="4"/>
  <c r="O21" i="4"/>
  <c r="N22" i="4"/>
  <c r="N21" i="4"/>
  <c r="K37" i="4"/>
  <c r="K34" i="4"/>
  <c r="K31" i="4"/>
  <c r="K28" i="4"/>
  <c r="K25" i="4"/>
  <c r="K22" i="4"/>
  <c r="K19" i="4"/>
  <c r="K16" i="4"/>
  <c r="K13" i="4"/>
  <c r="K10" i="4"/>
  <c r="K7" i="4"/>
  <c r="K37" i="5"/>
  <c r="K34" i="5"/>
  <c r="K31" i="5"/>
  <c r="K28" i="5"/>
  <c r="K25" i="5"/>
  <c r="K22" i="5"/>
  <c r="K19" i="5"/>
  <c r="K16" i="5"/>
  <c r="K13" i="5"/>
  <c r="K10" i="5"/>
  <c r="K7" i="5"/>
  <c r="K4" i="5"/>
  <c r="K16" i="1"/>
  <c r="K7" i="1"/>
  <c r="N12" i="1" s="1"/>
  <c r="K10" i="1"/>
  <c r="K13" i="1"/>
  <c r="P11" i="1"/>
  <c r="K19" i="1"/>
  <c r="P12" i="1" s="1"/>
  <c r="K22" i="1"/>
  <c r="K25" i="1"/>
  <c r="K28" i="1"/>
  <c r="R11" i="1" s="1"/>
  <c r="K31" i="1"/>
  <c r="R12" i="1" s="1"/>
  <c r="K34" i="1"/>
  <c r="K37" i="1"/>
  <c r="K4" i="1"/>
  <c r="K4" i="4"/>
  <c r="S12" i="1"/>
  <c r="S11" i="1"/>
  <c r="Q12" i="1"/>
  <c r="Q11" i="1"/>
  <c r="O12" i="1"/>
  <c r="O11" i="1"/>
  <c r="N11" i="1"/>
  <c r="U6" i="1"/>
  <c r="T6" i="1"/>
  <c r="T3" i="1"/>
  <c r="U3" i="1" s="1"/>
  <c r="S6" i="1"/>
  <c r="R6" i="1"/>
  <c r="Q6" i="1"/>
  <c r="P6" i="1"/>
  <c r="O6" i="1"/>
  <c r="N6" i="1"/>
  <c r="M6" i="1"/>
  <c r="R3" i="1"/>
  <c r="Q3" i="1"/>
  <c r="P3" i="1"/>
  <c r="O3" i="1"/>
  <c r="N3" i="1"/>
  <c r="M3" i="1"/>
  <c r="S3" i="1" s="1"/>
  <c r="I79" i="6" l="1"/>
  <c r="I91" i="6"/>
  <c r="I97" i="6"/>
  <c r="I88" i="6"/>
  <c r="I37" i="6"/>
  <c r="I82" i="6"/>
  <c r="I13" i="6"/>
  <c r="I19" i="6"/>
  <c r="M11" i="6" s="1"/>
  <c r="I73" i="6"/>
  <c r="I94" i="6"/>
  <c r="I25" i="6"/>
  <c r="I7" i="6"/>
  <c r="I85" i="6"/>
  <c r="I70" i="6"/>
  <c r="I76" i="6"/>
  <c r="N72" i="6" s="1"/>
  <c r="I31" i="6"/>
  <c r="N13" i="6" s="1"/>
  <c r="I40" i="6"/>
  <c r="M37" i="6" s="1"/>
  <c r="I52" i="6"/>
  <c r="M39" i="6" s="1"/>
  <c r="I64" i="6"/>
  <c r="N41" i="6" s="1"/>
  <c r="I49" i="6"/>
  <c r="N39" i="6" s="1"/>
  <c r="I61" i="6"/>
  <c r="M41" i="6" s="1"/>
  <c r="I28" i="6"/>
  <c r="I22" i="6"/>
  <c r="I43" i="6"/>
  <c r="N38" i="6" s="1"/>
  <c r="I55" i="6"/>
  <c r="M40" i="6" s="1"/>
  <c r="I4" i="6"/>
  <c r="I16" i="6"/>
  <c r="I10" i="6"/>
  <c r="N10" i="6" s="1"/>
  <c r="I46" i="6"/>
  <c r="M38" i="6" s="1"/>
  <c r="I58" i="6"/>
  <c r="N40" i="6" s="1"/>
  <c r="M12" i="6"/>
  <c r="M9" i="6"/>
  <c r="U12" i="1"/>
  <c r="V12" i="1" s="1"/>
  <c r="T12" i="1"/>
  <c r="U11" i="1"/>
  <c r="V11" i="1" s="1"/>
  <c r="T11" i="1"/>
  <c r="J37" i="1"/>
  <c r="J34" i="1"/>
  <c r="J31" i="1"/>
  <c r="J28" i="1"/>
  <c r="J25" i="1"/>
  <c r="J22" i="1"/>
  <c r="J19" i="1"/>
  <c r="J16" i="1"/>
  <c r="J13" i="1"/>
  <c r="J10" i="1"/>
  <c r="J7" i="1"/>
  <c r="N27" i="1"/>
  <c r="M27" i="1"/>
  <c r="D10" i="1"/>
  <c r="H10" i="1"/>
  <c r="I10" i="1" s="1"/>
  <c r="M22" i="1" s="1"/>
  <c r="H37" i="5"/>
  <c r="I37" i="5" s="1"/>
  <c r="H34" i="5"/>
  <c r="I34" i="5" s="1"/>
  <c r="H31" i="5"/>
  <c r="I31" i="5" s="1"/>
  <c r="H28" i="5"/>
  <c r="I28" i="5" s="1"/>
  <c r="H25" i="5"/>
  <c r="I25" i="5" s="1"/>
  <c r="H22" i="5"/>
  <c r="I22" i="5" s="1"/>
  <c r="H19" i="5"/>
  <c r="I19" i="5" s="1"/>
  <c r="H16" i="5"/>
  <c r="I16" i="5" s="1"/>
  <c r="H13" i="5"/>
  <c r="I13" i="5" s="1"/>
  <c r="H10" i="5"/>
  <c r="I10" i="5" s="1"/>
  <c r="H7" i="5"/>
  <c r="I7" i="5" s="1"/>
  <c r="H4" i="5"/>
  <c r="I4" i="5" s="1"/>
  <c r="D37" i="5"/>
  <c r="D34" i="5"/>
  <c r="D31" i="5"/>
  <c r="D28" i="5"/>
  <c r="D25" i="5"/>
  <c r="D22" i="5"/>
  <c r="D19" i="5"/>
  <c r="D16" i="5"/>
  <c r="D13" i="5"/>
  <c r="D10" i="5"/>
  <c r="D7" i="5"/>
  <c r="D4" i="5"/>
  <c r="N73" i="6" l="1"/>
  <c r="N76" i="6" s="1"/>
  <c r="J82" i="6"/>
  <c r="K82" i="6" s="1"/>
  <c r="N37" i="6"/>
  <c r="M10" i="6"/>
  <c r="N9" i="6"/>
  <c r="N11" i="6"/>
  <c r="M13" i="6"/>
  <c r="N12" i="6"/>
  <c r="M42" i="6"/>
  <c r="N42" i="6"/>
  <c r="J37" i="6" s="1"/>
  <c r="K37" i="6" s="1"/>
  <c r="M49" i="6" s="1"/>
  <c r="O12" i="5"/>
  <c r="O15" i="5"/>
  <c r="O14" i="5"/>
  <c r="O16" i="5"/>
  <c r="N13" i="5"/>
  <c r="N15" i="5"/>
  <c r="N17" i="5"/>
  <c r="O13" i="5"/>
  <c r="O17" i="5"/>
  <c r="N12" i="5"/>
  <c r="N14" i="5"/>
  <c r="N16" i="5"/>
  <c r="H37" i="4"/>
  <c r="H34" i="4"/>
  <c r="H31" i="4"/>
  <c r="H28" i="4"/>
  <c r="H25" i="4"/>
  <c r="H22" i="4"/>
  <c r="H19" i="4"/>
  <c r="H16" i="4"/>
  <c r="H13" i="4"/>
  <c r="H10" i="4"/>
  <c r="H7" i="4"/>
  <c r="H4" i="4"/>
  <c r="D37" i="4"/>
  <c r="D34" i="4"/>
  <c r="D31" i="4"/>
  <c r="D28" i="4"/>
  <c r="D25" i="4"/>
  <c r="D22" i="4"/>
  <c r="D19" i="4"/>
  <c r="D16" i="4"/>
  <c r="D13" i="4"/>
  <c r="D10" i="4"/>
  <c r="D7" i="4"/>
  <c r="D4" i="4"/>
  <c r="H37" i="3"/>
  <c r="H34" i="3"/>
  <c r="I34" i="3" s="1"/>
  <c r="H31" i="3"/>
  <c r="I31" i="3" s="1"/>
  <c r="H28" i="3"/>
  <c r="I28" i="3" s="1"/>
  <c r="H25" i="3"/>
  <c r="H22" i="3"/>
  <c r="I22" i="3" s="1"/>
  <c r="H19" i="3"/>
  <c r="I19" i="3" s="1"/>
  <c r="H16" i="3"/>
  <c r="I16" i="3" s="1"/>
  <c r="H13" i="3"/>
  <c r="H10" i="3"/>
  <c r="I10" i="3" s="1"/>
  <c r="H7" i="3"/>
  <c r="I7" i="3" s="1"/>
  <c r="H4" i="3"/>
  <c r="I4" i="3" s="1"/>
  <c r="D34" i="3"/>
  <c r="D31" i="3"/>
  <c r="D28" i="3"/>
  <c r="D25" i="3"/>
  <c r="D22" i="3"/>
  <c r="D19" i="3"/>
  <c r="D16" i="3"/>
  <c r="D13" i="3"/>
  <c r="D10" i="3"/>
  <c r="D7" i="3"/>
  <c r="D4" i="3"/>
  <c r="H75" i="2"/>
  <c r="H72" i="2"/>
  <c r="H69" i="2"/>
  <c r="H66" i="2"/>
  <c r="H63" i="2"/>
  <c r="H60" i="2"/>
  <c r="H57" i="2"/>
  <c r="H54" i="2"/>
  <c r="H51" i="2"/>
  <c r="H48" i="2"/>
  <c r="H45" i="2"/>
  <c r="H42" i="2"/>
  <c r="D75" i="2"/>
  <c r="D72" i="2"/>
  <c r="D69" i="2"/>
  <c r="D66" i="2"/>
  <c r="D63" i="2"/>
  <c r="D60" i="2"/>
  <c r="D57" i="2"/>
  <c r="D54" i="2"/>
  <c r="D51" i="2"/>
  <c r="D48" i="2"/>
  <c r="D45" i="2"/>
  <c r="D42" i="2"/>
  <c r="H37" i="2"/>
  <c r="H34" i="2"/>
  <c r="H31" i="2"/>
  <c r="H28" i="2"/>
  <c r="H25" i="2"/>
  <c r="H22" i="2"/>
  <c r="H19" i="2"/>
  <c r="H16" i="2"/>
  <c r="H13" i="2"/>
  <c r="H10" i="2"/>
  <c r="H7" i="2"/>
  <c r="H4" i="2"/>
  <c r="D37" i="2"/>
  <c r="D34" i="2"/>
  <c r="D31" i="2"/>
  <c r="D28" i="2"/>
  <c r="D25" i="2"/>
  <c r="D22" i="2"/>
  <c r="D19" i="2"/>
  <c r="D16" i="2"/>
  <c r="D13" i="2"/>
  <c r="D10" i="2"/>
  <c r="D7" i="2"/>
  <c r="D4" i="2"/>
  <c r="H75" i="1"/>
  <c r="H72" i="1"/>
  <c r="H69" i="1"/>
  <c r="H66" i="1"/>
  <c r="H60" i="1"/>
  <c r="H57" i="1"/>
  <c r="H54" i="1"/>
  <c r="H51" i="1"/>
  <c r="H48" i="1"/>
  <c r="H45" i="1"/>
  <c r="H42" i="1"/>
  <c r="D75" i="1"/>
  <c r="D72" i="1"/>
  <c r="D69" i="1"/>
  <c r="D66" i="1"/>
  <c r="D60" i="1"/>
  <c r="D57" i="1"/>
  <c r="D54" i="1"/>
  <c r="D51" i="1"/>
  <c r="D48" i="1"/>
  <c r="D45" i="1"/>
  <c r="D42" i="1"/>
  <c r="H37" i="1"/>
  <c r="H34" i="1"/>
  <c r="H31" i="1"/>
  <c r="H28" i="1"/>
  <c r="H25" i="1"/>
  <c r="H22" i="1"/>
  <c r="H19" i="1"/>
  <c r="H16" i="1"/>
  <c r="H13" i="1"/>
  <c r="H7" i="1"/>
  <c r="H4" i="1"/>
  <c r="D37" i="1"/>
  <c r="D34" i="1"/>
  <c r="D31" i="1"/>
  <c r="D28" i="1"/>
  <c r="D25" i="1"/>
  <c r="D22" i="1"/>
  <c r="D19" i="1"/>
  <c r="D16" i="1"/>
  <c r="D13" i="1"/>
  <c r="D7" i="1"/>
  <c r="D4" i="1"/>
  <c r="J97" i="6" l="1"/>
  <c r="K97" i="6" s="1"/>
  <c r="Q84" i="6" s="1"/>
  <c r="J85" i="6"/>
  <c r="K85" i="6" s="1"/>
  <c r="O84" i="6" s="1"/>
  <c r="J73" i="6"/>
  <c r="K73" i="6" s="1"/>
  <c r="M84" i="6" s="1"/>
  <c r="J70" i="6"/>
  <c r="K70" i="6" s="1"/>
  <c r="M86" i="6" s="1"/>
  <c r="J91" i="6"/>
  <c r="K91" i="6" s="1"/>
  <c r="P84" i="6" s="1"/>
  <c r="J88" i="6"/>
  <c r="K88" i="6" s="1"/>
  <c r="J76" i="6"/>
  <c r="K76" i="6" s="1"/>
  <c r="N86" i="6" s="1"/>
  <c r="J94" i="6"/>
  <c r="K94" i="6" s="1"/>
  <c r="J79" i="6"/>
  <c r="K79" i="6" s="1"/>
  <c r="N84" i="6" s="1"/>
  <c r="J64" i="6"/>
  <c r="K64" i="6" s="1"/>
  <c r="Q49" i="6" s="1"/>
  <c r="J52" i="6"/>
  <c r="K52" i="6" s="1"/>
  <c r="O47" i="6" s="1"/>
  <c r="J40" i="6"/>
  <c r="K40" i="6" s="1"/>
  <c r="M47" i="6" s="1"/>
  <c r="J61" i="6"/>
  <c r="K61" i="6" s="1"/>
  <c r="Q47" i="6" s="1"/>
  <c r="J49" i="6"/>
  <c r="K49" i="6" s="1"/>
  <c r="O49" i="6" s="1"/>
  <c r="J58" i="6"/>
  <c r="K58" i="6" s="1"/>
  <c r="P49" i="6" s="1"/>
  <c r="J46" i="6"/>
  <c r="K46" i="6" s="1"/>
  <c r="N47" i="6" s="1"/>
  <c r="J43" i="6"/>
  <c r="K43" i="6" s="1"/>
  <c r="N49" i="6" s="1"/>
  <c r="J55" i="6"/>
  <c r="K55" i="6" s="1"/>
  <c r="P47" i="6" s="1"/>
  <c r="M14" i="6"/>
  <c r="N14" i="6"/>
  <c r="J10" i="6" s="1"/>
  <c r="K10" i="6" s="1"/>
  <c r="N21" i="6" s="1"/>
  <c r="M12" i="3"/>
  <c r="M14" i="3"/>
  <c r="M16" i="3"/>
  <c r="N12" i="3"/>
  <c r="N14" i="3"/>
  <c r="N16" i="3"/>
  <c r="M13" i="3"/>
  <c r="M15" i="3"/>
  <c r="M17" i="3"/>
  <c r="I13" i="3"/>
  <c r="I25" i="3"/>
  <c r="O18" i="5"/>
  <c r="N18" i="5"/>
  <c r="I4" i="4"/>
  <c r="I7" i="4"/>
  <c r="I19" i="4"/>
  <c r="I31" i="4"/>
  <c r="I16" i="4"/>
  <c r="I10" i="4"/>
  <c r="I22" i="4"/>
  <c r="I34" i="4"/>
  <c r="I28" i="4"/>
  <c r="I13" i="4"/>
  <c r="I25" i="4"/>
  <c r="I37" i="4"/>
  <c r="I25" i="1"/>
  <c r="N24" i="1" s="1"/>
  <c r="I7" i="2"/>
  <c r="I31" i="2"/>
  <c r="I13" i="2"/>
  <c r="I10" i="2"/>
  <c r="I22" i="2"/>
  <c r="I34" i="2"/>
  <c r="I25" i="2"/>
  <c r="I37" i="2"/>
  <c r="I4" i="2"/>
  <c r="I16" i="2"/>
  <c r="I28" i="2"/>
  <c r="I19" i="2"/>
  <c r="I48" i="1"/>
  <c r="I51" i="1"/>
  <c r="I75" i="1"/>
  <c r="I34" i="1"/>
  <c r="M26" i="1" s="1"/>
  <c r="I60" i="1"/>
  <c r="I22" i="1"/>
  <c r="M24" i="1" s="1"/>
  <c r="I72" i="1"/>
  <c r="I13" i="1"/>
  <c r="N22" i="1" s="1"/>
  <c r="I37" i="1"/>
  <c r="N26" i="1" s="1"/>
  <c r="I31" i="1"/>
  <c r="N25" i="1" s="1"/>
  <c r="I57" i="1"/>
  <c r="I19" i="1"/>
  <c r="N23" i="1" s="1"/>
  <c r="I69" i="1"/>
  <c r="I7" i="1"/>
  <c r="N21" i="1" s="1"/>
  <c r="I45" i="1"/>
  <c r="I4" i="1"/>
  <c r="M21" i="1" s="1"/>
  <c r="I16" i="1"/>
  <c r="M23" i="1" s="1"/>
  <c r="I28" i="1"/>
  <c r="M25" i="1" s="1"/>
  <c r="I42" i="1"/>
  <c r="I54" i="1"/>
  <c r="I66" i="1"/>
  <c r="J16" i="6" l="1"/>
  <c r="K16" i="6" s="1"/>
  <c r="O21" i="6" s="1"/>
  <c r="J19" i="6"/>
  <c r="K19" i="6" s="1"/>
  <c r="O19" i="6" s="1"/>
  <c r="J28" i="6"/>
  <c r="K28" i="6" s="1"/>
  <c r="Q19" i="6" s="1"/>
  <c r="J25" i="6"/>
  <c r="K25" i="6" s="1"/>
  <c r="P21" i="6" s="1"/>
  <c r="J22" i="6"/>
  <c r="K22" i="6" s="1"/>
  <c r="P19" i="6" s="1"/>
  <c r="J4" i="6"/>
  <c r="K4" i="6" s="1"/>
  <c r="M21" i="6" s="1"/>
  <c r="R49" i="6"/>
  <c r="R47" i="6"/>
  <c r="J7" i="6"/>
  <c r="K7" i="6" s="1"/>
  <c r="M19" i="6" s="1"/>
  <c r="J13" i="6"/>
  <c r="K13" i="6" s="1"/>
  <c r="N19" i="6" s="1"/>
  <c r="J31" i="6"/>
  <c r="K31" i="6" s="1"/>
  <c r="Q21" i="6" s="1"/>
  <c r="N15" i="3"/>
  <c r="N13" i="3"/>
  <c r="N18" i="3" s="1"/>
  <c r="J13" i="3"/>
  <c r="M18" i="3"/>
  <c r="N12" i="2"/>
  <c r="N16" i="2"/>
  <c r="J10" i="5"/>
  <c r="N3" i="5" s="1"/>
  <c r="J16" i="5"/>
  <c r="O3" i="5" s="1"/>
  <c r="J34" i="5"/>
  <c r="R3" i="5" s="1"/>
  <c r="J22" i="5"/>
  <c r="P3" i="5" s="1"/>
  <c r="J4" i="5"/>
  <c r="M3" i="5" s="1"/>
  <c r="J28" i="5"/>
  <c r="Q3" i="5" s="1"/>
  <c r="J7" i="5"/>
  <c r="M5" i="5" s="1"/>
  <c r="J19" i="5"/>
  <c r="O5" i="5" s="1"/>
  <c r="J37" i="5"/>
  <c r="R5" i="5" s="1"/>
  <c r="J31" i="5"/>
  <c r="Q5" i="5" s="1"/>
  <c r="J13" i="5"/>
  <c r="N5" i="5" s="1"/>
  <c r="J25" i="5"/>
  <c r="P5" i="5" s="1"/>
  <c r="N17" i="4"/>
  <c r="M17" i="4"/>
  <c r="N16" i="4"/>
  <c r="N15" i="4"/>
  <c r="M15" i="4"/>
  <c r="N14" i="4"/>
  <c r="N13" i="4"/>
  <c r="M13" i="4"/>
  <c r="N12" i="4"/>
  <c r="M16" i="4"/>
  <c r="M14" i="4"/>
  <c r="M12" i="4"/>
  <c r="M18" i="4" s="1"/>
  <c r="J31" i="4" s="1"/>
  <c r="Q7" i="4" s="1"/>
  <c r="N17" i="2"/>
  <c r="M17" i="2"/>
  <c r="M16" i="2"/>
  <c r="N15" i="2"/>
  <c r="M15" i="2"/>
  <c r="N14" i="2"/>
  <c r="M14" i="2"/>
  <c r="M13" i="2"/>
  <c r="M12" i="2"/>
  <c r="N13" i="2"/>
  <c r="R21" i="6" l="1"/>
  <c r="S19" i="6"/>
  <c r="T19" i="6" s="1"/>
  <c r="S21" i="6"/>
  <c r="T21" i="6" s="1"/>
  <c r="R19" i="6"/>
  <c r="J19" i="3"/>
  <c r="J10" i="3"/>
  <c r="J34" i="3"/>
  <c r="J16" i="3"/>
  <c r="J31" i="3"/>
  <c r="J4" i="3"/>
  <c r="J28" i="3"/>
  <c r="J7" i="3"/>
  <c r="J22" i="3"/>
  <c r="K13" i="3"/>
  <c r="N7" i="3"/>
  <c r="J25" i="3"/>
  <c r="T5" i="5"/>
  <c r="U5" i="5" s="1"/>
  <c r="S5" i="5"/>
  <c r="T3" i="5"/>
  <c r="U3" i="5" s="1"/>
  <c r="S3" i="5"/>
  <c r="J10" i="4"/>
  <c r="N4" i="4" s="1"/>
  <c r="J4" i="4"/>
  <c r="M4" i="4" s="1"/>
  <c r="J28" i="4"/>
  <c r="Q4" i="4" s="1"/>
  <c r="J19" i="4"/>
  <c r="O7" i="4" s="1"/>
  <c r="J25" i="4"/>
  <c r="P7" i="4" s="1"/>
  <c r="J34" i="4"/>
  <c r="R4" i="4" s="1"/>
  <c r="N18" i="4"/>
  <c r="J13" i="4"/>
  <c r="N7" i="4" s="1"/>
  <c r="J22" i="4"/>
  <c r="P4" i="4" s="1"/>
  <c r="J37" i="4"/>
  <c r="R7" i="4" s="1"/>
  <c r="J16" i="4"/>
  <c r="O4" i="4" s="1"/>
  <c r="J7" i="4"/>
  <c r="M7" i="4" s="1"/>
  <c r="N18" i="2"/>
  <c r="M18" i="2"/>
  <c r="K7" i="3" l="1"/>
  <c r="M7" i="3"/>
  <c r="K25" i="3"/>
  <c r="P7" i="3"/>
  <c r="K16" i="3"/>
  <c r="O4" i="3"/>
  <c r="K28" i="3"/>
  <c r="Q4" i="3"/>
  <c r="K34" i="3"/>
  <c r="R4" i="3"/>
  <c r="K4" i="3"/>
  <c r="M4" i="3"/>
  <c r="K10" i="3"/>
  <c r="N4" i="3"/>
  <c r="K22" i="3"/>
  <c r="P4" i="3"/>
  <c r="K31" i="3"/>
  <c r="Q7" i="3"/>
  <c r="K19" i="3"/>
  <c r="O7" i="3"/>
  <c r="J19" i="2"/>
  <c r="J25" i="2"/>
  <c r="J7" i="2"/>
  <c r="J13" i="2"/>
  <c r="J37" i="2"/>
  <c r="J31" i="2"/>
  <c r="S7" i="4"/>
  <c r="T7" i="4"/>
  <c r="U7" i="4" s="1"/>
  <c r="S4" i="4"/>
  <c r="T4" i="4"/>
  <c r="U4" i="4" s="1"/>
  <c r="J22" i="2"/>
  <c r="J4" i="2"/>
  <c r="J28" i="2"/>
  <c r="J16" i="2"/>
  <c r="J34" i="2"/>
  <c r="J10" i="2"/>
  <c r="T4" i="3" l="1"/>
  <c r="U4" i="3" s="1"/>
  <c r="S4" i="3"/>
  <c r="S7" i="3"/>
  <c r="T7" i="3"/>
  <c r="U7" i="3" s="1"/>
  <c r="K28" i="2"/>
  <c r="Q4" i="2"/>
  <c r="K37" i="2"/>
  <c r="R7" i="2"/>
  <c r="K10" i="2"/>
  <c r="N4" i="2"/>
  <c r="K4" i="2"/>
  <c r="M4" i="2"/>
  <c r="K13" i="2"/>
  <c r="O23" i="2" s="1"/>
  <c r="N7" i="2"/>
  <c r="K34" i="2"/>
  <c r="R4" i="2"/>
  <c r="K22" i="2"/>
  <c r="P4" i="2"/>
  <c r="K7" i="2"/>
  <c r="M7" i="2"/>
  <c r="K16" i="2"/>
  <c r="O4" i="2"/>
  <c r="K31" i="2"/>
  <c r="Q7" i="2"/>
  <c r="K25" i="2"/>
  <c r="P7" i="2"/>
  <c r="K19" i="2"/>
  <c r="P23" i="2" s="1"/>
  <c r="O7" i="2"/>
  <c r="U23" i="2" l="1"/>
  <c r="V23" i="2" s="1"/>
  <c r="T23" i="2"/>
  <c r="T7" i="2"/>
  <c r="U7" i="2" s="1"/>
  <c r="S7" i="2"/>
  <c r="T4" i="2"/>
  <c r="U4" i="2" s="1"/>
  <c r="S4" i="2"/>
</calcChain>
</file>

<file path=xl/sharedStrings.xml><?xml version="1.0" encoding="utf-8"?>
<sst xmlns="http://schemas.openxmlformats.org/spreadsheetml/2006/main" count="1528" uniqueCount="52">
  <si>
    <t>Gene</t>
  </si>
  <si>
    <t>Sample</t>
  </si>
  <si>
    <t>CT</t>
  </si>
  <si>
    <t>CT Mean</t>
  </si>
  <si>
    <t>dCT</t>
  </si>
  <si>
    <t>ddCT</t>
  </si>
  <si>
    <t>Obp44a</t>
  </si>
  <si>
    <t>Winter 1</t>
  </si>
  <si>
    <t>Summer 1</t>
  </si>
  <si>
    <t>Winter 2</t>
  </si>
  <si>
    <t>Summer 2</t>
  </si>
  <si>
    <t>Winter 3</t>
  </si>
  <si>
    <t>Summer 3</t>
  </si>
  <si>
    <t>Winter 4</t>
  </si>
  <si>
    <t>Summer 4</t>
  </si>
  <si>
    <t>Winter 5</t>
  </si>
  <si>
    <t>Summer 5</t>
  </si>
  <si>
    <t>Winter 6</t>
  </si>
  <si>
    <t>Summer 6</t>
  </si>
  <si>
    <t>Undetermined</t>
  </si>
  <si>
    <t>CheA87a</t>
  </si>
  <si>
    <t>Obp83ef</t>
  </si>
  <si>
    <t>Obp83cd</t>
  </si>
  <si>
    <t>Eff</t>
  </si>
  <si>
    <t>WINTER</t>
  </si>
  <si>
    <t>Winter</t>
  </si>
  <si>
    <t>Summer</t>
  </si>
  <si>
    <t>SUMMER</t>
  </si>
  <si>
    <t>AVE</t>
  </si>
  <si>
    <t>STD DEV</t>
  </si>
  <si>
    <t>STERR</t>
  </si>
  <si>
    <t>TBP</t>
  </si>
  <si>
    <t>CT mean</t>
  </si>
  <si>
    <t>SEM</t>
  </si>
  <si>
    <t>winter</t>
  </si>
  <si>
    <t>summer</t>
  </si>
  <si>
    <t>Obp4vy4a</t>
  </si>
  <si>
    <t>EFF</t>
  </si>
  <si>
    <t>CHEA87a</t>
  </si>
  <si>
    <t>t Critical two-tail</t>
  </si>
  <si>
    <t>P(T&lt;=t) two-tail</t>
  </si>
  <si>
    <t>t Critical one-tail</t>
  </si>
  <si>
    <t>P(T&lt;=t) one-tail</t>
  </si>
  <si>
    <t>t Stat</t>
  </si>
  <si>
    <t>df</t>
  </si>
  <si>
    <t>Hypothesized Mean Difference</t>
  </si>
  <si>
    <t>Observations</t>
  </si>
  <si>
    <t>Variance</t>
  </si>
  <si>
    <t>Mean</t>
  </si>
  <si>
    <t>Variable 2</t>
  </si>
  <si>
    <t>Variable 1</t>
  </si>
  <si>
    <t>t-Test: Two-Sample Assuming Unequal Variances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</si>
</sst>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.0000"/>
    <numFmt numFmtId="166" formatCode="#,##0.000000000000000000"/>
    <numFmt numFmtId="167" formatCode="#,##0.000000000000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2" tint="-9.9978637043366805E-2"/>
      <name val="Calibri"/>
      <family val="2"/>
      <scheme val="minor"/>
    </font>
    <font>
      <b/>
      <sz val="12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164" fontId="0" fillId="2" borderId="0" xfId="0" applyNumberFormat="1" applyFill="1"/>
    <xf numFmtId="0" fontId="0" fillId="3" borderId="0" xfId="0" applyFill="1"/>
    <xf numFmtId="164" fontId="0" fillId="3" borderId="0" xfId="0" applyNumberFormat="1" applyFill="1"/>
    <xf numFmtId="164" fontId="1" fillId="0" borderId="0" xfId="0" applyNumberFormat="1" applyFont="1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0" fillId="4" borderId="0" xfId="0" applyFill="1"/>
    <xf numFmtId="164" fontId="0" fillId="4" borderId="0" xfId="0" applyNumberFormat="1" applyFill="1"/>
    <xf numFmtId="2" fontId="0" fillId="0" borderId="0" xfId="0" applyNumberFormat="1" applyFont="1"/>
    <xf numFmtId="0" fontId="0" fillId="0" borderId="1" xfId="0" applyBorder="1"/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2C9D2-1FED-E443-8A34-0F9132F73DAB}">
  <dimension ref="A1:V75"/>
  <sheetViews>
    <sheetView topLeftCell="A34" workbookViewId="0">
      <selection activeCell="A55" sqref="A55:H57"/>
    </sheetView>
  </sheetViews>
  <sheetFormatPr baseColWidth="10" defaultRowHeight="16" x14ac:dyDescent="0.2"/>
  <cols>
    <col min="10" max="10" width="16.6640625" customWidth="1"/>
    <col min="11" max="11" width="17.83203125" bestFit="1" customWidth="1"/>
  </cols>
  <sheetData>
    <row r="1" spans="1:22" x14ac:dyDescent="0.2">
      <c r="A1" t="s">
        <v>0</v>
      </c>
      <c r="B1" t="s">
        <v>1</v>
      </c>
      <c r="C1" t="s">
        <v>2</v>
      </c>
      <c r="D1" t="s">
        <v>3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</row>
    <row r="2" spans="1:22" x14ac:dyDescent="0.2">
      <c r="A2" t="s">
        <v>6</v>
      </c>
      <c r="B2" t="s">
        <v>7</v>
      </c>
      <c r="C2" s="1">
        <v>21.478681564331055</v>
      </c>
      <c r="E2" t="s">
        <v>31</v>
      </c>
      <c r="F2" t="s">
        <v>7</v>
      </c>
      <c r="G2" s="1">
        <v>30.179088592529297</v>
      </c>
      <c r="M2" t="s">
        <v>24</v>
      </c>
      <c r="S2" t="s">
        <v>28</v>
      </c>
      <c r="T2" t="s">
        <v>29</v>
      </c>
      <c r="U2" t="s">
        <v>30</v>
      </c>
    </row>
    <row r="3" spans="1:22" x14ac:dyDescent="0.2">
      <c r="A3" t="s">
        <v>6</v>
      </c>
      <c r="B3" t="s">
        <v>7</v>
      </c>
      <c r="C3" s="1">
        <v>17.80998420715332</v>
      </c>
      <c r="E3" t="s">
        <v>31</v>
      </c>
      <c r="F3" t="s">
        <v>7</v>
      </c>
      <c r="G3" s="1">
        <v>29.638578414916992</v>
      </c>
      <c r="L3" s="6"/>
      <c r="M3" s="6">
        <f>J4</f>
        <v>2.7437311808268223</v>
      </c>
      <c r="N3" s="6">
        <f>J10</f>
        <v>-3.0389347076415998</v>
      </c>
      <c r="O3" s="6">
        <f>J16</f>
        <v>3.3300692240397129</v>
      </c>
      <c r="P3" s="6">
        <f>J22</f>
        <v>2.6736437479654942</v>
      </c>
      <c r="Q3" s="6">
        <f>J28</f>
        <v>2.5970729192097988</v>
      </c>
      <c r="R3" s="6">
        <f>J34</f>
        <v>2.2463216781616229</v>
      </c>
      <c r="S3" s="6">
        <f>AVERAGE(M3:R3)</f>
        <v>1.7586506737603085</v>
      </c>
      <c r="T3">
        <f>STDEV(M3:R3)</f>
        <v>2.3763228969753984</v>
      </c>
      <c r="U3">
        <f>T3/SQRT(6)</f>
        <v>0.97012976028034104</v>
      </c>
    </row>
    <row r="4" spans="1:22" x14ac:dyDescent="0.2">
      <c r="A4" t="s">
        <v>6</v>
      </c>
      <c r="B4" t="s">
        <v>7</v>
      </c>
      <c r="C4" s="1">
        <v>16.57255744934082</v>
      </c>
      <c r="D4" s="1">
        <f>AVERAGE(C2:C4)</f>
        <v>18.620407740275066</v>
      </c>
      <c r="E4" t="s">
        <v>31</v>
      </c>
      <c r="F4" t="s">
        <v>7</v>
      </c>
      <c r="G4" s="1">
        <v>29.219409942626953</v>
      </c>
      <c r="H4" s="1">
        <f>AVERAGE(G2:G4)</f>
        <v>29.679025650024414</v>
      </c>
      <c r="I4" s="1">
        <f>H4-D4</f>
        <v>11.058617909749348</v>
      </c>
      <c r="J4" s="1">
        <f>I4-M27</f>
        <v>2.7437311808268223</v>
      </c>
      <c r="K4" s="11">
        <f>2^J4</f>
        <v>6.6980037363631828</v>
      </c>
      <c r="O4" s="6"/>
      <c r="S4" s="6"/>
      <c r="V4" s="1"/>
    </row>
    <row r="5" spans="1:22" x14ac:dyDescent="0.2">
      <c r="A5" t="s">
        <v>6</v>
      </c>
      <c r="B5" t="s">
        <v>8</v>
      </c>
      <c r="C5" s="1">
        <v>19.485191345214844</v>
      </c>
      <c r="E5" t="s">
        <v>31</v>
      </c>
      <c r="F5" t="s">
        <v>8</v>
      </c>
      <c r="G5" s="1">
        <v>27.809076309204102</v>
      </c>
      <c r="K5" s="11"/>
      <c r="M5" t="s">
        <v>27</v>
      </c>
      <c r="S5" s="6"/>
      <c r="V5" s="1"/>
    </row>
    <row r="6" spans="1:22" x14ac:dyDescent="0.2">
      <c r="A6" t="s">
        <v>6</v>
      </c>
      <c r="B6" t="s">
        <v>8</v>
      </c>
      <c r="C6" s="1">
        <v>18.840957641601562</v>
      </c>
      <c r="E6" t="s">
        <v>31</v>
      </c>
      <c r="F6" t="s">
        <v>8</v>
      </c>
      <c r="G6" s="1">
        <v>27.698328018188477</v>
      </c>
      <c r="K6" s="11"/>
      <c r="L6" s="6"/>
      <c r="M6" s="6">
        <f>J7</f>
        <v>0.16444269816081025</v>
      </c>
      <c r="N6" s="6">
        <f>J13</f>
        <v>0.38909085591634174</v>
      </c>
      <c r="O6" s="6">
        <f>J19</f>
        <v>-1.1737721761067714</v>
      </c>
      <c r="P6" s="6">
        <f>J25</f>
        <v>-2.8618825276692714</v>
      </c>
      <c r="Q6" s="6">
        <f>J31</f>
        <v>-1.2337417602539045</v>
      </c>
      <c r="R6" s="6">
        <f>J37</f>
        <v>-0.32831001281738104</v>
      </c>
      <c r="S6" s="6">
        <f t="shared" ref="S6" si="0">AVERAGE(M6:R6)</f>
        <v>-0.84069548712836273</v>
      </c>
      <c r="T6">
        <f>STDEV(M6:R6)</f>
        <v>1.1946412517370881</v>
      </c>
      <c r="U6">
        <f t="shared" ref="U6" si="1">T6/SQRT(6)</f>
        <v>0.48771024873927571</v>
      </c>
      <c r="V6" s="1"/>
    </row>
    <row r="7" spans="1:22" x14ac:dyDescent="0.2">
      <c r="A7" t="s">
        <v>6</v>
      </c>
      <c r="B7" t="s">
        <v>8</v>
      </c>
      <c r="C7" s="1">
        <v>19.396223068237305</v>
      </c>
      <c r="D7" s="1">
        <f>AVERAGE(C5:C7)</f>
        <v>19.240790685017902</v>
      </c>
      <c r="E7" t="s">
        <v>31</v>
      </c>
      <c r="F7" t="s">
        <v>8</v>
      </c>
      <c r="G7" s="1">
        <v>27.652956008911133</v>
      </c>
      <c r="H7" s="1">
        <f>AVERAGE(G5:G7)</f>
        <v>27.720120112101238</v>
      </c>
      <c r="I7" s="1">
        <f>H7-D7</f>
        <v>8.4793294270833357</v>
      </c>
      <c r="J7" s="1">
        <f>I7-M27</f>
        <v>0.16444269816081025</v>
      </c>
      <c r="K7" s="11">
        <f t="shared" ref="K7:K37" si="2">2^J7</f>
        <v>1.1207330639596444</v>
      </c>
      <c r="U7" s="1"/>
      <c r="V7" s="1"/>
    </row>
    <row r="8" spans="1:22" x14ac:dyDescent="0.2">
      <c r="A8" t="s">
        <v>6</v>
      </c>
      <c r="B8" t="s">
        <v>9</v>
      </c>
      <c r="C8" t="s">
        <v>19</v>
      </c>
      <c r="E8" t="s">
        <v>31</v>
      </c>
      <c r="F8" t="s">
        <v>9</v>
      </c>
      <c r="G8" s="1">
        <v>30.917139053344727</v>
      </c>
      <c r="K8" s="11"/>
      <c r="U8" s="1"/>
      <c r="V8" s="1"/>
    </row>
    <row r="9" spans="1:22" x14ac:dyDescent="0.2">
      <c r="A9" t="s">
        <v>6</v>
      </c>
      <c r="B9" t="s">
        <v>9</v>
      </c>
      <c r="C9" s="1">
        <v>33.845737457275391</v>
      </c>
      <c r="E9" t="s">
        <v>31</v>
      </c>
      <c r="F9" t="s">
        <v>9</v>
      </c>
      <c r="G9" s="1">
        <v>30.402238845825195</v>
      </c>
      <c r="K9" s="11"/>
      <c r="U9" s="1"/>
      <c r="V9" s="1"/>
    </row>
    <row r="10" spans="1:22" x14ac:dyDescent="0.2">
      <c r="A10" t="s">
        <v>6</v>
      </c>
      <c r="B10" t="s">
        <v>9</v>
      </c>
      <c r="C10" s="1">
        <v>38.227657318115234</v>
      </c>
      <c r="D10" s="1">
        <f>AVERAGE(C8:C10)</f>
        <v>36.036697387695312</v>
      </c>
      <c r="E10" t="s">
        <v>31</v>
      </c>
      <c r="F10" t="s">
        <v>9</v>
      </c>
      <c r="G10" s="1">
        <v>30.962858200073242</v>
      </c>
      <c r="H10" s="1">
        <f>AVERAGE(G8:G10)</f>
        <v>30.760745366414387</v>
      </c>
      <c r="I10" s="1">
        <f>H10-D10</f>
        <v>-5.2759520212809257</v>
      </c>
      <c r="J10" s="1">
        <f>-I10-M27</f>
        <v>-3.0389347076415998</v>
      </c>
      <c r="K10" s="11">
        <f t="shared" si="2"/>
        <v>0.12167167816636999</v>
      </c>
      <c r="M10" s="7" t="s">
        <v>6</v>
      </c>
      <c r="T10" t="s">
        <v>28</v>
      </c>
      <c r="U10" t="s">
        <v>29</v>
      </c>
      <c r="V10" t="s">
        <v>30</v>
      </c>
    </row>
    <row r="11" spans="1:22" x14ac:dyDescent="0.2">
      <c r="A11" t="s">
        <v>6</v>
      </c>
      <c r="B11" t="s">
        <v>10</v>
      </c>
      <c r="C11" s="1">
        <v>19.00602912902832</v>
      </c>
      <c r="E11" t="s">
        <v>31</v>
      </c>
      <c r="F11" t="s">
        <v>10</v>
      </c>
      <c r="G11" s="1">
        <v>27.41718864440918</v>
      </c>
      <c r="J11" s="10"/>
      <c r="K11" s="11"/>
      <c r="L11" s="6"/>
      <c r="M11" t="s">
        <v>24</v>
      </c>
      <c r="N11" s="6">
        <f>K4</f>
        <v>6.6980037363631828</v>
      </c>
      <c r="O11" s="6">
        <f>K10</f>
        <v>0.12167167816636999</v>
      </c>
      <c r="P11" s="6">
        <f>K16</f>
        <v>10.056589524381538</v>
      </c>
      <c r="Q11" s="6">
        <f>K22</f>
        <v>6.3803861826708141</v>
      </c>
      <c r="R11" s="6">
        <f>K28</f>
        <v>6.0505778002668684</v>
      </c>
      <c r="S11" s="6">
        <f>K34</f>
        <v>4.7447158104677882</v>
      </c>
      <c r="T11" s="6">
        <f>AVERAGE(N11:S11)</f>
        <v>5.6753241220527606</v>
      </c>
      <c r="U11">
        <f>STDEV(N11:S11)</f>
        <v>3.243096521800783</v>
      </c>
      <c r="V11">
        <f>U11/SQRT(6)</f>
        <v>1.3239886108344701</v>
      </c>
    </row>
    <row r="12" spans="1:22" x14ac:dyDescent="0.2">
      <c r="A12" t="s">
        <v>6</v>
      </c>
      <c r="B12" t="s">
        <v>10</v>
      </c>
      <c r="C12" s="1">
        <v>18.453254699707031</v>
      </c>
      <c r="E12" t="s">
        <v>31</v>
      </c>
      <c r="F12" t="s">
        <v>10</v>
      </c>
      <c r="G12" s="1">
        <v>27.592666625976562</v>
      </c>
      <c r="K12" s="11"/>
      <c r="M12" t="s">
        <v>27</v>
      </c>
      <c r="N12">
        <f>K7</f>
        <v>1.1207330639596444</v>
      </c>
      <c r="O12" s="6">
        <f>K13</f>
        <v>1.309567892518239</v>
      </c>
      <c r="P12">
        <f>K19</f>
        <v>0.44326084182356434</v>
      </c>
      <c r="Q12">
        <f>K25</f>
        <v>0.13755852650236075</v>
      </c>
      <c r="R12">
        <f>K31</f>
        <v>0.42521318559490834</v>
      </c>
      <c r="S12">
        <f>K37</f>
        <v>0.79646892905985434</v>
      </c>
      <c r="T12">
        <f>AVERAGE(N12:S12)</f>
        <v>0.7054670732430951</v>
      </c>
      <c r="U12">
        <f>STDEV(N12:S12)</f>
        <v>0.45066161306575014</v>
      </c>
      <c r="V12">
        <f>U12/SQRT(6)</f>
        <v>0.18398183311177943</v>
      </c>
    </row>
    <row r="13" spans="1:22" x14ac:dyDescent="0.2">
      <c r="A13" t="s">
        <v>6</v>
      </c>
      <c r="B13" t="s">
        <v>10</v>
      </c>
      <c r="C13" s="1">
        <v>19.239501953125</v>
      </c>
      <c r="D13" s="1">
        <f>AVERAGE(C11:C13)</f>
        <v>18.899595260620117</v>
      </c>
      <c r="E13" t="s">
        <v>31</v>
      </c>
      <c r="F13" t="s">
        <v>10</v>
      </c>
      <c r="G13" s="1">
        <v>27.800863265991211</v>
      </c>
      <c r="H13" s="1">
        <f>AVERAGE(G11:G13)</f>
        <v>27.603572845458984</v>
      </c>
      <c r="I13" s="1">
        <f>H13-D13</f>
        <v>8.7039775848388672</v>
      </c>
      <c r="J13" s="1">
        <f>I13-M27</f>
        <v>0.38909085591634174</v>
      </c>
      <c r="K13" s="11">
        <f t="shared" si="2"/>
        <v>1.309567892518239</v>
      </c>
    </row>
    <row r="14" spans="1:22" x14ac:dyDescent="0.2">
      <c r="A14" t="s">
        <v>6</v>
      </c>
      <c r="B14" t="s">
        <v>11</v>
      </c>
      <c r="C14" s="1">
        <v>16.820035934448242</v>
      </c>
      <c r="E14" t="s">
        <v>31</v>
      </c>
      <c r="F14" t="s">
        <v>11</v>
      </c>
      <c r="G14" s="1">
        <v>27.707622528076172</v>
      </c>
      <c r="K14" s="11"/>
      <c r="L14" s="6"/>
      <c r="M14" s="6"/>
      <c r="N14" s="6"/>
      <c r="O14" s="6"/>
      <c r="P14" s="6"/>
      <c r="Q14" s="6"/>
      <c r="R14" s="6"/>
      <c r="S14" s="6"/>
    </row>
    <row r="15" spans="1:22" x14ac:dyDescent="0.2">
      <c r="A15" t="s">
        <v>6</v>
      </c>
      <c r="B15" t="s">
        <v>11</v>
      </c>
      <c r="C15" s="1">
        <v>16.16108512878418</v>
      </c>
      <c r="E15" t="s">
        <v>31</v>
      </c>
      <c r="F15" t="s">
        <v>11</v>
      </c>
      <c r="G15" s="1">
        <v>27.893959045410156</v>
      </c>
      <c r="K15" s="11"/>
    </row>
    <row r="16" spans="1:22" x14ac:dyDescent="0.2">
      <c r="A16" t="s">
        <v>6</v>
      </c>
      <c r="B16" t="s">
        <v>11</v>
      </c>
      <c r="C16" s="1">
        <v>15.791040420532227</v>
      </c>
      <c r="D16" s="1">
        <f>AVERAGE(C14:C16)</f>
        <v>16.257387161254883</v>
      </c>
      <c r="E16" t="s">
        <v>31</v>
      </c>
      <c r="F16" t="s">
        <v>11</v>
      </c>
      <c r="G16" s="1">
        <v>28.105447769165039</v>
      </c>
      <c r="H16" s="1">
        <f>AVERAGE(G14:G16)</f>
        <v>27.902343114217121</v>
      </c>
      <c r="I16" s="1">
        <f>H16-D16</f>
        <v>11.644955952962238</v>
      </c>
      <c r="J16" s="1">
        <f>I16-M27</f>
        <v>3.3300692240397129</v>
      </c>
      <c r="K16" s="11">
        <f>2^J16</f>
        <v>10.056589524381538</v>
      </c>
    </row>
    <row r="17" spans="1:14" x14ac:dyDescent="0.2">
      <c r="A17" t="s">
        <v>6</v>
      </c>
      <c r="B17" t="s">
        <v>12</v>
      </c>
      <c r="C17" s="1">
        <v>20.568511962890625</v>
      </c>
      <c r="E17" t="s">
        <v>31</v>
      </c>
      <c r="F17" t="s">
        <v>12</v>
      </c>
      <c r="G17" s="1">
        <v>26.941448211669922</v>
      </c>
      <c r="K17" s="11"/>
    </row>
    <row r="18" spans="1:14" x14ac:dyDescent="0.2">
      <c r="A18" t="s">
        <v>6</v>
      </c>
      <c r="B18" t="s">
        <v>12</v>
      </c>
      <c r="C18" s="1">
        <v>20.126106262207031</v>
      </c>
      <c r="E18" t="s">
        <v>31</v>
      </c>
      <c r="F18" t="s">
        <v>12</v>
      </c>
      <c r="G18" s="1">
        <v>26.761083602905273</v>
      </c>
      <c r="K18" s="11"/>
    </row>
    <row r="19" spans="1:14" x14ac:dyDescent="0.2">
      <c r="A19" t="s">
        <v>6</v>
      </c>
      <c r="B19" t="s">
        <v>12</v>
      </c>
      <c r="C19" s="1">
        <v>18.228923797607422</v>
      </c>
      <c r="D19" s="1">
        <f>AVERAGE(C17:C19)</f>
        <v>19.641180674235027</v>
      </c>
      <c r="E19" t="s">
        <v>31</v>
      </c>
      <c r="F19" t="s">
        <v>12</v>
      </c>
      <c r="G19" s="1">
        <v>26.644353866577148</v>
      </c>
      <c r="H19" s="1">
        <f>AVERAGE(G17:G19)</f>
        <v>26.782295227050781</v>
      </c>
      <c r="I19" s="1">
        <f>H19-D19</f>
        <v>7.141114552815754</v>
      </c>
      <c r="J19" s="1">
        <f>I19-M27</f>
        <v>-1.1737721761067714</v>
      </c>
      <c r="K19" s="11">
        <f t="shared" si="2"/>
        <v>0.44326084182356434</v>
      </c>
      <c r="L19" s="1"/>
      <c r="M19" s="1"/>
    </row>
    <row r="20" spans="1:14" x14ac:dyDescent="0.2">
      <c r="A20" t="s">
        <v>6</v>
      </c>
      <c r="B20" t="s">
        <v>13</v>
      </c>
      <c r="C20" s="1">
        <v>18.747684478759766</v>
      </c>
      <c r="E20" t="s">
        <v>31</v>
      </c>
      <c r="F20" t="s">
        <v>13</v>
      </c>
      <c r="G20" s="1">
        <v>29.36846923828125</v>
      </c>
      <c r="K20" s="11"/>
      <c r="L20" s="1"/>
      <c r="M20" s="1" t="s">
        <v>34</v>
      </c>
      <c r="N20" t="s">
        <v>35</v>
      </c>
    </row>
    <row r="21" spans="1:14" x14ac:dyDescent="0.2">
      <c r="A21" t="s">
        <v>6</v>
      </c>
      <c r="B21" t="s">
        <v>13</v>
      </c>
      <c r="C21" s="1">
        <v>18.303932189941406</v>
      </c>
      <c r="E21" t="s">
        <v>31</v>
      </c>
      <c r="F21" t="s">
        <v>13</v>
      </c>
      <c r="G21" s="1">
        <v>29.612907409667969</v>
      </c>
      <c r="K21" s="11"/>
      <c r="L21" s="1"/>
      <c r="M21" s="1">
        <f>I4</f>
        <v>11.058617909749348</v>
      </c>
      <c r="N21" s="1">
        <f>I7</f>
        <v>8.4793294270833357</v>
      </c>
    </row>
    <row r="22" spans="1:14" x14ac:dyDescent="0.2">
      <c r="A22" t="s">
        <v>6</v>
      </c>
      <c r="B22" t="s">
        <v>13</v>
      </c>
      <c r="C22" s="1">
        <v>18.513105392456055</v>
      </c>
      <c r="D22" s="1">
        <f>AVERAGE(C20:C22)</f>
        <v>18.521574020385742</v>
      </c>
      <c r="E22" t="s">
        <v>31</v>
      </c>
      <c r="F22" t="s">
        <v>13</v>
      </c>
      <c r="G22" s="1">
        <v>29.54893684387207</v>
      </c>
      <c r="H22" s="1">
        <f>AVERAGE(G20:G22)</f>
        <v>29.510104497273762</v>
      </c>
      <c r="I22" s="1">
        <f>H22-D22</f>
        <v>10.98853047688802</v>
      </c>
      <c r="J22" s="1">
        <f>I22-M27</f>
        <v>2.6736437479654942</v>
      </c>
      <c r="K22" s="11">
        <f t="shared" si="2"/>
        <v>6.3803861826708141</v>
      </c>
      <c r="L22" s="1"/>
      <c r="M22" s="1">
        <f>I10</f>
        <v>-5.2759520212809257</v>
      </c>
      <c r="N22" s="1">
        <f>I13</f>
        <v>8.7039775848388672</v>
      </c>
    </row>
    <row r="23" spans="1:14" x14ac:dyDescent="0.2">
      <c r="A23" t="s">
        <v>6</v>
      </c>
      <c r="B23" t="s">
        <v>14</v>
      </c>
      <c r="C23" s="1">
        <v>23.411079406738281</v>
      </c>
      <c r="E23" t="s">
        <v>31</v>
      </c>
      <c r="F23" t="s">
        <v>14</v>
      </c>
      <c r="G23" s="1">
        <v>29.256536483764648</v>
      </c>
      <c r="K23" s="11"/>
      <c r="L23" s="1"/>
      <c r="M23" s="1">
        <f>I16</f>
        <v>11.644955952962238</v>
      </c>
      <c r="N23" s="1">
        <f>I19</f>
        <v>7.141114552815754</v>
      </c>
    </row>
    <row r="24" spans="1:14" x14ac:dyDescent="0.2">
      <c r="A24" t="s">
        <v>6</v>
      </c>
      <c r="B24" t="s">
        <v>14</v>
      </c>
      <c r="C24" s="1">
        <v>25.832757949829102</v>
      </c>
      <c r="E24" t="s">
        <v>31</v>
      </c>
      <c r="F24" t="s">
        <v>14</v>
      </c>
      <c r="G24" s="1">
        <v>27.345586776733398</v>
      </c>
      <c r="K24" s="11"/>
      <c r="L24" s="1"/>
      <c r="M24" s="1">
        <f>I22</f>
        <v>10.98853047688802</v>
      </c>
      <c r="N24" s="1">
        <f>I25</f>
        <v>5.453004201253254</v>
      </c>
    </row>
    <row r="25" spans="1:14" x14ac:dyDescent="0.2">
      <c r="A25" t="s">
        <v>6</v>
      </c>
      <c r="B25" t="s">
        <v>14</v>
      </c>
      <c r="C25" s="1">
        <v>20.318931579589844</v>
      </c>
      <c r="D25" s="1">
        <f>AVERAGE(C23:C25)</f>
        <v>23.187589645385742</v>
      </c>
      <c r="E25" t="s">
        <v>31</v>
      </c>
      <c r="F25" t="s">
        <v>14</v>
      </c>
      <c r="G25" s="1">
        <v>29.319658279418945</v>
      </c>
      <c r="H25" s="1">
        <f>AVERAGE(G23:G25)</f>
        <v>28.640593846638996</v>
      </c>
      <c r="I25" s="1">
        <f>H25-D25</f>
        <v>5.453004201253254</v>
      </c>
      <c r="J25" s="1">
        <f>I25-M27</f>
        <v>-2.8618825276692714</v>
      </c>
      <c r="K25" s="11">
        <f t="shared" si="2"/>
        <v>0.13755852650236075</v>
      </c>
      <c r="L25" s="1"/>
      <c r="M25" s="1">
        <f>I28</f>
        <v>10.911959648132324</v>
      </c>
      <c r="N25" s="1">
        <f>I31</f>
        <v>7.081144968668621</v>
      </c>
    </row>
    <row r="26" spans="1:14" x14ac:dyDescent="0.2">
      <c r="A26" t="s">
        <v>6</v>
      </c>
      <c r="B26" t="s">
        <v>15</v>
      </c>
      <c r="C26" s="1">
        <v>16.486709594726562</v>
      </c>
      <c r="E26" t="s">
        <v>31</v>
      </c>
      <c r="F26" t="s">
        <v>15</v>
      </c>
      <c r="G26" s="1">
        <v>26.902463912963867</v>
      </c>
      <c r="K26" s="11"/>
      <c r="M26" s="1">
        <f>I34</f>
        <v>10.561208407084148</v>
      </c>
      <c r="N26" s="1">
        <f>I37</f>
        <v>7.9865767161051444</v>
      </c>
    </row>
    <row r="27" spans="1:14" x14ac:dyDescent="0.2">
      <c r="A27" t="s">
        <v>6</v>
      </c>
      <c r="B27" t="s">
        <v>15</v>
      </c>
      <c r="C27" s="1">
        <v>16.417282104492188</v>
      </c>
      <c r="E27" t="s">
        <v>31</v>
      </c>
      <c r="F27" t="s">
        <v>15</v>
      </c>
      <c r="G27" s="1">
        <v>27.160144805908203</v>
      </c>
      <c r="K27" s="11"/>
      <c r="M27" s="5">
        <f>AVERAGE(M21:M26)</f>
        <v>8.3148867289225254</v>
      </c>
      <c r="N27" s="5">
        <f>AVERAGE(N21:N26)</f>
        <v>7.4741912417941636</v>
      </c>
    </row>
    <row r="28" spans="1:14" x14ac:dyDescent="0.2">
      <c r="A28" t="s">
        <v>6</v>
      </c>
      <c r="B28" t="s">
        <v>15</v>
      </c>
      <c r="C28" s="1">
        <v>15.194762229919434</v>
      </c>
      <c r="D28" s="1">
        <f>AVERAGE(C26:C28)</f>
        <v>16.032917976379395</v>
      </c>
      <c r="E28" t="s">
        <v>31</v>
      </c>
      <c r="F28" t="s">
        <v>15</v>
      </c>
      <c r="G28" s="1">
        <v>26.772024154663086</v>
      </c>
      <c r="H28" s="1">
        <f>AVERAGE(G26:G28)</f>
        <v>26.944877624511719</v>
      </c>
      <c r="I28" s="1">
        <f>H28-D28</f>
        <v>10.911959648132324</v>
      </c>
      <c r="J28" s="1">
        <f>I28-M27</f>
        <v>2.5970729192097988</v>
      </c>
      <c r="K28" s="11">
        <f t="shared" si="2"/>
        <v>6.0505778002668684</v>
      </c>
    </row>
    <row r="29" spans="1:14" x14ac:dyDescent="0.2">
      <c r="A29" t="s">
        <v>6</v>
      </c>
      <c r="B29" t="s">
        <v>16</v>
      </c>
      <c r="C29" s="1">
        <v>21.719789505004883</v>
      </c>
      <c r="E29" t="s">
        <v>31</v>
      </c>
      <c r="F29" t="s">
        <v>16</v>
      </c>
      <c r="G29" s="1">
        <v>28.700603485107422</v>
      </c>
      <c r="K29" s="11"/>
    </row>
    <row r="30" spans="1:14" x14ac:dyDescent="0.2">
      <c r="A30" t="s">
        <v>6</v>
      </c>
      <c r="B30" t="s">
        <v>16</v>
      </c>
      <c r="C30" s="1">
        <v>21.846273422241211</v>
      </c>
      <c r="E30" t="s">
        <v>31</v>
      </c>
      <c r="F30" t="s">
        <v>16</v>
      </c>
      <c r="G30" s="1">
        <v>27.969474792480469</v>
      </c>
      <c r="K30" s="11"/>
    </row>
    <row r="31" spans="1:14" x14ac:dyDescent="0.2">
      <c r="A31" t="s">
        <v>6</v>
      </c>
      <c r="B31" t="s">
        <v>16</v>
      </c>
      <c r="C31" s="1">
        <v>20.303874969482422</v>
      </c>
      <c r="D31" s="1">
        <f>AVERAGE(C29:C31)</f>
        <v>21.289979298909504</v>
      </c>
      <c r="E31" t="s">
        <v>31</v>
      </c>
      <c r="F31" t="s">
        <v>16</v>
      </c>
      <c r="G31" s="1">
        <v>28.443294525146484</v>
      </c>
      <c r="H31" s="1">
        <f>AVERAGE(G29:G31)</f>
        <v>28.371124267578125</v>
      </c>
      <c r="I31" s="1">
        <f>H31-D31</f>
        <v>7.081144968668621</v>
      </c>
      <c r="J31" s="1">
        <f>I31-M27</f>
        <v>-1.2337417602539045</v>
      </c>
      <c r="K31" s="11">
        <f t="shared" si="2"/>
        <v>0.42521318559490834</v>
      </c>
    </row>
    <row r="32" spans="1:14" x14ac:dyDescent="0.2">
      <c r="A32" t="s">
        <v>6</v>
      </c>
      <c r="B32" t="s">
        <v>17</v>
      </c>
      <c r="C32" s="1">
        <v>15.883519172668457</v>
      </c>
      <c r="E32" t="s">
        <v>31</v>
      </c>
      <c r="F32" t="s">
        <v>17</v>
      </c>
      <c r="G32" s="1">
        <v>26.666122436523438</v>
      </c>
      <c r="K32" s="11"/>
    </row>
    <row r="33" spans="1:11" x14ac:dyDescent="0.2">
      <c r="A33" t="s">
        <v>6</v>
      </c>
      <c r="B33" t="s">
        <v>17</v>
      </c>
      <c r="C33" s="1">
        <v>15.736934661865234</v>
      </c>
      <c r="E33" t="s">
        <v>31</v>
      </c>
      <c r="F33" t="s">
        <v>17</v>
      </c>
      <c r="G33" s="1">
        <v>26.521213531494141</v>
      </c>
      <c r="K33" s="11"/>
    </row>
    <row r="34" spans="1:11" x14ac:dyDescent="0.2">
      <c r="A34" t="s">
        <v>6</v>
      </c>
      <c r="B34" t="s">
        <v>17</v>
      </c>
      <c r="C34" s="1">
        <v>16.21331787109375</v>
      </c>
      <c r="D34" s="1">
        <f>AVERAGE(C32:C34)</f>
        <v>15.94459056854248</v>
      </c>
      <c r="E34" t="s">
        <v>31</v>
      </c>
      <c r="F34" t="s">
        <v>17</v>
      </c>
      <c r="G34" s="1">
        <v>26.330060958862305</v>
      </c>
      <c r="H34" s="1">
        <f>AVERAGE(G32:G34)</f>
        <v>26.505798975626629</v>
      </c>
      <c r="I34" s="1">
        <f>H34-D34</f>
        <v>10.561208407084148</v>
      </c>
      <c r="J34" s="1">
        <f>I34-M27</f>
        <v>2.2463216781616229</v>
      </c>
      <c r="K34" s="11">
        <f t="shared" si="2"/>
        <v>4.7447158104677882</v>
      </c>
    </row>
    <row r="35" spans="1:11" x14ac:dyDescent="0.2">
      <c r="A35" t="s">
        <v>6</v>
      </c>
      <c r="B35" t="s">
        <v>18</v>
      </c>
      <c r="C35" s="1">
        <v>19.592735290527344</v>
      </c>
      <c r="E35" t="s">
        <v>31</v>
      </c>
      <c r="F35" t="s">
        <v>18</v>
      </c>
      <c r="G35" s="1">
        <v>27.671157836914062</v>
      </c>
      <c r="K35" s="11"/>
    </row>
    <row r="36" spans="1:11" x14ac:dyDescent="0.2">
      <c r="A36" t="s">
        <v>6</v>
      </c>
      <c r="B36" t="s">
        <v>18</v>
      </c>
      <c r="C36" s="1">
        <v>19.815114974975586</v>
      </c>
      <c r="E36" t="s">
        <v>31</v>
      </c>
      <c r="F36" t="s">
        <v>18</v>
      </c>
      <c r="G36" s="1">
        <v>27.568330764770508</v>
      </c>
      <c r="K36" s="11"/>
    </row>
    <row r="37" spans="1:11" x14ac:dyDescent="0.2">
      <c r="A37" t="s">
        <v>6</v>
      </c>
      <c r="B37" t="s">
        <v>18</v>
      </c>
      <c r="C37" s="1">
        <v>19.401323318481445</v>
      </c>
      <c r="D37" s="1">
        <f>AVERAGE(C35:C37)</f>
        <v>19.603057861328125</v>
      </c>
      <c r="E37" t="s">
        <v>31</v>
      </c>
      <c r="F37" t="s">
        <v>18</v>
      </c>
      <c r="G37" s="1">
        <v>27.529415130615234</v>
      </c>
      <c r="H37" s="1">
        <f>AVERAGE(G35:G37)</f>
        <v>27.589634577433269</v>
      </c>
      <c r="I37" s="1">
        <f>H37-D37</f>
        <v>7.9865767161051444</v>
      </c>
      <c r="J37" s="1">
        <f>I37-M27</f>
        <v>-0.32831001281738104</v>
      </c>
      <c r="K37" s="11">
        <f t="shared" si="2"/>
        <v>0.79646892905985434</v>
      </c>
    </row>
    <row r="40" spans="1:11" x14ac:dyDescent="0.2">
      <c r="A40" t="s">
        <v>6</v>
      </c>
      <c r="B40" t="s">
        <v>7</v>
      </c>
      <c r="C40" s="1">
        <v>18.872940063476562</v>
      </c>
      <c r="E40" t="s">
        <v>31</v>
      </c>
      <c r="F40" t="s">
        <v>7</v>
      </c>
      <c r="G40" s="1">
        <v>30.179088592529297</v>
      </c>
    </row>
    <row r="41" spans="1:11" x14ac:dyDescent="0.2">
      <c r="A41" t="s">
        <v>6</v>
      </c>
      <c r="B41" t="s">
        <v>7</v>
      </c>
      <c r="C41" s="1">
        <v>13.883162498474121</v>
      </c>
      <c r="E41" t="s">
        <v>31</v>
      </c>
      <c r="F41" t="s">
        <v>7</v>
      </c>
      <c r="G41" s="1">
        <v>29.638578414916992</v>
      </c>
    </row>
    <row r="42" spans="1:11" x14ac:dyDescent="0.2">
      <c r="A42" t="s">
        <v>6</v>
      </c>
      <c r="B42" t="s">
        <v>7</v>
      </c>
      <c r="C42" s="1">
        <v>17.301279067993164</v>
      </c>
      <c r="D42" s="1">
        <f>AVERAGE(C40:C42)</f>
        <v>16.685793876647949</v>
      </c>
      <c r="E42" t="s">
        <v>31</v>
      </c>
      <c r="F42" t="s">
        <v>7</v>
      </c>
      <c r="G42" s="1">
        <v>29.219409942626953</v>
      </c>
      <c r="H42" s="1">
        <f>AVERAGE(G40:G42)</f>
        <v>29.679025650024414</v>
      </c>
      <c r="I42" s="1">
        <f>H42-D42</f>
        <v>12.993231773376465</v>
      </c>
      <c r="J42" s="1"/>
    </row>
    <row r="43" spans="1:11" x14ac:dyDescent="0.2">
      <c r="A43" s="19" t="s">
        <v>36</v>
      </c>
      <c r="B43" s="19" t="s">
        <v>8</v>
      </c>
      <c r="C43" s="20">
        <v>19.176944732666016</v>
      </c>
      <c r="D43" s="19"/>
      <c r="E43" s="19" t="s">
        <v>31</v>
      </c>
      <c r="F43" s="19" t="s">
        <v>8</v>
      </c>
      <c r="G43" s="20">
        <v>27.809076309204102</v>
      </c>
      <c r="H43" s="19"/>
      <c r="I43" s="19"/>
    </row>
    <row r="44" spans="1:11" x14ac:dyDescent="0.2">
      <c r="A44" s="19" t="s">
        <v>6</v>
      </c>
      <c r="B44" s="19" t="s">
        <v>8</v>
      </c>
      <c r="C44" s="20">
        <v>19.34794807434082</v>
      </c>
      <c r="D44" s="19"/>
      <c r="E44" s="19" t="s">
        <v>31</v>
      </c>
      <c r="F44" s="19" t="s">
        <v>8</v>
      </c>
      <c r="G44" s="20">
        <v>27.698328018188477</v>
      </c>
      <c r="H44" s="19"/>
      <c r="I44" s="19"/>
    </row>
    <row r="45" spans="1:11" x14ac:dyDescent="0.2">
      <c r="A45" s="19" t="s">
        <v>6</v>
      </c>
      <c r="B45" s="19" t="s">
        <v>8</v>
      </c>
      <c r="C45" s="20">
        <v>19.138742446899414</v>
      </c>
      <c r="D45" s="20">
        <f>AVERAGE(C43:C45)</f>
        <v>19.221211751302082</v>
      </c>
      <c r="E45" s="19" t="s">
        <v>31</v>
      </c>
      <c r="F45" s="19" t="s">
        <v>8</v>
      </c>
      <c r="G45" s="20">
        <v>27.652956008911133</v>
      </c>
      <c r="H45" s="20">
        <f>AVERAGE(G43:G45)</f>
        <v>27.720120112101238</v>
      </c>
      <c r="I45" s="20">
        <f>H45-D45</f>
        <v>8.498908360799156</v>
      </c>
      <c r="J45" s="1"/>
    </row>
    <row r="46" spans="1:11" x14ac:dyDescent="0.2">
      <c r="A46" t="s">
        <v>6</v>
      </c>
      <c r="B46" t="s">
        <v>9</v>
      </c>
      <c r="C46" s="1">
        <v>20.503959655761719</v>
      </c>
      <c r="E46" t="s">
        <v>31</v>
      </c>
      <c r="F46" t="s">
        <v>9</v>
      </c>
      <c r="G46" s="1">
        <v>30.917139053344727</v>
      </c>
    </row>
    <row r="47" spans="1:11" x14ac:dyDescent="0.2">
      <c r="A47" t="s">
        <v>6</v>
      </c>
      <c r="B47" t="s">
        <v>9</v>
      </c>
      <c r="C47" s="1">
        <v>20.750371932983398</v>
      </c>
      <c r="E47" t="s">
        <v>31</v>
      </c>
      <c r="F47" t="s">
        <v>9</v>
      </c>
      <c r="G47" s="1">
        <v>30.402238845825195</v>
      </c>
    </row>
    <row r="48" spans="1:11" x14ac:dyDescent="0.2">
      <c r="A48" t="s">
        <v>6</v>
      </c>
      <c r="B48" t="s">
        <v>9</v>
      </c>
      <c r="C48" s="1">
        <v>20.495357513427734</v>
      </c>
      <c r="D48" s="1">
        <f>AVERAGE(C46:C48)</f>
        <v>20.583229700724285</v>
      </c>
      <c r="E48" t="s">
        <v>31</v>
      </c>
      <c r="F48" t="s">
        <v>9</v>
      </c>
      <c r="G48" s="1">
        <v>30.962858200073242</v>
      </c>
      <c r="H48" s="1">
        <f>AVERAGE(G46:G48)</f>
        <v>30.760745366414387</v>
      </c>
      <c r="I48" s="1">
        <f>H48-D48</f>
        <v>10.177515665690102</v>
      </c>
      <c r="J48" s="1"/>
    </row>
    <row r="49" spans="1:10" x14ac:dyDescent="0.2">
      <c r="A49" t="s">
        <v>6</v>
      </c>
      <c r="B49" t="s">
        <v>10</v>
      </c>
      <c r="C49" s="1">
        <v>19.280900955200195</v>
      </c>
      <c r="E49" t="s">
        <v>31</v>
      </c>
      <c r="F49" t="s">
        <v>10</v>
      </c>
      <c r="G49" s="1">
        <v>27.41718864440918</v>
      </c>
    </row>
    <row r="50" spans="1:10" x14ac:dyDescent="0.2">
      <c r="A50" t="s">
        <v>6</v>
      </c>
      <c r="B50" t="s">
        <v>10</v>
      </c>
      <c r="C50" s="1">
        <v>19.308107376098633</v>
      </c>
      <c r="E50" t="s">
        <v>31</v>
      </c>
      <c r="F50" t="s">
        <v>10</v>
      </c>
      <c r="G50" s="1">
        <v>27.592666625976562</v>
      </c>
    </row>
    <row r="51" spans="1:10" x14ac:dyDescent="0.2">
      <c r="A51" t="s">
        <v>6</v>
      </c>
      <c r="B51" t="s">
        <v>10</v>
      </c>
      <c r="C51" s="1">
        <v>20.726198196411133</v>
      </c>
      <c r="D51" s="1">
        <f>AVERAGE(C49:C51)</f>
        <v>19.771735509236652</v>
      </c>
      <c r="E51" t="s">
        <v>31</v>
      </c>
      <c r="F51" t="s">
        <v>10</v>
      </c>
      <c r="G51" s="1">
        <v>27.800863265991211</v>
      </c>
      <c r="H51" s="1">
        <f>AVERAGE(G49:G51)</f>
        <v>27.603572845458984</v>
      </c>
      <c r="I51" s="1">
        <f>H51-D51</f>
        <v>7.8318373362223319</v>
      </c>
      <c r="J51" s="1"/>
    </row>
    <row r="52" spans="1:10" x14ac:dyDescent="0.2">
      <c r="A52" t="s">
        <v>6</v>
      </c>
      <c r="B52" t="s">
        <v>11</v>
      </c>
      <c r="C52" s="1">
        <v>16.37238883972168</v>
      </c>
      <c r="E52" t="s">
        <v>31</v>
      </c>
      <c r="F52" t="s">
        <v>11</v>
      </c>
      <c r="G52" s="1">
        <v>27.707622528076172</v>
      </c>
    </row>
    <row r="53" spans="1:10" x14ac:dyDescent="0.2">
      <c r="A53" t="s">
        <v>6</v>
      </c>
      <c r="B53" t="s">
        <v>11</v>
      </c>
      <c r="C53" s="1">
        <v>16.351757049560547</v>
      </c>
      <c r="E53" t="s">
        <v>31</v>
      </c>
      <c r="F53" t="s">
        <v>11</v>
      </c>
      <c r="G53" s="1">
        <v>27.893959045410156</v>
      </c>
    </row>
    <row r="54" spans="1:10" x14ac:dyDescent="0.2">
      <c r="A54" t="s">
        <v>6</v>
      </c>
      <c r="B54" t="s">
        <v>11</v>
      </c>
      <c r="C54" s="1">
        <v>16.527875900268555</v>
      </c>
      <c r="D54" s="1">
        <f>AVERAGE(C52:C54)</f>
        <v>16.417340596516926</v>
      </c>
      <c r="E54" t="s">
        <v>31</v>
      </c>
      <c r="F54" t="s">
        <v>11</v>
      </c>
      <c r="G54" s="1">
        <v>28.105447769165039</v>
      </c>
      <c r="H54" s="1">
        <f>AVERAGE(G52:G54)</f>
        <v>27.902343114217121</v>
      </c>
      <c r="I54" s="1">
        <f>H54-D54</f>
        <v>11.485002517700195</v>
      </c>
      <c r="J54" s="1"/>
    </row>
    <row r="55" spans="1:10" x14ac:dyDescent="0.2">
      <c r="A55" t="s">
        <v>6</v>
      </c>
      <c r="B55" t="s">
        <v>12</v>
      </c>
      <c r="C55" s="1">
        <v>18.534427642822266</v>
      </c>
      <c r="E55" t="s">
        <v>31</v>
      </c>
      <c r="F55" t="s">
        <v>12</v>
      </c>
      <c r="G55" s="1">
        <v>26.941448211669922</v>
      </c>
    </row>
    <row r="56" spans="1:10" x14ac:dyDescent="0.2">
      <c r="A56" t="s">
        <v>6</v>
      </c>
      <c r="B56" t="s">
        <v>12</v>
      </c>
      <c r="C56" s="1">
        <v>18.734045028686523</v>
      </c>
      <c r="E56" t="s">
        <v>31</v>
      </c>
      <c r="F56" t="s">
        <v>12</v>
      </c>
      <c r="G56" s="1">
        <v>26.761083602905273</v>
      </c>
    </row>
    <row r="57" spans="1:10" x14ac:dyDescent="0.2">
      <c r="A57" t="s">
        <v>6</v>
      </c>
      <c r="B57" t="s">
        <v>12</v>
      </c>
      <c r="C57" s="1">
        <v>18.786605834960938</v>
      </c>
      <c r="D57" s="1">
        <f>AVERAGE(C55:C57)</f>
        <v>18.685026168823242</v>
      </c>
      <c r="E57" t="s">
        <v>31</v>
      </c>
      <c r="F57" t="s">
        <v>12</v>
      </c>
      <c r="G57" s="1">
        <v>26.644353866577148</v>
      </c>
      <c r="H57" s="1">
        <f>AVERAGE(G55:G57)</f>
        <v>26.782295227050781</v>
      </c>
      <c r="I57" s="1">
        <f>H57-D57</f>
        <v>8.0972690582275391</v>
      </c>
      <c r="J57" s="1"/>
    </row>
    <row r="58" spans="1:10" x14ac:dyDescent="0.2">
      <c r="A58" t="s">
        <v>6</v>
      </c>
      <c r="B58" t="s">
        <v>13</v>
      </c>
      <c r="C58" s="1">
        <v>19.41236686706543</v>
      </c>
      <c r="E58" t="s">
        <v>31</v>
      </c>
      <c r="F58" t="s">
        <v>13</v>
      </c>
      <c r="G58" s="1">
        <v>29.36846923828125</v>
      </c>
    </row>
    <row r="59" spans="1:10" x14ac:dyDescent="0.2">
      <c r="A59" t="s">
        <v>6</v>
      </c>
      <c r="B59" t="s">
        <v>13</v>
      </c>
      <c r="C59" s="1">
        <v>19.546640396118164</v>
      </c>
      <c r="E59" t="s">
        <v>31</v>
      </c>
      <c r="F59" t="s">
        <v>13</v>
      </c>
      <c r="G59" s="1">
        <v>29.612907409667969</v>
      </c>
    </row>
    <row r="60" spans="1:10" x14ac:dyDescent="0.2">
      <c r="A60" t="s">
        <v>6</v>
      </c>
      <c r="B60" t="s">
        <v>13</v>
      </c>
      <c r="C60" s="1">
        <v>18.991367340087891</v>
      </c>
      <c r="D60" s="1">
        <f>AVERAGE(C58:C60)</f>
        <v>19.316791534423828</v>
      </c>
      <c r="E60" t="s">
        <v>31</v>
      </c>
      <c r="F60" t="s">
        <v>13</v>
      </c>
      <c r="G60" s="1">
        <v>29.54893684387207</v>
      </c>
      <c r="H60" s="1">
        <f>AVERAGE(G58:G60)</f>
        <v>29.510104497273762</v>
      </c>
      <c r="I60" s="1">
        <f>H60-D60</f>
        <v>10.193312962849934</v>
      </c>
      <c r="J60" s="1"/>
    </row>
    <row r="61" spans="1:10" x14ac:dyDescent="0.2">
      <c r="C61" s="1"/>
      <c r="G61" s="1"/>
    </row>
    <row r="62" spans="1:10" x14ac:dyDescent="0.2">
      <c r="C62" s="1"/>
      <c r="G62" s="1"/>
    </row>
    <row r="63" spans="1:10" x14ac:dyDescent="0.2">
      <c r="C63" s="1"/>
      <c r="D63" s="1"/>
      <c r="G63" s="1"/>
      <c r="H63" s="1"/>
      <c r="I63" s="1"/>
      <c r="J63" s="1"/>
    </row>
    <row r="64" spans="1:10" x14ac:dyDescent="0.2">
      <c r="A64" t="s">
        <v>6</v>
      </c>
      <c r="B64" t="s">
        <v>15</v>
      </c>
      <c r="C64" s="1">
        <v>17.12269401550293</v>
      </c>
      <c r="E64" t="s">
        <v>31</v>
      </c>
      <c r="F64" t="s">
        <v>15</v>
      </c>
      <c r="G64" s="1">
        <v>26.902463912963867</v>
      </c>
    </row>
    <row r="65" spans="1:10" x14ac:dyDescent="0.2">
      <c r="A65" t="s">
        <v>6</v>
      </c>
      <c r="B65" t="s">
        <v>15</v>
      </c>
      <c r="C65" s="1">
        <v>17.337184906005859</v>
      </c>
      <c r="E65" t="s">
        <v>31</v>
      </c>
      <c r="F65" t="s">
        <v>15</v>
      </c>
      <c r="G65" s="1">
        <v>27.160144805908203</v>
      </c>
    </row>
    <row r="66" spans="1:10" x14ac:dyDescent="0.2">
      <c r="A66" t="s">
        <v>6</v>
      </c>
      <c r="B66" t="s">
        <v>15</v>
      </c>
      <c r="C66" s="1">
        <v>17.109041213989258</v>
      </c>
      <c r="D66" s="1">
        <f>AVERAGE(C64:C66)</f>
        <v>17.189640045166016</v>
      </c>
      <c r="E66" t="s">
        <v>31</v>
      </c>
      <c r="F66" t="s">
        <v>15</v>
      </c>
      <c r="G66" s="1">
        <v>26.772024154663086</v>
      </c>
      <c r="H66" s="1">
        <f>AVERAGE(G64:G66)</f>
        <v>26.944877624511719</v>
      </c>
      <c r="I66" s="1">
        <f>H66-D66</f>
        <v>9.7552375793457031</v>
      </c>
      <c r="J66" s="1"/>
    </row>
    <row r="67" spans="1:10" x14ac:dyDescent="0.2">
      <c r="A67" t="s">
        <v>6</v>
      </c>
      <c r="B67" t="s">
        <v>16</v>
      </c>
      <c r="C67" s="1">
        <v>21.235027313232422</v>
      </c>
      <c r="E67" t="s">
        <v>31</v>
      </c>
      <c r="F67" t="s">
        <v>16</v>
      </c>
      <c r="G67" s="1">
        <v>28.700603485107422</v>
      </c>
    </row>
    <row r="68" spans="1:10" x14ac:dyDescent="0.2">
      <c r="A68" t="s">
        <v>6</v>
      </c>
      <c r="B68" t="s">
        <v>16</v>
      </c>
      <c r="C68" s="1">
        <v>20.924032211303711</v>
      </c>
      <c r="E68" t="s">
        <v>31</v>
      </c>
      <c r="F68" t="s">
        <v>16</v>
      </c>
      <c r="G68" s="1">
        <v>27.969474792480469</v>
      </c>
    </row>
    <row r="69" spans="1:10" x14ac:dyDescent="0.2">
      <c r="A69" t="s">
        <v>6</v>
      </c>
      <c r="B69" t="s">
        <v>16</v>
      </c>
      <c r="C69" s="1">
        <v>21.152931213378906</v>
      </c>
      <c r="D69" s="1">
        <f>AVERAGE(C67:C69)</f>
        <v>21.103996912638348</v>
      </c>
      <c r="E69" t="s">
        <v>31</v>
      </c>
      <c r="F69" t="s">
        <v>16</v>
      </c>
      <c r="G69" s="1">
        <v>28.443294525146484</v>
      </c>
      <c r="H69" s="1">
        <f>AVERAGE(G67:G69)</f>
        <v>28.371124267578125</v>
      </c>
      <c r="I69" s="1">
        <f>H69-D69</f>
        <v>7.2671273549397775</v>
      </c>
      <c r="J69" s="1"/>
    </row>
    <row r="70" spans="1:10" x14ac:dyDescent="0.2">
      <c r="A70" t="s">
        <v>6</v>
      </c>
      <c r="B70" t="s">
        <v>17</v>
      </c>
      <c r="C70" s="1">
        <v>16.256175994873047</v>
      </c>
      <c r="E70" t="s">
        <v>31</v>
      </c>
      <c r="F70" t="s">
        <v>17</v>
      </c>
      <c r="G70" s="1">
        <v>26.666122436523438</v>
      </c>
    </row>
    <row r="71" spans="1:10" x14ac:dyDescent="0.2">
      <c r="A71" t="s">
        <v>6</v>
      </c>
      <c r="B71" t="s">
        <v>17</v>
      </c>
      <c r="C71" s="1">
        <v>16.395566940307617</v>
      </c>
      <c r="E71" t="s">
        <v>31</v>
      </c>
      <c r="F71" t="s">
        <v>17</v>
      </c>
      <c r="G71" s="1">
        <v>26.521213531494141</v>
      </c>
    </row>
    <row r="72" spans="1:10" x14ac:dyDescent="0.2">
      <c r="A72" t="s">
        <v>6</v>
      </c>
      <c r="B72" t="s">
        <v>17</v>
      </c>
      <c r="C72" s="1">
        <v>16.441535949707031</v>
      </c>
      <c r="D72" s="1">
        <f>AVERAGE(C70:C72)</f>
        <v>16.364426294962566</v>
      </c>
      <c r="E72" t="s">
        <v>31</v>
      </c>
      <c r="F72" t="s">
        <v>17</v>
      </c>
      <c r="G72" s="1">
        <v>26.330060958862305</v>
      </c>
      <c r="H72" s="1">
        <f>AVERAGE(G70:G72)</f>
        <v>26.505798975626629</v>
      </c>
      <c r="I72" s="1">
        <f>H72-D72</f>
        <v>10.141372680664062</v>
      </c>
      <c r="J72" s="1"/>
    </row>
    <row r="73" spans="1:10" x14ac:dyDescent="0.2">
      <c r="A73" t="s">
        <v>6</v>
      </c>
      <c r="B73" t="s">
        <v>18</v>
      </c>
      <c r="C73" s="2">
        <v>17.472724914550781</v>
      </c>
      <c r="E73" t="s">
        <v>31</v>
      </c>
      <c r="F73" t="s">
        <v>18</v>
      </c>
      <c r="G73" s="1">
        <v>27.671157836914062</v>
      </c>
    </row>
    <row r="74" spans="1:10" x14ac:dyDescent="0.2">
      <c r="A74" t="s">
        <v>6</v>
      </c>
      <c r="B74" t="s">
        <v>18</v>
      </c>
      <c r="C74" s="1">
        <v>18.581365585327148</v>
      </c>
      <c r="E74" t="s">
        <v>31</v>
      </c>
      <c r="F74" t="s">
        <v>18</v>
      </c>
      <c r="G74" s="1">
        <v>27.568330764770508</v>
      </c>
    </row>
    <row r="75" spans="1:10" x14ac:dyDescent="0.2">
      <c r="A75" t="s">
        <v>6</v>
      </c>
      <c r="B75" t="s">
        <v>18</v>
      </c>
      <c r="C75" s="1">
        <v>18.555818557739258</v>
      </c>
      <c r="D75" s="1">
        <f>AVERAGE(C73:C75)</f>
        <v>18.20330301920573</v>
      </c>
      <c r="E75" t="s">
        <v>31</v>
      </c>
      <c r="F75" t="s">
        <v>18</v>
      </c>
      <c r="G75" s="1">
        <v>27.529415130615234</v>
      </c>
      <c r="H75" s="1">
        <f>AVERAGE(G73:G75)</f>
        <v>27.589634577433269</v>
      </c>
      <c r="I75" s="1">
        <f>H75-D75</f>
        <v>9.3863315582275391</v>
      </c>
      <c r="J7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781DF-B24D-7C42-94ED-6FFCC5DF0169}">
  <dimension ref="A1:V80"/>
  <sheetViews>
    <sheetView workbookViewId="0">
      <selection activeCell="M7" sqref="M7:V9"/>
    </sheetView>
  </sheetViews>
  <sheetFormatPr baseColWidth="10" defaultRowHeight="16" x14ac:dyDescent="0.2"/>
  <sheetData>
    <row r="1" spans="1:22" x14ac:dyDescent="0.2">
      <c r="A1" t="s">
        <v>0</v>
      </c>
      <c r="B1" t="s">
        <v>1</v>
      </c>
      <c r="C1" t="s">
        <v>2</v>
      </c>
      <c r="D1" t="s">
        <v>32</v>
      </c>
      <c r="E1" t="s">
        <v>0</v>
      </c>
      <c r="F1" t="s">
        <v>1</v>
      </c>
      <c r="G1" t="s">
        <v>2</v>
      </c>
      <c r="H1" t="s">
        <v>32</v>
      </c>
      <c r="I1" t="s">
        <v>4</v>
      </c>
    </row>
    <row r="2" spans="1:22" x14ac:dyDescent="0.2">
      <c r="A2" t="s">
        <v>23</v>
      </c>
      <c r="B2" t="s">
        <v>7</v>
      </c>
      <c r="C2" s="1">
        <v>22.299976348876953</v>
      </c>
      <c r="E2" t="s">
        <v>31</v>
      </c>
      <c r="F2" t="s">
        <v>7</v>
      </c>
      <c r="G2" s="1">
        <v>30.179088592529297</v>
      </c>
      <c r="M2" t="s">
        <v>24</v>
      </c>
      <c r="S2" t="s">
        <v>28</v>
      </c>
      <c r="T2" t="s">
        <v>29</v>
      </c>
      <c r="U2" t="s">
        <v>30</v>
      </c>
    </row>
    <row r="3" spans="1:22" x14ac:dyDescent="0.2">
      <c r="A3" t="s">
        <v>23</v>
      </c>
      <c r="B3" t="s">
        <v>7</v>
      </c>
      <c r="C3" s="1">
        <v>22.801046371459961</v>
      </c>
      <c r="E3" t="s">
        <v>31</v>
      </c>
      <c r="F3" t="s">
        <v>7</v>
      </c>
      <c r="G3" s="1">
        <v>29.638578414916992</v>
      </c>
      <c r="M3" s="1">
        <f>J4</f>
        <v>1.6502382490370016</v>
      </c>
      <c r="N3" s="1">
        <f>J10</f>
        <v>-1.0732419755723734</v>
      </c>
      <c r="O3" s="1">
        <f>J16</f>
        <v>0.21307330661349777</v>
      </c>
      <c r="P3" s="1">
        <f>J22</f>
        <v>8.8113996717665621E-2</v>
      </c>
      <c r="Q3" s="1">
        <f>J28</f>
        <v>-0.42644352383083817</v>
      </c>
      <c r="R3" s="1">
        <f>J34</f>
        <v>-0.45174005296495157</v>
      </c>
      <c r="S3" s="1">
        <f>AVERAGE(M3:R3)</f>
        <v>2.9605947323337506E-16</v>
      </c>
      <c r="T3">
        <f>STDEV(M3:R3)</f>
        <v>0.92889419005546692</v>
      </c>
      <c r="U3">
        <f>T3/SQRT(6)</f>
        <v>0.37921946511195909</v>
      </c>
    </row>
    <row r="4" spans="1:22" x14ac:dyDescent="0.2">
      <c r="A4" t="s">
        <v>23</v>
      </c>
      <c r="B4" t="s">
        <v>7</v>
      </c>
      <c r="C4" s="1">
        <v>22.208896636962891</v>
      </c>
      <c r="D4" s="1">
        <f>AVERAGE(C2:C4)</f>
        <v>22.436639785766602</v>
      </c>
      <c r="E4" t="s">
        <v>31</v>
      </c>
      <c r="F4" t="s">
        <v>7</v>
      </c>
      <c r="G4" s="1">
        <v>29.219409942626953</v>
      </c>
      <c r="H4" s="1">
        <f>AVERAGE(G2:G4)</f>
        <v>29.679025650024414</v>
      </c>
      <c r="I4" s="1">
        <f>H4-D4</f>
        <v>7.2423858642578125</v>
      </c>
      <c r="J4" s="1">
        <f>I4-N18</f>
        <v>1.6502382490370016</v>
      </c>
      <c r="K4" s="1">
        <f>2^J4</f>
        <v>3.1388547044278718</v>
      </c>
      <c r="M4" t="s">
        <v>27</v>
      </c>
      <c r="N4" s="9"/>
      <c r="O4" s="9"/>
      <c r="P4" s="9"/>
      <c r="Q4" s="9"/>
      <c r="R4" s="9"/>
      <c r="S4" s="9"/>
      <c r="T4" s="9"/>
    </row>
    <row r="5" spans="1:22" x14ac:dyDescent="0.2">
      <c r="A5" t="s">
        <v>23</v>
      </c>
      <c r="B5" t="s">
        <v>8</v>
      </c>
      <c r="C5" s="1">
        <v>22.015230178833008</v>
      </c>
      <c r="E5" t="s">
        <v>31</v>
      </c>
      <c r="F5" t="s">
        <v>8</v>
      </c>
      <c r="G5" s="1">
        <v>27.809076309204102</v>
      </c>
      <c r="M5" s="1">
        <f>J7</f>
        <v>0.55863560570611082</v>
      </c>
      <c r="N5" s="1">
        <f>J13</f>
        <v>0.68546157413058761</v>
      </c>
      <c r="O5" s="1">
        <f>J19</f>
        <v>0.26170402103000168</v>
      </c>
      <c r="P5" s="1">
        <f>J25</f>
        <v>-1.2612763510810021</v>
      </c>
      <c r="Q5" s="6">
        <f>J31</f>
        <v>-0.37881416744656082</v>
      </c>
      <c r="R5" s="1">
        <f>J37</f>
        <v>0.1342893176608646</v>
      </c>
      <c r="S5" s="1">
        <f>AVERAGE(M5:R5)</f>
        <v>2.9605947323337506E-16</v>
      </c>
      <c r="T5">
        <f>STDEV(M5:R5)</f>
        <v>0.72149457825928909</v>
      </c>
      <c r="U5">
        <f t="shared" ref="U5" si="0">T5/SQRT(6)</f>
        <v>0.29454892815330064</v>
      </c>
    </row>
    <row r="6" spans="1:22" x14ac:dyDescent="0.2">
      <c r="A6" t="s">
        <v>23</v>
      </c>
      <c r="B6" t="s">
        <v>8</v>
      </c>
      <c r="C6" s="1">
        <v>22.123275756835938</v>
      </c>
      <c r="E6" t="s">
        <v>31</v>
      </c>
      <c r="F6" t="s">
        <v>8</v>
      </c>
      <c r="G6" s="1">
        <v>27.698328018188477</v>
      </c>
    </row>
    <row r="7" spans="1:22" x14ac:dyDescent="0.2">
      <c r="A7" t="s">
        <v>23</v>
      </c>
      <c r="B7" t="s">
        <v>8</v>
      </c>
      <c r="C7" s="1">
        <v>22.200948715209961</v>
      </c>
      <c r="D7" s="1">
        <f>AVERAGE(C5:C7)</f>
        <v>22.113151550292969</v>
      </c>
      <c r="E7" t="s">
        <v>31</v>
      </c>
      <c r="F7" t="s">
        <v>8</v>
      </c>
      <c r="G7" s="1">
        <v>27.652956008911133</v>
      </c>
      <c r="H7" s="1">
        <f>AVERAGE(G5:G7)</f>
        <v>27.720120112101238</v>
      </c>
      <c r="I7" s="1">
        <f>H7-D7</f>
        <v>5.6069685618082694</v>
      </c>
      <c r="J7" s="1">
        <f>I7-O18</f>
        <v>0.55863560570611082</v>
      </c>
      <c r="K7" s="1">
        <f>2^J7</f>
        <v>1.4728756215595971</v>
      </c>
      <c r="M7" t="s">
        <v>37</v>
      </c>
      <c r="N7" s="6"/>
      <c r="O7" s="6"/>
      <c r="P7" s="6"/>
      <c r="Q7" s="6"/>
      <c r="R7" s="6"/>
      <c r="S7" s="6"/>
      <c r="T7" t="s">
        <v>28</v>
      </c>
      <c r="U7" t="s">
        <v>29</v>
      </c>
      <c r="V7" t="s">
        <v>30</v>
      </c>
    </row>
    <row r="8" spans="1:22" x14ac:dyDescent="0.2">
      <c r="A8" t="s">
        <v>23</v>
      </c>
      <c r="B8" t="s">
        <v>9</v>
      </c>
      <c r="C8" s="1">
        <v>26.444070816040039</v>
      </c>
      <c r="E8" t="s">
        <v>31</v>
      </c>
      <c r="F8" t="s">
        <v>9</v>
      </c>
      <c r="G8" s="1">
        <v>30.917139053344727</v>
      </c>
      <c r="M8" t="s">
        <v>24</v>
      </c>
      <c r="N8" s="1">
        <f>K4</f>
        <v>3.1388547044278718</v>
      </c>
      <c r="O8" s="1">
        <f>K10</f>
        <v>0.47524983280091165</v>
      </c>
      <c r="P8" s="1">
        <f>K16</f>
        <v>1.1591548497001269</v>
      </c>
      <c r="Q8" s="1">
        <f>K22</f>
        <v>1.062979663976505</v>
      </c>
      <c r="R8" s="1">
        <f>K28</f>
        <v>0.74409383766279491</v>
      </c>
      <c r="S8" s="1">
        <f>K34</f>
        <v>0.7311604539591624</v>
      </c>
      <c r="T8" s="1">
        <f>AVERAGE(N8:S8)</f>
        <v>1.2185822237545623</v>
      </c>
      <c r="U8">
        <f>STDEV(N8:S8)</f>
        <v>0.97267182780987749</v>
      </c>
      <c r="V8">
        <f>U8/SQRT(6)</f>
        <v>0.39709161088574346</v>
      </c>
    </row>
    <row r="9" spans="1:22" x14ac:dyDescent="0.2">
      <c r="A9" t="s">
        <v>23</v>
      </c>
      <c r="B9" t="s">
        <v>9</v>
      </c>
      <c r="C9" s="1">
        <v>25.985742568969727</v>
      </c>
      <c r="E9" t="s">
        <v>31</v>
      </c>
      <c r="F9" t="s">
        <v>9</v>
      </c>
      <c r="G9" s="1">
        <v>30.402238845825195</v>
      </c>
      <c r="M9" t="s">
        <v>27</v>
      </c>
      <c r="N9" s="1">
        <f>K7</f>
        <v>1.4728756215595971</v>
      </c>
      <c r="O9" s="1">
        <f>K13</f>
        <v>1.6082164300322896</v>
      </c>
      <c r="P9" s="1">
        <f>K19</f>
        <v>1.1988939270913461</v>
      </c>
      <c r="Q9" s="1">
        <f>K25</f>
        <v>0.41717472228270602</v>
      </c>
      <c r="R9" s="1">
        <f>K31</f>
        <v>0.76906947256373648</v>
      </c>
      <c r="S9" s="1">
        <f>K37</f>
        <v>1.09755201828648</v>
      </c>
      <c r="T9" s="1">
        <f>AVERAGE(N9:S9)</f>
        <v>1.0939636986360259</v>
      </c>
      <c r="U9">
        <f>STDEV(N9:S9)</f>
        <v>0.44331770156677475</v>
      </c>
      <c r="V9">
        <f>U9/SQRT(6)</f>
        <v>0.18098369379700482</v>
      </c>
    </row>
    <row r="10" spans="1:22" x14ac:dyDescent="0.2">
      <c r="A10" t="s">
        <v>23</v>
      </c>
      <c r="B10" t="s">
        <v>9</v>
      </c>
      <c r="C10" s="1">
        <v>26.295705795288086</v>
      </c>
      <c r="D10" s="1">
        <f>AVERAGE(C8:C10)</f>
        <v>26.241839726765949</v>
      </c>
      <c r="E10" t="s">
        <v>31</v>
      </c>
      <c r="F10" t="s">
        <v>9</v>
      </c>
      <c r="G10" s="1">
        <v>30.962858200073242</v>
      </c>
      <c r="H10" s="1">
        <f>AVERAGE(G8:G10)</f>
        <v>30.760745366414387</v>
      </c>
      <c r="I10" s="1">
        <f>H10-D10</f>
        <v>4.5189056396484375</v>
      </c>
      <c r="J10" s="1">
        <f>I10-N18</f>
        <v>-1.0732419755723734</v>
      </c>
      <c r="K10" s="1">
        <f>2^J10</f>
        <v>0.47524983280091165</v>
      </c>
    </row>
    <row r="11" spans="1:22" x14ac:dyDescent="0.2">
      <c r="A11" t="s">
        <v>23</v>
      </c>
      <c r="B11" t="s">
        <v>10</v>
      </c>
      <c r="C11" s="1">
        <v>21.839206695556641</v>
      </c>
      <c r="E11" t="s">
        <v>31</v>
      </c>
      <c r="F11" t="s">
        <v>10</v>
      </c>
      <c r="G11" s="1">
        <v>27.41718864440918</v>
      </c>
      <c r="N11" t="s">
        <v>25</v>
      </c>
      <c r="O11" t="s">
        <v>26</v>
      </c>
    </row>
    <row r="12" spans="1:22" x14ac:dyDescent="0.2">
      <c r="A12" t="s">
        <v>23</v>
      </c>
      <c r="B12" t="s">
        <v>10</v>
      </c>
      <c r="C12" s="1">
        <v>21.851425170898438</v>
      </c>
      <c r="E12" t="s">
        <v>31</v>
      </c>
      <c r="F12" t="s">
        <v>10</v>
      </c>
      <c r="G12" s="1">
        <v>27.592666625976562</v>
      </c>
      <c r="N12" s="1">
        <f>I4</f>
        <v>7.2423858642578125</v>
      </c>
      <c r="O12" s="1">
        <f>I7</f>
        <v>5.6069685618082694</v>
      </c>
    </row>
    <row r="13" spans="1:22" x14ac:dyDescent="0.2">
      <c r="A13" t="s">
        <v>23</v>
      </c>
      <c r="B13" t="s">
        <v>10</v>
      </c>
      <c r="C13" s="1">
        <v>21.918703079223633</v>
      </c>
      <c r="D13" s="1">
        <f>AVERAGE(C11:C13)</f>
        <v>21.869778315226238</v>
      </c>
      <c r="E13" t="s">
        <v>31</v>
      </c>
      <c r="F13" t="s">
        <v>10</v>
      </c>
      <c r="G13" s="1">
        <v>27.800863265991211</v>
      </c>
      <c r="H13" s="1">
        <f>AVERAGE(G11:G13)</f>
        <v>27.603572845458984</v>
      </c>
      <c r="I13" s="1">
        <f>H13-D13</f>
        <v>5.7337945302327462</v>
      </c>
      <c r="J13" s="1">
        <f>I13-O18</f>
        <v>0.68546157413058761</v>
      </c>
      <c r="K13" s="1">
        <f>2^J13</f>
        <v>1.6082164300322896</v>
      </c>
      <c r="N13" s="1">
        <f>I10</f>
        <v>4.5189056396484375</v>
      </c>
      <c r="O13" s="1">
        <f>I13</f>
        <v>5.7337945302327462</v>
      </c>
    </row>
    <row r="14" spans="1:22" x14ac:dyDescent="0.2">
      <c r="A14" t="s">
        <v>23</v>
      </c>
      <c r="B14" t="s">
        <v>11</v>
      </c>
      <c r="C14" s="1">
        <v>22.016372680664062</v>
      </c>
      <c r="E14" t="s">
        <v>31</v>
      </c>
      <c r="F14" t="s">
        <v>11</v>
      </c>
      <c r="G14" s="1">
        <v>27.707622528076172</v>
      </c>
      <c r="N14" s="1">
        <f>I16</f>
        <v>5.8052209218343087</v>
      </c>
      <c r="O14" s="1">
        <f>I19</f>
        <v>5.3100369771321603</v>
      </c>
    </row>
    <row r="15" spans="1:22" x14ac:dyDescent="0.2">
      <c r="A15" t="s">
        <v>23</v>
      </c>
      <c r="B15" t="s">
        <v>11</v>
      </c>
      <c r="C15" s="1">
        <v>22.341630935668945</v>
      </c>
      <c r="E15" t="s">
        <v>31</v>
      </c>
      <c r="F15" t="s">
        <v>11</v>
      </c>
      <c r="G15" s="1">
        <v>27.893959045410156</v>
      </c>
      <c r="N15" s="1">
        <f>I22</f>
        <v>5.6802616119384766</v>
      </c>
      <c r="O15" s="1">
        <f>I25</f>
        <v>3.7870566050211565</v>
      </c>
    </row>
    <row r="16" spans="1:22" x14ac:dyDescent="0.2">
      <c r="A16" t="s">
        <v>23</v>
      </c>
      <c r="B16" t="s">
        <v>11</v>
      </c>
      <c r="C16" s="1">
        <v>21.93336296081543</v>
      </c>
      <c r="D16" s="1">
        <f>AVERAGE(C14:C16)</f>
        <v>22.097122192382812</v>
      </c>
      <c r="E16" t="s">
        <v>31</v>
      </c>
      <c r="F16" t="s">
        <v>11</v>
      </c>
      <c r="G16" s="1">
        <v>28.105447769165039</v>
      </c>
      <c r="H16" s="1">
        <f>AVERAGE(G14:G16)</f>
        <v>27.902343114217121</v>
      </c>
      <c r="I16" s="1">
        <f>H16-D16</f>
        <v>5.8052209218343087</v>
      </c>
      <c r="J16" s="1">
        <f>I16-N18</f>
        <v>0.21307330661349777</v>
      </c>
      <c r="K16" s="1">
        <f>2^J16</f>
        <v>1.1591548497001269</v>
      </c>
      <c r="N16" s="1">
        <f>I28</f>
        <v>5.1657040913899728</v>
      </c>
      <c r="O16" s="1">
        <f>I31</f>
        <v>4.6695187886555978</v>
      </c>
    </row>
    <row r="17" spans="1:15" x14ac:dyDescent="0.2">
      <c r="A17" t="s">
        <v>23</v>
      </c>
      <c r="B17" t="s">
        <v>12</v>
      </c>
      <c r="C17" s="1">
        <v>21.475900650024414</v>
      </c>
      <c r="E17" t="s">
        <v>31</v>
      </c>
      <c r="F17" t="s">
        <v>12</v>
      </c>
      <c r="G17" s="1">
        <v>26.941448211669922</v>
      </c>
      <c r="N17" s="1">
        <f>I34</f>
        <v>5.1404075622558594</v>
      </c>
      <c r="O17" s="1">
        <f>I37</f>
        <v>5.1826222737630232</v>
      </c>
    </row>
    <row r="18" spans="1:15" x14ac:dyDescent="0.2">
      <c r="A18" t="s">
        <v>23</v>
      </c>
      <c r="B18" t="s">
        <v>12</v>
      </c>
      <c r="C18" s="1">
        <v>21.647249221801758</v>
      </c>
      <c r="E18" t="s">
        <v>31</v>
      </c>
      <c r="F18" t="s">
        <v>12</v>
      </c>
      <c r="G18" s="1">
        <v>26.761083602905273</v>
      </c>
      <c r="N18" s="5">
        <f>AVERAGE(N12:N17)</f>
        <v>5.5921476152208109</v>
      </c>
      <c r="O18" s="5">
        <f>AVERAGE(O12:O17)</f>
        <v>5.0483329561021586</v>
      </c>
    </row>
    <row r="19" spans="1:15" x14ac:dyDescent="0.2">
      <c r="A19" t="s">
        <v>23</v>
      </c>
      <c r="B19" t="s">
        <v>12</v>
      </c>
      <c r="C19" s="1">
        <v>21.293624877929688</v>
      </c>
      <c r="D19" s="1">
        <f>AVERAGE(C17:C19)</f>
        <v>21.472258249918621</v>
      </c>
      <c r="E19" t="s">
        <v>31</v>
      </c>
      <c r="F19" t="s">
        <v>12</v>
      </c>
      <c r="G19" s="1">
        <v>26.644353866577148</v>
      </c>
      <c r="H19" s="1">
        <f>AVERAGE(G17:G19)</f>
        <v>26.782295227050781</v>
      </c>
      <c r="I19" s="1">
        <f>H19-D19</f>
        <v>5.3100369771321603</v>
      </c>
      <c r="J19" s="1">
        <f>I19-O18</f>
        <v>0.26170402103000168</v>
      </c>
      <c r="K19" s="1">
        <f>2^J19</f>
        <v>1.1988939270913461</v>
      </c>
    </row>
    <row r="20" spans="1:15" x14ac:dyDescent="0.2">
      <c r="A20" t="s">
        <v>23</v>
      </c>
      <c r="B20" t="s">
        <v>13</v>
      </c>
      <c r="C20" s="1">
        <v>23.783981323242188</v>
      </c>
      <c r="E20" t="s">
        <v>31</v>
      </c>
      <c r="F20" t="s">
        <v>13</v>
      </c>
      <c r="G20" s="1">
        <v>29.36846923828125</v>
      </c>
    </row>
    <row r="21" spans="1:15" x14ac:dyDescent="0.2">
      <c r="A21" t="s">
        <v>23</v>
      </c>
      <c r="B21" t="s">
        <v>13</v>
      </c>
      <c r="C21" s="1">
        <v>23.658227920532227</v>
      </c>
      <c r="E21" t="s">
        <v>31</v>
      </c>
      <c r="F21" t="s">
        <v>13</v>
      </c>
      <c r="G21" s="1">
        <v>29.612907409667969</v>
      </c>
    </row>
    <row r="22" spans="1:15" x14ac:dyDescent="0.2">
      <c r="A22" t="s">
        <v>23</v>
      </c>
      <c r="B22" t="s">
        <v>13</v>
      </c>
      <c r="C22" s="1">
        <v>24.047319412231445</v>
      </c>
      <c r="D22" s="1">
        <f>AVERAGE(C20:C22)</f>
        <v>23.829842885335285</v>
      </c>
      <c r="E22" t="s">
        <v>31</v>
      </c>
      <c r="F22" t="s">
        <v>13</v>
      </c>
      <c r="G22" s="1">
        <v>29.54893684387207</v>
      </c>
      <c r="H22" s="1">
        <f>AVERAGE(G20:G22)</f>
        <v>29.510104497273762</v>
      </c>
      <c r="I22" s="1">
        <f>H22-D22</f>
        <v>5.6802616119384766</v>
      </c>
      <c r="J22" s="1">
        <f>I22-N18</f>
        <v>8.8113996717665621E-2</v>
      </c>
      <c r="K22" s="1">
        <f>2^J22</f>
        <v>1.062979663976505</v>
      </c>
    </row>
    <row r="23" spans="1:15" x14ac:dyDescent="0.2">
      <c r="A23" t="s">
        <v>23</v>
      </c>
      <c r="B23" t="s">
        <v>14</v>
      </c>
      <c r="C23" s="1">
        <v>23.476816177368164</v>
      </c>
      <c r="E23" t="s">
        <v>31</v>
      </c>
      <c r="F23" t="s">
        <v>14</v>
      </c>
      <c r="G23" s="1">
        <v>29.256536483764648</v>
      </c>
    </row>
    <row r="24" spans="1:15" x14ac:dyDescent="0.2">
      <c r="A24" t="s">
        <v>23</v>
      </c>
      <c r="B24" t="s">
        <v>14</v>
      </c>
      <c r="C24" s="1">
        <v>25.508026123046875</v>
      </c>
      <c r="E24" t="s">
        <v>31</v>
      </c>
      <c r="F24" t="s">
        <v>14</v>
      </c>
      <c r="G24" s="1">
        <v>27.345586776733398</v>
      </c>
    </row>
    <row r="25" spans="1:15" x14ac:dyDescent="0.2">
      <c r="A25" t="s">
        <v>23</v>
      </c>
      <c r="B25" t="s">
        <v>14</v>
      </c>
      <c r="C25" s="1">
        <v>25.575769424438477</v>
      </c>
      <c r="D25" s="1">
        <f>AVERAGE(C23:C25)</f>
        <v>24.85353724161784</v>
      </c>
      <c r="E25" t="s">
        <v>31</v>
      </c>
      <c r="F25" t="s">
        <v>14</v>
      </c>
      <c r="G25" s="1">
        <v>29.319658279418945</v>
      </c>
      <c r="H25" s="1">
        <f>AVERAGE(G23:G25)</f>
        <v>28.640593846638996</v>
      </c>
      <c r="I25" s="1">
        <f>H25-D25</f>
        <v>3.7870566050211565</v>
      </c>
      <c r="J25" s="1">
        <f>I25-O18</f>
        <v>-1.2612763510810021</v>
      </c>
      <c r="K25" s="1">
        <f>2^J25</f>
        <v>0.41717472228270602</v>
      </c>
    </row>
    <row r="26" spans="1:15" x14ac:dyDescent="0.2">
      <c r="A26" t="s">
        <v>23</v>
      </c>
      <c r="B26" t="s">
        <v>15</v>
      </c>
      <c r="C26" s="1">
        <v>21.749696731567383</v>
      </c>
      <c r="E26" t="s">
        <v>31</v>
      </c>
      <c r="F26" t="s">
        <v>15</v>
      </c>
      <c r="G26" s="1">
        <v>26.902463912963867</v>
      </c>
    </row>
    <row r="27" spans="1:15" x14ac:dyDescent="0.2">
      <c r="A27" t="s">
        <v>23</v>
      </c>
      <c r="B27" t="s">
        <v>15</v>
      </c>
      <c r="C27" s="1">
        <v>21.937572479248047</v>
      </c>
      <c r="E27" t="s">
        <v>31</v>
      </c>
      <c r="F27" t="s">
        <v>15</v>
      </c>
      <c r="G27" s="1">
        <v>27.160144805908203</v>
      </c>
    </row>
    <row r="28" spans="1:15" x14ac:dyDescent="0.2">
      <c r="A28" t="s">
        <v>23</v>
      </c>
      <c r="B28" t="s">
        <v>15</v>
      </c>
      <c r="C28" s="1">
        <v>21.650251388549805</v>
      </c>
      <c r="D28" s="1">
        <f>AVERAGE(C26:C28)</f>
        <v>21.779173533121746</v>
      </c>
      <c r="E28" t="s">
        <v>31</v>
      </c>
      <c r="F28" t="s">
        <v>15</v>
      </c>
      <c r="G28" s="1">
        <v>26.772024154663086</v>
      </c>
      <c r="H28" s="1">
        <f>AVERAGE(G26:G28)</f>
        <v>26.944877624511719</v>
      </c>
      <c r="I28" s="1">
        <f>H28-D28</f>
        <v>5.1657040913899728</v>
      </c>
      <c r="J28" s="1">
        <f>I28-N18</f>
        <v>-0.42644352383083817</v>
      </c>
      <c r="K28" s="1">
        <f>2^J28</f>
        <v>0.74409383766279491</v>
      </c>
    </row>
    <row r="29" spans="1:15" x14ac:dyDescent="0.2">
      <c r="A29" t="s">
        <v>23</v>
      </c>
      <c r="B29" t="s">
        <v>16</v>
      </c>
      <c r="C29" s="1">
        <v>23.715869903564453</v>
      </c>
      <c r="E29" t="s">
        <v>31</v>
      </c>
      <c r="F29" t="s">
        <v>16</v>
      </c>
      <c r="G29" s="1">
        <v>28.700603485107422</v>
      </c>
    </row>
    <row r="30" spans="1:15" x14ac:dyDescent="0.2">
      <c r="A30" t="s">
        <v>23</v>
      </c>
      <c r="B30" t="s">
        <v>16</v>
      </c>
      <c r="C30" s="1">
        <v>23.629255294799805</v>
      </c>
      <c r="E30" t="s">
        <v>31</v>
      </c>
      <c r="F30" t="s">
        <v>16</v>
      </c>
      <c r="G30" s="1">
        <v>27.969474792480469</v>
      </c>
    </row>
    <row r="31" spans="1:15" x14ac:dyDescent="0.2">
      <c r="A31" t="s">
        <v>23</v>
      </c>
      <c r="B31" t="s">
        <v>16</v>
      </c>
      <c r="C31" s="1">
        <v>23.75969123840332</v>
      </c>
      <c r="D31" s="1">
        <f>AVERAGE(C29:C31)</f>
        <v>23.701605478922527</v>
      </c>
      <c r="E31" t="s">
        <v>31</v>
      </c>
      <c r="F31" t="s">
        <v>16</v>
      </c>
      <c r="G31" s="1">
        <v>28.443294525146484</v>
      </c>
      <c r="H31" s="1">
        <f>AVERAGE(G29:G31)</f>
        <v>28.371124267578125</v>
      </c>
      <c r="I31" s="1">
        <f>H31-D31</f>
        <v>4.6695187886555978</v>
      </c>
      <c r="J31" s="1">
        <f>I31-O18</f>
        <v>-0.37881416744656082</v>
      </c>
      <c r="K31" s="1">
        <f>2^J31</f>
        <v>0.76906947256373648</v>
      </c>
    </row>
    <row r="32" spans="1:15" x14ac:dyDescent="0.2">
      <c r="A32" t="s">
        <v>23</v>
      </c>
      <c r="B32" t="s">
        <v>17</v>
      </c>
      <c r="C32" s="1">
        <v>21.109569549560547</v>
      </c>
      <c r="E32" t="s">
        <v>31</v>
      </c>
      <c r="F32" t="s">
        <v>17</v>
      </c>
      <c r="G32" s="1">
        <v>26.666122436523438</v>
      </c>
    </row>
    <row r="33" spans="1:11" x14ac:dyDescent="0.2">
      <c r="A33" t="s">
        <v>23</v>
      </c>
      <c r="B33" t="s">
        <v>17</v>
      </c>
      <c r="C33" s="1">
        <v>21.80943489074707</v>
      </c>
      <c r="E33" t="s">
        <v>31</v>
      </c>
      <c r="F33" t="s">
        <v>17</v>
      </c>
      <c r="G33" s="1">
        <v>26.521213531494141</v>
      </c>
    </row>
    <row r="34" spans="1:11" x14ac:dyDescent="0.2">
      <c r="A34" t="s">
        <v>23</v>
      </c>
      <c r="B34" t="s">
        <v>17</v>
      </c>
      <c r="C34" s="1">
        <v>21.177169799804688</v>
      </c>
      <c r="D34" s="1">
        <f>AVERAGE(C32:C34)</f>
        <v>21.365391413370769</v>
      </c>
      <c r="E34" t="s">
        <v>31</v>
      </c>
      <c r="F34" t="s">
        <v>17</v>
      </c>
      <c r="G34" s="1">
        <v>26.330060958862305</v>
      </c>
      <c r="H34" s="1">
        <f>AVERAGE(G32:G34)</f>
        <v>26.505798975626629</v>
      </c>
      <c r="I34" s="1">
        <f>H34-D34</f>
        <v>5.1404075622558594</v>
      </c>
      <c r="J34" s="1">
        <f>I34-N18</f>
        <v>-0.45174005296495157</v>
      </c>
      <c r="K34" s="1">
        <f>2^J34</f>
        <v>0.7311604539591624</v>
      </c>
    </row>
    <row r="35" spans="1:11" x14ac:dyDescent="0.2">
      <c r="A35" t="s">
        <v>23</v>
      </c>
      <c r="B35" t="s">
        <v>18</v>
      </c>
      <c r="C35" s="1">
        <v>22.239974975585938</v>
      </c>
      <c r="E35" t="s">
        <v>31</v>
      </c>
      <c r="F35" t="s">
        <v>18</v>
      </c>
      <c r="G35" s="1">
        <v>27.671157836914062</v>
      </c>
    </row>
    <row r="36" spans="1:11" x14ac:dyDescent="0.2">
      <c r="A36" t="s">
        <v>23</v>
      </c>
      <c r="B36" t="s">
        <v>18</v>
      </c>
      <c r="C36" s="1">
        <v>22.422901153564453</v>
      </c>
      <c r="E36" t="s">
        <v>31</v>
      </c>
      <c r="F36" t="s">
        <v>18</v>
      </c>
      <c r="G36" s="1">
        <v>27.568330764770508</v>
      </c>
    </row>
    <row r="37" spans="1:11" x14ac:dyDescent="0.2">
      <c r="A37" t="s">
        <v>23</v>
      </c>
      <c r="B37" t="s">
        <v>18</v>
      </c>
      <c r="C37" s="1">
        <v>22.558160781860352</v>
      </c>
      <c r="D37" s="1">
        <f>AVERAGE(C35:C37)</f>
        <v>22.407012303670246</v>
      </c>
      <c r="E37" t="s">
        <v>31</v>
      </c>
      <c r="F37" t="s">
        <v>18</v>
      </c>
      <c r="G37" s="1">
        <v>27.529415130615234</v>
      </c>
      <c r="H37" s="1">
        <f>AVERAGE(G35:G37)</f>
        <v>27.589634577433269</v>
      </c>
      <c r="I37" s="1">
        <f>H37-D37</f>
        <v>5.1826222737630232</v>
      </c>
      <c r="J37" s="1">
        <f>I37-O18</f>
        <v>0.1342893176608646</v>
      </c>
      <c r="K37" s="1">
        <f>2^J37</f>
        <v>1.09755201828648</v>
      </c>
    </row>
    <row r="41" spans="1:11" x14ac:dyDescent="0.2">
      <c r="B41" s="1"/>
      <c r="C41" s="1"/>
      <c r="D41" s="1"/>
      <c r="E41" s="1"/>
      <c r="F41" s="1"/>
      <c r="G41" s="1"/>
      <c r="H41" s="1"/>
    </row>
    <row r="42" spans="1:11" x14ac:dyDescent="0.2">
      <c r="H42" s="1"/>
    </row>
    <row r="43" spans="1:11" x14ac:dyDescent="0.2">
      <c r="H43" s="1"/>
    </row>
    <row r="45" spans="1:11" x14ac:dyDescent="0.2">
      <c r="C45" s="1"/>
      <c r="G45" s="1"/>
    </row>
    <row r="46" spans="1:11" x14ac:dyDescent="0.2">
      <c r="C46" s="1"/>
      <c r="G46" s="1"/>
    </row>
    <row r="47" spans="1:11" x14ac:dyDescent="0.2">
      <c r="C47" s="1"/>
      <c r="G47" s="1"/>
    </row>
    <row r="48" spans="1:11" x14ac:dyDescent="0.2">
      <c r="C48" s="1"/>
      <c r="G48" s="1"/>
    </row>
    <row r="49" spans="3:7" x14ac:dyDescent="0.2">
      <c r="C49" s="1"/>
      <c r="G49" s="1"/>
    </row>
    <row r="50" spans="3:7" x14ac:dyDescent="0.2">
      <c r="C50" s="1"/>
      <c r="G50" s="1"/>
    </row>
    <row r="51" spans="3:7" x14ac:dyDescent="0.2">
      <c r="C51" s="1"/>
      <c r="G51" s="1"/>
    </row>
    <row r="52" spans="3:7" x14ac:dyDescent="0.2">
      <c r="C52" s="1"/>
      <c r="G52" s="1"/>
    </row>
    <row r="53" spans="3:7" x14ac:dyDescent="0.2">
      <c r="C53" s="1"/>
      <c r="G53" s="1"/>
    </row>
    <row r="54" spans="3:7" x14ac:dyDescent="0.2">
      <c r="C54" s="1"/>
      <c r="G54" s="1"/>
    </row>
    <row r="55" spans="3:7" x14ac:dyDescent="0.2">
      <c r="C55" s="1"/>
      <c r="G55" s="1"/>
    </row>
    <row r="56" spans="3:7" x14ac:dyDescent="0.2">
      <c r="C56" s="1"/>
      <c r="G56" s="1"/>
    </row>
    <row r="57" spans="3:7" x14ac:dyDescent="0.2">
      <c r="C57" s="1"/>
      <c r="G57" s="1"/>
    </row>
    <row r="58" spans="3:7" x14ac:dyDescent="0.2">
      <c r="C58" s="1"/>
      <c r="G58" s="1"/>
    </row>
    <row r="59" spans="3:7" x14ac:dyDescent="0.2">
      <c r="C59" s="1"/>
      <c r="G59" s="1"/>
    </row>
    <row r="60" spans="3:7" x14ac:dyDescent="0.2">
      <c r="C60" s="1"/>
      <c r="G60" s="1"/>
    </row>
    <row r="61" spans="3:7" x14ac:dyDescent="0.2">
      <c r="C61" s="1"/>
      <c r="G61" s="1"/>
    </row>
    <row r="62" spans="3:7" x14ac:dyDescent="0.2">
      <c r="C62" s="1"/>
      <c r="G62" s="1"/>
    </row>
    <row r="63" spans="3:7" x14ac:dyDescent="0.2">
      <c r="C63" s="1"/>
      <c r="G63" s="1"/>
    </row>
    <row r="64" spans="3:7" x14ac:dyDescent="0.2">
      <c r="C64" s="1"/>
      <c r="G64" s="1"/>
    </row>
    <row r="65" spans="3:7" x14ac:dyDescent="0.2">
      <c r="C65" s="1"/>
      <c r="G65" s="1"/>
    </row>
    <row r="66" spans="3:7" x14ac:dyDescent="0.2">
      <c r="C66" s="1"/>
      <c r="G66" s="1"/>
    </row>
    <row r="67" spans="3:7" x14ac:dyDescent="0.2">
      <c r="C67" s="1"/>
      <c r="G67" s="1"/>
    </row>
    <row r="68" spans="3:7" x14ac:dyDescent="0.2">
      <c r="C68" s="1"/>
      <c r="G68" s="1"/>
    </row>
    <row r="69" spans="3:7" x14ac:dyDescent="0.2">
      <c r="C69" s="1"/>
      <c r="G69" s="1"/>
    </row>
    <row r="70" spans="3:7" x14ac:dyDescent="0.2">
      <c r="C70" s="1"/>
      <c r="G70" s="1"/>
    </row>
    <row r="71" spans="3:7" x14ac:dyDescent="0.2">
      <c r="C71" s="1"/>
      <c r="G71" s="1"/>
    </row>
    <row r="72" spans="3:7" x14ac:dyDescent="0.2">
      <c r="C72" s="1"/>
      <c r="G72" s="1"/>
    </row>
    <row r="73" spans="3:7" x14ac:dyDescent="0.2">
      <c r="C73" s="1"/>
      <c r="G73" s="1"/>
    </row>
    <row r="74" spans="3:7" x14ac:dyDescent="0.2">
      <c r="C74" s="1"/>
      <c r="G74" s="1"/>
    </row>
    <row r="75" spans="3:7" x14ac:dyDescent="0.2">
      <c r="C75" s="1"/>
      <c r="G75" s="1"/>
    </row>
    <row r="76" spans="3:7" x14ac:dyDescent="0.2">
      <c r="C76" s="1"/>
      <c r="G76" s="1"/>
    </row>
    <row r="77" spans="3:7" x14ac:dyDescent="0.2">
      <c r="C77" s="1"/>
      <c r="G77" s="1"/>
    </row>
    <row r="78" spans="3:7" x14ac:dyDescent="0.2">
      <c r="C78" s="1"/>
      <c r="G78" s="1"/>
    </row>
    <row r="79" spans="3:7" x14ac:dyDescent="0.2">
      <c r="C79" s="1"/>
      <c r="G79" s="1"/>
    </row>
    <row r="80" spans="3:7" x14ac:dyDescent="0.2">
      <c r="C80" s="1"/>
      <c r="G8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9C163-E760-CA4D-8293-0FB9A936F174}">
  <dimension ref="A1:V75"/>
  <sheetViews>
    <sheetView workbookViewId="0">
      <selection activeCell="A35" sqref="A35:G37"/>
    </sheetView>
  </sheetViews>
  <sheetFormatPr baseColWidth="10" defaultRowHeight="16" x14ac:dyDescent="0.2"/>
  <sheetData>
    <row r="1" spans="1:21" x14ac:dyDescent="0.2">
      <c r="A1" t="s">
        <v>0</v>
      </c>
      <c r="B1" t="s">
        <v>1</v>
      </c>
      <c r="C1" t="s">
        <v>2</v>
      </c>
      <c r="D1" t="s">
        <v>3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</row>
    <row r="2" spans="1:21" x14ac:dyDescent="0.2">
      <c r="A2" t="s">
        <v>20</v>
      </c>
      <c r="B2" t="s">
        <v>7</v>
      </c>
      <c r="C2" s="1">
        <v>34.121902465820312</v>
      </c>
      <c r="E2" t="s">
        <v>31</v>
      </c>
      <c r="F2" t="s">
        <v>7</v>
      </c>
      <c r="G2" s="1">
        <v>30.179088592529297</v>
      </c>
    </row>
    <row r="3" spans="1:21" x14ac:dyDescent="0.2">
      <c r="A3" t="s">
        <v>20</v>
      </c>
      <c r="B3" t="s">
        <v>7</v>
      </c>
      <c r="C3" s="1">
        <v>33.254779815673828</v>
      </c>
      <c r="E3" t="s">
        <v>31</v>
      </c>
      <c r="F3" t="s">
        <v>7</v>
      </c>
      <c r="G3" s="1">
        <v>29.638578414916992</v>
      </c>
      <c r="M3" t="s">
        <v>24</v>
      </c>
      <c r="S3" t="s">
        <v>28</v>
      </c>
      <c r="T3" t="s">
        <v>29</v>
      </c>
      <c r="U3" t="s">
        <v>30</v>
      </c>
    </row>
    <row r="4" spans="1:21" x14ac:dyDescent="0.2">
      <c r="A4" t="s">
        <v>20</v>
      </c>
      <c r="B4" t="s">
        <v>7</v>
      </c>
      <c r="C4" s="1">
        <v>33.612911224365234</v>
      </c>
      <c r="D4" s="1">
        <f>AVERAGE(C2:C4)</f>
        <v>33.663197835286461</v>
      </c>
      <c r="E4" t="s">
        <v>31</v>
      </c>
      <c r="F4" t="s">
        <v>7</v>
      </c>
      <c r="G4" s="1">
        <v>29.219409942626953</v>
      </c>
      <c r="H4" s="1">
        <f>AVERAGE(G2:G4)</f>
        <v>29.679025650024414</v>
      </c>
      <c r="I4" s="1">
        <f>H4-D4</f>
        <v>-3.9841721852620466</v>
      </c>
      <c r="J4" s="1">
        <f>I4-M18</f>
        <v>-1.7507314682006854</v>
      </c>
      <c r="K4" s="1">
        <f>2^J4</f>
        <v>0.29715108045974548</v>
      </c>
      <c r="L4" s="1"/>
      <c r="M4" s="1">
        <f>J4</f>
        <v>-1.7507314682006854</v>
      </c>
      <c r="N4" s="1">
        <f>J10</f>
        <v>-1.5182307561238613</v>
      </c>
      <c r="O4" s="1">
        <f>J16</f>
        <v>1.7144435246785488</v>
      </c>
      <c r="P4" s="1">
        <f>J22</f>
        <v>1.0770126978556309</v>
      </c>
      <c r="Q4" s="1">
        <f>J28</f>
        <v>5.4179827372232481E-2</v>
      </c>
      <c r="R4" s="1">
        <f>J34</f>
        <v>0.42332617441813447</v>
      </c>
      <c r="S4" s="1">
        <f>AVERAGE(M4:R4)</f>
        <v>0</v>
      </c>
      <c r="T4">
        <f>STDEV(M4:R4)</f>
        <v>1.3893522776376486</v>
      </c>
      <c r="U4">
        <f>T4/SQRT(6)</f>
        <v>0.56720069219764446</v>
      </c>
    </row>
    <row r="5" spans="1:21" x14ac:dyDescent="0.2">
      <c r="A5" t="s">
        <v>20</v>
      </c>
      <c r="B5" t="s">
        <v>8</v>
      </c>
      <c r="C5" s="1">
        <v>29.339662551879883</v>
      </c>
      <c r="E5" t="s">
        <v>31</v>
      </c>
      <c r="F5" t="s">
        <v>8</v>
      </c>
      <c r="G5" s="1">
        <v>27.809076309204102</v>
      </c>
      <c r="S5" s="1"/>
    </row>
    <row r="6" spans="1:21" x14ac:dyDescent="0.2">
      <c r="A6" t="s">
        <v>20</v>
      </c>
      <c r="B6" t="s">
        <v>8</v>
      </c>
      <c r="C6" s="1">
        <v>29.407205581665039</v>
      </c>
      <c r="E6" t="s">
        <v>31</v>
      </c>
      <c r="F6" t="s">
        <v>8</v>
      </c>
      <c r="G6" s="1">
        <v>27.698328018188477</v>
      </c>
      <c r="M6" t="s">
        <v>27</v>
      </c>
      <c r="S6" s="1"/>
    </row>
    <row r="7" spans="1:21" x14ac:dyDescent="0.2">
      <c r="A7" t="s">
        <v>20</v>
      </c>
      <c r="B7" t="s">
        <v>8</v>
      </c>
      <c r="C7" s="1">
        <v>29.649435043334961</v>
      </c>
      <c r="D7" s="1">
        <f>AVERAGE(C5:C7)</f>
        <v>29.465434392293293</v>
      </c>
      <c r="E7" t="s">
        <v>31</v>
      </c>
      <c r="F7" t="s">
        <v>8</v>
      </c>
      <c r="G7" s="1">
        <v>27.652956008911133</v>
      </c>
      <c r="H7" s="1">
        <f>AVERAGE(G5:G7)</f>
        <v>27.720120112101238</v>
      </c>
      <c r="I7" s="1">
        <f>H7-D7</f>
        <v>-1.7453142801920549</v>
      </c>
      <c r="J7" s="1">
        <f>I7-M18</f>
        <v>0.48812643686930635</v>
      </c>
      <c r="K7" s="1">
        <f>2^J7</f>
        <v>1.402622170164612</v>
      </c>
      <c r="L7" s="1"/>
      <c r="M7" s="1">
        <f>J7</f>
        <v>0.48812643686930635</v>
      </c>
      <c r="N7" s="1">
        <f>J13</f>
        <v>3.2606360117594395</v>
      </c>
      <c r="O7" s="1">
        <f>J19</f>
        <v>-1.4666802088419484</v>
      </c>
      <c r="P7" s="1">
        <f>J25</f>
        <v>-5.4340213139851894</v>
      </c>
      <c r="Q7" s="1">
        <f>J31</f>
        <v>-1.4549862543741856</v>
      </c>
      <c r="R7" s="1">
        <f>J37</f>
        <v>-0.73122501373290838</v>
      </c>
      <c r="S7" s="1">
        <f t="shared" ref="S7" si="0">AVERAGE(M7:R7)</f>
        <v>-0.88969172371758098</v>
      </c>
      <c r="T7">
        <f t="shared" ref="T7" si="1">STDEV(M7:R7)</f>
        <v>2.8443670627056683</v>
      </c>
      <c r="U7">
        <f t="shared" ref="U7" si="2">T7/SQRT(6)</f>
        <v>1.1612079908013087</v>
      </c>
    </row>
    <row r="8" spans="1:21" x14ac:dyDescent="0.2">
      <c r="A8" t="s">
        <v>20</v>
      </c>
      <c r="B8" t="s">
        <v>9</v>
      </c>
      <c r="C8" s="1">
        <v>34.281707763671875</v>
      </c>
      <c r="E8" t="s">
        <v>31</v>
      </c>
      <c r="F8" t="s">
        <v>9</v>
      </c>
      <c r="G8" s="1">
        <v>30.917139053344727</v>
      </c>
    </row>
    <row r="9" spans="1:21" x14ac:dyDescent="0.2">
      <c r="A9" t="s">
        <v>20</v>
      </c>
      <c r="B9" t="s">
        <v>9</v>
      </c>
      <c r="C9" s="1">
        <v>34.879222869873047</v>
      </c>
      <c r="E9" t="s">
        <v>31</v>
      </c>
      <c r="F9" t="s">
        <v>9</v>
      </c>
      <c r="G9" s="1">
        <v>30.402238845825195</v>
      </c>
    </row>
    <row r="10" spans="1:21" x14ac:dyDescent="0.2">
      <c r="A10" t="s">
        <v>20</v>
      </c>
      <c r="B10" t="s">
        <v>9</v>
      </c>
      <c r="C10" s="1">
        <v>34.376319885253906</v>
      </c>
      <c r="D10" s="1">
        <f>AVERAGE(C8:C10)</f>
        <v>34.512416839599609</v>
      </c>
      <c r="E10" t="s">
        <v>31</v>
      </c>
      <c r="F10" t="s">
        <v>9</v>
      </c>
      <c r="G10" s="1">
        <v>30.962858200073242</v>
      </c>
      <c r="H10" s="1">
        <f>AVERAGE(G8:G10)</f>
        <v>30.760745366414387</v>
      </c>
      <c r="I10" s="1">
        <f>H10-D10</f>
        <v>-3.7516714731852225</v>
      </c>
      <c r="J10" s="1">
        <f>I10-M18</f>
        <v>-1.5182307561238613</v>
      </c>
      <c r="K10" s="1">
        <f>2^J10</f>
        <v>0.34911378861373382</v>
      </c>
      <c r="L10" s="1"/>
    </row>
    <row r="11" spans="1:21" x14ac:dyDescent="0.2">
      <c r="A11" t="s">
        <v>20</v>
      </c>
      <c r="B11" t="s">
        <v>10</v>
      </c>
      <c r="C11" s="1">
        <v>33.133865356445312</v>
      </c>
      <c r="E11" t="s">
        <v>31</v>
      </c>
      <c r="F11" t="s">
        <v>10</v>
      </c>
      <c r="G11" s="1">
        <v>27.41718864440918</v>
      </c>
      <c r="M11" t="s">
        <v>25</v>
      </c>
      <c r="N11" t="s">
        <v>26</v>
      </c>
    </row>
    <row r="12" spans="1:21" x14ac:dyDescent="0.2">
      <c r="A12" t="s">
        <v>20</v>
      </c>
      <c r="B12" t="s">
        <v>10</v>
      </c>
      <c r="C12" s="1">
        <v>12.94324779510498</v>
      </c>
      <c r="E12" t="s">
        <v>31</v>
      </c>
      <c r="F12" t="s">
        <v>10</v>
      </c>
      <c r="G12" s="1">
        <v>27.592666625976562</v>
      </c>
      <c r="M12" s="1">
        <f>I4</f>
        <v>-3.9841721852620466</v>
      </c>
      <c r="N12" s="1">
        <f>I7</f>
        <v>-1.7453142801920549</v>
      </c>
    </row>
    <row r="13" spans="1:21" x14ac:dyDescent="0.2">
      <c r="A13" t="s">
        <v>20</v>
      </c>
      <c r="B13" t="s">
        <v>10</v>
      </c>
      <c r="C13" s="1">
        <v>33.652019500732422</v>
      </c>
      <c r="D13" s="1">
        <f>AVERAGE(C11:C13)</f>
        <v>26.576377550760906</v>
      </c>
      <c r="E13" t="s">
        <v>31</v>
      </c>
      <c r="F13" t="s">
        <v>10</v>
      </c>
      <c r="G13" s="1">
        <v>27.800863265991211</v>
      </c>
      <c r="H13" s="1">
        <f>AVERAGE(G11:G13)</f>
        <v>27.603572845458984</v>
      </c>
      <c r="I13" s="1">
        <f>H13-D13</f>
        <v>1.0271952946980782</v>
      </c>
      <c r="J13" s="1">
        <f>I13-M18</f>
        <v>3.2606360117594395</v>
      </c>
      <c r="K13" s="1">
        <f>2^J13</f>
        <v>9.5840538335768173</v>
      </c>
      <c r="L13" s="1"/>
      <c r="M13" s="1">
        <f>I10</f>
        <v>-3.7516714731852225</v>
      </c>
      <c r="N13" s="1">
        <f>I13</f>
        <v>1.0271952946980782</v>
      </c>
    </row>
    <row r="14" spans="1:21" x14ac:dyDescent="0.2">
      <c r="A14" t="s">
        <v>20</v>
      </c>
      <c r="B14" t="s">
        <v>11</v>
      </c>
      <c r="C14" s="1">
        <v>28.008029937744141</v>
      </c>
      <c r="E14" t="s">
        <v>31</v>
      </c>
      <c r="F14" t="s">
        <v>11</v>
      </c>
      <c r="G14" s="1">
        <v>27.707622528076172</v>
      </c>
      <c r="M14" s="1">
        <f>I16</f>
        <v>-0.5189971923828125</v>
      </c>
      <c r="N14" s="1">
        <f>I19</f>
        <v>-3.7001209259033097</v>
      </c>
    </row>
    <row r="15" spans="1:21" x14ac:dyDescent="0.2">
      <c r="A15" t="s">
        <v>20</v>
      </c>
      <c r="B15" t="s">
        <v>11</v>
      </c>
      <c r="C15" s="1">
        <v>28.395027160644531</v>
      </c>
      <c r="E15" t="s">
        <v>31</v>
      </c>
      <c r="F15" t="s">
        <v>11</v>
      </c>
      <c r="G15" s="1">
        <v>27.893959045410156</v>
      </c>
      <c r="M15" s="1">
        <f>I22</f>
        <v>-1.1564280192057304</v>
      </c>
      <c r="N15" s="1">
        <f>I25</f>
        <v>-7.6674620310465507</v>
      </c>
    </row>
    <row r="16" spans="1:21" x14ac:dyDescent="0.2">
      <c r="A16" t="s">
        <v>20</v>
      </c>
      <c r="B16" t="s">
        <v>11</v>
      </c>
      <c r="C16" s="1">
        <v>28.860963821411133</v>
      </c>
      <c r="D16" s="1">
        <f>AVERAGE(C14:C16)</f>
        <v>28.421340306599934</v>
      </c>
      <c r="E16" t="s">
        <v>31</v>
      </c>
      <c r="F16" t="s">
        <v>11</v>
      </c>
      <c r="G16" s="1">
        <v>28.105447769165039</v>
      </c>
      <c r="H16" s="1">
        <f>AVERAGE(G14:G16)</f>
        <v>27.902343114217121</v>
      </c>
      <c r="I16" s="1">
        <f>H16-D16</f>
        <v>-0.5189971923828125</v>
      </c>
      <c r="J16" s="1">
        <f>I16-M18</f>
        <v>1.7144435246785488</v>
      </c>
      <c r="K16" s="1">
        <f>2^J16</f>
        <v>3.2817003759137462</v>
      </c>
      <c r="L16" s="1"/>
      <c r="M16" s="1">
        <f>I28</f>
        <v>-2.1792608896891288</v>
      </c>
      <c r="N16" s="1">
        <f>I31</f>
        <v>-3.6884269714355469</v>
      </c>
    </row>
    <row r="17" spans="1:22" x14ac:dyDescent="0.2">
      <c r="A17" s="19" t="s">
        <v>20</v>
      </c>
      <c r="B17" s="19" t="s">
        <v>12</v>
      </c>
      <c r="C17" s="20">
        <v>30.586179733276367</v>
      </c>
      <c r="D17" s="19"/>
      <c r="E17" s="19" t="s">
        <v>31</v>
      </c>
      <c r="F17" s="19" t="s">
        <v>12</v>
      </c>
      <c r="G17" s="20">
        <v>26.941448211669922</v>
      </c>
      <c r="H17" s="19"/>
      <c r="M17" s="1">
        <f>I34</f>
        <v>-1.8101145426432268</v>
      </c>
      <c r="N17" s="1">
        <f>I37</f>
        <v>-2.9646657307942696</v>
      </c>
    </row>
    <row r="18" spans="1:22" x14ac:dyDescent="0.2">
      <c r="A18" s="19" t="s">
        <v>20</v>
      </c>
      <c r="B18" s="19" t="s">
        <v>12</v>
      </c>
      <c r="C18" s="20">
        <v>30.393009185791016</v>
      </c>
      <c r="D18" s="19"/>
      <c r="E18" s="19" t="s">
        <v>31</v>
      </c>
      <c r="F18" s="19" t="s">
        <v>12</v>
      </c>
      <c r="G18" s="20">
        <v>26.761083602905273</v>
      </c>
      <c r="H18" s="19"/>
      <c r="M18" s="5">
        <f>AVERAGE(M12:M17)</f>
        <v>-2.2334407170613613</v>
      </c>
      <c r="N18" s="5">
        <f>AVERAGE(N12:N17)</f>
        <v>-3.1231324407789423</v>
      </c>
    </row>
    <row r="19" spans="1:22" x14ac:dyDescent="0.2">
      <c r="A19" s="19" t="s">
        <v>20</v>
      </c>
      <c r="B19" s="19" t="s">
        <v>12</v>
      </c>
      <c r="C19" s="20">
        <v>30.468059539794901</v>
      </c>
      <c r="D19" s="20">
        <f>AVERAGE(C17:C19)</f>
        <v>30.482416152954091</v>
      </c>
      <c r="E19" s="19" t="s">
        <v>31</v>
      </c>
      <c r="F19" s="19" t="s">
        <v>12</v>
      </c>
      <c r="G19" s="20">
        <v>26.644353866577148</v>
      </c>
      <c r="H19" s="20">
        <f>AVERAGE(G17:G19)</f>
        <v>26.782295227050781</v>
      </c>
      <c r="I19" s="1">
        <f>H19-D19</f>
        <v>-3.7001209259033097</v>
      </c>
      <c r="J19" s="1">
        <f>I19-M18</f>
        <v>-1.4666802088419484</v>
      </c>
      <c r="K19" s="1">
        <f>2^J19</f>
        <v>0.36181391309803773</v>
      </c>
      <c r="L19" s="1"/>
    </row>
    <row r="20" spans="1:22" x14ac:dyDescent="0.2">
      <c r="A20" s="19" t="s">
        <v>20</v>
      </c>
      <c r="B20" s="19" t="s">
        <v>13</v>
      </c>
      <c r="C20" s="20">
        <v>30.794189453125</v>
      </c>
      <c r="D20" s="19"/>
      <c r="E20" s="19" t="s">
        <v>31</v>
      </c>
      <c r="F20" s="19" t="s">
        <v>13</v>
      </c>
      <c r="G20" s="20">
        <v>29.36846923828125</v>
      </c>
    </row>
    <row r="21" spans="1:22" x14ac:dyDescent="0.2">
      <c r="A21" s="19" t="s">
        <v>20</v>
      </c>
      <c r="B21" s="19" t="s">
        <v>13</v>
      </c>
      <c r="C21" s="20">
        <v>30.554563522338867</v>
      </c>
      <c r="D21" s="19"/>
      <c r="E21" s="19" t="s">
        <v>31</v>
      </c>
      <c r="F21" s="19" t="s">
        <v>13</v>
      </c>
      <c r="G21" s="20">
        <v>29.612907409667969</v>
      </c>
      <c r="M21" s="7" t="s">
        <v>38</v>
      </c>
      <c r="T21" t="s">
        <v>28</v>
      </c>
      <c r="U21" t="s">
        <v>29</v>
      </c>
      <c r="V21" t="s">
        <v>30</v>
      </c>
    </row>
    <row r="22" spans="1:22" x14ac:dyDescent="0.2">
      <c r="A22" s="19" t="s">
        <v>20</v>
      </c>
      <c r="B22" s="19" t="s">
        <v>13</v>
      </c>
      <c r="C22" s="20">
        <v>30.650844573974609</v>
      </c>
      <c r="D22" s="20">
        <f>AVERAGE(C20:C22)</f>
        <v>30.666532516479492</v>
      </c>
      <c r="E22" s="19" t="s">
        <v>31</v>
      </c>
      <c r="F22" s="19" t="s">
        <v>13</v>
      </c>
      <c r="G22" s="20">
        <v>29.54893684387207</v>
      </c>
      <c r="H22" s="1">
        <f>AVERAGE(G20:G22)</f>
        <v>29.510104497273762</v>
      </c>
      <c r="I22" s="1">
        <f>H22-D22</f>
        <v>-1.1564280192057304</v>
      </c>
      <c r="J22" s="1">
        <f>I22-M18</f>
        <v>1.0770126978556309</v>
      </c>
      <c r="K22" s="1">
        <f>2^J22</f>
        <v>2.1096632022188602</v>
      </c>
      <c r="L22" s="1"/>
      <c r="M22" t="s">
        <v>24</v>
      </c>
      <c r="N22" s="1">
        <f>K4</f>
        <v>0.29715108045974548</v>
      </c>
      <c r="O22" s="1">
        <f>K10</f>
        <v>0.34911378861373382</v>
      </c>
      <c r="P22" s="1">
        <f>K16</f>
        <v>3.2817003759137462</v>
      </c>
      <c r="Q22" s="1">
        <f>K22</f>
        <v>2.1096632022188602</v>
      </c>
      <c r="R22" s="1">
        <f>K28</f>
        <v>1.0382686793835438</v>
      </c>
      <c r="S22" s="1">
        <f>K34</f>
        <v>1.3410157433728942</v>
      </c>
      <c r="T22" s="1">
        <f>AVERAGE(N22:S22)</f>
        <v>1.4028188116604206</v>
      </c>
      <c r="U22">
        <f>STDEV(N22:S22)</f>
        <v>1.1401172527911385</v>
      </c>
      <c r="V22">
        <f>U22/SQRT(6)</f>
        <v>0.46545091938033828</v>
      </c>
    </row>
    <row r="23" spans="1:22" x14ac:dyDescent="0.2">
      <c r="A23" t="s">
        <v>20</v>
      </c>
      <c r="B23" t="s">
        <v>14</v>
      </c>
      <c r="C23" s="1">
        <v>35.512264251708984</v>
      </c>
      <c r="E23" t="s">
        <v>31</v>
      </c>
      <c r="F23" t="s">
        <v>14</v>
      </c>
      <c r="G23" s="1">
        <v>29.256536483764648</v>
      </c>
      <c r="M23" t="s">
        <v>27</v>
      </c>
      <c r="N23" s="1">
        <f>K7</f>
        <v>1.402622170164612</v>
      </c>
      <c r="O23" s="1">
        <f>K13</f>
        <v>9.5840538335768173</v>
      </c>
      <c r="P23" s="1">
        <f>K19</f>
        <v>0.36181391309803773</v>
      </c>
      <c r="Q23" s="1">
        <f>K25</f>
        <v>2.3131116045892488E-2</v>
      </c>
      <c r="R23" s="1">
        <f>K31</f>
        <v>0.36475856136887208</v>
      </c>
      <c r="S23" s="1">
        <f>K37</f>
        <v>0.60239219648418652</v>
      </c>
      <c r="T23" s="1">
        <f>AVERAGE(N23:S23)</f>
        <v>2.0564619651230696</v>
      </c>
      <c r="U23">
        <f>STDEV(N23:S23)</f>
        <v>3.716842516864725</v>
      </c>
      <c r="V23">
        <f>U23/SQRT(6)</f>
        <v>1.517394603433426</v>
      </c>
    </row>
    <row r="24" spans="1:22" x14ac:dyDescent="0.2">
      <c r="A24" t="s">
        <v>20</v>
      </c>
      <c r="B24" t="s">
        <v>14</v>
      </c>
      <c r="C24" s="1">
        <v>38.682788848876953</v>
      </c>
      <c r="E24" t="s">
        <v>31</v>
      </c>
      <c r="F24" t="s">
        <v>14</v>
      </c>
      <c r="G24" s="1">
        <v>27.345586776733398</v>
      </c>
    </row>
    <row r="25" spans="1:22" x14ac:dyDescent="0.2">
      <c r="A25" t="s">
        <v>20</v>
      </c>
      <c r="B25" t="s">
        <v>14</v>
      </c>
      <c r="C25" s="1">
        <v>34.729114532470703</v>
      </c>
      <c r="D25" s="1">
        <f>AVERAGE(C23:C25)</f>
        <v>36.308055877685547</v>
      </c>
      <c r="E25" t="s">
        <v>31</v>
      </c>
      <c r="F25" t="s">
        <v>14</v>
      </c>
      <c r="G25" s="1">
        <v>29.319658279418945</v>
      </c>
      <c r="H25" s="1">
        <f>AVERAGE(G23:G25)</f>
        <v>28.640593846638996</v>
      </c>
      <c r="I25" s="1">
        <f>H25-D25</f>
        <v>-7.6674620310465507</v>
      </c>
      <c r="J25" s="1">
        <f>I25-M18</f>
        <v>-5.4340213139851894</v>
      </c>
      <c r="K25" s="1">
        <f>2^J25</f>
        <v>2.3131116045892488E-2</v>
      </c>
      <c r="L25" s="1"/>
    </row>
    <row r="26" spans="1:22" x14ac:dyDescent="0.2">
      <c r="A26" t="s">
        <v>20</v>
      </c>
      <c r="B26" t="s">
        <v>15</v>
      </c>
      <c r="C26" s="1">
        <v>27.531345367431641</v>
      </c>
      <c r="E26" t="s">
        <v>31</v>
      </c>
      <c r="F26" t="s">
        <v>15</v>
      </c>
      <c r="G26" s="1">
        <v>26.902463912963867</v>
      </c>
    </row>
    <row r="27" spans="1:22" x14ac:dyDescent="0.2">
      <c r="A27" t="s">
        <v>20</v>
      </c>
      <c r="B27" t="s">
        <v>15</v>
      </c>
      <c r="C27" s="1">
        <v>28.639959335327148</v>
      </c>
      <c r="E27" t="s">
        <v>31</v>
      </c>
      <c r="F27" t="s">
        <v>15</v>
      </c>
      <c r="G27" s="1">
        <v>27.160144805908203</v>
      </c>
    </row>
    <row r="28" spans="1:22" x14ac:dyDescent="0.2">
      <c r="A28" t="s">
        <v>20</v>
      </c>
      <c r="B28" t="s">
        <v>15</v>
      </c>
      <c r="C28" s="1">
        <v>31.20111083984375</v>
      </c>
      <c r="D28" s="1">
        <f>AVERAGE(C26:C28)</f>
        <v>29.124138514200848</v>
      </c>
      <c r="E28" t="s">
        <v>31</v>
      </c>
      <c r="F28" t="s">
        <v>15</v>
      </c>
      <c r="G28" s="1">
        <v>26.772024154663086</v>
      </c>
      <c r="H28" s="1">
        <f>AVERAGE(G26:G28)</f>
        <v>26.944877624511719</v>
      </c>
      <c r="I28" s="1">
        <f>H28-D28</f>
        <v>-2.1792608896891288</v>
      </c>
      <c r="J28" s="1">
        <f>I28-M18</f>
        <v>5.4179827372232481E-2</v>
      </c>
      <c r="K28" s="1">
        <f>2^J28</f>
        <v>1.0382686793835438</v>
      </c>
      <c r="L28" s="1"/>
    </row>
    <row r="29" spans="1:22" x14ac:dyDescent="0.2">
      <c r="A29" t="s">
        <v>20</v>
      </c>
      <c r="B29" t="s">
        <v>16</v>
      </c>
      <c r="C29" s="1">
        <v>31.17266845703125</v>
      </c>
      <c r="E29" t="s">
        <v>31</v>
      </c>
      <c r="F29" t="s">
        <v>16</v>
      </c>
      <c r="G29" s="1">
        <v>28.700603485107422</v>
      </c>
    </row>
    <row r="30" spans="1:22" x14ac:dyDescent="0.2">
      <c r="A30" t="s">
        <v>20</v>
      </c>
      <c r="B30" t="s">
        <v>16</v>
      </c>
      <c r="C30" s="1">
        <v>31.825695037841797</v>
      </c>
      <c r="E30" t="s">
        <v>31</v>
      </c>
      <c r="F30" t="s">
        <v>16</v>
      </c>
      <c r="G30" s="1">
        <v>27.969474792480469</v>
      </c>
    </row>
    <row r="31" spans="1:22" x14ac:dyDescent="0.2">
      <c r="A31" t="s">
        <v>20</v>
      </c>
      <c r="B31" t="s">
        <v>16</v>
      </c>
      <c r="C31" s="1">
        <v>33.180290222167969</v>
      </c>
      <c r="D31" s="1">
        <f>AVERAGE(C29:C31)</f>
        <v>32.059551239013672</v>
      </c>
      <c r="E31" t="s">
        <v>31</v>
      </c>
      <c r="F31" t="s">
        <v>16</v>
      </c>
      <c r="G31" s="1">
        <v>28.443294525146484</v>
      </c>
      <c r="H31" s="1">
        <f>AVERAGE(G29:G31)</f>
        <v>28.371124267578125</v>
      </c>
      <c r="I31" s="1">
        <f>H31-D31</f>
        <v>-3.6884269714355469</v>
      </c>
      <c r="J31" s="1">
        <f>I31-M18</f>
        <v>-1.4549862543741856</v>
      </c>
      <c r="K31" s="1">
        <f>2^J31</f>
        <v>0.36475856136887208</v>
      </c>
      <c r="L31" s="1"/>
    </row>
    <row r="32" spans="1:22" x14ac:dyDescent="0.2">
      <c r="A32" t="s">
        <v>20</v>
      </c>
      <c r="B32" t="s">
        <v>17</v>
      </c>
      <c r="C32" s="1">
        <v>28.125364303588867</v>
      </c>
      <c r="E32" t="s">
        <v>31</v>
      </c>
      <c r="F32" t="s">
        <v>17</v>
      </c>
      <c r="G32" s="1">
        <v>26.666122436523438</v>
      </c>
    </row>
    <row r="33" spans="1:12" x14ac:dyDescent="0.2">
      <c r="A33" t="s">
        <v>20</v>
      </c>
      <c r="B33" t="s">
        <v>17</v>
      </c>
      <c r="C33" s="1">
        <v>28.411657333374023</v>
      </c>
      <c r="E33" t="s">
        <v>31</v>
      </c>
      <c r="F33" t="s">
        <v>17</v>
      </c>
      <c r="G33" s="1">
        <v>26.521213531494141</v>
      </c>
    </row>
    <row r="34" spans="1:12" x14ac:dyDescent="0.2">
      <c r="A34" t="s">
        <v>20</v>
      </c>
      <c r="B34" t="s">
        <v>17</v>
      </c>
      <c r="C34" s="1">
        <v>28.41071891784668</v>
      </c>
      <c r="D34" s="1">
        <f>AVERAGE(C32:C34)</f>
        <v>28.315913518269856</v>
      </c>
      <c r="E34" t="s">
        <v>31</v>
      </c>
      <c r="F34" t="s">
        <v>17</v>
      </c>
      <c r="G34" s="1">
        <v>26.330060958862305</v>
      </c>
      <c r="H34" s="1">
        <f>AVERAGE(G32:G34)</f>
        <v>26.505798975626629</v>
      </c>
      <c r="I34" s="1">
        <f>H34-D34</f>
        <v>-1.8101145426432268</v>
      </c>
      <c r="J34" s="1">
        <f>I34-M18</f>
        <v>0.42332617441813447</v>
      </c>
      <c r="K34" s="1">
        <f>2^J34</f>
        <v>1.3410157433728942</v>
      </c>
      <c r="L34" s="1"/>
    </row>
    <row r="35" spans="1:12" x14ac:dyDescent="0.2">
      <c r="A35" t="s">
        <v>20</v>
      </c>
      <c r="B35" t="s">
        <v>18</v>
      </c>
      <c r="C35" s="1">
        <v>30.422157287597656</v>
      </c>
      <c r="E35" t="s">
        <v>31</v>
      </c>
      <c r="F35" t="s">
        <v>18</v>
      </c>
      <c r="G35" s="1">
        <v>27.671157836914062</v>
      </c>
    </row>
    <row r="36" spans="1:12" x14ac:dyDescent="0.2">
      <c r="A36" t="s">
        <v>20</v>
      </c>
      <c r="B36" t="s">
        <v>18</v>
      </c>
      <c r="C36" s="1">
        <v>31.095678329467773</v>
      </c>
      <c r="E36" t="s">
        <v>31</v>
      </c>
      <c r="F36" t="s">
        <v>18</v>
      </c>
      <c r="G36" s="1">
        <v>27.568330764770508</v>
      </c>
    </row>
    <row r="37" spans="1:12" x14ac:dyDescent="0.2">
      <c r="A37" t="s">
        <v>20</v>
      </c>
      <c r="B37" t="s">
        <v>18</v>
      </c>
      <c r="C37" s="1">
        <v>30.145065307617188</v>
      </c>
      <c r="D37" s="1">
        <f>AVERAGE(C35:C37)</f>
        <v>30.554300308227539</v>
      </c>
      <c r="E37" t="s">
        <v>31</v>
      </c>
      <c r="F37" t="s">
        <v>18</v>
      </c>
      <c r="G37" s="1">
        <v>27.529415130615234</v>
      </c>
      <c r="H37" s="1">
        <f>AVERAGE(G35:G37)</f>
        <v>27.589634577433269</v>
      </c>
      <c r="I37" s="1">
        <f>H37-D37</f>
        <v>-2.9646657307942696</v>
      </c>
      <c r="J37" s="1">
        <f>I37-M18</f>
        <v>-0.73122501373290838</v>
      </c>
      <c r="K37" s="1">
        <f>2^J37</f>
        <v>0.60239219648418652</v>
      </c>
      <c r="L37" s="1"/>
    </row>
    <row r="40" spans="1:12" x14ac:dyDescent="0.2">
      <c r="A40" t="s">
        <v>20</v>
      </c>
      <c r="B40" t="s">
        <v>7</v>
      </c>
      <c r="C40" s="1">
        <v>34.684211730957031</v>
      </c>
      <c r="E40" t="s">
        <v>31</v>
      </c>
      <c r="F40" t="s">
        <v>7</v>
      </c>
      <c r="G40" s="1">
        <v>30.179088592529297</v>
      </c>
    </row>
    <row r="41" spans="1:12" x14ac:dyDescent="0.2">
      <c r="A41" t="s">
        <v>20</v>
      </c>
      <c r="B41" t="s">
        <v>7</v>
      </c>
      <c r="C41" s="1">
        <v>34.137950897216797</v>
      </c>
      <c r="E41" t="s">
        <v>31</v>
      </c>
      <c r="F41" t="s">
        <v>7</v>
      </c>
      <c r="G41" s="1">
        <v>29.638578414916992</v>
      </c>
    </row>
    <row r="42" spans="1:12" x14ac:dyDescent="0.2">
      <c r="A42" t="s">
        <v>20</v>
      </c>
      <c r="B42" t="s">
        <v>7</v>
      </c>
      <c r="C42" s="1">
        <v>34.797298431396484</v>
      </c>
      <c r="D42" s="1">
        <f>AVERAGE(C40:C42)</f>
        <v>34.539820353190102</v>
      </c>
      <c r="E42" t="s">
        <v>31</v>
      </c>
      <c r="F42" t="s">
        <v>7</v>
      </c>
      <c r="G42" s="1">
        <v>29.219409942626953</v>
      </c>
      <c r="H42" s="1">
        <f>AVERAGE(G40:G42)</f>
        <v>29.679025650024414</v>
      </c>
    </row>
    <row r="43" spans="1:12" x14ac:dyDescent="0.2">
      <c r="A43" t="s">
        <v>20</v>
      </c>
      <c r="B43" t="s">
        <v>8</v>
      </c>
      <c r="C43" s="1">
        <v>30.575122833251953</v>
      </c>
      <c r="E43" t="s">
        <v>31</v>
      </c>
      <c r="F43" t="s">
        <v>8</v>
      </c>
      <c r="G43" s="1">
        <v>27.809076309204102</v>
      </c>
    </row>
    <row r="44" spans="1:12" x14ac:dyDescent="0.2">
      <c r="A44" t="s">
        <v>20</v>
      </c>
      <c r="B44" t="s">
        <v>8</v>
      </c>
      <c r="C44" s="1">
        <v>29.919244766235352</v>
      </c>
      <c r="E44" t="s">
        <v>31</v>
      </c>
      <c r="F44" t="s">
        <v>8</v>
      </c>
      <c r="G44" s="1">
        <v>27.698328018188477</v>
      </c>
    </row>
    <row r="45" spans="1:12" x14ac:dyDescent="0.2">
      <c r="A45" t="s">
        <v>20</v>
      </c>
      <c r="B45" t="s">
        <v>8</v>
      </c>
      <c r="C45" s="1">
        <v>30.333648681640625</v>
      </c>
      <c r="D45" s="1">
        <f>AVERAGE(C43:C45)</f>
        <v>30.276005427042644</v>
      </c>
      <c r="E45" t="s">
        <v>31</v>
      </c>
      <c r="F45" t="s">
        <v>8</v>
      </c>
      <c r="G45" s="1">
        <v>27.652956008911133</v>
      </c>
      <c r="H45" s="1">
        <f>AVERAGE(G43:G45)</f>
        <v>27.720120112101238</v>
      </c>
    </row>
    <row r="46" spans="1:12" x14ac:dyDescent="0.2">
      <c r="A46" t="s">
        <v>20</v>
      </c>
      <c r="B46" t="s">
        <v>9</v>
      </c>
      <c r="C46" s="1">
        <v>35.46099853515625</v>
      </c>
      <c r="E46" t="s">
        <v>31</v>
      </c>
      <c r="F46" t="s">
        <v>9</v>
      </c>
      <c r="G46" s="1">
        <v>30.917139053344727</v>
      </c>
    </row>
    <row r="47" spans="1:12" x14ac:dyDescent="0.2">
      <c r="A47" t="s">
        <v>20</v>
      </c>
      <c r="B47" t="s">
        <v>9</v>
      </c>
      <c r="C47" s="1">
        <v>36.238353729248047</v>
      </c>
      <c r="E47" t="s">
        <v>31</v>
      </c>
      <c r="F47" t="s">
        <v>9</v>
      </c>
      <c r="G47" s="1">
        <v>30.402238845825195</v>
      </c>
    </row>
    <row r="48" spans="1:12" x14ac:dyDescent="0.2">
      <c r="A48" t="s">
        <v>20</v>
      </c>
      <c r="B48" t="s">
        <v>9</v>
      </c>
      <c r="C48" s="1">
        <v>35.490699768066406</v>
      </c>
      <c r="D48" s="1">
        <f>AVERAGE(C46:C48)</f>
        <v>35.730017344156899</v>
      </c>
      <c r="E48" t="s">
        <v>31</v>
      </c>
      <c r="F48" t="s">
        <v>9</v>
      </c>
      <c r="G48" s="1">
        <v>30.962858200073242</v>
      </c>
      <c r="H48" s="1">
        <f>AVERAGE(G46:G48)</f>
        <v>30.760745366414387</v>
      </c>
    </row>
    <row r="49" spans="1:8" x14ac:dyDescent="0.2">
      <c r="A49" t="s">
        <v>20</v>
      </c>
      <c r="B49" t="s">
        <v>10</v>
      </c>
      <c r="C49" s="1">
        <v>32.451026916503906</v>
      </c>
      <c r="E49" t="s">
        <v>31</v>
      </c>
      <c r="F49" t="s">
        <v>10</v>
      </c>
      <c r="G49" s="1">
        <v>27.41718864440918</v>
      </c>
    </row>
    <row r="50" spans="1:8" x14ac:dyDescent="0.2">
      <c r="A50" t="s">
        <v>20</v>
      </c>
      <c r="B50" t="s">
        <v>10</v>
      </c>
      <c r="C50" s="1">
        <v>33.445259094238281</v>
      </c>
      <c r="E50" t="s">
        <v>31</v>
      </c>
      <c r="F50" t="s">
        <v>10</v>
      </c>
      <c r="G50" s="1">
        <v>27.592666625976562</v>
      </c>
    </row>
    <row r="51" spans="1:8" x14ac:dyDescent="0.2">
      <c r="A51" t="s">
        <v>20</v>
      </c>
      <c r="B51" t="s">
        <v>10</v>
      </c>
      <c r="C51" s="1">
        <v>31.957666397094727</v>
      </c>
      <c r="D51" s="1">
        <f>AVERAGE(C49:C51)</f>
        <v>32.61798413594564</v>
      </c>
      <c r="E51" t="s">
        <v>31</v>
      </c>
      <c r="F51" t="s">
        <v>10</v>
      </c>
      <c r="G51" s="1">
        <v>27.800863265991211</v>
      </c>
      <c r="H51" s="1">
        <f>AVERAGE(G49:G51)</f>
        <v>27.603572845458984</v>
      </c>
    </row>
    <row r="52" spans="1:8" x14ac:dyDescent="0.2">
      <c r="A52" t="s">
        <v>20</v>
      </c>
      <c r="B52" t="s">
        <v>11</v>
      </c>
      <c r="C52" s="1">
        <v>28.81873893737793</v>
      </c>
      <c r="E52" t="s">
        <v>31</v>
      </c>
      <c r="F52" t="s">
        <v>11</v>
      </c>
      <c r="G52" s="1">
        <v>27.707622528076172</v>
      </c>
    </row>
    <row r="53" spans="1:8" x14ac:dyDescent="0.2">
      <c r="A53" t="s">
        <v>20</v>
      </c>
      <c r="B53" t="s">
        <v>11</v>
      </c>
      <c r="C53" s="1">
        <v>29.82664680480957</v>
      </c>
      <c r="E53" t="s">
        <v>31</v>
      </c>
      <c r="F53" t="s">
        <v>11</v>
      </c>
      <c r="G53" s="1">
        <v>27.893959045410156</v>
      </c>
    </row>
    <row r="54" spans="1:8" x14ac:dyDescent="0.2">
      <c r="A54" t="s">
        <v>20</v>
      </c>
      <c r="B54" t="s">
        <v>11</v>
      </c>
      <c r="C54" s="1">
        <v>28.769760131835938</v>
      </c>
      <c r="D54" s="1">
        <f>AVERAGE(C52:C54)</f>
        <v>29.138381958007812</v>
      </c>
      <c r="E54" t="s">
        <v>31</v>
      </c>
      <c r="F54" t="s">
        <v>11</v>
      </c>
      <c r="G54" s="1">
        <v>28.105447769165039</v>
      </c>
      <c r="H54" s="1">
        <f>AVERAGE(G52:G54)</f>
        <v>27.902343114217121</v>
      </c>
    </row>
    <row r="55" spans="1:8" x14ac:dyDescent="0.2">
      <c r="A55" t="s">
        <v>20</v>
      </c>
      <c r="B55" t="s">
        <v>12</v>
      </c>
      <c r="C55" s="1">
        <v>31.017086029052734</v>
      </c>
      <c r="E55" t="s">
        <v>31</v>
      </c>
      <c r="F55" t="s">
        <v>12</v>
      </c>
      <c r="G55" s="1">
        <v>26.941448211669922</v>
      </c>
    </row>
    <row r="56" spans="1:8" x14ac:dyDescent="0.2">
      <c r="A56" t="s">
        <v>20</v>
      </c>
      <c r="B56" t="s">
        <v>12</v>
      </c>
      <c r="C56" s="1">
        <v>30.897951126098633</v>
      </c>
      <c r="E56" t="s">
        <v>31</v>
      </c>
      <c r="F56" t="s">
        <v>12</v>
      </c>
      <c r="G56" s="1">
        <v>26.761083602905273</v>
      </c>
    </row>
    <row r="57" spans="1:8" x14ac:dyDescent="0.2">
      <c r="A57" t="s">
        <v>20</v>
      </c>
      <c r="B57" t="s">
        <v>12</v>
      </c>
      <c r="C57" s="1">
        <v>31.354782104492188</v>
      </c>
      <c r="D57" s="1">
        <f>AVERAGE(C55:C57)</f>
        <v>31.089939753214519</v>
      </c>
      <c r="E57" t="s">
        <v>31</v>
      </c>
      <c r="F57" t="s">
        <v>12</v>
      </c>
      <c r="G57" s="1">
        <v>26.644353866577148</v>
      </c>
      <c r="H57" s="1">
        <f>AVERAGE(G55:G57)</f>
        <v>26.782295227050781</v>
      </c>
    </row>
    <row r="58" spans="1:8" x14ac:dyDescent="0.2">
      <c r="A58" t="s">
        <v>20</v>
      </c>
      <c r="B58" t="s">
        <v>13</v>
      </c>
      <c r="C58" s="1">
        <v>32.533531188964844</v>
      </c>
      <c r="E58" t="s">
        <v>31</v>
      </c>
      <c r="F58" t="s">
        <v>13</v>
      </c>
      <c r="G58" s="1">
        <v>29.36846923828125</v>
      </c>
    </row>
    <row r="59" spans="1:8" x14ac:dyDescent="0.2">
      <c r="A59" t="s">
        <v>20</v>
      </c>
      <c r="B59" t="s">
        <v>13</v>
      </c>
      <c r="C59" s="1">
        <v>32.121540069580078</v>
      </c>
      <c r="E59" t="s">
        <v>31</v>
      </c>
      <c r="F59" t="s">
        <v>13</v>
      </c>
      <c r="G59" s="1">
        <v>29.612907409667969</v>
      </c>
    </row>
    <row r="60" spans="1:8" x14ac:dyDescent="0.2">
      <c r="A60" t="s">
        <v>20</v>
      </c>
      <c r="B60" t="s">
        <v>13</v>
      </c>
      <c r="C60" s="1">
        <v>31.727592468261719</v>
      </c>
      <c r="D60" s="1">
        <f>AVERAGE(C58:C60)</f>
        <v>32.127554575602211</v>
      </c>
      <c r="E60" t="s">
        <v>31</v>
      </c>
      <c r="F60" t="s">
        <v>13</v>
      </c>
      <c r="G60" s="1">
        <v>29.54893684387207</v>
      </c>
      <c r="H60" s="1">
        <f>AVERAGE(G58:G60)</f>
        <v>29.510104497273762</v>
      </c>
    </row>
    <row r="61" spans="1:8" x14ac:dyDescent="0.2">
      <c r="A61" t="s">
        <v>20</v>
      </c>
      <c r="B61" t="s">
        <v>14</v>
      </c>
      <c r="C61" s="1">
        <v>38.951744079589844</v>
      </c>
      <c r="E61" t="s">
        <v>31</v>
      </c>
      <c r="F61" t="s">
        <v>14</v>
      </c>
      <c r="G61" s="1">
        <v>29.256536483764648</v>
      </c>
    </row>
    <row r="62" spans="1:8" x14ac:dyDescent="0.2">
      <c r="A62" t="s">
        <v>20</v>
      </c>
      <c r="B62" t="s">
        <v>14</v>
      </c>
      <c r="C62" s="1">
        <v>36.165752410888672</v>
      </c>
      <c r="E62" t="s">
        <v>31</v>
      </c>
      <c r="F62" t="s">
        <v>14</v>
      </c>
      <c r="G62" s="1">
        <v>27.345586776733398</v>
      </c>
    </row>
    <row r="63" spans="1:8" x14ac:dyDescent="0.2">
      <c r="A63" t="s">
        <v>20</v>
      </c>
      <c r="B63" t="s">
        <v>14</v>
      </c>
      <c r="C63" s="1">
        <v>36.650119781494141</v>
      </c>
      <c r="D63" s="1">
        <f>AVERAGE(C61:C63)</f>
        <v>37.255872090657554</v>
      </c>
      <c r="E63" t="s">
        <v>31</v>
      </c>
      <c r="F63" t="s">
        <v>14</v>
      </c>
      <c r="G63" s="1">
        <v>29.319658279418945</v>
      </c>
      <c r="H63" s="1">
        <f>AVERAGE(G61:G63)</f>
        <v>28.640593846638996</v>
      </c>
    </row>
    <row r="64" spans="1:8" x14ac:dyDescent="0.2">
      <c r="A64" t="s">
        <v>20</v>
      </c>
      <c r="B64" t="s">
        <v>15</v>
      </c>
      <c r="C64" s="1">
        <v>29.566993713378906</v>
      </c>
      <c r="E64" t="s">
        <v>31</v>
      </c>
      <c r="F64" t="s">
        <v>15</v>
      </c>
      <c r="G64" s="1">
        <v>26.902463912963867</v>
      </c>
    </row>
    <row r="65" spans="1:8" x14ac:dyDescent="0.2">
      <c r="A65" t="s">
        <v>20</v>
      </c>
      <c r="B65" t="s">
        <v>15</v>
      </c>
      <c r="C65" s="1">
        <v>29.132900238037109</v>
      </c>
      <c r="E65" t="s">
        <v>31</v>
      </c>
      <c r="F65" t="s">
        <v>15</v>
      </c>
      <c r="G65" s="1">
        <v>27.160144805908203</v>
      </c>
    </row>
    <row r="66" spans="1:8" x14ac:dyDescent="0.2">
      <c r="A66" t="s">
        <v>20</v>
      </c>
      <c r="B66" t="s">
        <v>15</v>
      </c>
      <c r="C66" s="1">
        <v>28.472225189208984</v>
      </c>
      <c r="D66" s="1">
        <f>AVERAGE(C64:C66)</f>
        <v>29.057373046875</v>
      </c>
      <c r="E66" t="s">
        <v>31</v>
      </c>
      <c r="F66" t="s">
        <v>15</v>
      </c>
      <c r="G66" s="1">
        <v>26.772024154663086</v>
      </c>
      <c r="H66" s="1">
        <f>AVERAGE(G64:G66)</f>
        <v>26.944877624511719</v>
      </c>
    </row>
    <row r="67" spans="1:8" x14ac:dyDescent="0.2">
      <c r="A67" t="s">
        <v>20</v>
      </c>
      <c r="B67" t="s">
        <v>16</v>
      </c>
      <c r="C67" s="1">
        <v>32.657466888427734</v>
      </c>
      <c r="E67" t="s">
        <v>31</v>
      </c>
      <c r="F67" t="s">
        <v>16</v>
      </c>
      <c r="G67" s="1">
        <v>28.700603485107422</v>
      </c>
    </row>
    <row r="68" spans="1:8" x14ac:dyDescent="0.2">
      <c r="A68" t="s">
        <v>20</v>
      </c>
      <c r="B68" t="s">
        <v>16</v>
      </c>
      <c r="C68" s="1">
        <v>32.805610656738281</v>
      </c>
      <c r="E68" t="s">
        <v>31</v>
      </c>
      <c r="F68" t="s">
        <v>16</v>
      </c>
      <c r="G68" s="1">
        <v>27.969474792480469</v>
      </c>
    </row>
    <row r="69" spans="1:8" x14ac:dyDescent="0.2">
      <c r="A69" t="s">
        <v>20</v>
      </c>
      <c r="B69" t="s">
        <v>16</v>
      </c>
      <c r="C69" s="1">
        <v>34.586437225341797</v>
      </c>
      <c r="D69" s="1">
        <f>AVERAGE(C67:C69)</f>
        <v>33.349838256835938</v>
      </c>
      <c r="E69" t="s">
        <v>31</v>
      </c>
      <c r="F69" t="s">
        <v>16</v>
      </c>
      <c r="G69" s="1">
        <v>28.443294525146484</v>
      </c>
      <c r="H69" s="1">
        <f>AVERAGE(G67:G69)</f>
        <v>28.371124267578125</v>
      </c>
    </row>
    <row r="70" spans="1:8" x14ac:dyDescent="0.2">
      <c r="A70" t="s">
        <v>20</v>
      </c>
      <c r="B70" t="s">
        <v>17</v>
      </c>
      <c r="C70" s="1">
        <v>29.327716827392578</v>
      </c>
      <c r="E70" t="s">
        <v>31</v>
      </c>
      <c r="F70" t="s">
        <v>17</v>
      </c>
      <c r="G70" s="1">
        <v>26.666122436523438</v>
      </c>
    </row>
    <row r="71" spans="1:8" x14ac:dyDescent="0.2">
      <c r="A71" t="s">
        <v>20</v>
      </c>
      <c r="B71" t="s">
        <v>17</v>
      </c>
      <c r="C71" s="1">
        <v>29.525627136230469</v>
      </c>
      <c r="E71" t="s">
        <v>31</v>
      </c>
      <c r="F71" t="s">
        <v>17</v>
      </c>
      <c r="G71" s="1">
        <v>26.521213531494141</v>
      </c>
    </row>
    <row r="72" spans="1:8" x14ac:dyDescent="0.2">
      <c r="A72" t="s">
        <v>20</v>
      </c>
      <c r="B72" t="s">
        <v>17</v>
      </c>
      <c r="C72" s="1">
        <v>29.292573928833008</v>
      </c>
      <c r="D72" s="1">
        <f>AVERAGE(C70:C72)</f>
        <v>29.381972630818684</v>
      </c>
      <c r="E72" t="s">
        <v>31</v>
      </c>
      <c r="F72" t="s">
        <v>17</v>
      </c>
      <c r="G72" s="1">
        <v>26.330060958862305</v>
      </c>
      <c r="H72" s="1">
        <f>AVERAGE(G70:G72)</f>
        <v>26.505798975626629</v>
      </c>
    </row>
    <row r="73" spans="1:8" x14ac:dyDescent="0.2">
      <c r="A73" t="s">
        <v>20</v>
      </c>
      <c r="B73" t="s">
        <v>18</v>
      </c>
      <c r="C73" s="1">
        <v>29.429597854614258</v>
      </c>
      <c r="E73" t="s">
        <v>31</v>
      </c>
      <c r="F73" t="s">
        <v>18</v>
      </c>
      <c r="G73" s="1">
        <v>27.671157836914062</v>
      </c>
    </row>
    <row r="74" spans="1:8" x14ac:dyDescent="0.2">
      <c r="A74" t="s">
        <v>20</v>
      </c>
      <c r="B74" t="s">
        <v>18</v>
      </c>
      <c r="C74" s="1">
        <v>29.861495971679688</v>
      </c>
      <c r="E74" t="s">
        <v>31</v>
      </c>
      <c r="F74" t="s">
        <v>18</v>
      </c>
      <c r="G74" s="1">
        <v>27.568330764770508</v>
      </c>
    </row>
    <row r="75" spans="1:8" x14ac:dyDescent="0.2">
      <c r="A75" t="s">
        <v>20</v>
      </c>
      <c r="B75" t="s">
        <v>18</v>
      </c>
      <c r="C75" s="1">
        <v>29.789127349853516</v>
      </c>
      <c r="D75" s="1">
        <f>AVERAGE(C73:C75)</f>
        <v>29.69340705871582</v>
      </c>
      <c r="E75" t="s">
        <v>31</v>
      </c>
      <c r="F75" t="s">
        <v>18</v>
      </c>
      <c r="G75" s="1">
        <v>27.529415130615234</v>
      </c>
      <c r="H75" s="1">
        <f>AVERAGE(G73:G75)</f>
        <v>27.589634577433269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C56E8-86A7-7B4C-B104-1E007EF59209}">
  <dimension ref="A1:V37"/>
  <sheetViews>
    <sheetView topLeftCell="A3" workbookViewId="0">
      <selection activeCell="A11" sqref="A11:E13"/>
    </sheetView>
  </sheetViews>
  <sheetFormatPr baseColWidth="10" defaultRowHeight="16" x14ac:dyDescent="0.2"/>
  <sheetData>
    <row r="1" spans="1:21" x14ac:dyDescent="0.2">
      <c r="A1" t="s">
        <v>0</v>
      </c>
      <c r="B1" t="s">
        <v>1</v>
      </c>
      <c r="C1" t="s">
        <v>2</v>
      </c>
      <c r="D1" t="s">
        <v>3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</row>
    <row r="2" spans="1:21" x14ac:dyDescent="0.2">
      <c r="A2" s="3" t="s">
        <v>21</v>
      </c>
      <c r="B2" s="3" t="s">
        <v>7</v>
      </c>
      <c r="C2" s="4">
        <v>32.168060302734375</v>
      </c>
      <c r="E2" t="s">
        <v>31</v>
      </c>
      <c r="F2" t="s">
        <v>7</v>
      </c>
      <c r="G2" s="1">
        <v>30.179088592529297</v>
      </c>
    </row>
    <row r="3" spans="1:21" x14ac:dyDescent="0.2">
      <c r="A3" s="3" t="s">
        <v>21</v>
      </c>
      <c r="B3" s="3" t="s">
        <v>7</v>
      </c>
      <c r="C3" s="4">
        <v>30.836069107055664</v>
      </c>
      <c r="E3" t="s">
        <v>31</v>
      </c>
      <c r="F3" t="s">
        <v>7</v>
      </c>
      <c r="G3" s="1">
        <v>29.638578414916992</v>
      </c>
      <c r="M3" t="s">
        <v>24</v>
      </c>
      <c r="S3" t="s">
        <v>28</v>
      </c>
      <c r="T3" t="s">
        <v>29</v>
      </c>
      <c r="U3" t="s">
        <v>30</v>
      </c>
    </row>
    <row r="4" spans="1:21" x14ac:dyDescent="0.2">
      <c r="A4" s="3" t="s">
        <v>21</v>
      </c>
      <c r="B4" s="3" t="s">
        <v>7</v>
      </c>
      <c r="C4" s="4">
        <v>31.149623870849609</v>
      </c>
      <c r="D4" s="1">
        <f>AVERAGE(C2:C4)</f>
        <v>31.384584426879883</v>
      </c>
      <c r="E4" t="s">
        <v>31</v>
      </c>
      <c r="F4" t="s">
        <v>7</v>
      </c>
      <c r="G4" s="1">
        <v>29.219409942626953</v>
      </c>
      <c r="H4" s="1">
        <f>AVERAGE(G2:G4)</f>
        <v>29.679025650024414</v>
      </c>
      <c r="I4" s="1">
        <f>H4-D4</f>
        <v>-1.7055587768554688</v>
      </c>
      <c r="J4" s="1">
        <f>I4-M18</f>
        <v>-0.7445450888739682</v>
      </c>
      <c r="K4" s="1">
        <f>2^J4</f>
        <v>0.5968560427120877</v>
      </c>
      <c r="L4" s="1"/>
      <c r="M4" s="1">
        <f>J4</f>
        <v>-0.7445450888739682</v>
      </c>
      <c r="N4" s="1">
        <f>J10</f>
        <v>-0.80841138627794074</v>
      </c>
      <c r="O4" s="1">
        <f>J16</f>
        <v>1.957450124952528</v>
      </c>
      <c r="P4" s="1">
        <f>J22</f>
        <v>-5.4562992519803899E-2</v>
      </c>
      <c r="Q4" s="1">
        <f>J28</f>
        <v>0.10993883344862176</v>
      </c>
      <c r="R4" s="1">
        <f>J34</f>
        <v>-0.45986949072943695</v>
      </c>
      <c r="S4" s="1">
        <f>AVERAGE(M4:R4)</f>
        <v>0</v>
      </c>
      <c r="T4">
        <f>STDEV(M4:R4)</f>
        <v>1.0262583462523795</v>
      </c>
      <c r="U4">
        <f>T4/SQRT(6)</f>
        <v>0.41896821543180518</v>
      </c>
    </row>
    <row r="5" spans="1:21" x14ac:dyDescent="0.2">
      <c r="A5" t="s">
        <v>21</v>
      </c>
      <c r="B5" t="s">
        <v>8</v>
      </c>
      <c r="C5" s="1">
        <v>28.150394439697266</v>
      </c>
      <c r="E5" t="s">
        <v>31</v>
      </c>
      <c r="F5" t="s">
        <v>8</v>
      </c>
      <c r="G5" s="1">
        <v>27.809076309204102</v>
      </c>
      <c r="S5" s="1"/>
    </row>
    <row r="6" spans="1:21" x14ac:dyDescent="0.2">
      <c r="A6" t="s">
        <v>21</v>
      </c>
      <c r="B6" t="s">
        <v>8</v>
      </c>
      <c r="C6" s="1">
        <v>28.144800186157227</v>
      </c>
      <c r="E6" t="s">
        <v>31</v>
      </c>
      <c r="F6" t="s">
        <v>8</v>
      </c>
      <c r="G6" s="1">
        <v>27.698328018188477</v>
      </c>
      <c r="M6" t="s">
        <v>27</v>
      </c>
      <c r="S6" s="1"/>
    </row>
    <row r="7" spans="1:21" x14ac:dyDescent="0.2">
      <c r="A7" t="s">
        <v>21</v>
      </c>
      <c r="B7" t="s">
        <v>8</v>
      </c>
      <c r="C7" s="1">
        <v>28.271713256835938</v>
      </c>
      <c r="D7" s="1">
        <f>AVERAGE(C5:C7)</f>
        <v>28.188969294230144</v>
      </c>
      <c r="E7" t="s">
        <v>31</v>
      </c>
      <c r="F7" t="s">
        <v>8</v>
      </c>
      <c r="G7" s="1">
        <v>27.652956008911133</v>
      </c>
      <c r="H7" s="1">
        <f>AVERAGE(G5:G7)</f>
        <v>27.720120112101238</v>
      </c>
      <c r="I7" s="1">
        <f>H7-D7</f>
        <v>-0.46884918212890625</v>
      </c>
      <c r="J7" s="1">
        <f>I7-M18</f>
        <v>0.4921645058525943</v>
      </c>
      <c r="K7" s="1">
        <f>2^J7</f>
        <v>1.4065535755275005</v>
      </c>
      <c r="L7" s="1"/>
      <c r="M7" s="1">
        <f>J7</f>
        <v>0.4921645058525943</v>
      </c>
      <c r="N7" s="1">
        <f>J13</f>
        <v>1.1665718290540905</v>
      </c>
      <c r="O7" s="1">
        <f>J19</f>
        <v>1.5545322630140515</v>
      </c>
      <c r="P7" s="1">
        <f>J25</f>
        <v>-0.70021894243028449</v>
      </c>
      <c r="Q7" s="1">
        <f>J31</f>
        <v>-0.32331985897487847</v>
      </c>
      <c r="S7" s="1">
        <f t="shared" ref="S7" si="0">AVERAGE(M7:R7)</f>
        <v>0.43794595930311464</v>
      </c>
      <c r="T7">
        <f t="shared" ref="T7" si="1">STDEV(M7:R7)</f>
        <v>0.95597401535180559</v>
      </c>
      <c r="U7">
        <f>T7/SQRT(5)</f>
        <v>0.42752457661001297</v>
      </c>
    </row>
    <row r="8" spans="1:21" x14ac:dyDescent="0.2">
      <c r="A8" t="s">
        <v>21</v>
      </c>
      <c r="B8" t="s">
        <v>9</v>
      </c>
      <c r="C8" s="1">
        <v>32.445144653320312</v>
      </c>
      <c r="E8" t="s">
        <v>31</v>
      </c>
      <c r="F8" t="s">
        <v>9</v>
      </c>
      <c r="G8" s="1">
        <v>30.917139053344727</v>
      </c>
      <c r="J8" s="1"/>
    </row>
    <row r="9" spans="1:21" x14ac:dyDescent="0.2">
      <c r="A9" t="s">
        <v>21</v>
      </c>
      <c r="B9" t="s">
        <v>9</v>
      </c>
      <c r="C9" s="1">
        <v>32.245517730712891</v>
      </c>
      <c r="E9" t="s">
        <v>31</v>
      </c>
      <c r="F9" t="s">
        <v>9</v>
      </c>
      <c r="G9" s="1">
        <v>30.402238845825195</v>
      </c>
    </row>
    <row r="10" spans="1:21" x14ac:dyDescent="0.2">
      <c r="A10" t="s">
        <v>21</v>
      </c>
      <c r="B10" t="s">
        <v>9</v>
      </c>
      <c r="C10" s="1">
        <v>32.899848937988281</v>
      </c>
      <c r="D10" s="1">
        <f>AVERAGE(C8:C10)</f>
        <v>32.530170440673828</v>
      </c>
      <c r="E10" t="s">
        <v>31</v>
      </c>
      <c r="F10" t="s">
        <v>9</v>
      </c>
      <c r="G10" s="1">
        <v>30.962858200073242</v>
      </c>
      <c r="H10" s="1">
        <f>AVERAGE(G8:G10)</f>
        <v>30.760745366414387</v>
      </c>
      <c r="I10" s="1">
        <f>H10-D10</f>
        <v>-1.7694250742594413</v>
      </c>
      <c r="J10" s="1">
        <f>I10-M18</f>
        <v>-0.80841138627794074</v>
      </c>
      <c r="K10" s="1">
        <f>2^J10</f>
        <v>0.57101027591981723</v>
      </c>
      <c r="L10" s="1"/>
    </row>
    <row r="11" spans="1:21" x14ac:dyDescent="0.2">
      <c r="A11" t="s">
        <v>21</v>
      </c>
      <c r="B11" t="s">
        <v>10</v>
      </c>
      <c r="C11" s="1">
        <v>27.603363037109375</v>
      </c>
      <c r="E11" t="s">
        <v>31</v>
      </c>
      <c r="F11" t="s">
        <v>10</v>
      </c>
      <c r="G11" s="1">
        <v>27.41718864440918</v>
      </c>
      <c r="J11" s="1"/>
      <c r="M11" t="s">
        <v>25</v>
      </c>
      <c r="N11" t="s">
        <v>26</v>
      </c>
    </row>
    <row r="12" spans="1:21" x14ac:dyDescent="0.2">
      <c r="A12" t="s">
        <v>21</v>
      </c>
      <c r="B12" t="s">
        <v>10</v>
      </c>
      <c r="C12" s="1">
        <v>27.025114059448242</v>
      </c>
      <c r="E12" t="s">
        <v>31</v>
      </c>
      <c r="F12" t="s">
        <v>10</v>
      </c>
      <c r="G12" s="1">
        <v>27.592666625976562</v>
      </c>
      <c r="J12" s="1"/>
      <c r="M12" s="1">
        <f>I4</f>
        <v>-1.7055587768554688</v>
      </c>
      <c r="N12" s="1">
        <f>I7</f>
        <v>-0.46884918212890625</v>
      </c>
    </row>
    <row r="13" spans="1:21" x14ac:dyDescent="0.2">
      <c r="A13" t="s">
        <v>21</v>
      </c>
      <c r="B13" t="s">
        <v>10</v>
      </c>
      <c r="C13" s="1">
        <v>27.565567016601562</v>
      </c>
      <c r="D13" s="1">
        <f>AVERAGE(C11:C13)</f>
        <v>27.398014704386394</v>
      </c>
      <c r="E13" t="s">
        <v>31</v>
      </c>
      <c r="F13" t="s">
        <v>10</v>
      </c>
      <c r="G13" s="1">
        <v>27.800863265991211</v>
      </c>
      <c r="H13" s="1">
        <f>AVERAGE(G11:G13)</f>
        <v>27.603572845458984</v>
      </c>
      <c r="I13" s="1">
        <f>H13-D13</f>
        <v>0.20555814107258996</v>
      </c>
      <c r="J13" s="1">
        <f>I13-M18</f>
        <v>1.1665718290540905</v>
      </c>
      <c r="K13" s="1">
        <f>2^J13</f>
        <v>2.2447765281873666</v>
      </c>
      <c r="L13" s="1"/>
      <c r="M13" s="1">
        <f>I10</f>
        <v>-1.7694250742594413</v>
      </c>
      <c r="N13" s="1">
        <f>I13</f>
        <v>0.20555814107258996</v>
      </c>
    </row>
    <row r="14" spans="1:21" x14ac:dyDescent="0.2">
      <c r="A14" t="s">
        <v>21</v>
      </c>
      <c r="B14" t="s">
        <v>11</v>
      </c>
      <c r="C14" s="1">
        <v>27.208105087280273</v>
      </c>
      <c r="E14" t="s">
        <v>31</v>
      </c>
      <c r="F14" t="s">
        <v>11</v>
      </c>
      <c r="G14" s="1">
        <v>27.707622528076172</v>
      </c>
      <c r="M14" s="1">
        <f>I16</f>
        <v>0.99643643697102746</v>
      </c>
      <c r="N14" s="1">
        <f>I19</f>
        <v>0.5935185750325509</v>
      </c>
    </row>
    <row r="15" spans="1:21" x14ac:dyDescent="0.2">
      <c r="A15" t="s">
        <v>21</v>
      </c>
      <c r="B15" t="s">
        <v>11</v>
      </c>
      <c r="C15" s="1">
        <v>26.861095428466797</v>
      </c>
      <c r="E15" t="s">
        <v>31</v>
      </c>
      <c r="F15" t="s">
        <v>11</v>
      </c>
      <c r="G15" s="1">
        <v>27.893959045410156</v>
      </c>
      <c r="J15" s="1"/>
      <c r="M15" s="1">
        <f>I22</f>
        <v>-1.0155766805013045</v>
      </c>
      <c r="N15" s="1">
        <f>I25</f>
        <v>-1.661232630411785</v>
      </c>
    </row>
    <row r="16" spans="1:21" x14ac:dyDescent="0.2">
      <c r="A16" t="s">
        <v>21</v>
      </c>
      <c r="B16" t="s">
        <v>11</v>
      </c>
      <c r="C16" s="1">
        <v>26.648519515991211</v>
      </c>
      <c r="D16" s="1">
        <f>AVERAGE(C14:C16)</f>
        <v>26.905906677246094</v>
      </c>
      <c r="E16" t="s">
        <v>31</v>
      </c>
      <c r="F16" t="s">
        <v>11</v>
      </c>
      <c r="G16" s="1">
        <v>28.105447769165039</v>
      </c>
      <c r="H16" s="1">
        <f>AVERAGE(G14:G16)</f>
        <v>27.902343114217121</v>
      </c>
      <c r="I16" s="1">
        <f>H16-D16</f>
        <v>0.99643643697102746</v>
      </c>
      <c r="J16" s="1">
        <f>I16-M18</f>
        <v>1.957450124952528</v>
      </c>
      <c r="K16" s="1">
        <f>2^J16</f>
        <v>3.8837494309236202</v>
      </c>
      <c r="L16" s="1"/>
      <c r="M16" s="1">
        <f>I28</f>
        <v>-0.85107485453287879</v>
      </c>
      <c r="N16" s="1">
        <f>I31</f>
        <v>-1.284333546956379</v>
      </c>
    </row>
    <row r="17" spans="1:22" x14ac:dyDescent="0.2">
      <c r="A17" s="19" t="s">
        <v>21</v>
      </c>
      <c r="B17" s="19" t="s">
        <v>12</v>
      </c>
      <c r="C17" s="20">
        <v>26.2554931640625</v>
      </c>
      <c r="D17" s="19"/>
      <c r="E17" s="19" t="s">
        <v>31</v>
      </c>
      <c r="F17" s="19" t="s">
        <v>12</v>
      </c>
      <c r="G17" s="20">
        <v>26.941448211669922</v>
      </c>
      <c r="M17" s="1">
        <f>I34</f>
        <v>-1.4208831787109375</v>
      </c>
    </row>
    <row r="18" spans="1:22" x14ac:dyDescent="0.2">
      <c r="A18" s="19" t="s">
        <v>21</v>
      </c>
      <c r="B18" s="19" t="s">
        <v>12</v>
      </c>
      <c r="C18" s="20">
        <v>26.161783218383789</v>
      </c>
      <c r="D18" s="19"/>
      <c r="E18" s="19" t="s">
        <v>31</v>
      </c>
      <c r="F18" s="19" t="s">
        <v>12</v>
      </c>
      <c r="G18" s="20">
        <v>26.761083602905273</v>
      </c>
      <c r="M18" s="5">
        <f>AVERAGE(M12:M17)</f>
        <v>-0.96101368798150055</v>
      </c>
      <c r="N18" s="5">
        <f>AVERAGE(N12:N17)</f>
        <v>-0.52306772867838591</v>
      </c>
    </row>
    <row r="19" spans="1:22" x14ac:dyDescent="0.2">
      <c r="A19" s="19" t="s">
        <v>21</v>
      </c>
      <c r="B19" s="19" t="s">
        <v>12</v>
      </c>
      <c r="C19" s="20">
        <v>26.149053573608398</v>
      </c>
      <c r="D19" s="20">
        <f>AVERAGE(C17:C19)</f>
        <v>26.18877665201823</v>
      </c>
      <c r="E19" s="19" t="s">
        <v>31</v>
      </c>
      <c r="F19" s="19" t="s">
        <v>12</v>
      </c>
      <c r="G19" s="20">
        <v>26.644353866577148</v>
      </c>
      <c r="H19" s="1">
        <f>AVERAGE(G17:G19)</f>
        <v>26.782295227050781</v>
      </c>
      <c r="I19" s="1">
        <f>H19-D19</f>
        <v>0.5935185750325509</v>
      </c>
      <c r="J19" s="1">
        <f>I19-M18</f>
        <v>1.5545322630140515</v>
      </c>
      <c r="K19" s="1">
        <f>2^J19</f>
        <v>2.937384780958896</v>
      </c>
      <c r="L19" s="1"/>
    </row>
    <row r="20" spans="1:22" x14ac:dyDescent="0.2">
      <c r="A20" t="s">
        <v>21</v>
      </c>
      <c r="B20" t="s">
        <v>13</v>
      </c>
      <c r="C20" s="1">
        <v>30.394081115722656</v>
      </c>
      <c r="E20" t="s">
        <v>31</v>
      </c>
      <c r="F20" t="s">
        <v>13</v>
      </c>
      <c r="G20" s="1">
        <v>29.36846923828125</v>
      </c>
      <c r="J20" s="1"/>
    </row>
    <row r="21" spans="1:22" x14ac:dyDescent="0.2">
      <c r="A21" t="s">
        <v>21</v>
      </c>
      <c r="B21" t="s">
        <v>13</v>
      </c>
      <c r="C21" s="1">
        <v>30.776054382324219</v>
      </c>
      <c r="E21" t="s">
        <v>31</v>
      </c>
      <c r="F21" t="s">
        <v>13</v>
      </c>
      <c r="G21" s="1">
        <v>29.612907409667969</v>
      </c>
      <c r="M21" t="s">
        <v>21</v>
      </c>
      <c r="T21" t="s">
        <v>28</v>
      </c>
      <c r="U21" t="s">
        <v>29</v>
      </c>
      <c r="V21" t="s">
        <v>30</v>
      </c>
    </row>
    <row r="22" spans="1:22" x14ac:dyDescent="0.2">
      <c r="A22" t="s">
        <v>21</v>
      </c>
      <c r="B22" t="s">
        <v>13</v>
      </c>
      <c r="C22" s="1">
        <v>30.40690803527832</v>
      </c>
      <c r="D22" s="1">
        <f>AVERAGE(C20:C22)</f>
        <v>30.525681177775066</v>
      </c>
      <c r="E22" t="s">
        <v>31</v>
      </c>
      <c r="F22" t="s">
        <v>13</v>
      </c>
      <c r="G22" s="1">
        <v>29.54893684387207</v>
      </c>
      <c r="H22" s="1">
        <f>AVERAGE(G20:G22)</f>
        <v>29.510104497273762</v>
      </c>
      <c r="I22" s="1">
        <f>H22-D22</f>
        <v>-1.0155766805013045</v>
      </c>
      <c r="J22" s="1">
        <f>I22-M18</f>
        <v>-5.4562992519803899E-2</v>
      </c>
      <c r="K22" s="1">
        <f>2^J22</f>
        <v>0.96288606723426262</v>
      </c>
      <c r="L22" s="1"/>
      <c r="M22" t="s">
        <v>24</v>
      </c>
      <c r="N22" s="1">
        <f>K4</f>
        <v>0.5968560427120877</v>
      </c>
      <c r="O22" s="1">
        <f>K10</f>
        <v>0.57101027591981723</v>
      </c>
      <c r="P22" s="1">
        <f>K16</f>
        <v>3.8837494309236202</v>
      </c>
      <c r="Q22" s="1">
        <f>K22</f>
        <v>0.96288606723426262</v>
      </c>
      <c r="R22" s="1">
        <f>K28</f>
        <v>1.0791824809787323</v>
      </c>
      <c r="T22" s="1">
        <f>AVERAGE(N22:R22)</f>
        <v>1.4187368595537042</v>
      </c>
      <c r="U22">
        <f>STDEV(N22:R22)</f>
        <v>1.3958431623548586</v>
      </c>
      <c r="V22">
        <f>U22/SQRT(5)</f>
        <v>0.62424003939074779</v>
      </c>
    </row>
    <row r="23" spans="1:22" x14ac:dyDescent="0.2">
      <c r="A23" t="s">
        <v>21</v>
      </c>
      <c r="B23" t="s">
        <v>14</v>
      </c>
      <c r="C23" s="1">
        <v>29.888490676879883</v>
      </c>
      <c r="E23" t="s">
        <v>31</v>
      </c>
      <c r="F23" t="s">
        <v>14</v>
      </c>
      <c r="G23" s="1">
        <v>29.256536483764648</v>
      </c>
      <c r="J23" s="1"/>
      <c r="M23" t="s">
        <v>27</v>
      </c>
      <c r="N23" s="1">
        <f>K7</f>
        <v>1.4065535755275005</v>
      </c>
      <c r="O23" s="1">
        <f>K13</f>
        <v>2.2447765281873666</v>
      </c>
      <c r="P23" s="1">
        <f>K19</f>
        <v>2.937384780958896</v>
      </c>
      <c r="Q23" s="1">
        <f>K25</f>
        <v>0.61547879493611057</v>
      </c>
      <c r="R23" s="1">
        <f>K31</f>
        <v>0.79922861425410419</v>
      </c>
      <c r="T23" s="1">
        <f>AVERAGE(N23:R23)</f>
        <v>1.6006844587727955</v>
      </c>
      <c r="U23">
        <f>STDEV(N23:R23)</f>
        <v>0.98136012959232077</v>
      </c>
      <c r="V23">
        <f>U23/SQRT(5)</f>
        <v>0.43887759203528642</v>
      </c>
    </row>
    <row r="24" spans="1:22" x14ac:dyDescent="0.2">
      <c r="A24" t="s">
        <v>21</v>
      </c>
      <c r="B24" t="s">
        <v>14</v>
      </c>
      <c r="C24" s="1">
        <v>30.59837532043457</v>
      </c>
      <c r="E24" t="s">
        <v>31</v>
      </c>
      <c r="F24" t="s">
        <v>14</v>
      </c>
      <c r="G24" s="1">
        <v>27.345586776733398</v>
      </c>
      <c r="J24" s="1"/>
    </row>
    <row r="25" spans="1:22" x14ac:dyDescent="0.2">
      <c r="A25" t="s">
        <v>21</v>
      </c>
      <c r="B25" t="s">
        <v>14</v>
      </c>
      <c r="C25" s="1">
        <v>30.418613433837891</v>
      </c>
      <c r="D25" s="1">
        <f>AVERAGE(C23:C25)</f>
        <v>30.301826477050781</v>
      </c>
      <c r="E25" t="s">
        <v>31</v>
      </c>
      <c r="F25" t="s">
        <v>14</v>
      </c>
      <c r="G25" s="1">
        <v>29.319658279418945</v>
      </c>
      <c r="H25" s="1">
        <f>AVERAGE(G23:G25)</f>
        <v>28.640593846638996</v>
      </c>
      <c r="I25" s="1">
        <f>H25-D25</f>
        <v>-1.661232630411785</v>
      </c>
      <c r="J25" s="1">
        <f>I25-M18</f>
        <v>-0.70021894243028449</v>
      </c>
      <c r="K25" s="1">
        <f>2^J25</f>
        <v>0.61547879493611057</v>
      </c>
      <c r="L25" s="1"/>
    </row>
    <row r="26" spans="1:22" x14ac:dyDescent="0.2">
      <c r="A26" t="s">
        <v>21</v>
      </c>
      <c r="B26" t="s">
        <v>15</v>
      </c>
      <c r="C26" s="1">
        <v>28.128755569458008</v>
      </c>
      <c r="E26" t="s">
        <v>31</v>
      </c>
      <c r="F26" t="s">
        <v>15</v>
      </c>
      <c r="G26" s="1">
        <v>26.902463912963867</v>
      </c>
    </row>
    <row r="27" spans="1:22" x14ac:dyDescent="0.2">
      <c r="A27" t="s">
        <v>21</v>
      </c>
      <c r="B27" t="s">
        <v>15</v>
      </c>
      <c r="C27" s="1">
        <v>28.394723892211914</v>
      </c>
      <c r="E27" t="s">
        <v>31</v>
      </c>
      <c r="F27" t="s">
        <v>15</v>
      </c>
      <c r="G27" s="1">
        <v>27.160144805908203</v>
      </c>
      <c r="J27" s="1"/>
    </row>
    <row r="28" spans="1:22" x14ac:dyDescent="0.2">
      <c r="A28" s="3" t="s">
        <v>21</v>
      </c>
      <c r="B28" s="3" t="s">
        <v>15</v>
      </c>
      <c r="C28" s="4">
        <v>26.864377975463867</v>
      </c>
      <c r="D28" s="1">
        <f>AVERAGE(C26:C28)</f>
        <v>27.795952479044598</v>
      </c>
      <c r="E28" t="s">
        <v>31</v>
      </c>
      <c r="F28" t="s">
        <v>15</v>
      </c>
      <c r="G28" s="1">
        <v>26.772024154663086</v>
      </c>
      <c r="H28" s="1">
        <f>AVERAGE(G26:G28)</f>
        <v>26.944877624511719</v>
      </c>
      <c r="I28" s="1">
        <f>H28-D28</f>
        <v>-0.85107485453287879</v>
      </c>
      <c r="J28" s="1">
        <f>I28-M18</f>
        <v>0.10993883344862176</v>
      </c>
      <c r="K28" s="1">
        <f>2^J28</f>
        <v>1.0791824809787323</v>
      </c>
      <c r="L28" s="1"/>
    </row>
    <row r="29" spans="1:22" x14ac:dyDescent="0.2">
      <c r="A29" t="s">
        <v>21</v>
      </c>
      <c r="B29" t="s">
        <v>16</v>
      </c>
      <c r="C29" s="1">
        <v>30.079870223999023</v>
      </c>
      <c r="E29" t="s">
        <v>31</v>
      </c>
      <c r="F29" t="s">
        <v>16</v>
      </c>
      <c r="G29" s="1">
        <v>28.700603485107422</v>
      </c>
    </row>
    <row r="30" spans="1:22" x14ac:dyDescent="0.2">
      <c r="A30" t="s">
        <v>21</v>
      </c>
      <c r="B30" t="s">
        <v>16</v>
      </c>
      <c r="C30" s="1">
        <v>29.392854690551758</v>
      </c>
      <c r="E30" t="s">
        <v>31</v>
      </c>
      <c r="F30" t="s">
        <v>16</v>
      </c>
      <c r="G30" s="1">
        <v>27.969474792480469</v>
      </c>
    </row>
    <row r="31" spans="1:22" x14ac:dyDescent="0.2">
      <c r="A31" t="s">
        <v>21</v>
      </c>
      <c r="B31" t="s">
        <v>16</v>
      </c>
      <c r="C31" s="1">
        <v>29.493648529052734</v>
      </c>
      <c r="D31" s="1">
        <f>AVERAGE(C29:C31)</f>
        <v>29.655457814534504</v>
      </c>
      <c r="E31" t="s">
        <v>31</v>
      </c>
      <c r="F31" t="s">
        <v>16</v>
      </c>
      <c r="G31" s="1">
        <v>28.443294525146484</v>
      </c>
      <c r="H31" s="1">
        <f>AVERAGE(G29:G31)</f>
        <v>28.371124267578125</v>
      </c>
      <c r="I31" s="1">
        <f>H31-D31</f>
        <v>-1.284333546956379</v>
      </c>
      <c r="J31" s="1">
        <f>I31-M18</f>
        <v>-0.32331985897487847</v>
      </c>
      <c r="K31" s="1">
        <f>2^J31</f>
        <v>0.79922861425410419</v>
      </c>
      <c r="L31" s="1"/>
    </row>
    <row r="32" spans="1:22" x14ac:dyDescent="0.2">
      <c r="A32" t="s">
        <v>21</v>
      </c>
      <c r="B32" t="s">
        <v>17</v>
      </c>
      <c r="C32" s="1">
        <v>28.114557266235352</v>
      </c>
      <c r="E32" t="s">
        <v>31</v>
      </c>
      <c r="F32" t="s">
        <v>17</v>
      </c>
      <c r="G32" s="1">
        <v>26.666122436523438</v>
      </c>
      <c r="J32" s="1"/>
    </row>
    <row r="33" spans="1:12" x14ac:dyDescent="0.2">
      <c r="A33" t="s">
        <v>21</v>
      </c>
      <c r="B33" t="s">
        <v>17</v>
      </c>
      <c r="C33" s="1">
        <v>27.984394073486328</v>
      </c>
      <c r="E33" t="s">
        <v>31</v>
      </c>
      <c r="F33" t="s">
        <v>17</v>
      </c>
      <c r="G33" s="1">
        <v>26.521213531494141</v>
      </c>
    </row>
    <row r="34" spans="1:12" x14ac:dyDescent="0.2">
      <c r="A34" t="s">
        <v>21</v>
      </c>
      <c r="B34" t="s">
        <v>17</v>
      </c>
      <c r="C34" s="1">
        <v>27.681095123291016</v>
      </c>
      <c r="D34" s="1">
        <f>AVERAGE(C32:C34)</f>
        <v>27.926682154337566</v>
      </c>
      <c r="E34" t="s">
        <v>31</v>
      </c>
      <c r="F34" t="s">
        <v>17</v>
      </c>
      <c r="G34" s="1">
        <v>26.330060958862305</v>
      </c>
      <c r="H34" s="1">
        <f>AVERAGE(G32:G34)</f>
        <v>26.505798975626629</v>
      </c>
      <c r="I34" s="1">
        <f>H34-D34</f>
        <v>-1.4208831787109375</v>
      </c>
      <c r="J34" s="1">
        <f>I34-M18</f>
        <v>-0.45986949072943695</v>
      </c>
      <c r="K34" s="1">
        <f>2^J34</f>
        <v>0.72705202636242128</v>
      </c>
      <c r="L34" s="1"/>
    </row>
    <row r="35" spans="1:12" x14ac:dyDescent="0.2">
      <c r="E35" t="s">
        <v>31</v>
      </c>
      <c r="F35" t="s">
        <v>18</v>
      </c>
      <c r="G35" s="1">
        <v>27.671157836914062</v>
      </c>
      <c r="J35" s="1"/>
    </row>
    <row r="36" spans="1:12" x14ac:dyDescent="0.2">
      <c r="E36" t="s">
        <v>31</v>
      </c>
      <c r="F36" t="s">
        <v>18</v>
      </c>
      <c r="G36" s="1">
        <v>27.568330764770508</v>
      </c>
      <c r="J36" s="1"/>
    </row>
    <row r="37" spans="1:12" x14ac:dyDescent="0.2">
      <c r="E37" t="s">
        <v>31</v>
      </c>
      <c r="F37" t="s">
        <v>18</v>
      </c>
      <c r="G37" s="1">
        <v>27.529415130615234</v>
      </c>
      <c r="H37" s="1">
        <f>AVERAGE(G35:G37)</f>
        <v>27.589634577433269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18784-6036-3745-A253-963C66A52172}">
  <dimension ref="A1:V46"/>
  <sheetViews>
    <sheetView workbookViewId="0">
      <selection activeCell="U4" sqref="U4"/>
    </sheetView>
  </sheetViews>
  <sheetFormatPr baseColWidth="10" defaultRowHeight="16" x14ac:dyDescent="0.2"/>
  <cols>
    <col min="19" max="19" width="10.83203125" style="6"/>
  </cols>
  <sheetData>
    <row r="1" spans="1:21" x14ac:dyDescent="0.2">
      <c r="A1" t="s">
        <v>0</v>
      </c>
      <c r="B1" t="s">
        <v>1</v>
      </c>
      <c r="C1" t="s">
        <v>2</v>
      </c>
      <c r="D1" t="s">
        <v>3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</row>
    <row r="2" spans="1:21" x14ac:dyDescent="0.2">
      <c r="A2" s="3" t="s">
        <v>22</v>
      </c>
      <c r="B2" s="3" t="s">
        <v>7</v>
      </c>
      <c r="C2" s="4">
        <v>31.404457092285156</v>
      </c>
      <c r="E2" t="s">
        <v>31</v>
      </c>
      <c r="F2" t="s">
        <v>7</v>
      </c>
      <c r="G2" s="1">
        <v>30.179088592529297</v>
      </c>
    </row>
    <row r="3" spans="1:21" x14ac:dyDescent="0.2">
      <c r="A3" s="3" t="s">
        <v>22</v>
      </c>
      <c r="B3" s="3" t="s">
        <v>7</v>
      </c>
      <c r="C3" s="4">
        <v>32.187587738037109</v>
      </c>
      <c r="E3" t="s">
        <v>31</v>
      </c>
      <c r="F3" t="s">
        <v>7</v>
      </c>
      <c r="G3" s="1">
        <v>29.638578414916992</v>
      </c>
      <c r="M3" t="s">
        <v>24</v>
      </c>
      <c r="S3" s="6" t="s">
        <v>28</v>
      </c>
      <c r="T3" t="s">
        <v>29</v>
      </c>
      <c r="U3" t="s">
        <v>33</v>
      </c>
    </row>
    <row r="4" spans="1:21" x14ac:dyDescent="0.2">
      <c r="A4" s="3" t="s">
        <v>22</v>
      </c>
      <c r="B4" s="3" t="s">
        <v>7</v>
      </c>
      <c r="C4" s="4">
        <v>30.59034538269043</v>
      </c>
      <c r="D4" s="1">
        <f>AVERAGE(C2:C4)</f>
        <v>31.394130071004231</v>
      </c>
      <c r="E4" t="s">
        <v>31</v>
      </c>
      <c r="F4" t="s">
        <v>7</v>
      </c>
      <c r="G4" s="1">
        <v>29.219409942626953</v>
      </c>
      <c r="H4" s="1">
        <f>AVERAGE(G2:G4)</f>
        <v>29.679025650024414</v>
      </c>
      <c r="I4" s="1">
        <f>H4-D4</f>
        <v>-1.7151044209798165</v>
      </c>
      <c r="J4" s="1">
        <f>I4-M18</f>
        <v>-0.19092729356553662</v>
      </c>
      <c r="K4" s="1">
        <f>2^J4</f>
        <v>0.87604246321846291</v>
      </c>
      <c r="M4" s="1">
        <f>J4</f>
        <v>-0.19092729356553662</v>
      </c>
      <c r="N4" s="1">
        <f>J10</f>
        <v>-0.86724196539984888</v>
      </c>
      <c r="O4" s="1">
        <f>J16</f>
        <v>1.1924389733208542</v>
      </c>
      <c r="P4" s="1">
        <f>J22</f>
        <v>-0.49921777513292298</v>
      </c>
      <c r="Q4" s="1">
        <f>J28</f>
        <v>1.3638670179579009</v>
      </c>
      <c r="R4" s="1">
        <f>J34</f>
        <v>-0.99891895718044665</v>
      </c>
      <c r="S4" s="6">
        <f>AVERAGE(M4:R4)</f>
        <v>0</v>
      </c>
      <c r="T4">
        <f>STDEV(M4:R4)</f>
        <v>1.0312771960796825</v>
      </c>
      <c r="U4">
        <f>T4/SQRT(6)</f>
        <v>0.42101715229389647</v>
      </c>
    </row>
    <row r="5" spans="1:21" x14ac:dyDescent="0.2">
      <c r="A5" s="3" t="s">
        <v>22</v>
      </c>
      <c r="B5" s="3" t="s">
        <v>8</v>
      </c>
      <c r="C5" s="4">
        <v>35.191799163818359</v>
      </c>
      <c r="E5" t="s">
        <v>31</v>
      </c>
      <c r="F5" t="s">
        <v>8</v>
      </c>
      <c r="G5" s="1">
        <v>27.809076309204102</v>
      </c>
    </row>
    <row r="6" spans="1:21" x14ac:dyDescent="0.2">
      <c r="A6" s="3" t="s">
        <v>22</v>
      </c>
      <c r="B6" s="3" t="s">
        <v>8</v>
      </c>
      <c r="C6" s="4">
        <v>28.960269927978516</v>
      </c>
      <c r="E6" t="s">
        <v>31</v>
      </c>
      <c r="F6" t="s">
        <v>8</v>
      </c>
      <c r="G6" s="1">
        <v>27.698328018188477</v>
      </c>
      <c r="M6" t="s">
        <v>27</v>
      </c>
    </row>
    <row r="7" spans="1:21" x14ac:dyDescent="0.2">
      <c r="A7" s="3" t="s">
        <v>22</v>
      </c>
      <c r="B7" s="3" t="s">
        <v>8</v>
      </c>
      <c r="C7" s="4">
        <v>29.669113159179688</v>
      </c>
      <c r="D7" s="1">
        <f>AVERAGE(C5:C7)</f>
        <v>31.273727416992188</v>
      </c>
      <c r="E7" t="s">
        <v>31</v>
      </c>
      <c r="F7" t="s">
        <v>8</v>
      </c>
      <c r="G7" s="1">
        <v>27.652956008911133</v>
      </c>
      <c r="H7" s="1">
        <f>AVERAGE(G5:G7)</f>
        <v>27.720120112101238</v>
      </c>
      <c r="I7" s="1">
        <f>H7-D7</f>
        <v>-3.5536073048909493</v>
      </c>
      <c r="J7" s="1">
        <f>I7-M18</f>
        <v>-2.0294301774766694</v>
      </c>
      <c r="K7" s="1">
        <f>2^J7</f>
        <v>0.24495180412128303</v>
      </c>
      <c r="M7" s="1">
        <f>J7</f>
        <v>-2.0294301774766694</v>
      </c>
      <c r="N7" s="1">
        <f>J13</f>
        <v>-0.57592307196723169</v>
      </c>
      <c r="O7" s="1">
        <f>J19</f>
        <v>-0.5255099402533645</v>
      </c>
      <c r="P7" s="1">
        <f>J25</f>
        <v>-1.0905975765652123</v>
      </c>
      <c r="Q7" s="1">
        <f>J31</f>
        <v>-0.93000454372829822</v>
      </c>
      <c r="R7" s="1">
        <f>J37</f>
        <v>0.7571209801567953</v>
      </c>
      <c r="S7" s="6">
        <f t="shared" ref="S7" si="0">AVERAGE(M7:R7)</f>
        <v>-0.73239072163899677</v>
      </c>
      <c r="T7">
        <f t="shared" ref="T7" si="1">STDEV(M7:R7)</f>
        <v>0.90946155679981233</v>
      </c>
      <c r="U7">
        <f t="shared" ref="U7" si="2">T7/SQRT(6)</f>
        <v>0.37128612580612685</v>
      </c>
    </row>
    <row r="8" spans="1:21" x14ac:dyDescent="0.2">
      <c r="A8" s="3" t="s">
        <v>22</v>
      </c>
      <c r="B8" s="3" t="s">
        <v>9</v>
      </c>
      <c r="C8" s="4">
        <v>31.455837249755859</v>
      </c>
      <c r="E8" t="s">
        <v>31</v>
      </c>
      <c r="F8" t="s">
        <v>9</v>
      </c>
      <c r="G8" s="1">
        <v>30.917139053344727</v>
      </c>
    </row>
    <row r="9" spans="1:21" x14ac:dyDescent="0.2">
      <c r="A9" s="3" t="s">
        <v>22</v>
      </c>
      <c r="B9" s="3" t="s">
        <v>9</v>
      </c>
      <c r="C9" s="4">
        <v>34.045616149902344</v>
      </c>
      <c r="E9" t="s">
        <v>31</v>
      </c>
      <c r="F9" t="s">
        <v>9</v>
      </c>
      <c r="G9" s="1">
        <v>30.402238845825195</v>
      </c>
      <c r="R9" s="1"/>
    </row>
    <row r="10" spans="1:21" x14ac:dyDescent="0.2">
      <c r="A10" s="3" t="s">
        <v>22</v>
      </c>
      <c r="B10" s="3" t="s">
        <v>9</v>
      </c>
      <c r="C10" s="4">
        <v>33.955039978027344</v>
      </c>
      <c r="D10" s="1">
        <f>AVERAGE(C8:C10)</f>
        <v>33.152164459228516</v>
      </c>
      <c r="E10" t="s">
        <v>31</v>
      </c>
      <c r="F10" t="s">
        <v>9</v>
      </c>
      <c r="G10" s="1">
        <v>30.962858200073242</v>
      </c>
      <c r="H10" s="1">
        <f>AVERAGE(G8:G10)</f>
        <v>30.760745366414387</v>
      </c>
      <c r="I10" s="1">
        <f>H10-D10</f>
        <v>-2.3914190928141288</v>
      </c>
      <c r="J10" s="1">
        <f>I10-M18</f>
        <v>-0.86724196539984888</v>
      </c>
      <c r="K10" s="1">
        <f>2^J10</f>
        <v>0.54819384480837996</v>
      </c>
    </row>
    <row r="11" spans="1:21" x14ac:dyDescent="0.2">
      <c r="A11" t="s">
        <v>22</v>
      </c>
      <c r="B11" t="s">
        <v>10</v>
      </c>
      <c r="C11" s="1">
        <v>29.109722137451172</v>
      </c>
      <c r="E11" t="s">
        <v>31</v>
      </c>
      <c r="F11" t="s">
        <v>10</v>
      </c>
      <c r="G11" s="1">
        <v>27.41718864440918</v>
      </c>
      <c r="M11" t="s">
        <v>25</v>
      </c>
      <c r="N11" t="s">
        <v>26</v>
      </c>
      <c r="R11" s="1"/>
    </row>
    <row r="12" spans="1:21" x14ac:dyDescent="0.2">
      <c r="A12" t="s">
        <v>22</v>
      </c>
      <c r="B12" t="s">
        <v>10</v>
      </c>
      <c r="C12" s="1">
        <v>29.741899490356445</v>
      </c>
      <c r="E12" t="s">
        <v>31</v>
      </c>
      <c r="F12" t="s">
        <v>10</v>
      </c>
      <c r="G12" s="1">
        <v>27.592666625976562</v>
      </c>
      <c r="M12" s="1">
        <f>I4</f>
        <v>-1.7151044209798165</v>
      </c>
      <c r="N12" s="1">
        <f>I7</f>
        <v>-3.5536073048909493</v>
      </c>
      <c r="R12" s="1"/>
    </row>
    <row r="13" spans="1:21" x14ac:dyDescent="0.2">
      <c r="A13" t="s">
        <v>22</v>
      </c>
      <c r="B13" t="s">
        <v>10</v>
      </c>
      <c r="C13" s="1">
        <v>30.259397506713867</v>
      </c>
      <c r="D13" s="1">
        <f>AVERAGE(C11:C13)</f>
        <v>29.703673044840496</v>
      </c>
      <c r="E13" t="s">
        <v>31</v>
      </c>
      <c r="F13" t="s">
        <v>10</v>
      </c>
      <c r="G13" s="1">
        <v>27.800863265991211</v>
      </c>
      <c r="H13" s="1">
        <f>AVERAGE(G11:G13)</f>
        <v>27.603572845458984</v>
      </c>
      <c r="I13" s="1">
        <f>H13-D13</f>
        <v>-2.1001001993815116</v>
      </c>
      <c r="J13" s="1">
        <f>I13-M18</f>
        <v>-0.57592307196723169</v>
      </c>
      <c r="K13" s="1">
        <f>2^J13</f>
        <v>0.67085688321938419</v>
      </c>
      <c r="M13" s="1">
        <f>I10</f>
        <v>-2.3914190928141288</v>
      </c>
      <c r="N13" s="1">
        <f>I13</f>
        <v>-2.1001001993815116</v>
      </c>
    </row>
    <row r="14" spans="1:21" x14ac:dyDescent="0.2">
      <c r="A14" t="s">
        <v>22</v>
      </c>
      <c r="B14" t="s">
        <v>11</v>
      </c>
      <c r="C14" s="1">
        <v>28.193151473999023</v>
      </c>
      <c r="E14" t="s">
        <v>31</v>
      </c>
      <c r="F14" t="s">
        <v>11</v>
      </c>
      <c r="G14" s="1">
        <v>27.707622528076172</v>
      </c>
      <c r="M14" s="1">
        <f>I16</f>
        <v>-0.33173815409342566</v>
      </c>
      <c r="N14" s="1">
        <f>I19</f>
        <v>-2.0496870676676444</v>
      </c>
    </row>
    <row r="15" spans="1:21" x14ac:dyDescent="0.2">
      <c r="A15" t="s">
        <v>22</v>
      </c>
      <c r="B15" t="s">
        <v>11</v>
      </c>
      <c r="C15" s="1">
        <v>28.603240966796875</v>
      </c>
      <c r="E15" t="s">
        <v>31</v>
      </c>
      <c r="F15" t="s">
        <v>11</v>
      </c>
      <c r="G15" s="1">
        <v>27.893959045410156</v>
      </c>
      <c r="M15" s="1">
        <f>I22</f>
        <v>-2.0233949025472029</v>
      </c>
      <c r="N15" s="1">
        <f>I25</f>
        <v>-2.6147747039794922</v>
      </c>
    </row>
    <row r="16" spans="1:21" x14ac:dyDescent="0.2">
      <c r="A16" t="s">
        <v>22</v>
      </c>
      <c r="B16" t="s">
        <v>11</v>
      </c>
      <c r="C16" s="1">
        <v>27.905851364135742</v>
      </c>
      <c r="D16" s="1">
        <f>AVERAGE(C14:C16)</f>
        <v>28.234081268310547</v>
      </c>
      <c r="E16" t="s">
        <v>31</v>
      </c>
      <c r="F16" t="s">
        <v>11</v>
      </c>
      <c r="G16" s="1">
        <v>28.105447769165039</v>
      </c>
      <c r="H16" s="1">
        <f>AVERAGE(G14:G16)</f>
        <v>27.902343114217121</v>
      </c>
      <c r="I16" s="1">
        <f>H16-D16</f>
        <v>-0.33173815409342566</v>
      </c>
      <c r="J16" s="1">
        <f>I16-M18</f>
        <v>1.1924389733208542</v>
      </c>
      <c r="K16" s="1">
        <f>2^J16</f>
        <v>2.2853877699812606</v>
      </c>
      <c r="M16" s="1">
        <f>I28</f>
        <v>-0.16031010945637902</v>
      </c>
      <c r="N16" s="1">
        <f>I31</f>
        <v>-2.4541816711425781</v>
      </c>
    </row>
    <row r="17" spans="1:22" x14ac:dyDescent="0.2">
      <c r="A17" t="s">
        <v>22</v>
      </c>
      <c r="B17" t="s">
        <v>12</v>
      </c>
      <c r="C17" s="1">
        <v>28.579343795776367</v>
      </c>
      <c r="E17" t="s">
        <v>31</v>
      </c>
      <c r="F17" t="s">
        <v>12</v>
      </c>
      <c r="G17" s="1">
        <v>26.941448211669922</v>
      </c>
      <c r="M17" s="1">
        <f>I34</f>
        <v>-2.5230960845947266</v>
      </c>
      <c r="N17" s="1">
        <f>I37</f>
        <v>-0.76705614725748461</v>
      </c>
    </row>
    <row r="18" spans="1:22" x14ac:dyDescent="0.2">
      <c r="A18" t="s">
        <v>22</v>
      </c>
      <c r="B18" t="s">
        <v>12</v>
      </c>
      <c r="C18" s="1">
        <v>29.168807983398438</v>
      </c>
      <c r="E18" t="s">
        <v>31</v>
      </c>
      <c r="F18" t="s">
        <v>12</v>
      </c>
      <c r="G18" s="1">
        <v>26.761083602905273</v>
      </c>
      <c r="M18" s="5">
        <f>AVERAGE(M12:M17)</f>
        <v>-1.5241771274142799</v>
      </c>
      <c r="N18" s="5">
        <f>AVERAGE(N12:N17)</f>
        <v>-2.2565678490532766</v>
      </c>
    </row>
    <row r="19" spans="1:22" x14ac:dyDescent="0.2">
      <c r="A19" t="s">
        <v>22</v>
      </c>
      <c r="B19" t="s">
        <v>12</v>
      </c>
      <c r="C19" s="1">
        <v>28.747795104980469</v>
      </c>
      <c r="D19" s="1">
        <f>AVERAGE(C17:C19)</f>
        <v>28.831982294718426</v>
      </c>
      <c r="E19" t="s">
        <v>31</v>
      </c>
      <c r="F19" t="s">
        <v>12</v>
      </c>
      <c r="G19" s="1">
        <v>26.644353866577148</v>
      </c>
      <c r="H19" s="1">
        <f>AVERAGE(G17:G19)</f>
        <v>26.782295227050781</v>
      </c>
      <c r="I19" s="1">
        <f>H19-D19</f>
        <v>-2.0496870676676444</v>
      </c>
      <c r="J19" s="1">
        <f>I19-M18</f>
        <v>-0.5255099402533645</v>
      </c>
      <c r="K19" s="1">
        <f>2^J19</f>
        <v>0.6947135105461405</v>
      </c>
    </row>
    <row r="20" spans="1:22" x14ac:dyDescent="0.2">
      <c r="A20" s="3" t="s">
        <v>22</v>
      </c>
      <c r="B20" s="3" t="s">
        <v>13</v>
      </c>
      <c r="C20" s="4">
        <v>31.658687591552734</v>
      </c>
      <c r="E20" t="s">
        <v>31</v>
      </c>
      <c r="F20" t="s">
        <v>13</v>
      </c>
      <c r="G20" s="1">
        <v>29.36846923828125</v>
      </c>
      <c r="M20" s="7" t="s">
        <v>22</v>
      </c>
      <c r="T20" t="s">
        <v>28</v>
      </c>
      <c r="U20" t="s">
        <v>29</v>
      </c>
      <c r="V20" t="s">
        <v>30</v>
      </c>
    </row>
    <row r="21" spans="1:22" x14ac:dyDescent="0.2">
      <c r="A21" s="3" t="s">
        <v>22</v>
      </c>
      <c r="B21" s="3" t="s">
        <v>13</v>
      </c>
      <c r="C21" s="4">
        <v>30.873645782470703</v>
      </c>
      <c r="E21" t="s">
        <v>31</v>
      </c>
      <c r="F21" t="s">
        <v>13</v>
      </c>
      <c r="G21" s="1">
        <v>29.612907409667969</v>
      </c>
      <c r="M21" t="s">
        <v>24</v>
      </c>
      <c r="N21" s="1">
        <f>K4</f>
        <v>0.87604246321846291</v>
      </c>
      <c r="O21" s="1">
        <f>K10</f>
        <v>0.54819384480837996</v>
      </c>
      <c r="P21" s="1">
        <f>K16</f>
        <v>2.2853877699812606</v>
      </c>
      <c r="Q21" s="1">
        <f>K22</f>
        <v>0.70749027629008043</v>
      </c>
      <c r="R21" s="1">
        <f>K28</f>
        <v>2.5737412461670108</v>
      </c>
      <c r="S21" s="6">
        <f>K34</f>
        <v>0.50037480129707002</v>
      </c>
      <c r="T21" s="1">
        <f>AVERAGE(N21:S21)</f>
        <v>1.2485384002937108</v>
      </c>
      <c r="U21">
        <f>STDEV(N21:S21)</f>
        <v>0.92875580870529484</v>
      </c>
      <c r="V21">
        <f>U21/SQRT(6)</f>
        <v>0.37916297116231923</v>
      </c>
    </row>
    <row r="22" spans="1:22" x14ac:dyDescent="0.2">
      <c r="A22" s="3" t="s">
        <v>22</v>
      </c>
      <c r="B22" s="3" t="s">
        <v>13</v>
      </c>
      <c r="C22" s="4">
        <v>32.068164825439453</v>
      </c>
      <c r="D22" s="1">
        <f>AVERAGE(C20:C22)</f>
        <v>31.533499399820965</v>
      </c>
      <c r="E22" t="s">
        <v>31</v>
      </c>
      <c r="F22" t="s">
        <v>13</v>
      </c>
      <c r="G22" s="1">
        <v>29.54893684387207</v>
      </c>
      <c r="H22" s="1">
        <f>AVERAGE(G20:G22)</f>
        <v>29.510104497273762</v>
      </c>
      <c r="I22" s="1">
        <f>H22-D22</f>
        <v>-2.0233949025472029</v>
      </c>
      <c r="J22" s="1">
        <f>I22-M18</f>
        <v>-0.49921777513292298</v>
      </c>
      <c r="K22" s="1">
        <f>2^J22</f>
        <v>0.70749027629008043</v>
      </c>
      <c r="M22" t="s">
        <v>27</v>
      </c>
      <c r="N22" s="1">
        <f>K7</f>
        <v>0.24495180412128303</v>
      </c>
      <c r="O22" s="1">
        <f>K13</f>
        <v>0.67085688321938419</v>
      </c>
      <c r="P22" s="1">
        <f>K19</f>
        <v>0.6947135105461405</v>
      </c>
      <c r="Q22" s="1">
        <f>K25</f>
        <v>0.46956683573995095</v>
      </c>
      <c r="R22" s="1">
        <f>K31</f>
        <v>0.52485668878724423</v>
      </c>
      <c r="S22" s="6">
        <f>K37</f>
        <v>1.690114490905867</v>
      </c>
      <c r="T22" s="1">
        <f>AVERAGE(N22:S22)</f>
        <v>0.7158433688866449</v>
      </c>
      <c r="U22">
        <f>STDEV(N22:S22)</f>
        <v>0.50409153584008748</v>
      </c>
      <c r="V22">
        <f>U22/SQRT(6)</f>
        <v>0.20579450774401886</v>
      </c>
    </row>
    <row r="23" spans="1:22" x14ac:dyDescent="0.2">
      <c r="A23" s="3" t="s">
        <v>22</v>
      </c>
      <c r="B23" s="3" t="s">
        <v>14</v>
      </c>
      <c r="C23" s="4">
        <v>30.145696640014648</v>
      </c>
      <c r="E23" t="s">
        <v>31</v>
      </c>
      <c r="F23" t="s">
        <v>14</v>
      </c>
      <c r="G23" s="1">
        <v>29.256536483764648</v>
      </c>
      <c r="M23" s="1"/>
    </row>
    <row r="24" spans="1:22" x14ac:dyDescent="0.2">
      <c r="A24" s="3" t="s">
        <v>22</v>
      </c>
      <c r="B24" s="3" t="s">
        <v>14</v>
      </c>
      <c r="C24" s="4">
        <v>29.863420486450195</v>
      </c>
      <c r="E24" t="s">
        <v>31</v>
      </c>
      <c r="F24" t="s">
        <v>14</v>
      </c>
      <c r="G24" s="1">
        <v>27.345586776733398</v>
      </c>
      <c r="M24" s="1"/>
    </row>
    <row r="25" spans="1:22" x14ac:dyDescent="0.2">
      <c r="A25" s="3" t="s">
        <v>22</v>
      </c>
      <c r="B25" s="3" t="s">
        <v>14</v>
      </c>
      <c r="C25" s="4">
        <v>33.756988525390625</v>
      </c>
      <c r="D25" s="1">
        <f>AVERAGE(C23:C25)</f>
        <v>31.255368550618488</v>
      </c>
      <c r="E25" t="s">
        <v>31</v>
      </c>
      <c r="F25" t="s">
        <v>14</v>
      </c>
      <c r="G25" s="1">
        <v>29.319658279418945</v>
      </c>
      <c r="H25" s="1">
        <f>AVERAGE(G23:G25)</f>
        <v>28.640593846638996</v>
      </c>
      <c r="I25" s="1">
        <f>H25-D25</f>
        <v>-2.6147747039794922</v>
      </c>
      <c r="J25" s="1">
        <f>I25-M18</f>
        <v>-1.0905975765652123</v>
      </c>
      <c r="K25" s="1">
        <f>2^J25</f>
        <v>0.46956683573995095</v>
      </c>
      <c r="M25" s="1"/>
    </row>
    <row r="26" spans="1:22" x14ac:dyDescent="0.2">
      <c r="A26" t="s">
        <v>22</v>
      </c>
      <c r="B26" t="s">
        <v>15</v>
      </c>
      <c r="C26" s="1">
        <v>27.526933670043945</v>
      </c>
      <c r="E26" t="s">
        <v>31</v>
      </c>
      <c r="F26" t="s">
        <v>15</v>
      </c>
      <c r="G26" s="1">
        <v>26.902463912963867</v>
      </c>
      <c r="M26" s="1"/>
    </row>
    <row r="27" spans="1:22" x14ac:dyDescent="0.2">
      <c r="A27" t="s">
        <v>22</v>
      </c>
      <c r="B27" t="s">
        <v>15</v>
      </c>
      <c r="C27" s="1">
        <v>26.334257125854492</v>
      </c>
      <c r="E27" t="s">
        <v>31</v>
      </c>
      <c r="F27" t="s">
        <v>15</v>
      </c>
      <c r="G27" s="1">
        <v>27.160144805908203</v>
      </c>
      <c r="M27" s="1"/>
    </row>
    <row r="28" spans="1:22" x14ac:dyDescent="0.2">
      <c r="A28" t="s">
        <v>22</v>
      </c>
      <c r="B28" t="s">
        <v>15</v>
      </c>
      <c r="C28" s="1">
        <v>27.454372406005859</v>
      </c>
      <c r="D28" s="1">
        <f>AVERAGE(C26:C28)</f>
        <v>27.105187733968098</v>
      </c>
      <c r="E28" t="s">
        <v>31</v>
      </c>
      <c r="F28" t="s">
        <v>15</v>
      </c>
      <c r="G28" s="1">
        <v>26.772024154663086</v>
      </c>
      <c r="H28" s="1">
        <f>AVERAGE(G26:G28)</f>
        <v>26.944877624511719</v>
      </c>
      <c r="I28" s="1">
        <f>H28-D28</f>
        <v>-0.16031010945637902</v>
      </c>
      <c r="J28" s="1">
        <f>I28-M18</f>
        <v>1.3638670179579009</v>
      </c>
      <c r="K28" s="1">
        <f>2^J28</f>
        <v>2.5737412461670108</v>
      </c>
      <c r="M28" s="1"/>
    </row>
    <row r="29" spans="1:22" x14ac:dyDescent="0.2">
      <c r="A29" t="s">
        <v>22</v>
      </c>
      <c r="B29" t="s">
        <v>16</v>
      </c>
      <c r="C29" s="1">
        <v>30.470788955688477</v>
      </c>
      <c r="E29" t="s">
        <v>31</v>
      </c>
      <c r="F29" t="s">
        <v>16</v>
      </c>
      <c r="G29" s="1">
        <v>28.700603485107422</v>
      </c>
    </row>
    <row r="30" spans="1:22" x14ac:dyDescent="0.2">
      <c r="A30" t="s">
        <v>22</v>
      </c>
      <c r="B30" t="s">
        <v>16</v>
      </c>
      <c r="C30" s="1">
        <v>30.607553482055664</v>
      </c>
      <c r="E30" t="s">
        <v>31</v>
      </c>
      <c r="F30" t="s">
        <v>16</v>
      </c>
      <c r="G30" s="1">
        <v>27.969474792480469</v>
      </c>
    </row>
    <row r="31" spans="1:22" x14ac:dyDescent="0.2">
      <c r="A31" t="s">
        <v>22</v>
      </c>
      <c r="B31" t="s">
        <v>16</v>
      </c>
      <c r="C31" s="1">
        <v>31.397575378417969</v>
      </c>
      <c r="D31" s="1">
        <f>AVERAGE(C29:C31)</f>
        <v>30.825305938720703</v>
      </c>
      <c r="E31" t="s">
        <v>31</v>
      </c>
      <c r="F31" t="s">
        <v>16</v>
      </c>
      <c r="G31" s="1">
        <v>28.443294525146484</v>
      </c>
      <c r="H31" s="1">
        <f>AVERAGE(G29:G31)</f>
        <v>28.371124267578125</v>
      </c>
      <c r="I31" s="1">
        <f>H31-D31</f>
        <v>-2.4541816711425781</v>
      </c>
      <c r="J31" s="1">
        <f>I31-M18</f>
        <v>-0.93000454372829822</v>
      </c>
      <c r="K31" s="1">
        <f>2^J31</f>
        <v>0.52485668878724423</v>
      </c>
    </row>
    <row r="32" spans="1:22" x14ac:dyDescent="0.2">
      <c r="A32" t="s">
        <v>22</v>
      </c>
      <c r="B32" t="s">
        <v>17</v>
      </c>
      <c r="C32" s="1">
        <v>28.883047103881836</v>
      </c>
      <c r="E32" t="s">
        <v>31</v>
      </c>
      <c r="F32" t="s">
        <v>17</v>
      </c>
      <c r="G32" s="1">
        <v>26.666122436523438</v>
      </c>
    </row>
    <row r="33" spans="1:11" x14ac:dyDescent="0.2">
      <c r="A33" t="s">
        <v>22</v>
      </c>
      <c r="B33" t="s">
        <v>17</v>
      </c>
      <c r="C33" s="1">
        <v>28.87855339050293</v>
      </c>
      <c r="E33" t="s">
        <v>31</v>
      </c>
      <c r="F33" t="s">
        <v>17</v>
      </c>
      <c r="G33" s="1">
        <v>26.521213531494141</v>
      </c>
    </row>
    <row r="34" spans="1:11" x14ac:dyDescent="0.2">
      <c r="A34" t="s">
        <v>22</v>
      </c>
      <c r="B34" t="s">
        <v>17</v>
      </c>
      <c r="C34" s="1">
        <v>29.325084686279297</v>
      </c>
      <c r="D34" s="1">
        <f>AVERAGE(C32:C34)</f>
        <v>29.028895060221355</v>
      </c>
      <c r="E34" t="s">
        <v>31</v>
      </c>
      <c r="F34" t="s">
        <v>17</v>
      </c>
      <c r="G34" s="1">
        <v>26.330060958862305</v>
      </c>
      <c r="H34" s="1">
        <f>AVERAGE(G32:G34)</f>
        <v>26.505798975626629</v>
      </c>
      <c r="I34" s="1">
        <f>H34-D34</f>
        <v>-2.5230960845947266</v>
      </c>
      <c r="J34" s="1">
        <f>I34-M18</f>
        <v>-0.99891895718044665</v>
      </c>
      <c r="K34" s="1">
        <f>2^J34</f>
        <v>0.50037480129707002</v>
      </c>
    </row>
    <row r="35" spans="1:11" x14ac:dyDescent="0.2">
      <c r="A35" t="s">
        <v>22</v>
      </c>
      <c r="B35" t="s">
        <v>18</v>
      </c>
      <c r="C35" s="1">
        <v>27.901863098144531</v>
      </c>
      <c r="E35" t="s">
        <v>31</v>
      </c>
      <c r="F35" t="s">
        <v>18</v>
      </c>
      <c r="G35" s="1">
        <v>27.671157836914062</v>
      </c>
    </row>
    <row r="36" spans="1:11" x14ac:dyDescent="0.2">
      <c r="A36" t="s">
        <v>22</v>
      </c>
      <c r="B36" t="s">
        <v>18</v>
      </c>
      <c r="C36" s="1">
        <v>28.773979187011719</v>
      </c>
      <c r="E36" t="s">
        <v>31</v>
      </c>
      <c r="F36" t="s">
        <v>18</v>
      </c>
      <c r="G36" s="1">
        <v>27.568330764770508</v>
      </c>
    </row>
    <row r="37" spans="1:11" x14ac:dyDescent="0.2">
      <c r="A37" t="s">
        <v>22</v>
      </c>
      <c r="B37" t="s">
        <v>18</v>
      </c>
      <c r="C37" s="1">
        <v>28.394229888916016</v>
      </c>
      <c r="D37" s="1">
        <f>AVERAGE(C35:C37)</f>
        <v>28.356690724690754</v>
      </c>
      <c r="E37" t="s">
        <v>31</v>
      </c>
      <c r="F37" t="s">
        <v>18</v>
      </c>
      <c r="G37" s="1">
        <v>27.529415130615234</v>
      </c>
      <c r="H37" s="1">
        <f>AVERAGE(G35:G37)</f>
        <v>27.589634577433269</v>
      </c>
      <c r="I37" s="1">
        <f>H37-D37</f>
        <v>-0.76705614725748461</v>
      </c>
      <c r="J37" s="1">
        <f>I37-M18</f>
        <v>0.7571209801567953</v>
      </c>
      <c r="K37" s="1">
        <f>2^J37</f>
        <v>1.690114490905867</v>
      </c>
    </row>
    <row r="42" spans="1:11" x14ac:dyDescent="0.2">
      <c r="H42" s="7"/>
    </row>
    <row r="43" spans="1:11" x14ac:dyDescent="0.2">
      <c r="A43" s="6"/>
      <c r="B43" s="6"/>
      <c r="C43" s="6"/>
      <c r="D43" s="6"/>
      <c r="E43" s="6"/>
      <c r="F43" s="6"/>
      <c r="G43" s="6"/>
      <c r="H43" s="8"/>
      <c r="I43" s="6"/>
    </row>
    <row r="44" spans="1:11" x14ac:dyDescent="0.2">
      <c r="H44" s="7"/>
    </row>
    <row r="45" spans="1:11" x14ac:dyDescent="0.2">
      <c r="B45" s="6"/>
      <c r="C45" s="6"/>
      <c r="D45" s="6"/>
      <c r="E45" s="6"/>
      <c r="F45" s="6"/>
      <c r="G45" s="6"/>
      <c r="H45" s="8"/>
      <c r="I45" s="6"/>
    </row>
    <row r="46" spans="1:11" x14ac:dyDescent="0.2">
      <c r="A46" s="6"/>
      <c r="B46" s="6"/>
      <c r="C46" s="6"/>
      <c r="D46" s="6"/>
      <c r="E46" s="6"/>
      <c r="F46" s="6"/>
      <c r="G46" s="6"/>
      <c r="H46" s="6"/>
      <c r="I46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A3DC1-A37E-9D4B-A07A-3D8D3FAE5049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3A603-9727-5447-ABA2-58A70C319526}">
  <dimension ref="A2:T126"/>
  <sheetViews>
    <sheetView topLeftCell="A34" workbookViewId="0">
      <selection activeCell="M18" sqref="M18:T21"/>
    </sheetView>
  </sheetViews>
  <sheetFormatPr baseColWidth="10" defaultRowHeight="16" x14ac:dyDescent="0.2"/>
  <cols>
    <col min="11" max="11" width="14.5" style="6" customWidth="1"/>
  </cols>
  <sheetData>
    <row r="2" spans="1:14" x14ac:dyDescent="0.2">
      <c r="A2" t="s">
        <v>20</v>
      </c>
      <c r="B2" t="s">
        <v>12</v>
      </c>
      <c r="C2" s="1">
        <v>30.586179733276367</v>
      </c>
      <c r="E2" t="s">
        <v>31</v>
      </c>
      <c r="F2" t="s">
        <v>12</v>
      </c>
      <c r="G2" s="1">
        <v>26.941448211669922</v>
      </c>
    </row>
    <row r="3" spans="1:14" x14ac:dyDescent="0.2">
      <c r="A3" t="s">
        <v>20</v>
      </c>
      <c r="B3" t="s">
        <v>12</v>
      </c>
      <c r="C3" s="1">
        <v>30.393009185791016</v>
      </c>
      <c r="E3" t="s">
        <v>31</v>
      </c>
      <c r="F3" t="s">
        <v>12</v>
      </c>
      <c r="G3" s="1">
        <v>26.761083602905273</v>
      </c>
    </row>
    <row r="4" spans="1:14" x14ac:dyDescent="0.2">
      <c r="A4" t="s">
        <v>20</v>
      </c>
      <c r="B4" t="s">
        <v>12</v>
      </c>
      <c r="C4" s="1">
        <v>30.468059539794901</v>
      </c>
      <c r="D4" s="1">
        <f>AVERAGE(C2:C4)</f>
        <v>30.482416152954091</v>
      </c>
      <c r="E4" t="s">
        <v>31</v>
      </c>
      <c r="F4" t="s">
        <v>12</v>
      </c>
      <c r="G4" s="1">
        <v>26.644353866577148</v>
      </c>
      <c r="H4" s="1">
        <f>AVERAGE(G2:G4)</f>
        <v>26.782295227050781</v>
      </c>
      <c r="I4" s="1">
        <f>H4-D4</f>
        <v>-3.7001209259033097</v>
      </c>
      <c r="J4" s="1">
        <f>I4-N14</f>
        <v>0.16120134989421109</v>
      </c>
      <c r="K4" s="6">
        <f>2^J4</f>
        <v>1.1182179042822777</v>
      </c>
      <c r="L4" s="1"/>
    </row>
    <row r="5" spans="1:14" x14ac:dyDescent="0.2">
      <c r="A5" t="s">
        <v>20</v>
      </c>
      <c r="B5" t="s">
        <v>13</v>
      </c>
      <c r="C5" s="1">
        <v>30.794189453125</v>
      </c>
      <c r="E5" t="s">
        <v>31</v>
      </c>
      <c r="F5" t="s">
        <v>13</v>
      </c>
      <c r="G5" s="1">
        <v>29.36846923828125</v>
      </c>
    </row>
    <row r="6" spans="1:14" x14ac:dyDescent="0.2">
      <c r="A6" t="s">
        <v>20</v>
      </c>
      <c r="B6" t="s">
        <v>13</v>
      </c>
      <c r="C6" s="1">
        <v>30.554563522338867</v>
      </c>
      <c r="E6" t="s">
        <v>31</v>
      </c>
      <c r="F6" t="s">
        <v>13</v>
      </c>
      <c r="G6" s="1">
        <v>29.612907409667969</v>
      </c>
    </row>
    <row r="7" spans="1:14" x14ac:dyDescent="0.2">
      <c r="A7" t="s">
        <v>20</v>
      </c>
      <c r="B7" t="s">
        <v>13</v>
      </c>
      <c r="C7" s="1">
        <v>30.650844573974609</v>
      </c>
      <c r="D7" s="1">
        <f>AVERAGE(C5:C7)</f>
        <v>30.666532516479492</v>
      </c>
      <c r="E7" t="s">
        <v>31</v>
      </c>
      <c r="F7" t="s">
        <v>13</v>
      </c>
      <c r="G7" s="1">
        <v>29.54893684387207</v>
      </c>
      <c r="H7" s="1">
        <f>AVERAGE(G5:G7)</f>
        <v>29.510104497273762</v>
      </c>
      <c r="I7" s="1">
        <f>H7-D7</f>
        <v>-1.1564280192057304</v>
      </c>
      <c r="J7" s="1">
        <f>I7-N14</f>
        <v>2.7048942565917904</v>
      </c>
      <c r="K7" s="6">
        <f>2^J7</f>
        <v>6.5201007460633411</v>
      </c>
      <c r="L7" s="1"/>
    </row>
    <row r="8" spans="1:14" x14ac:dyDescent="0.2">
      <c r="A8" t="s">
        <v>20</v>
      </c>
      <c r="B8" t="s">
        <v>18</v>
      </c>
      <c r="C8" s="1">
        <v>30.422157287597656</v>
      </c>
      <c r="E8" t="s">
        <v>31</v>
      </c>
      <c r="F8" t="s">
        <v>18</v>
      </c>
      <c r="G8" s="1">
        <v>27.671157836914062</v>
      </c>
      <c r="M8" s="14" t="s">
        <v>25</v>
      </c>
      <c r="N8" t="s">
        <v>26</v>
      </c>
    </row>
    <row r="9" spans="1:14" x14ac:dyDescent="0.2">
      <c r="A9" t="s">
        <v>20</v>
      </c>
      <c r="B9" t="s">
        <v>18</v>
      </c>
      <c r="C9" s="1">
        <v>31.095678329467773</v>
      </c>
      <c r="E9" t="s">
        <v>31</v>
      </c>
      <c r="F9" t="s">
        <v>18</v>
      </c>
      <c r="G9" s="1">
        <v>27.568330764770508</v>
      </c>
      <c r="M9" s="15">
        <f>I7</f>
        <v>-1.1564280192057304</v>
      </c>
      <c r="N9" s="1">
        <f>I4</f>
        <v>-3.7001209259033097</v>
      </c>
    </row>
    <row r="10" spans="1:14" x14ac:dyDescent="0.2">
      <c r="A10" t="s">
        <v>20</v>
      </c>
      <c r="B10" t="s">
        <v>18</v>
      </c>
      <c r="C10" s="1">
        <v>30.145065307617188</v>
      </c>
      <c r="D10" s="1">
        <f>AVERAGE(C8:C10)</f>
        <v>30.554300308227539</v>
      </c>
      <c r="E10" t="s">
        <v>31</v>
      </c>
      <c r="F10" t="s">
        <v>18</v>
      </c>
      <c r="G10" s="1">
        <v>27.529415130615234</v>
      </c>
      <c r="H10" s="1">
        <f>AVERAGE(G8:G10)</f>
        <v>27.589634577433269</v>
      </c>
      <c r="I10" s="1">
        <f>H10-D10</f>
        <v>-2.9646657307942696</v>
      </c>
      <c r="J10" s="1">
        <f>I10-N14</f>
        <v>0.89665654500325109</v>
      </c>
      <c r="K10" s="6">
        <f>2^J10</f>
        <v>1.8617463705051707</v>
      </c>
      <c r="L10" s="1"/>
      <c r="M10" s="15">
        <f>I13</f>
        <v>-1.816496531168621</v>
      </c>
      <c r="N10" s="1">
        <f>I10</f>
        <v>-2.9646657307942696</v>
      </c>
    </row>
    <row r="11" spans="1:14" x14ac:dyDescent="0.2">
      <c r="A11" t="s">
        <v>11</v>
      </c>
      <c r="B11" t="s">
        <v>20</v>
      </c>
      <c r="C11" s="1">
        <v>29.529813766479492</v>
      </c>
      <c r="D11" s="1"/>
      <c r="E11" t="s">
        <v>11</v>
      </c>
      <c r="F11" t="s">
        <v>31</v>
      </c>
      <c r="G11" s="1">
        <v>27.970726013183594</v>
      </c>
      <c r="M11" s="15">
        <f>I19</f>
        <v>-1.7149753570556641</v>
      </c>
      <c r="N11" s="1">
        <f>I16</f>
        <v>-4.0411020914713554</v>
      </c>
    </row>
    <row r="12" spans="1:14" x14ac:dyDescent="0.2">
      <c r="A12" t="s">
        <v>11</v>
      </c>
      <c r="B12" t="s">
        <v>20</v>
      </c>
      <c r="C12" s="1">
        <v>29.885143280029297</v>
      </c>
      <c r="D12" s="1"/>
      <c r="E12" t="s">
        <v>11</v>
      </c>
      <c r="F12" t="s">
        <v>31</v>
      </c>
      <c r="G12" s="1">
        <v>27.699222564697266</v>
      </c>
      <c r="M12" s="15">
        <f>I22</f>
        <v>-1.6540737152099609</v>
      </c>
      <c r="N12" s="1">
        <f>I25</f>
        <v>-5.0456116994221851</v>
      </c>
    </row>
    <row r="13" spans="1:14" x14ac:dyDescent="0.2">
      <c r="A13" t="s">
        <v>11</v>
      </c>
      <c r="B13" t="s">
        <v>20</v>
      </c>
      <c r="C13" s="1">
        <v>29.542881011962891</v>
      </c>
      <c r="D13" s="1">
        <f>AVERAGE(C11:C13)</f>
        <v>29.652612686157227</v>
      </c>
      <c r="E13" t="s">
        <v>11</v>
      </c>
      <c r="F13" t="s">
        <v>31</v>
      </c>
      <c r="G13" s="1">
        <v>27.838399887084961</v>
      </c>
      <c r="H13" s="1">
        <f>AVERAGE(G11:G13)</f>
        <v>27.836116154988606</v>
      </c>
      <c r="I13" s="1">
        <f>H13-D13</f>
        <v>-1.816496531168621</v>
      </c>
      <c r="J13" s="1">
        <f>I13-N14</f>
        <v>2.0448257446288998</v>
      </c>
      <c r="K13" s="6">
        <f>2^J13</f>
        <v>4.1262343014668312</v>
      </c>
      <c r="L13" s="1"/>
      <c r="M13" s="15">
        <f>I28</f>
        <v>-2.7657070159912109</v>
      </c>
      <c r="N13" s="1">
        <f>I31</f>
        <v>-3.5551109313964844</v>
      </c>
    </row>
    <row r="14" spans="1:14" x14ac:dyDescent="0.2">
      <c r="A14" t="s">
        <v>12</v>
      </c>
      <c r="B14" t="s">
        <v>20</v>
      </c>
      <c r="C14" s="1">
        <v>30.636314392089844</v>
      </c>
      <c r="D14" s="1"/>
      <c r="E14" t="s">
        <v>12</v>
      </c>
      <c r="F14" t="s">
        <v>31</v>
      </c>
      <c r="G14" s="1">
        <v>26.99397087097168</v>
      </c>
      <c r="M14" s="16">
        <f>AVERAGE(M9:M13)</f>
        <v>-1.8215361277262374</v>
      </c>
      <c r="N14" s="5">
        <f>AVERAGE(N9:N13)</f>
        <v>-3.8613222757975207</v>
      </c>
    </row>
    <row r="15" spans="1:14" x14ac:dyDescent="0.2">
      <c r="A15" t="s">
        <v>12</v>
      </c>
      <c r="B15" t="s">
        <v>20</v>
      </c>
      <c r="C15" s="1">
        <v>31.625640869140625</v>
      </c>
      <c r="D15" s="1"/>
      <c r="E15" t="s">
        <v>12</v>
      </c>
      <c r="F15" t="s">
        <v>31</v>
      </c>
      <c r="G15" s="1">
        <v>27.137144088745117</v>
      </c>
    </row>
    <row r="16" spans="1:14" x14ac:dyDescent="0.2">
      <c r="A16" t="s">
        <v>12</v>
      </c>
      <c r="B16" t="s">
        <v>20</v>
      </c>
      <c r="C16" s="1">
        <v>31.107255935668945</v>
      </c>
      <c r="D16" s="1">
        <f>AVERAGE(C14:C16)</f>
        <v>31.123070398966473</v>
      </c>
      <c r="E16" t="s">
        <v>12</v>
      </c>
      <c r="F16" t="s">
        <v>31</v>
      </c>
      <c r="G16" s="1">
        <v>27.114789962768555</v>
      </c>
      <c r="H16" s="1">
        <f>AVERAGE(G14:G16)</f>
        <v>27.081968307495117</v>
      </c>
      <c r="I16" s="1">
        <f>H16-D16</f>
        <v>-4.0411020914713554</v>
      </c>
      <c r="J16" s="1">
        <f>I16-N14</f>
        <v>-0.17977981567383461</v>
      </c>
      <c r="K16" s="6">
        <f>2^J16</f>
        <v>0.88283772483072243</v>
      </c>
      <c r="L16" s="1"/>
    </row>
    <row r="17" spans="1:20" x14ac:dyDescent="0.2">
      <c r="A17" t="s">
        <v>13</v>
      </c>
      <c r="B17" t="s">
        <v>20</v>
      </c>
      <c r="C17" s="1">
        <v>31.05192756652832</v>
      </c>
      <c r="D17" s="1"/>
      <c r="E17" t="s">
        <v>13</v>
      </c>
      <c r="F17" t="s">
        <v>31</v>
      </c>
      <c r="G17" s="1">
        <v>29.665054321289062</v>
      </c>
    </row>
    <row r="18" spans="1:20" x14ac:dyDescent="0.2">
      <c r="A18" t="s">
        <v>13</v>
      </c>
      <c r="B18" t="s">
        <v>20</v>
      </c>
      <c r="C18" s="1">
        <v>31.686298370361328</v>
      </c>
      <c r="D18" s="1"/>
      <c r="E18" t="s">
        <v>13</v>
      </c>
      <c r="F18" t="s">
        <v>31</v>
      </c>
      <c r="G18" s="1">
        <v>29.495994567871094</v>
      </c>
      <c r="M18" t="s">
        <v>24</v>
      </c>
      <c r="R18" s="6" t="s">
        <v>28</v>
      </c>
      <c r="S18" t="s">
        <v>29</v>
      </c>
      <c r="T18" t="s">
        <v>33</v>
      </c>
    </row>
    <row r="19" spans="1:20" x14ac:dyDescent="0.2">
      <c r="A19" t="s">
        <v>13</v>
      </c>
      <c r="B19" t="s">
        <v>20</v>
      </c>
      <c r="C19" s="1">
        <v>31.321748733520508</v>
      </c>
      <c r="D19" s="1">
        <f>AVERAGE(C17:C19)</f>
        <v>31.353324890136719</v>
      </c>
      <c r="E19" t="s">
        <v>13</v>
      </c>
      <c r="F19" t="s">
        <v>31</v>
      </c>
      <c r="G19" s="1">
        <v>29.753999710083008</v>
      </c>
      <c r="H19" s="1">
        <f>AVERAGE(G17:G19)</f>
        <v>29.638349533081055</v>
      </c>
      <c r="I19" s="1">
        <f>H19-D19</f>
        <v>-1.7149753570556641</v>
      </c>
      <c r="J19" s="1">
        <f>I19-N14</f>
        <v>2.1463469187418567</v>
      </c>
      <c r="K19" s="6">
        <f>2^J19</f>
        <v>4.4270538391968621</v>
      </c>
      <c r="L19" s="1"/>
      <c r="M19" s="1">
        <f>K7</f>
        <v>6.5201007460633411</v>
      </c>
      <c r="N19" s="1">
        <f>K13</f>
        <v>4.1262343014668312</v>
      </c>
      <c r="O19" s="1">
        <f>K19</f>
        <v>4.4270538391968621</v>
      </c>
      <c r="P19" s="1">
        <f>K22</f>
        <v>4.6179372216443495</v>
      </c>
      <c r="Q19" s="1">
        <f>K28</f>
        <v>2.137041996685765</v>
      </c>
      <c r="R19" s="1">
        <f>AVERAGE(M19:Q19)</f>
        <v>4.36567362101143</v>
      </c>
      <c r="S19">
        <f>STDEV(M19:Q19)</f>
        <v>1.559895092404985</v>
      </c>
      <c r="T19">
        <f>S19/SQRT(5)</f>
        <v>0.69760629287717246</v>
      </c>
    </row>
    <row r="20" spans="1:20" x14ac:dyDescent="0.2">
      <c r="A20" t="s">
        <v>15</v>
      </c>
      <c r="B20" t="s">
        <v>20</v>
      </c>
      <c r="C20" s="1">
        <v>28.121650695800781</v>
      </c>
      <c r="D20" s="1"/>
      <c r="E20" t="s">
        <v>15</v>
      </c>
      <c r="F20" t="s">
        <v>31</v>
      </c>
      <c r="G20" s="1">
        <v>27.00465202331543</v>
      </c>
      <c r="M20" t="s">
        <v>27</v>
      </c>
    </row>
    <row r="21" spans="1:20" x14ac:dyDescent="0.2">
      <c r="A21" t="s">
        <v>15</v>
      </c>
      <c r="B21" t="s">
        <v>20</v>
      </c>
      <c r="C21" s="1">
        <v>28.740982055664062</v>
      </c>
      <c r="D21" s="1"/>
      <c r="E21" t="s">
        <v>15</v>
      </c>
      <c r="F21" t="s">
        <v>31</v>
      </c>
      <c r="G21" s="1">
        <v>26.531713485717773</v>
      </c>
      <c r="M21" s="1">
        <f>K4</f>
        <v>1.1182179042822777</v>
      </c>
      <c r="N21" s="1">
        <f>K10</f>
        <v>1.8617463705051707</v>
      </c>
      <c r="O21" s="1">
        <f>K16</f>
        <v>0.88283772483072243</v>
      </c>
      <c r="P21" s="1">
        <f>K25</f>
        <v>0.44004121986231864</v>
      </c>
      <c r="Q21" s="1">
        <f>K31</f>
        <v>1.2364563795814236</v>
      </c>
      <c r="R21" s="1">
        <f>AVERAGE(M21:Q21)</f>
        <v>1.1078599198123826</v>
      </c>
      <c r="S21">
        <f t="shared" ref="S21" si="0">STDEV(M21:Q21)</f>
        <v>0.52000142357568024</v>
      </c>
      <c r="T21">
        <f>S21/SQRT(5)</f>
        <v>0.23255170630237654</v>
      </c>
    </row>
    <row r="22" spans="1:20" x14ac:dyDescent="0.2">
      <c r="A22" t="s">
        <v>15</v>
      </c>
      <c r="B22" t="s">
        <v>20</v>
      </c>
      <c r="C22" s="1">
        <v>28.261579513549805</v>
      </c>
      <c r="D22" s="1">
        <f>AVERAGE(C20:C22)</f>
        <v>28.374737421671551</v>
      </c>
      <c r="E22" t="s">
        <v>15</v>
      </c>
      <c r="F22" t="s">
        <v>31</v>
      </c>
      <c r="G22" s="1">
        <v>26.625625610351562</v>
      </c>
      <c r="H22" s="1">
        <f>AVERAGE(G20:G22)</f>
        <v>26.72066370646159</v>
      </c>
      <c r="I22" s="1">
        <f>H22-D22</f>
        <v>-1.6540737152099609</v>
      </c>
      <c r="J22" s="1">
        <f>I22-N14</f>
        <v>2.2072485605875598</v>
      </c>
      <c r="K22" s="6">
        <f>2^J22</f>
        <v>4.6179372216443495</v>
      </c>
      <c r="L22" s="1"/>
    </row>
    <row r="23" spans="1:20" x14ac:dyDescent="0.2">
      <c r="A23" t="s">
        <v>16</v>
      </c>
      <c r="B23" t="s">
        <v>20</v>
      </c>
      <c r="C23" s="1">
        <v>33.613025665283203</v>
      </c>
      <c r="D23" s="1"/>
      <c r="E23" t="s">
        <v>16</v>
      </c>
      <c r="F23" t="s">
        <v>31</v>
      </c>
      <c r="G23" s="1">
        <v>28.139804840087891</v>
      </c>
    </row>
    <row r="24" spans="1:20" x14ac:dyDescent="0.2">
      <c r="A24" t="s">
        <v>16</v>
      </c>
      <c r="B24" t="s">
        <v>20</v>
      </c>
      <c r="C24" s="1">
        <v>33.44989013671875</v>
      </c>
      <c r="D24" s="1"/>
      <c r="E24" t="s">
        <v>16</v>
      </c>
      <c r="F24" t="s">
        <v>31</v>
      </c>
      <c r="G24" s="1">
        <v>28.267278671264648</v>
      </c>
    </row>
    <row r="25" spans="1:20" x14ac:dyDescent="0.2">
      <c r="A25" t="s">
        <v>16</v>
      </c>
      <c r="B25" t="s">
        <v>20</v>
      </c>
      <c r="C25" s="1">
        <v>33.262779235839801</v>
      </c>
      <c r="D25" s="1">
        <f>AVERAGE(C23:C25)</f>
        <v>33.441898345947251</v>
      </c>
      <c r="E25" t="s">
        <v>16</v>
      </c>
      <c r="F25" t="s">
        <v>31</v>
      </c>
      <c r="G25" s="1">
        <v>28.781776428222656</v>
      </c>
      <c r="H25" s="1">
        <f>AVERAGE(G23:G25)</f>
        <v>28.396286646525066</v>
      </c>
      <c r="I25" s="1">
        <f>H25-D25</f>
        <v>-5.0456116994221851</v>
      </c>
      <c r="J25" s="1">
        <f>I25-N14</f>
        <v>-1.1842894236246644</v>
      </c>
      <c r="K25" s="6">
        <f>2^J25</f>
        <v>0.44004121986231864</v>
      </c>
      <c r="L25" s="1"/>
    </row>
    <row r="26" spans="1:20" x14ac:dyDescent="0.2">
      <c r="A26" t="s">
        <v>17</v>
      </c>
      <c r="B26" t="s">
        <v>20</v>
      </c>
      <c r="C26" s="1">
        <v>29.626775741577148</v>
      </c>
      <c r="D26" s="1"/>
      <c r="E26" t="s">
        <v>17</v>
      </c>
      <c r="F26" t="s">
        <v>31</v>
      </c>
      <c r="G26" s="1">
        <v>27.327558517456055</v>
      </c>
    </row>
    <row r="27" spans="1:20" x14ac:dyDescent="0.2">
      <c r="A27" t="s">
        <v>17</v>
      </c>
      <c r="B27" t="s">
        <v>20</v>
      </c>
      <c r="C27" s="1">
        <v>29.484357833862305</v>
      </c>
      <c r="D27" s="1"/>
      <c r="E27" t="s">
        <v>17</v>
      </c>
      <c r="F27" t="s">
        <v>31</v>
      </c>
      <c r="G27" s="1">
        <v>27.094411849975586</v>
      </c>
    </row>
    <row r="28" spans="1:20" x14ac:dyDescent="0.2">
      <c r="A28" t="s">
        <v>17</v>
      </c>
      <c r="B28" t="s">
        <v>20</v>
      </c>
      <c r="C28" s="1">
        <v>30.728298187255859</v>
      </c>
      <c r="D28" s="1">
        <f>AVERAGE(C26:C28)</f>
        <v>29.94647725423177</v>
      </c>
      <c r="E28" t="s">
        <v>17</v>
      </c>
      <c r="F28" t="s">
        <v>31</v>
      </c>
      <c r="G28" s="1">
        <v>27.120340347290039</v>
      </c>
      <c r="H28" s="1">
        <f>AVERAGE(G26:G28)</f>
        <v>27.180770238240559</v>
      </c>
      <c r="I28" s="1">
        <f>H28-D28</f>
        <v>-2.7657070159912109</v>
      </c>
      <c r="J28" s="1">
        <f>I28-N14</f>
        <v>1.0956152598063098</v>
      </c>
      <c r="K28" s="6">
        <f>2^J28</f>
        <v>2.137041996685765</v>
      </c>
      <c r="L28" s="1"/>
    </row>
    <row r="29" spans="1:20" x14ac:dyDescent="0.2">
      <c r="A29" t="s">
        <v>18</v>
      </c>
      <c r="B29" t="s">
        <v>20</v>
      </c>
      <c r="C29" s="1">
        <v>31.527841567993164</v>
      </c>
      <c r="D29" s="1"/>
      <c r="E29" t="s">
        <v>18</v>
      </c>
      <c r="F29" t="s">
        <v>31</v>
      </c>
      <c r="G29" s="1">
        <v>28.701509475708008</v>
      </c>
    </row>
    <row r="30" spans="1:20" x14ac:dyDescent="0.2">
      <c r="A30" t="s">
        <v>18</v>
      </c>
      <c r="B30" t="s">
        <v>20</v>
      </c>
      <c r="C30" s="1">
        <v>31.911098480224609</v>
      </c>
      <c r="D30" s="1"/>
      <c r="E30" t="s">
        <v>18</v>
      </c>
      <c r="F30" t="s">
        <v>31</v>
      </c>
      <c r="G30" s="1">
        <v>27.649751663208008</v>
      </c>
    </row>
    <row r="31" spans="1:20" x14ac:dyDescent="0.2">
      <c r="A31" t="s">
        <v>18</v>
      </c>
      <c r="B31" t="s">
        <v>20</v>
      </c>
      <c r="C31" s="1">
        <v>31.539859771728516</v>
      </c>
      <c r="D31" s="1">
        <f>AVERAGE(C29:C31)</f>
        <v>31.659599939982098</v>
      </c>
      <c r="E31" t="s">
        <v>18</v>
      </c>
      <c r="F31" t="s">
        <v>31</v>
      </c>
      <c r="G31" s="1">
        <v>27.96220588684082</v>
      </c>
      <c r="H31" s="1">
        <f>AVERAGE(G29:G31)</f>
        <v>28.104489008585613</v>
      </c>
      <c r="I31" s="1">
        <f>H31-D31</f>
        <v>-3.5551109313964844</v>
      </c>
      <c r="J31" s="1">
        <f>I31-N14</f>
        <v>0.30621134440103637</v>
      </c>
      <c r="K31" s="6">
        <f>2^J31</f>
        <v>1.2364563795814236</v>
      </c>
      <c r="L31" s="1"/>
    </row>
    <row r="32" spans="1:20" x14ac:dyDescent="0.2">
      <c r="C32" s="1"/>
      <c r="D32" s="1"/>
    </row>
    <row r="35" spans="1:20" x14ac:dyDescent="0.2">
      <c r="A35" s="17" t="s">
        <v>12</v>
      </c>
      <c r="B35" s="12" t="s">
        <v>21</v>
      </c>
      <c r="C35" s="18">
        <v>26.2554931640625</v>
      </c>
      <c r="D35" s="17"/>
      <c r="E35" s="17" t="s">
        <v>12</v>
      </c>
      <c r="F35" t="s">
        <v>31</v>
      </c>
      <c r="G35" s="18">
        <v>26.941448211669922</v>
      </c>
      <c r="H35" s="17"/>
    </row>
    <row r="36" spans="1:20" x14ac:dyDescent="0.2">
      <c r="A36" s="17" t="s">
        <v>12</v>
      </c>
      <c r="B36" s="12" t="s">
        <v>21</v>
      </c>
      <c r="C36" s="18">
        <v>26.161783218383789</v>
      </c>
      <c r="D36" s="17"/>
      <c r="E36" s="17" t="s">
        <v>12</v>
      </c>
      <c r="F36" t="s">
        <v>31</v>
      </c>
      <c r="G36" s="18">
        <v>26.761083602905273</v>
      </c>
      <c r="H36" s="17"/>
      <c r="M36" s="14" t="s">
        <v>25</v>
      </c>
      <c r="N36" t="s">
        <v>26</v>
      </c>
    </row>
    <row r="37" spans="1:20" x14ac:dyDescent="0.2">
      <c r="A37" s="17" t="s">
        <v>12</v>
      </c>
      <c r="B37" s="12" t="s">
        <v>21</v>
      </c>
      <c r="C37" s="18">
        <v>26.149053573608398</v>
      </c>
      <c r="D37" s="18">
        <f>AVERAGE(C35:C37)</f>
        <v>26.18877665201823</v>
      </c>
      <c r="E37" s="17" t="s">
        <v>12</v>
      </c>
      <c r="F37" t="s">
        <v>31</v>
      </c>
      <c r="G37" s="18">
        <v>26.644353866577148</v>
      </c>
      <c r="H37" s="18">
        <f>AVERAGE(G35:G37)</f>
        <v>26.782295227050781</v>
      </c>
      <c r="I37" s="1">
        <f>H37-D37</f>
        <v>0.5935185750325509</v>
      </c>
      <c r="J37" s="1">
        <f>I37-N42</f>
        <v>0.59215694783528572</v>
      </c>
      <c r="K37" s="6">
        <f>2^J37</f>
        <v>1.5074988983522772</v>
      </c>
      <c r="M37" s="15">
        <f>I40</f>
        <v>-1.5745638987223352</v>
      </c>
      <c r="N37" s="1">
        <f>I37</f>
        <v>0.5935185750325509</v>
      </c>
    </row>
    <row r="38" spans="1:20" x14ac:dyDescent="0.2">
      <c r="A38" s="12" t="s">
        <v>9</v>
      </c>
      <c r="B38" s="12" t="s">
        <v>21</v>
      </c>
      <c r="C38" s="13">
        <v>33.055</v>
      </c>
      <c r="D38" s="13"/>
      <c r="E38" t="s">
        <v>9</v>
      </c>
      <c r="F38" t="s">
        <v>31</v>
      </c>
      <c r="G38" s="1">
        <v>31.86646842956543</v>
      </c>
      <c r="M38" s="15">
        <f>I46</f>
        <v>-0.85321717834472821</v>
      </c>
      <c r="N38" s="1">
        <f>I43</f>
        <v>-0.2573925628662117</v>
      </c>
    </row>
    <row r="39" spans="1:20" x14ac:dyDescent="0.2">
      <c r="A39" s="12" t="s">
        <v>9</v>
      </c>
      <c r="B39" s="12" t="s">
        <v>21</v>
      </c>
      <c r="C39" s="13">
        <v>33.185000000000002</v>
      </c>
      <c r="D39" s="13"/>
      <c r="E39" t="s">
        <v>9</v>
      </c>
      <c r="F39" t="s">
        <v>31</v>
      </c>
      <c r="G39" s="1">
        <v>31.152091979980469</v>
      </c>
      <c r="M39" s="15">
        <f>I52</f>
        <v>-0.77498380025228286</v>
      </c>
      <c r="N39" s="1">
        <f>I49</f>
        <v>-0.20736502583821448</v>
      </c>
    </row>
    <row r="40" spans="1:20" x14ac:dyDescent="0.2">
      <c r="A40" s="12" t="s">
        <v>9</v>
      </c>
      <c r="B40" s="12" t="s">
        <v>21</v>
      </c>
      <c r="C40" s="13">
        <v>33.579000000000001</v>
      </c>
      <c r="D40" s="1">
        <f>AVERAGE(C38:C40)</f>
        <v>33.273000000000003</v>
      </c>
      <c r="E40" t="s">
        <v>9</v>
      </c>
      <c r="F40" t="s">
        <v>31</v>
      </c>
      <c r="G40" s="1">
        <v>32.076747894287109</v>
      </c>
      <c r="H40" s="1">
        <f>AVERAGE(G38:G40)</f>
        <v>31.698436101277668</v>
      </c>
      <c r="I40" s="1">
        <f>H40-D40</f>
        <v>-1.5745638987223352</v>
      </c>
      <c r="J40" s="1">
        <f>I40-N42</f>
        <v>-1.5759255259196003</v>
      </c>
      <c r="K40" s="6">
        <f>2^J40</f>
        <v>0.335427871063114</v>
      </c>
      <c r="M40" s="15">
        <f>I55</f>
        <v>-1.1573362935384104</v>
      </c>
      <c r="N40" s="1">
        <f>I58</f>
        <v>0.20555814107258996</v>
      </c>
    </row>
    <row r="41" spans="1:20" x14ac:dyDescent="0.2">
      <c r="A41" s="12" t="s">
        <v>10</v>
      </c>
      <c r="B41" s="12" t="s">
        <v>21</v>
      </c>
      <c r="C41" s="13">
        <v>28.332999999999998</v>
      </c>
      <c r="D41" s="13"/>
      <c r="E41" t="s">
        <v>10</v>
      </c>
      <c r="F41" t="s">
        <v>31</v>
      </c>
      <c r="G41" s="1">
        <v>27.835966110229492</v>
      </c>
      <c r="I41" s="1"/>
      <c r="M41" s="15">
        <f>I61</f>
        <v>-1.2882297617594389</v>
      </c>
      <c r="N41" s="1">
        <f>I64</f>
        <v>-0.327510991414389</v>
      </c>
    </row>
    <row r="42" spans="1:20" x14ac:dyDescent="0.2">
      <c r="A42" s="12" t="s">
        <v>10</v>
      </c>
      <c r="B42" s="12" t="s">
        <v>21</v>
      </c>
      <c r="C42" s="13">
        <v>27.806000000000001</v>
      </c>
      <c r="D42" s="13"/>
      <c r="E42" t="s">
        <v>10</v>
      </c>
      <c r="F42" t="s">
        <v>31</v>
      </c>
      <c r="G42" s="1">
        <v>27.940376281738281</v>
      </c>
      <c r="M42" s="16">
        <f>AVERAGE(M37:M41)</f>
        <v>-1.1296661865234392</v>
      </c>
      <c r="N42" s="5">
        <f>AVERAGE(N37:N41)</f>
        <v>1.3616271972651361E-3</v>
      </c>
    </row>
    <row r="43" spans="1:20" x14ac:dyDescent="0.2">
      <c r="A43" s="12" t="s">
        <v>10</v>
      </c>
      <c r="B43" s="12" t="s">
        <v>21</v>
      </c>
      <c r="C43" s="13">
        <v>28.202999999999999</v>
      </c>
      <c r="D43" s="1">
        <f>AVERAGE(C41:C43)</f>
        <v>28.114000000000001</v>
      </c>
      <c r="E43" t="s">
        <v>10</v>
      </c>
      <c r="F43" t="s">
        <v>31</v>
      </c>
      <c r="G43" s="1">
        <v>27.793479919433594</v>
      </c>
      <c r="H43" s="1">
        <f>AVERAGE(G41:G43)</f>
        <v>27.856607437133789</v>
      </c>
      <c r="I43" s="1">
        <f>H43-D43</f>
        <v>-0.2573925628662117</v>
      </c>
      <c r="J43" s="1">
        <f>I43-N42</f>
        <v>-0.25875419006347683</v>
      </c>
      <c r="K43" s="6">
        <f>2^J43</f>
        <v>0.83580935404824985</v>
      </c>
    </row>
    <row r="44" spans="1:20" x14ac:dyDescent="0.2">
      <c r="A44" s="12" t="s">
        <v>11</v>
      </c>
      <c r="B44" s="12" t="s">
        <v>21</v>
      </c>
      <c r="C44" s="13">
        <v>28.541</v>
      </c>
      <c r="D44" s="13"/>
      <c r="E44" t="s">
        <v>11</v>
      </c>
      <c r="F44" t="s">
        <v>31</v>
      </c>
      <c r="G44" s="1">
        <v>27.970726013183594</v>
      </c>
    </row>
    <row r="45" spans="1:20" x14ac:dyDescent="0.2">
      <c r="A45" s="12" t="s">
        <v>11</v>
      </c>
      <c r="B45" s="12" t="s">
        <v>21</v>
      </c>
      <c r="C45" s="13">
        <v>28.474</v>
      </c>
      <c r="D45" s="13"/>
      <c r="E45" t="s">
        <v>11</v>
      </c>
      <c r="F45" t="s">
        <v>31</v>
      </c>
      <c r="G45" s="1">
        <v>27.699222564697266</v>
      </c>
    </row>
    <row r="46" spans="1:20" x14ac:dyDescent="0.2">
      <c r="A46" s="12" t="s">
        <v>11</v>
      </c>
      <c r="B46" s="12" t="s">
        <v>21</v>
      </c>
      <c r="C46" s="13">
        <v>29.053000000000001</v>
      </c>
      <c r="D46" s="1">
        <f>AVERAGE(C44:C46)</f>
        <v>28.689333333333334</v>
      </c>
      <c r="E46" t="s">
        <v>11</v>
      </c>
      <c r="F46" t="s">
        <v>31</v>
      </c>
      <c r="G46" s="1">
        <v>27.838399887084961</v>
      </c>
      <c r="H46" s="1">
        <f>AVERAGE(G44:G46)</f>
        <v>27.836116154988606</v>
      </c>
      <c r="I46" s="1">
        <f>H46-D46</f>
        <v>-0.85321717834472821</v>
      </c>
      <c r="J46" s="1">
        <f>I46-N42</f>
        <v>-0.85457880554199339</v>
      </c>
      <c r="K46" s="6">
        <f>2^J46</f>
        <v>0.55302675911854504</v>
      </c>
      <c r="M46" t="s">
        <v>24</v>
      </c>
      <c r="R46" s="6" t="s">
        <v>28</v>
      </c>
      <c r="S46" t="s">
        <v>29</v>
      </c>
      <c r="T46" t="s">
        <v>33</v>
      </c>
    </row>
    <row r="47" spans="1:20" x14ac:dyDescent="0.2">
      <c r="A47" s="12" t="s">
        <v>12</v>
      </c>
      <c r="B47" s="12" t="s">
        <v>21</v>
      </c>
      <c r="C47" s="13">
        <v>27.440999999999999</v>
      </c>
      <c r="D47" s="13"/>
      <c r="E47" t="s">
        <v>12</v>
      </c>
      <c r="F47" t="s">
        <v>31</v>
      </c>
      <c r="G47" s="1">
        <v>26.99397087097168</v>
      </c>
      <c r="M47" s="1">
        <f>K40</f>
        <v>0.335427871063114</v>
      </c>
      <c r="N47" s="1">
        <f>K46</f>
        <v>0.55302675911854504</v>
      </c>
      <c r="O47" s="1">
        <f>K52</f>
        <v>0.58384388962319378</v>
      </c>
      <c r="P47" s="1">
        <f>K55</f>
        <v>0.44791661242202185</v>
      </c>
      <c r="Q47" s="1">
        <f>K61</f>
        <v>0.40906687189854579</v>
      </c>
      <c r="R47" s="1">
        <f>AVERAGE(M47:Q47)</f>
        <v>0.46585640082508412</v>
      </c>
      <c r="S47">
        <f>STDEV(M47:Q47)</f>
        <v>0.10256486588667699</v>
      </c>
      <c r="T47">
        <f>S47/SQRT(5)</f>
        <v>4.5868402445151793E-2</v>
      </c>
    </row>
    <row r="48" spans="1:20" x14ac:dyDescent="0.2">
      <c r="A48" s="12" t="s">
        <v>12</v>
      </c>
      <c r="B48" s="12" t="s">
        <v>21</v>
      </c>
      <c r="C48" s="13">
        <v>27.14</v>
      </c>
      <c r="D48" s="13"/>
      <c r="E48" t="s">
        <v>12</v>
      </c>
      <c r="F48" t="s">
        <v>31</v>
      </c>
      <c r="G48" s="1">
        <v>27.137144088745117</v>
      </c>
      <c r="M48" t="s">
        <v>27</v>
      </c>
    </row>
    <row r="49" spans="1:20" x14ac:dyDescent="0.2">
      <c r="A49" s="12" t="s">
        <v>12</v>
      </c>
      <c r="B49" s="12" t="s">
        <v>21</v>
      </c>
      <c r="C49" s="13">
        <v>27.286999999999999</v>
      </c>
      <c r="D49" s="1">
        <f>AVERAGE(C47:C49)</f>
        <v>27.289333333333332</v>
      </c>
      <c r="E49" t="s">
        <v>12</v>
      </c>
      <c r="F49" t="s">
        <v>31</v>
      </c>
      <c r="G49" s="1">
        <v>27.114789962768555</v>
      </c>
      <c r="H49" s="1">
        <f>AVERAGE(G47:G49)</f>
        <v>27.081968307495117</v>
      </c>
      <c r="I49" s="1">
        <f>H49-D49</f>
        <v>-0.20736502583821448</v>
      </c>
      <c r="J49" s="1">
        <f>I49-N42</f>
        <v>-0.2087266530354796</v>
      </c>
      <c r="K49" s="6">
        <f>2^J49</f>
        <v>0.86530062328462964</v>
      </c>
      <c r="M49" s="1">
        <f>K37</f>
        <v>1.5074988983522772</v>
      </c>
      <c r="N49" s="1">
        <f>K43</f>
        <v>0.83580935404824985</v>
      </c>
      <c r="O49" s="1">
        <f>K49</f>
        <v>0.86530062328462964</v>
      </c>
      <c r="P49" s="1">
        <f>K58</f>
        <v>1.1520445551518157</v>
      </c>
      <c r="Q49" s="1">
        <f>K64</f>
        <v>0.79615839172450598</v>
      </c>
      <c r="R49" s="1">
        <f>AVERAGE(M49:Q49)</f>
        <v>1.0313623645122958</v>
      </c>
      <c r="S49">
        <f t="shared" ref="S49" si="1">STDEV(M49:Q49)</f>
        <v>0.30100190224107354</v>
      </c>
      <c r="T49">
        <f>S49/SQRT(5)</f>
        <v>0.13461214295355733</v>
      </c>
    </row>
    <row r="50" spans="1:20" x14ac:dyDescent="0.2">
      <c r="A50" s="12" t="s">
        <v>13</v>
      </c>
      <c r="B50" s="12" t="s">
        <v>21</v>
      </c>
      <c r="C50" s="13">
        <v>30.491</v>
      </c>
      <c r="D50" s="13"/>
      <c r="E50" t="s">
        <v>13</v>
      </c>
      <c r="F50" t="s">
        <v>31</v>
      </c>
      <c r="G50" s="1">
        <v>29.665054321289062</v>
      </c>
    </row>
    <row r="51" spans="1:20" x14ac:dyDescent="0.2">
      <c r="A51" s="12" t="s">
        <v>13</v>
      </c>
      <c r="B51" s="12" t="s">
        <v>21</v>
      </c>
      <c r="C51" s="13">
        <v>30.2</v>
      </c>
      <c r="D51" s="13"/>
      <c r="E51" t="s">
        <v>13</v>
      </c>
      <c r="F51" t="s">
        <v>31</v>
      </c>
      <c r="G51" s="1">
        <v>29.495994567871094</v>
      </c>
    </row>
    <row r="52" spans="1:20" x14ac:dyDescent="0.2">
      <c r="A52" s="12" t="s">
        <v>13</v>
      </c>
      <c r="B52" s="12" t="s">
        <v>21</v>
      </c>
      <c r="C52" s="13">
        <v>30.548999999999999</v>
      </c>
      <c r="D52" s="1">
        <f>AVERAGE(C50:C52)</f>
        <v>30.413333333333338</v>
      </c>
      <c r="E52" t="s">
        <v>13</v>
      </c>
      <c r="F52" t="s">
        <v>31</v>
      </c>
      <c r="G52" s="1">
        <v>29.753999710083008</v>
      </c>
      <c r="H52" s="1">
        <f>AVERAGE(G50:G52)</f>
        <v>29.638349533081055</v>
      </c>
      <c r="I52" s="1">
        <f>H52-D52</f>
        <v>-0.77498380025228286</v>
      </c>
      <c r="J52" s="1">
        <f>I52-N42</f>
        <v>-0.77634542744954804</v>
      </c>
      <c r="K52" s="6">
        <f>2^J52</f>
        <v>0.58384388962319378</v>
      </c>
    </row>
    <row r="53" spans="1:20" x14ac:dyDescent="0.2">
      <c r="A53" s="12" t="s">
        <v>15</v>
      </c>
      <c r="B53" s="12" t="s">
        <v>21</v>
      </c>
      <c r="C53" s="13">
        <v>27.920999999999999</v>
      </c>
      <c r="D53" s="13"/>
      <c r="E53" t="s">
        <v>15</v>
      </c>
      <c r="F53" t="s">
        <v>31</v>
      </c>
      <c r="G53" s="1">
        <v>27.00465202331543</v>
      </c>
    </row>
    <row r="54" spans="1:20" x14ac:dyDescent="0.2">
      <c r="A54" s="12" t="s">
        <v>15</v>
      </c>
      <c r="B54" s="12" t="s">
        <v>21</v>
      </c>
      <c r="C54" s="13">
        <v>27.974</v>
      </c>
      <c r="D54" s="13"/>
      <c r="E54" t="s">
        <v>15</v>
      </c>
      <c r="F54" t="s">
        <v>31</v>
      </c>
      <c r="G54" s="1">
        <v>26.531713485717773</v>
      </c>
    </row>
    <row r="55" spans="1:20" x14ac:dyDescent="0.2">
      <c r="A55" s="12" t="s">
        <v>15</v>
      </c>
      <c r="B55" s="12" t="s">
        <v>21</v>
      </c>
      <c r="C55" s="13">
        <v>27.739000000000001</v>
      </c>
      <c r="D55" s="1">
        <f>AVERAGE(C53:C55)</f>
        <v>27.878</v>
      </c>
      <c r="E55" t="s">
        <v>15</v>
      </c>
      <c r="F55" t="s">
        <v>31</v>
      </c>
      <c r="G55" s="1">
        <v>26.625625610351562</v>
      </c>
      <c r="H55" s="1">
        <f>AVERAGE(G53:G55)</f>
        <v>26.72066370646159</v>
      </c>
      <c r="I55" s="1">
        <f>H55-D55</f>
        <v>-1.1573362935384104</v>
      </c>
      <c r="J55" s="1">
        <f>I55-N42</f>
        <v>-1.1586979207356756</v>
      </c>
      <c r="K55" s="6">
        <f>2^J55</f>
        <v>0.44791661242202185</v>
      </c>
    </row>
    <row r="56" spans="1:20" x14ac:dyDescent="0.2">
      <c r="A56" t="s">
        <v>10</v>
      </c>
      <c r="B56" s="12" t="s">
        <v>21</v>
      </c>
      <c r="C56" s="1">
        <v>27.603363037109375</v>
      </c>
      <c r="E56" t="s">
        <v>10</v>
      </c>
      <c r="F56" t="s">
        <v>31</v>
      </c>
      <c r="G56" s="1">
        <v>27.41718864440918</v>
      </c>
    </row>
    <row r="57" spans="1:20" x14ac:dyDescent="0.2">
      <c r="A57" t="s">
        <v>10</v>
      </c>
      <c r="B57" s="12" t="s">
        <v>21</v>
      </c>
      <c r="C57" s="1">
        <v>27.025114059448242</v>
      </c>
      <c r="E57" t="s">
        <v>10</v>
      </c>
      <c r="F57" t="s">
        <v>31</v>
      </c>
      <c r="G57" s="1">
        <v>27.592666625976562</v>
      </c>
    </row>
    <row r="58" spans="1:20" x14ac:dyDescent="0.2">
      <c r="A58" t="s">
        <v>10</v>
      </c>
      <c r="B58" s="12" t="s">
        <v>21</v>
      </c>
      <c r="C58" s="1">
        <v>27.565567016601562</v>
      </c>
      <c r="D58" s="1">
        <f>AVERAGE(C56:C58)</f>
        <v>27.398014704386394</v>
      </c>
      <c r="E58" t="s">
        <v>10</v>
      </c>
      <c r="F58" t="s">
        <v>31</v>
      </c>
      <c r="G58" s="1">
        <v>27.800863265991211</v>
      </c>
      <c r="H58" s="1">
        <f>AVERAGE(G56:G58)</f>
        <v>27.603572845458984</v>
      </c>
      <c r="I58" s="1">
        <f>H58-D58</f>
        <v>0.20555814107258996</v>
      </c>
      <c r="J58" s="1">
        <f>I58-N42</f>
        <v>0.20419651387532484</v>
      </c>
      <c r="K58" s="6">
        <f>2^J58</f>
        <v>1.1520445551518157</v>
      </c>
    </row>
    <row r="59" spans="1:20" x14ac:dyDescent="0.2">
      <c r="A59" s="12" t="s">
        <v>17</v>
      </c>
      <c r="B59" s="12" t="s">
        <v>21</v>
      </c>
      <c r="C59" s="13">
        <v>28.459</v>
      </c>
      <c r="D59" s="13"/>
      <c r="E59" t="s">
        <v>17</v>
      </c>
      <c r="F59" t="s">
        <v>31</v>
      </c>
      <c r="G59" s="1">
        <v>27.327558517456055</v>
      </c>
    </row>
    <row r="60" spans="1:20" x14ac:dyDescent="0.2">
      <c r="A60" s="12" t="s">
        <v>17</v>
      </c>
      <c r="B60" s="12" t="s">
        <v>21</v>
      </c>
      <c r="C60" s="13">
        <v>28.562999999999999</v>
      </c>
      <c r="D60" s="13"/>
      <c r="E60" t="s">
        <v>17</v>
      </c>
      <c r="F60" t="s">
        <v>31</v>
      </c>
      <c r="G60" s="1">
        <v>27.094411849975586</v>
      </c>
    </row>
    <row r="61" spans="1:20" x14ac:dyDescent="0.2">
      <c r="A61" s="12" t="s">
        <v>17</v>
      </c>
      <c r="B61" s="12" t="s">
        <v>21</v>
      </c>
      <c r="C61" s="13">
        <v>28.385000000000002</v>
      </c>
      <c r="D61" s="1">
        <f>AVERAGE(C59:C61)</f>
        <v>28.468999999999998</v>
      </c>
      <c r="E61" t="s">
        <v>17</v>
      </c>
      <c r="F61" t="s">
        <v>31</v>
      </c>
      <c r="G61" s="1">
        <v>27.120340347290039</v>
      </c>
      <c r="H61" s="1">
        <f>AVERAGE(G59:G61)</f>
        <v>27.180770238240559</v>
      </c>
      <c r="I61" s="1">
        <f>H61-D61</f>
        <v>-1.2882297617594389</v>
      </c>
      <c r="J61" s="1">
        <f>I61-N42</f>
        <v>-1.2895913889567041</v>
      </c>
      <c r="K61" s="6">
        <f>2^J61</f>
        <v>0.40906687189854579</v>
      </c>
    </row>
    <row r="62" spans="1:20" x14ac:dyDescent="0.2">
      <c r="A62" s="12" t="s">
        <v>18</v>
      </c>
      <c r="B62" s="12" t="s">
        <v>21</v>
      </c>
      <c r="C62" s="13">
        <v>28.67</v>
      </c>
      <c r="D62" s="13"/>
      <c r="E62" t="s">
        <v>18</v>
      </c>
      <c r="F62" t="s">
        <v>31</v>
      </c>
      <c r="G62" s="1">
        <v>28.701509475708008</v>
      </c>
    </row>
    <row r="63" spans="1:20" x14ac:dyDescent="0.2">
      <c r="A63" s="12" t="s">
        <v>18</v>
      </c>
      <c r="B63" s="12" t="s">
        <v>21</v>
      </c>
      <c r="C63" s="13">
        <v>28.337</v>
      </c>
      <c r="D63" s="13"/>
      <c r="E63" t="s">
        <v>18</v>
      </c>
      <c r="F63" t="s">
        <v>31</v>
      </c>
      <c r="G63" s="1">
        <v>27.649751663208008</v>
      </c>
    </row>
    <row r="64" spans="1:20" x14ac:dyDescent="0.2">
      <c r="A64" s="12" t="s">
        <v>18</v>
      </c>
      <c r="B64" s="12" t="s">
        <v>21</v>
      </c>
      <c r="C64" s="13">
        <v>28.289000000000001</v>
      </c>
      <c r="D64" s="1">
        <f>AVERAGE(C62:C64)</f>
        <v>28.432000000000002</v>
      </c>
      <c r="E64" t="s">
        <v>18</v>
      </c>
      <c r="F64" t="s">
        <v>31</v>
      </c>
      <c r="G64" s="1">
        <v>27.96220588684082</v>
      </c>
      <c r="H64" s="1">
        <f>AVERAGE(G62:G64)</f>
        <v>28.104489008585613</v>
      </c>
      <c r="I64" s="1">
        <f>H64-D64</f>
        <v>-0.327510991414389</v>
      </c>
      <c r="J64" s="1">
        <f>I64-N42</f>
        <v>-0.32887261861165412</v>
      </c>
      <c r="K64" s="6">
        <f>2^J64</f>
        <v>0.79615839172450598</v>
      </c>
    </row>
    <row r="68" spans="1:14" x14ac:dyDescent="0.2">
      <c r="A68" t="s">
        <v>6</v>
      </c>
      <c r="B68" t="s">
        <v>10</v>
      </c>
      <c r="C68" s="1">
        <v>19.00602912902832</v>
      </c>
      <c r="E68" t="s">
        <v>10</v>
      </c>
      <c r="F68" t="s">
        <v>31</v>
      </c>
      <c r="G68" s="1">
        <v>27.41718864440918</v>
      </c>
      <c r="J68" s="10"/>
    </row>
    <row r="69" spans="1:14" x14ac:dyDescent="0.2">
      <c r="A69" t="s">
        <v>6</v>
      </c>
      <c r="B69" t="s">
        <v>10</v>
      </c>
      <c r="C69" s="1">
        <v>18.453254699707031</v>
      </c>
      <c r="E69" t="s">
        <v>10</v>
      </c>
      <c r="F69" t="s">
        <v>31</v>
      </c>
      <c r="G69" s="1">
        <v>27.592666625976562</v>
      </c>
    </row>
    <row r="70" spans="1:14" x14ac:dyDescent="0.2">
      <c r="A70" t="s">
        <v>6</v>
      </c>
      <c r="B70" t="s">
        <v>10</v>
      </c>
      <c r="C70" s="1">
        <v>19.239501953125</v>
      </c>
      <c r="D70" s="1">
        <f>AVERAGE(C68:C70)</f>
        <v>18.899595260620117</v>
      </c>
      <c r="E70" t="s">
        <v>10</v>
      </c>
      <c r="F70" t="s">
        <v>31</v>
      </c>
      <c r="G70" s="1">
        <v>27.800863265991211</v>
      </c>
      <c r="H70" s="1">
        <f>AVERAGE(G68:G70)</f>
        <v>27.603572845458984</v>
      </c>
      <c r="I70" s="1">
        <f>H70-D70</f>
        <v>8.7039775848388672</v>
      </c>
      <c r="J70" s="1">
        <f>I70-N76</f>
        <v>0.63040224711100201</v>
      </c>
      <c r="K70" s="6">
        <f>2^J70</f>
        <v>1.5479965402797637</v>
      </c>
      <c r="M70" s="14" t="s">
        <v>25</v>
      </c>
      <c r="N70" t="s">
        <v>26</v>
      </c>
    </row>
    <row r="71" spans="1:14" x14ac:dyDescent="0.2">
      <c r="A71" t="s">
        <v>6</v>
      </c>
      <c r="B71" t="s">
        <v>11</v>
      </c>
      <c r="C71" s="1">
        <v>16.820035934448242</v>
      </c>
      <c r="E71" t="s">
        <v>11</v>
      </c>
      <c r="F71" t="s">
        <v>31</v>
      </c>
      <c r="G71" s="1">
        <v>27.707622528076172</v>
      </c>
      <c r="M71" s="15">
        <f>I73</f>
        <v>11.644955952962238</v>
      </c>
      <c r="N71" s="1">
        <f>I70</f>
        <v>8.7039775848388672</v>
      </c>
    </row>
    <row r="72" spans="1:14" x14ac:dyDescent="0.2">
      <c r="A72" t="s">
        <v>6</v>
      </c>
      <c r="B72" t="s">
        <v>11</v>
      </c>
      <c r="C72" s="1">
        <v>16.16108512878418</v>
      </c>
      <c r="E72" t="s">
        <v>11</v>
      </c>
      <c r="F72" t="s">
        <v>31</v>
      </c>
      <c r="G72" s="1">
        <v>27.893959045410156</v>
      </c>
      <c r="M72" s="15">
        <f>I79</f>
        <v>10.98853047688802</v>
      </c>
      <c r="N72" s="1">
        <f>I76</f>
        <v>8.0972690582275391</v>
      </c>
    </row>
    <row r="73" spans="1:14" x14ac:dyDescent="0.2">
      <c r="A73" t="s">
        <v>6</v>
      </c>
      <c r="B73" t="s">
        <v>11</v>
      </c>
      <c r="C73" s="1">
        <v>15.791040420532227</v>
      </c>
      <c r="D73" s="1">
        <f>AVERAGE(C71:C73)</f>
        <v>16.257387161254883</v>
      </c>
      <c r="E73" t="s">
        <v>11</v>
      </c>
      <c r="F73" t="s">
        <v>31</v>
      </c>
      <c r="G73" s="1">
        <v>28.105447769165039</v>
      </c>
      <c r="H73" s="1">
        <f>AVERAGE(G71:G73)</f>
        <v>27.902343114217121</v>
      </c>
      <c r="I73" s="1">
        <f>H73-D73</f>
        <v>11.644955952962238</v>
      </c>
      <c r="J73" s="1">
        <f>I73-N76</f>
        <v>3.5713806152343732</v>
      </c>
      <c r="K73" s="6">
        <f>2^J73</f>
        <v>11.887559155730845</v>
      </c>
      <c r="M73" s="15">
        <f>I85</f>
        <v>10.911959648132324</v>
      </c>
      <c r="N73" s="1">
        <f>I82</f>
        <v>8.498908360799156</v>
      </c>
    </row>
    <row r="74" spans="1:14" x14ac:dyDescent="0.2">
      <c r="A74" t="s">
        <v>6</v>
      </c>
      <c r="B74" t="s">
        <v>12</v>
      </c>
      <c r="C74" s="1">
        <v>18.534427642822266</v>
      </c>
      <c r="E74" t="s">
        <v>31</v>
      </c>
      <c r="F74" t="s">
        <v>12</v>
      </c>
      <c r="G74" s="1">
        <v>26.941448211669922</v>
      </c>
      <c r="M74" s="15">
        <f>I91</f>
        <v>10.561208407084148</v>
      </c>
      <c r="N74" s="1">
        <f>I88</f>
        <v>7.081144968668621</v>
      </c>
    </row>
    <row r="75" spans="1:14" x14ac:dyDescent="0.2">
      <c r="A75" t="s">
        <v>6</v>
      </c>
      <c r="B75" t="s">
        <v>12</v>
      </c>
      <c r="C75" s="1">
        <v>18.734045028686523</v>
      </c>
      <c r="E75" t="s">
        <v>31</v>
      </c>
      <c r="F75" t="s">
        <v>12</v>
      </c>
      <c r="G75" s="1">
        <v>26.761083602905273</v>
      </c>
      <c r="M75" s="15">
        <f>I97</f>
        <v>11.485002517700195</v>
      </c>
      <c r="N75" s="1">
        <f>I94</f>
        <v>7.9865767161051444</v>
      </c>
    </row>
    <row r="76" spans="1:14" x14ac:dyDescent="0.2">
      <c r="A76" t="s">
        <v>6</v>
      </c>
      <c r="B76" t="s">
        <v>12</v>
      </c>
      <c r="C76" s="1">
        <v>18.786605834960938</v>
      </c>
      <c r="D76" s="1">
        <f>AVERAGE(C74:C76)</f>
        <v>18.685026168823242</v>
      </c>
      <c r="E76" t="s">
        <v>31</v>
      </c>
      <c r="F76" t="s">
        <v>12</v>
      </c>
      <c r="G76" s="1">
        <v>26.644353866577148</v>
      </c>
      <c r="H76" s="1">
        <f>AVERAGE(G74:G76)</f>
        <v>26.782295227050781</v>
      </c>
      <c r="I76" s="1">
        <f>H76-D76</f>
        <v>8.0972690582275391</v>
      </c>
      <c r="J76" s="1">
        <f>I76-N76</f>
        <v>2.3693720499673887E-2</v>
      </c>
      <c r="K76" s="6">
        <f>2^J76</f>
        <v>1.0165588382222037</v>
      </c>
      <c r="M76" s="16">
        <f>AVERAGE(M71:M75)</f>
        <v>11.118331400553384</v>
      </c>
      <c r="N76" s="5">
        <f>AVERAGE(N71:N75)</f>
        <v>8.0735753377278652</v>
      </c>
    </row>
    <row r="77" spans="1:14" x14ac:dyDescent="0.2">
      <c r="A77" t="s">
        <v>6</v>
      </c>
      <c r="B77" t="s">
        <v>13</v>
      </c>
      <c r="C77" s="1">
        <v>18.747684478759766</v>
      </c>
      <c r="E77" t="s">
        <v>13</v>
      </c>
      <c r="F77" t="s">
        <v>31</v>
      </c>
      <c r="G77" s="1">
        <v>29.36846923828125</v>
      </c>
    </row>
    <row r="78" spans="1:14" x14ac:dyDescent="0.2">
      <c r="A78" t="s">
        <v>6</v>
      </c>
      <c r="B78" t="s">
        <v>13</v>
      </c>
      <c r="C78" s="1">
        <v>18.303932189941406</v>
      </c>
      <c r="E78" t="s">
        <v>13</v>
      </c>
      <c r="F78" t="s">
        <v>31</v>
      </c>
      <c r="G78" s="1">
        <v>29.612907409667969</v>
      </c>
    </row>
    <row r="79" spans="1:14" x14ac:dyDescent="0.2">
      <c r="A79" t="s">
        <v>6</v>
      </c>
      <c r="B79" t="s">
        <v>13</v>
      </c>
      <c r="C79" s="1">
        <v>18.513105392456055</v>
      </c>
      <c r="D79" s="1">
        <f>AVERAGE(C77:C79)</f>
        <v>18.521574020385742</v>
      </c>
      <c r="E79" t="s">
        <v>13</v>
      </c>
      <c r="F79" t="s">
        <v>31</v>
      </c>
      <c r="G79" s="1">
        <v>29.54893684387207</v>
      </c>
      <c r="H79" s="1">
        <f>AVERAGE(G77:G79)</f>
        <v>29.510104497273762</v>
      </c>
      <c r="I79" s="1">
        <f>H79-D79</f>
        <v>10.98853047688802</v>
      </c>
      <c r="J79" s="1">
        <f>I79-N76</f>
        <v>2.9149551391601545</v>
      </c>
      <c r="K79" s="6">
        <f>2^J79</f>
        <v>7.5420417626691849</v>
      </c>
    </row>
    <row r="80" spans="1:14" x14ac:dyDescent="0.2">
      <c r="A80" t="s">
        <v>6</v>
      </c>
      <c r="B80" t="s">
        <v>8</v>
      </c>
      <c r="C80" s="1">
        <v>19.176944732666016</v>
      </c>
      <c r="E80" t="s">
        <v>31</v>
      </c>
      <c r="F80" t="s">
        <v>8</v>
      </c>
      <c r="G80" s="1">
        <v>27.809076309204102</v>
      </c>
    </row>
    <row r="81" spans="1:20" x14ac:dyDescent="0.2">
      <c r="A81" t="s">
        <v>6</v>
      </c>
      <c r="B81" t="s">
        <v>8</v>
      </c>
      <c r="C81" s="1">
        <v>19.34794807434082</v>
      </c>
      <c r="E81" t="s">
        <v>31</v>
      </c>
      <c r="F81" t="s">
        <v>8</v>
      </c>
      <c r="G81" s="1">
        <v>27.698328018188477</v>
      </c>
    </row>
    <row r="82" spans="1:20" x14ac:dyDescent="0.2">
      <c r="A82" t="s">
        <v>6</v>
      </c>
      <c r="B82" t="s">
        <v>8</v>
      </c>
      <c r="C82" s="1">
        <v>19.138742446899414</v>
      </c>
      <c r="D82" s="1">
        <f>AVERAGE(C80:C82)</f>
        <v>19.221211751302082</v>
      </c>
      <c r="E82" t="s">
        <v>31</v>
      </c>
      <c r="F82" t="s">
        <v>8</v>
      </c>
      <c r="G82" s="1">
        <v>27.652956008911133</v>
      </c>
      <c r="H82" s="1">
        <f>AVERAGE(G80:G82)</f>
        <v>27.720120112101238</v>
      </c>
      <c r="I82" s="1">
        <f>H82-D82</f>
        <v>8.498908360799156</v>
      </c>
      <c r="J82" s="1">
        <f>I82-N76</f>
        <v>0.42533302307129084</v>
      </c>
      <c r="K82" s="6">
        <f>2^J82</f>
        <v>1.3428824499370946</v>
      </c>
    </row>
    <row r="83" spans="1:20" x14ac:dyDescent="0.2">
      <c r="A83" t="s">
        <v>6</v>
      </c>
      <c r="B83" t="s">
        <v>15</v>
      </c>
      <c r="C83" s="1">
        <v>16.486709594726562</v>
      </c>
      <c r="E83" t="s">
        <v>15</v>
      </c>
      <c r="F83" t="s">
        <v>31</v>
      </c>
      <c r="G83" s="1">
        <v>26.902463912963867</v>
      </c>
      <c r="M83" t="s">
        <v>24</v>
      </c>
      <c r="R83" s="6" t="s">
        <v>28</v>
      </c>
      <c r="S83" t="s">
        <v>29</v>
      </c>
      <c r="T83" t="s">
        <v>33</v>
      </c>
    </row>
    <row r="84" spans="1:20" x14ac:dyDescent="0.2">
      <c r="A84" t="s">
        <v>6</v>
      </c>
      <c r="B84" t="s">
        <v>15</v>
      </c>
      <c r="C84" s="1">
        <v>16.417282104492188</v>
      </c>
      <c r="E84" t="s">
        <v>15</v>
      </c>
      <c r="F84" t="s">
        <v>31</v>
      </c>
      <c r="G84" s="1">
        <v>27.160144805908203</v>
      </c>
      <c r="M84" s="6">
        <f>K73</f>
        <v>11.887559155730845</v>
      </c>
      <c r="N84" s="6">
        <f>K79</f>
        <v>7.5420417626691849</v>
      </c>
      <c r="O84" s="6">
        <f>K85</f>
        <v>7.1521862707673316</v>
      </c>
      <c r="P84" s="6">
        <f>K91</f>
        <v>5.6085703545244314</v>
      </c>
      <c r="Q84" s="6">
        <f>K97</f>
        <v>10.640006890145832</v>
      </c>
      <c r="R84" s="6">
        <f>AVERAGE(M84:Q84)</f>
        <v>8.5660728867675253</v>
      </c>
      <c r="S84">
        <f>STDEV(M84:R84)</f>
        <v>2.3292921508274427</v>
      </c>
      <c r="T84">
        <f>S84/SQRT(5)</f>
        <v>1.041691117741371</v>
      </c>
    </row>
    <row r="85" spans="1:20" x14ac:dyDescent="0.2">
      <c r="A85" t="s">
        <v>6</v>
      </c>
      <c r="B85" t="s">
        <v>15</v>
      </c>
      <c r="C85" s="1">
        <v>15.194762229919434</v>
      </c>
      <c r="D85" s="1">
        <f>AVERAGE(C83:C85)</f>
        <v>16.032917976379395</v>
      </c>
      <c r="E85" t="s">
        <v>15</v>
      </c>
      <c r="F85" t="s">
        <v>31</v>
      </c>
      <c r="G85" s="1">
        <v>26.772024154663086</v>
      </c>
      <c r="H85" s="1">
        <f>AVERAGE(G83:G85)</f>
        <v>26.944877624511719</v>
      </c>
      <c r="I85" s="1">
        <f>H85-D85</f>
        <v>10.911959648132324</v>
      </c>
      <c r="J85" s="1">
        <f>I85-N76</f>
        <v>2.838384310404459</v>
      </c>
      <c r="K85" s="6">
        <f>2^J85</f>
        <v>7.1521862707673316</v>
      </c>
      <c r="M85" t="s">
        <v>27</v>
      </c>
    </row>
    <row r="86" spans="1:20" x14ac:dyDescent="0.2">
      <c r="A86" t="s">
        <v>6</v>
      </c>
      <c r="B86" t="s">
        <v>16</v>
      </c>
      <c r="C86" s="1">
        <v>21.719789505004883</v>
      </c>
      <c r="E86" t="s">
        <v>16</v>
      </c>
      <c r="F86" t="s">
        <v>31</v>
      </c>
      <c r="G86" s="1">
        <v>28.700603485107422</v>
      </c>
      <c r="M86" s="6">
        <f>K70</f>
        <v>1.5479965402797637</v>
      </c>
      <c r="N86" s="6">
        <f>K76</f>
        <v>1.0165588382222037</v>
      </c>
      <c r="O86" s="6">
        <f>K82</f>
        <v>1.3428824499370946</v>
      </c>
      <c r="P86" s="6">
        <f>K88</f>
        <v>0.50263032863192147</v>
      </c>
      <c r="Q86" s="6">
        <f>K94</f>
        <v>0.94147936404741339</v>
      </c>
      <c r="R86" s="6">
        <f>AVERAGE(M86:Q86)</f>
        <v>1.0703095042236794</v>
      </c>
      <c r="S86">
        <f t="shared" ref="S86" si="2">STDEV(M86:R86)</f>
        <v>0.35895038672911644</v>
      </c>
      <c r="T86">
        <f>S86/SQRT(5)</f>
        <v>0.16052749305522854</v>
      </c>
    </row>
    <row r="87" spans="1:20" x14ac:dyDescent="0.2">
      <c r="A87" t="s">
        <v>6</v>
      </c>
      <c r="B87" t="s">
        <v>16</v>
      </c>
      <c r="C87" s="1">
        <v>21.846273422241211</v>
      </c>
      <c r="E87" t="s">
        <v>16</v>
      </c>
      <c r="F87" t="s">
        <v>31</v>
      </c>
      <c r="G87" s="1">
        <v>27.969474792480469</v>
      </c>
    </row>
    <row r="88" spans="1:20" x14ac:dyDescent="0.2">
      <c r="A88" t="s">
        <v>6</v>
      </c>
      <c r="B88" t="s">
        <v>16</v>
      </c>
      <c r="C88" s="1">
        <v>20.303874969482422</v>
      </c>
      <c r="D88" s="1">
        <f>AVERAGE(C86:C88)</f>
        <v>21.289979298909504</v>
      </c>
      <c r="E88" t="s">
        <v>16</v>
      </c>
      <c r="F88" t="s">
        <v>31</v>
      </c>
      <c r="G88" s="1">
        <v>28.443294525146484</v>
      </c>
      <c r="H88" s="1">
        <f>AVERAGE(G86:G88)</f>
        <v>28.371124267578125</v>
      </c>
      <c r="I88" s="1">
        <f>H88-D88</f>
        <v>7.081144968668621</v>
      </c>
      <c r="J88" s="1">
        <f>I88-N76</f>
        <v>-0.9924303690592442</v>
      </c>
      <c r="K88" s="6">
        <f>2^J88</f>
        <v>0.50263032863192147</v>
      </c>
    </row>
    <row r="89" spans="1:20" x14ac:dyDescent="0.2">
      <c r="A89" t="s">
        <v>6</v>
      </c>
      <c r="B89" t="s">
        <v>17</v>
      </c>
      <c r="C89" s="1">
        <v>15.883519172668457</v>
      </c>
      <c r="E89" t="s">
        <v>17</v>
      </c>
      <c r="F89" t="s">
        <v>31</v>
      </c>
      <c r="G89" s="1">
        <v>26.666122436523438</v>
      </c>
    </row>
    <row r="90" spans="1:20" x14ac:dyDescent="0.2">
      <c r="A90" t="s">
        <v>6</v>
      </c>
      <c r="B90" t="s">
        <v>17</v>
      </c>
      <c r="C90" s="1">
        <v>15.736934661865234</v>
      </c>
      <c r="E90" t="s">
        <v>17</v>
      </c>
      <c r="F90" t="s">
        <v>31</v>
      </c>
      <c r="G90" s="1">
        <v>26.521213531494141</v>
      </c>
    </row>
    <row r="91" spans="1:20" x14ac:dyDescent="0.2">
      <c r="A91" t="s">
        <v>6</v>
      </c>
      <c r="B91" t="s">
        <v>17</v>
      </c>
      <c r="C91" s="1">
        <v>16.21331787109375</v>
      </c>
      <c r="D91" s="1">
        <f>AVERAGE(C89:C91)</f>
        <v>15.94459056854248</v>
      </c>
      <c r="E91" t="s">
        <v>17</v>
      </c>
      <c r="F91" t="s">
        <v>31</v>
      </c>
      <c r="G91" s="1">
        <v>26.330060958862305</v>
      </c>
      <c r="H91" s="1">
        <f>AVERAGE(G89:G91)</f>
        <v>26.505798975626629</v>
      </c>
      <c r="I91" s="1">
        <f>H91-D91</f>
        <v>10.561208407084148</v>
      </c>
      <c r="J91" s="1">
        <f>I91-N76</f>
        <v>2.4876330693562831</v>
      </c>
      <c r="K91" s="6">
        <f>2^J91</f>
        <v>5.6085703545244314</v>
      </c>
    </row>
    <row r="92" spans="1:20" x14ac:dyDescent="0.2">
      <c r="A92" t="s">
        <v>6</v>
      </c>
      <c r="B92" t="s">
        <v>18</v>
      </c>
      <c r="C92" s="1">
        <v>19.592735290527344</v>
      </c>
      <c r="E92" t="s">
        <v>18</v>
      </c>
      <c r="F92" t="s">
        <v>31</v>
      </c>
      <c r="G92" s="1">
        <v>27.671157836914062</v>
      </c>
    </row>
    <row r="93" spans="1:20" x14ac:dyDescent="0.2">
      <c r="A93" t="s">
        <v>6</v>
      </c>
      <c r="B93" t="s">
        <v>18</v>
      </c>
      <c r="C93" s="1">
        <v>19.815114974975586</v>
      </c>
      <c r="E93" t="s">
        <v>18</v>
      </c>
      <c r="F93" t="s">
        <v>31</v>
      </c>
      <c r="G93" s="1">
        <v>27.568330764770508</v>
      </c>
    </row>
    <row r="94" spans="1:20" x14ac:dyDescent="0.2">
      <c r="A94" t="s">
        <v>6</v>
      </c>
      <c r="B94" t="s">
        <v>18</v>
      </c>
      <c r="C94" s="1">
        <v>19.401323318481445</v>
      </c>
      <c r="D94" s="1">
        <f>AVERAGE(C92:C94)</f>
        <v>19.603057861328125</v>
      </c>
      <c r="E94" t="s">
        <v>18</v>
      </c>
      <c r="F94" t="s">
        <v>31</v>
      </c>
      <c r="G94" s="1">
        <v>27.529415130615234</v>
      </c>
      <c r="H94" s="1">
        <f>AVERAGE(G92:G94)</f>
        <v>27.589634577433269</v>
      </c>
      <c r="I94" s="1">
        <f>H94-D94</f>
        <v>7.9865767161051444</v>
      </c>
      <c r="J94" s="1">
        <f>I94-N76</f>
        <v>-8.6998621622720762E-2</v>
      </c>
      <c r="K94" s="21">
        <f>2^J94</f>
        <v>0.94147936404741339</v>
      </c>
    </row>
    <row r="95" spans="1:20" x14ac:dyDescent="0.2">
      <c r="A95" t="s">
        <v>6</v>
      </c>
      <c r="B95" t="s">
        <v>11</v>
      </c>
      <c r="C95" s="1">
        <v>16.37238883972168</v>
      </c>
      <c r="E95" t="s">
        <v>11</v>
      </c>
      <c r="F95" t="s">
        <v>31</v>
      </c>
      <c r="G95" s="1">
        <v>27.707622528076172</v>
      </c>
    </row>
    <row r="96" spans="1:20" x14ac:dyDescent="0.2">
      <c r="A96" t="s">
        <v>6</v>
      </c>
      <c r="B96" t="s">
        <v>11</v>
      </c>
      <c r="C96" s="1">
        <v>16.351757049560547</v>
      </c>
      <c r="E96" t="s">
        <v>11</v>
      </c>
      <c r="F96" t="s">
        <v>31</v>
      </c>
      <c r="G96" s="1">
        <v>27.893959045410156</v>
      </c>
    </row>
    <row r="97" spans="1:11" x14ac:dyDescent="0.2">
      <c r="A97" t="s">
        <v>6</v>
      </c>
      <c r="B97" t="s">
        <v>11</v>
      </c>
      <c r="C97" s="1">
        <v>16.527875900268555</v>
      </c>
      <c r="D97" s="1">
        <f>AVERAGE(C95:C97)</f>
        <v>16.417340596516926</v>
      </c>
      <c r="E97" t="s">
        <v>11</v>
      </c>
      <c r="F97" t="s">
        <v>31</v>
      </c>
      <c r="G97" s="1">
        <v>28.105447769165039</v>
      </c>
      <c r="H97" s="1">
        <f>AVERAGE(G95:G97)</f>
        <v>27.902343114217121</v>
      </c>
      <c r="I97" s="1">
        <f>H97-D97</f>
        <v>11.485002517700195</v>
      </c>
      <c r="J97" s="1">
        <f>I97-N76</f>
        <v>3.4114271799723301</v>
      </c>
      <c r="K97" s="6">
        <f>2^J97</f>
        <v>10.640006890145832</v>
      </c>
    </row>
    <row r="98" spans="1:11" x14ac:dyDescent="0.2">
      <c r="C98" s="1"/>
      <c r="G98" s="1"/>
    </row>
    <row r="99" spans="1:11" x14ac:dyDescent="0.2">
      <c r="C99" s="1"/>
      <c r="D99" s="1"/>
      <c r="G99" s="1"/>
      <c r="H99" s="1"/>
      <c r="I99" s="1"/>
      <c r="J99" s="1"/>
    </row>
    <row r="100" spans="1:11" x14ac:dyDescent="0.2">
      <c r="C100" s="1"/>
      <c r="G100" s="1"/>
    </row>
    <row r="101" spans="1:11" x14ac:dyDescent="0.2">
      <c r="C101" s="1"/>
      <c r="G101" s="1"/>
    </row>
    <row r="102" spans="1:11" x14ac:dyDescent="0.2">
      <c r="C102" s="1"/>
      <c r="D102" s="1"/>
      <c r="G102" s="1"/>
      <c r="H102" s="1"/>
      <c r="I102" s="1"/>
      <c r="J102" s="1"/>
    </row>
    <row r="103" spans="1:11" x14ac:dyDescent="0.2">
      <c r="C103" s="1"/>
      <c r="G103" s="1"/>
    </row>
    <row r="104" spans="1:11" x14ac:dyDescent="0.2">
      <c r="C104" s="1"/>
      <c r="G104" s="1"/>
    </row>
    <row r="105" spans="1:11" x14ac:dyDescent="0.2">
      <c r="C105" s="1"/>
      <c r="D105" s="1"/>
      <c r="G105" s="1"/>
      <c r="H105" s="1"/>
      <c r="I105" s="1"/>
      <c r="J105" s="1"/>
    </row>
    <row r="106" spans="1:11" x14ac:dyDescent="0.2">
      <c r="C106" s="1"/>
      <c r="G106" s="1"/>
    </row>
    <row r="107" spans="1:11" x14ac:dyDescent="0.2">
      <c r="C107" s="1"/>
      <c r="G107" s="1"/>
    </row>
    <row r="108" spans="1:11" x14ac:dyDescent="0.2">
      <c r="C108" s="1"/>
      <c r="D108" s="1"/>
      <c r="G108" s="1"/>
      <c r="H108" s="1"/>
      <c r="I108" s="1"/>
      <c r="J108" s="1"/>
    </row>
    <row r="109" spans="1:11" x14ac:dyDescent="0.2">
      <c r="C109" s="1"/>
      <c r="G109" s="1"/>
    </row>
    <row r="110" spans="1:11" x14ac:dyDescent="0.2">
      <c r="C110" s="1"/>
      <c r="G110" s="1"/>
    </row>
    <row r="111" spans="1:11" x14ac:dyDescent="0.2">
      <c r="C111" s="1"/>
      <c r="D111" s="1"/>
      <c r="G111" s="1"/>
      <c r="H111" s="1"/>
      <c r="I111" s="1"/>
      <c r="J111" s="1"/>
    </row>
    <row r="112" spans="1:11" x14ac:dyDescent="0.2">
      <c r="C112" s="1"/>
      <c r="G112" s="1"/>
    </row>
    <row r="113" spans="3:10" x14ac:dyDescent="0.2">
      <c r="C113" s="1"/>
      <c r="G113" s="1"/>
    </row>
    <row r="114" spans="3:10" x14ac:dyDescent="0.2">
      <c r="C114" s="1"/>
      <c r="D114" s="1"/>
      <c r="G114" s="1"/>
      <c r="H114" s="1"/>
      <c r="I114" s="1"/>
      <c r="J114" s="1"/>
    </row>
    <row r="115" spans="3:10" x14ac:dyDescent="0.2">
      <c r="C115" s="1"/>
      <c r="G115" s="1"/>
    </row>
    <row r="116" spans="3:10" x14ac:dyDescent="0.2">
      <c r="C116" s="1"/>
      <c r="G116" s="1"/>
    </row>
    <row r="117" spans="3:10" x14ac:dyDescent="0.2">
      <c r="C117" s="1"/>
      <c r="D117" s="1"/>
      <c r="G117" s="1"/>
      <c r="H117" s="1"/>
      <c r="I117" s="1"/>
      <c r="J117" s="1"/>
    </row>
    <row r="118" spans="3:10" x14ac:dyDescent="0.2">
      <c r="C118" s="1"/>
      <c r="G118" s="1"/>
    </row>
    <row r="119" spans="3:10" x14ac:dyDescent="0.2">
      <c r="C119" s="1"/>
      <c r="G119" s="1"/>
    </row>
    <row r="120" spans="3:10" x14ac:dyDescent="0.2">
      <c r="C120" s="1"/>
      <c r="D120" s="1"/>
      <c r="G120" s="1"/>
      <c r="H120" s="1"/>
      <c r="I120" s="1"/>
      <c r="J120" s="1"/>
    </row>
    <row r="121" spans="3:10" x14ac:dyDescent="0.2">
      <c r="C121" s="1"/>
      <c r="G121" s="1"/>
    </row>
    <row r="122" spans="3:10" x14ac:dyDescent="0.2">
      <c r="C122" s="1"/>
      <c r="G122" s="1"/>
    </row>
    <row r="123" spans="3:10" x14ac:dyDescent="0.2">
      <c r="C123" s="1"/>
      <c r="D123" s="1"/>
      <c r="G123" s="1"/>
      <c r="H123" s="1"/>
      <c r="I123" s="1"/>
      <c r="J123" s="1"/>
    </row>
    <row r="124" spans="3:10" x14ac:dyDescent="0.2">
      <c r="C124" s="2"/>
      <c r="G124" s="1"/>
    </row>
    <row r="125" spans="3:10" x14ac:dyDescent="0.2">
      <c r="C125" s="1"/>
      <c r="G125" s="1"/>
    </row>
    <row r="126" spans="3:10" x14ac:dyDescent="0.2">
      <c r="C126" s="1"/>
      <c r="D126" s="1"/>
      <c r="G126" s="1"/>
      <c r="H126" s="1"/>
      <c r="I126" s="1"/>
      <c r="J126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6720B-31A4-0846-AF7D-E0E8CF5E1DD5}">
  <dimension ref="A1:C45"/>
  <sheetViews>
    <sheetView tabSelected="1" topLeftCell="A8" workbookViewId="0">
      <selection activeCell="I40" sqref="I40"/>
    </sheetView>
  </sheetViews>
  <sheetFormatPr baseColWidth="10" defaultColWidth="8.83203125" defaultRowHeight="16" x14ac:dyDescent="0.2"/>
  <cols>
    <col min="1" max="1" width="27.6640625" customWidth="1"/>
    <col min="2" max="2" width="18.5" customWidth="1"/>
    <col min="3" max="3" width="14" customWidth="1"/>
  </cols>
  <sheetData>
    <row r="1" spans="1:3" x14ac:dyDescent="0.2">
      <c r="A1" t="s">
        <v>51</v>
      </c>
      <c r="C1" s="7" t="s">
        <v>20</v>
      </c>
    </row>
    <row r="2" spans="1:3" ht="17" thickBot="1" x14ac:dyDescent="0.25"/>
    <row r="3" spans="1:3" x14ac:dyDescent="0.2">
      <c r="A3" s="23"/>
      <c r="B3" s="23" t="s">
        <v>50</v>
      </c>
      <c r="C3" s="23" t="s">
        <v>49</v>
      </c>
    </row>
    <row r="4" spans="1:3" x14ac:dyDescent="0.2">
      <c r="A4" t="s">
        <v>48</v>
      </c>
      <c r="B4">
        <v>4.36567362101143</v>
      </c>
      <c r="C4">
        <v>1.1078599198123826</v>
      </c>
    </row>
    <row r="5" spans="1:3" x14ac:dyDescent="0.2">
      <c r="A5" t="s">
        <v>47</v>
      </c>
      <c r="B5">
        <v>2.4332726993091569</v>
      </c>
      <c r="C5">
        <v>0.27040148052073398</v>
      </c>
    </row>
    <row r="6" spans="1:3" x14ac:dyDescent="0.2">
      <c r="A6" t="s">
        <v>46</v>
      </c>
      <c r="B6">
        <v>5</v>
      </c>
      <c r="C6">
        <v>5</v>
      </c>
    </row>
    <row r="7" spans="1:3" x14ac:dyDescent="0.2">
      <c r="A7" t="s">
        <v>45</v>
      </c>
      <c r="B7">
        <v>0</v>
      </c>
    </row>
    <row r="8" spans="1:3" x14ac:dyDescent="0.2">
      <c r="A8" t="s">
        <v>44</v>
      </c>
      <c r="B8">
        <v>5</v>
      </c>
    </row>
    <row r="9" spans="1:3" x14ac:dyDescent="0.2">
      <c r="A9" t="s">
        <v>43</v>
      </c>
      <c r="B9">
        <v>4.4303095398078645</v>
      </c>
    </row>
    <row r="10" spans="1:3" x14ac:dyDescent="0.2">
      <c r="A10" t="s">
        <v>42</v>
      </c>
      <c r="B10">
        <v>3.4130564402903019E-3</v>
      </c>
    </row>
    <row r="11" spans="1:3" x14ac:dyDescent="0.2">
      <c r="A11" t="s">
        <v>41</v>
      </c>
      <c r="B11">
        <v>2.0150483733330233</v>
      </c>
    </row>
    <row r="12" spans="1:3" x14ac:dyDescent="0.2">
      <c r="A12" t="s">
        <v>40</v>
      </c>
      <c r="B12">
        <v>6.8261128805806037E-3</v>
      </c>
    </row>
    <row r="13" spans="1:3" ht="17" thickBot="1" x14ac:dyDescent="0.25">
      <c r="A13" s="22" t="s">
        <v>39</v>
      </c>
      <c r="B13" s="22">
        <v>2.570581835636315</v>
      </c>
      <c r="C13" s="22"/>
    </row>
    <row r="17" spans="1:3" x14ac:dyDescent="0.2">
      <c r="A17" t="s">
        <v>51</v>
      </c>
      <c r="C17" s="7" t="s">
        <v>21</v>
      </c>
    </row>
    <row r="18" spans="1:3" ht="17" thickBot="1" x14ac:dyDescent="0.25"/>
    <row r="19" spans="1:3" x14ac:dyDescent="0.2">
      <c r="A19" s="23"/>
      <c r="B19" s="23" t="s">
        <v>50</v>
      </c>
      <c r="C19" s="23" t="s">
        <v>49</v>
      </c>
    </row>
    <row r="20" spans="1:3" x14ac:dyDescent="0.2">
      <c r="A20" t="s">
        <v>48</v>
      </c>
      <c r="B20">
        <v>0.46579999999999994</v>
      </c>
      <c r="C20">
        <v>1.0312000000000001</v>
      </c>
    </row>
    <row r="21" spans="1:3" x14ac:dyDescent="0.2">
      <c r="A21" t="s">
        <v>47</v>
      </c>
      <c r="B21">
        <v>1.0556700000000085E-2</v>
      </c>
      <c r="C21">
        <v>9.0505699999999356E-2</v>
      </c>
    </row>
    <row r="22" spans="1:3" x14ac:dyDescent="0.2">
      <c r="A22" t="s">
        <v>46</v>
      </c>
      <c r="B22">
        <v>5</v>
      </c>
      <c r="C22">
        <v>5</v>
      </c>
    </row>
    <row r="23" spans="1:3" x14ac:dyDescent="0.2">
      <c r="A23" t="s">
        <v>45</v>
      </c>
      <c r="B23">
        <v>0</v>
      </c>
    </row>
    <row r="24" spans="1:3" x14ac:dyDescent="0.2">
      <c r="A24" t="s">
        <v>44</v>
      </c>
      <c r="B24">
        <v>5</v>
      </c>
    </row>
    <row r="25" spans="1:3" x14ac:dyDescent="0.2">
      <c r="A25" t="s">
        <v>43</v>
      </c>
      <c r="B25">
        <v>-3.9769121961064964</v>
      </c>
    </row>
    <row r="26" spans="1:3" x14ac:dyDescent="0.2">
      <c r="A26" t="s">
        <v>42</v>
      </c>
      <c r="B26">
        <v>5.281579445738014E-3</v>
      </c>
    </row>
    <row r="27" spans="1:3" x14ac:dyDescent="0.2">
      <c r="A27" t="s">
        <v>41</v>
      </c>
      <c r="B27">
        <v>2.0150483733330233</v>
      </c>
    </row>
    <row r="28" spans="1:3" x14ac:dyDescent="0.2">
      <c r="A28" t="s">
        <v>40</v>
      </c>
      <c r="B28">
        <v>1.0563158891476028E-2</v>
      </c>
    </row>
    <row r="29" spans="1:3" ht="17" thickBot="1" x14ac:dyDescent="0.25">
      <c r="A29" s="22" t="s">
        <v>39</v>
      </c>
      <c r="B29" s="22">
        <v>2.570581835636315</v>
      </c>
      <c r="C29" s="22"/>
    </row>
    <row r="33" spans="1:3" x14ac:dyDescent="0.2">
      <c r="A33" t="s">
        <v>51</v>
      </c>
      <c r="C33" s="7" t="s">
        <v>6</v>
      </c>
    </row>
    <row r="34" spans="1:3" ht="17" thickBot="1" x14ac:dyDescent="0.25"/>
    <row r="35" spans="1:3" x14ac:dyDescent="0.2">
      <c r="A35" s="23"/>
      <c r="B35" s="23" t="s">
        <v>50</v>
      </c>
      <c r="C35" s="23" t="s">
        <v>49</v>
      </c>
    </row>
    <row r="36" spans="1:3" x14ac:dyDescent="0.2">
      <c r="A36" t="s">
        <v>48</v>
      </c>
      <c r="B36">
        <v>8.5660728867675253</v>
      </c>
      <c r="C36">
        <v>1.0703095042236794</v>
      </c>
    </row>
    <row r="37" spans="1:3" x14ac:dyDescent="0.2">
      <c r="A37" t="s">
        <v>47</v>
      </c>
      <c r="B37">
        <v>6.7820024048829026</v>
      </c>
      <c r="C37">
        <v>0.16105672516622782</v>
      </c>
    </row>
    <row r="38" spans="1:3" x14ac:dyDescent="0.2">
      <c r="A38" t="s">
        <v>46</v>
      </c>
      <c r="B38">
        <v>5</v>
      </c>
      <c r="C38">
        <v>5</v>
      </c>
    </row>
    <row r="39" spans="1:3" x14ac:dyDescent="0.2">
      <c r="A39" t="s">
        <v>45</v>
      </c>
      <c r="B39">
        <v>0</v>
      </c>
    </row>
    <row r="40" spans="1:3" x14ac:dyDescent="0.2">
      <c r="A40" t="s">
        <v>44</v>
      </c>
      <c r="B40">
        <v>4</v>
      </c>
    </row>
    <row r="41" spans="1:3" x14ac:dyDescent="0.2">
      <c r="A41" t="s">
        <v>43</v>
      </c>
      <c r="B41">
        <v>6.3610006361785336</v>
      </c>
    </row>
    <row r="42" spans="1:3" x14ac:dyDescent="0.2">
      <c r="A42" t="s">
        <v>42</v>
      </c>
      <c r="B42">
        <v>1.5654867226514884E-3</v>
      </c>
    </row>
    <row r="43" spans="1:3" x14ac:dyDescent="0.2">
      <c r="A43" t="s">
        <v>41</v>
      </c>
      <c r="B43">
        <v>2.1318467863266499</v>
      </c>
    </row>
    <row r="44" spans="1:3" x14ac:dyDescent="0.2">
      <c r="A44" t="s">
        <v>40</v>
      </c>
      <c r="B44">
        <v>3.1309734453029768E-3</v>
      </c>
    </row>
    <row r="45" spans="1:3" ht="17" thickBot="1" x14ac:dyDescent="0.25">
      <c r="A45" s="22" t="s">
        <v>39</v>
      </c>
      <c r="B45" s="22">
        <v>2.7764451051977934</v>
      </c>
      <c r="C45" s="2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Obp44a</vt:lpstr>
      <vt:lpstr>EFF</vt:lpstr>
      <vt:lpstr>CheA87a</vt:lpstr>
      <vt:lpstr>Obp83ef</vt:lpstr>
      <vt:lpstr>Obp83cd</vt:lpstr>
      <vt:lpstr>Sheet1</vt:lpstr>
      <vt:lpstr>Graph</vt:lpstr>
      <vt:lpstr>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2021-06-04T18:22:14Z</dcterms:created>
  <dcterms:modified xsi:type="dcterms:W3CDTF">2022-03-04T18:27:52Z</dcterms:modified>
</cp:coreProperties>
</file>