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136\Desktop\peerJ投稿\supplementary\supplementary\realtime PCR\"/>
    </mc:Choice>
  </mc:AlternateContent>
  <xr:revisionPtr revIDLastSave="0" documentId="13_ncr:1_{A4BF11F9-5516-46ED-9395-D0BC2660BF28}" xr6:coauthVersionLast="47" xr6:coauthVersionMax="47" xr10:uidLastSave="{00000000-0000-0000-0000-000000000000}"/>
  <bookViews>
    <workbookView xWindow="-120" yWindow="-120" windowWidth="29040" windowHeight="15720" tabRatio="890" xr2:uid="{00000000-000D-0000-FFFF-FFFF00000000}"/>
  </bookViews>
  <sheets>
    <sheet name="OB" sheetId="33" r:id="rId1"/>
    <sheet name="OBR" sheetId="3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34" l="1"/>
  <c r="A11" i="34"/>
  <c r="D7" i="34"/>
  <c r="D6" i="34"/>
  <c r="D5" i="34"/>
  <c r="D4" i="34"/>
  <c r="D3" i="34"/>
  <c r="E2" i="34" s="1"/>
  <c r="F7" i="34" s="1"/>
  <c r="G7" i="34" s="1"/>
  <c r="D2" i="34"/>
  <c r="F3" i="34" l="1"/>
  <c r="G3" i="34" s="1"/>
  <c r="F6" i="34"/>
  <c r="G6" i="34" s="1"/>
  <c r="F2" i="34"/>
  <c r="G2" i="34" s="1"/>
  <c r="F4" i="34"/>
  <c r="G4" i="34" s="1"/>
  <c r="F5" i="34"/>
  <c r="G5" i="34" s="1"/>
  <c r="A12" i="33"/>
  <c r="D7" i="33"/>
  <c r="D6" i="33"/>
  <c r="D5" i="33"/>
  <c r="A11" i="33"/>
  <c r="D4" i="33"/>
  <c r="D3" i="33"/>
  <c r="D2" i="33"/>
  <c r="H2" i="34" l="1"/>
  <c r="B11" i="34" s="1"/>
  <c r="I2" i="34"/>
  <c r="C11" i="34" s="1"/>
  <c r="H5" i="34"/>
  <c r="B12" i="34" s="1"/>
  <c r="I5" i="34"/>
  <c r="C12" i="34" s="1"/>
  <c r="E2" i="33"/>
  <c r="F3" i="33" s="1"/>
  <c r="G3" i="33" s="1"/>
  <c r="F2" i="33" l="1"/>
  <c r="G2" i="33" s="1"/>
  <c r="F4" i="33"/>
  <c r="G4" i="33" s="1"/>
  <c r="F7" i="33"/>
  <c r="G7" i="33" s="1"/>
  <c r="F5" i="33"/>
  <c r="G5" i="33" s="1"/>
  <c r="F6" i="33"/>
  <c r="G6" i="33" s="1"/>
  <c r="H2" i="33"/>
  <c r="B11" i="33" s="1"/>
  <c r="I2" i="33" l="1"/>
  <c r="C11" i="33" s="1"/>
  <c r="I5" i="33"/>
  <c r="C12" i="33" s="1"/>
  <c r="H5" i="33"/>
  <c r="B12" i="33" s="1"/>
</calcChain>
</file>

<file path=xl/sharedStrings.xml><?xml version="1.0" encoding="utf-8"?>
<sst xmlns="http://schemas.openxmlformats.org/spreadsheetml/2006/main" count="24" uniqueCount="13">
  <si>
    <t>STDEV</t>
  </si>
  <si>
    <t>Mean</t>
  </si>
  <si>
    <t>STDEV</t>
    <phoneticPr fontId="6" type="noConversion"/>
  </si>
  <si>
    <r>
      <t>2</t>
    </r>
    <r>
      <rPr>
        <vertAlign val="superscript"/>
        <sz val="10"/>
        <color indexed="8"/>
        <rFont val="Times New Roman"/>
        <family val="1"/>
      </rPr>
      <t>-</t>
    </r>
    <r>
      <rPr>
        <vertAlign val="superscript"/>
        <sz val="10"/>
        <color indexed="8"/>
        <rFont val="宋体"/>
        <family val="3"/>
        <charset val="134"/>
      </rPr>
      <t>△△</t>
    </r>
    <r>
      <rPr>
        <vertAlign val="superscript"/>
        <sz val="10"/>
        <color indexed="8"/>
        <rFont val="Times New Roman"/>
        <family val="1"/>
      </rPr>
      <t>Ct</t>
    </r>
    <phoneticPr fontId="6" type="noConversion"/>
  </si>
  <si>
    <t>-△△Ct</t>
  </si>
  <si>
    <t>△Ct</t>
  </si>
  <si>
    <t>β-actin</t>
    <phoneticPr fontId="6" type="noConversion"/>
  </si>
  <si>
    <t>OB</t>
    <phoneticPr fontId="2" type="noConversion"/>
  </si>
  <si>
    <t>OBR</t>
    <phoneticPr fontId="2" type="noConversion"/>
  </si>
  <si>
    <t>epididymal sperm</t>
    <phoneticPr fontId="10" type="noConversion"/>
  </si>
  <si>
    <r>
      <t>blank</t>
    </r>
    <r>
      <rPr>
        <sz val="10"/>
        <color theme="1"/>
        <rFont val="Segoe UI Symbol"/>
        <family val="3"/>
      </rPr>
      <t>△</t>
    </r>
    <r>
      <rPr>
        <sz val="10"/>
        <color theme="1"/>
        <rFont val="Times New Roman"/>
        <family val="1"/>
      </rPr>
      <t xml:space="preserve">Ct </t>
    </r>
    <r>
      <rPr>
        <sz val="10"/>
        <color theme="1"/>
        <rFont val="Times New Roman"/>
        <family val="3"/>
      </rPr>
      <t>mean</t>
    </r>
    <phoneticPr fontId="6" type="noConversion"/>
  </si>
  <si>
    <r>
      <t>2</t>
    </r>
    <r>
      <rPr>
        <vertAlign val="superscript"/>
        <sz val="10"/>
        <color indexed="8"/>
        <rFont val="Times New Roman"/>
        <family val="1"/>
      </rPr>
      <t>-</t>
    </r>
    <r>
      <rPr>
        <vertAlign val="superscript"/>
        <sz val="10"/>
        <color rgb="FF000000"/>
        <rFont val="Segoe UI Symbol"/>
        <family val="3"/>
      </rPr>
      <t>△△</t>
    </r>
    <r>
      <rPr>
        <vertAlign val="superscript"/>
        <sz val="10"/>
        <color indexed="8"/>
        <rFont val="Times New Roman"/>
        <family val="1"/>
      </rPr>
      <t>Ct</t>
    </r>
    <r>
      <rPr>
        <sz val="10"/>
        <color rgb="FF000000"/>
        <rFont val="Times New Roman"/>
        <family val="3"/>
      </rPr>
      <t>mean</t>
    </r>
    <phoneticPr fontId="6" type="noConversion"/>
  </si>
  <si>
    <t xml:space="preserve"> ejaculated sperm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</si>
</sst>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#.00"/>
  </numFmts>
  <fonts count="15" x14ac:knownFonts="1">
    <font>
      <sz val="11"/>
      <color theme="1"/>
      <name val="宋体"/>
      <charset val="134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10"/>
      <color indexed="8"/>
      <name val="Times New Roman"/>
      <family val="1"/>
    </font>
    <font>
      <sz val="9"/>
      <name val="宋体"/>
      <family val="3"/>
      <charset val="134"/>
    </font>
    <font>
      <vertAlign val="superscript"/>
      <sz val="10"/>
      <color indexed="8"/>
      <name val="Times New Roman"/>
      <family val="1"/>
    </font>
    <font>
      <vertAlign val="superscript"/>
      <sz val="10"/>
      <color indexed="8"/>
      <name val="宋体"/>
      <family val="3"/>
      <charset val="134"/>
    </font>
    <font>
      <sz val="10"/>
      <color rgb="FFFF0000"/>
      <name val="Times New Roman"/>
      <family val="1"/>
    </font>
    <font>
      <sz val="9"/>
      <name val="宋体"/>
      <family val="3"/>
      <charset val="134"/>
      <scheme val="minor"/>
    </font>
    <font>
      <sz val="10"/>
      <color theme="1"/>
      <name val="Segoe UI Symbol"/>
      <family val="3"/>
    </font>
    <font>
      <sz val="10"/>
      <color theme="1"/>
      <name val="Times New Roman"/>
      <family val="3"/>
    </font>
    <font>
      <vertAlign val="superscript"/>
      <sz val="10"/>
      <color rgb="FF000000"/>
      <name val="Segoe UI Symbol"/>
      <family val="3"/>
    </font>
    <font>
      <sz val="10"/>
      <color rgb="FF000000"/>
      <name val="Times New Roman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178" fontId="3" fillId="0" borderId="7" xfId="0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8" fontId="1" fillId="0" borderId="1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12" fillId="0" borderId="6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workbookViewId="0">
      <selection activeCell="L7" sqref="L7"/>
    </sheetView>
  </sheetViews>
  <sheetFormatPr defaultRowHeight="12.75" x14ac:dyDescent="0.15"/>
  <cols>
    <col min="1" max="1" width="23.75" style="1" customWidth="1"/>
    <col min="2" max="3" width="10.375" style="1" customWidth="1"/>
    <col min="4" max="4" width="9" style="1"/>
    <col min="5" max="5" width="11.75" style="1" customWidth="1"/>
    <col min="6" max="16384" width="9" style="1"/>
  </cols>
  <sheetData>
    <row r="1" spans="1:16" s="18" customFormat="1" ht="15.75" customHeight="1" x14ac:dyDescent="0.15">
      <c r="A1" s="23"/>
      <c r="B1" s="22" t="s">
        <v>7</v>
      </c>
      <c r="C1" s="22" t="s">
        <v>6</v>
      </c>
      <c r="D1" s="10" t="s">
        <v>5</v>
      </c>
      <c r="E1" s="35" t="s">
        <v>10</v>
      </c>
      <c r="F1" s="10" t="s">
        <v>4</v>
      </c>
      <c r="G1" s="10" t="s">
        <v>3</v>
      </c>
      <c r="H1" s="10" t="s">
        <v>11</v>
      </c>
      <c r="I1" s="20" t="s">
        <v>2</v>
      </c>
      <c r="J1" s="19"/>
      <c r="K1" s="21"/>
      <c r="L1" s="21"/>
      <c r="M1" s="21"/>
      <c r="N1" s="21"/>
      <c r="O1" s="21"/>
      <c r="P1" s="21"/>
    </row>
    <row r="2" spans="1:16" s="18" customFormat="1" ht="13.7" customHeight="1" x14ac:dyDescent="0.15">
      <c r="A2" s="34" t="s">
        <v>9</v>
      </c>
      <c r="B2" s="27">
        <v>23.42</v>
      </c>
      <c r="C2" s="28">
        <v>16.27</v>
      </c>
      <c r="D2" s="10">
        <f t="shared" ref="D2:D4" si="0">B2-C2</f>
        <v>7.1500000000000021</v>
      </c>
      <c r="E2" s="10">
        <f>AVERAGE(D2:D4)</f>
        <v>7.2366666666666681</v>
      </c>
      <c r="F2" s="10">
        <f t="shared" ref="F2:F4" si="1">$E$2-D2</f>
        <v>8.6666666666666003E-2</v>
      </c>
      <c r="G2" s="10">
        <f t="shared" ref="G2:G4" si="2">POWER(2,F2)</f>
        <v>1.061913803962357</v>
      </c>
      <c r="H2" s="10">
        <f>AVERAGE(G2:G4)</f>
        <v>1.0021706692233203</v>
      </c>
      <c r="I2" s="20">
        <f>STDEV(G2:G4)</f>
        <v>7.9664657720333307E-2</v>
      </c>
      <c r="J2" s="26"/>
      <c r="K2" s="4"/>
      <c r="L2" s="4"/>
      <c r="N2" s="1"/>
      <c r="O2" s="1"/>
      <c r="P2" s="3"/>
    </row>
    <row r="3" spans="1:16" s="18" customFormat="1" ht="13.7" customHeight="1" x14ac:dyDescent="0.15">
      <c r="A3" s="17"/>
      <c r="B3" s="29">
        <v>23.73</v>
      </c>
      <c r="C3" s="30">
        <v>16.36</v>
      </c>
      <c r="D3" s="7">
        <f t="shared" si="0"/>
        <v>7.370000000000001</v>
      </c>
      <c r="E3" s="7"/>
      <c r="F3" s="7">
        <f t="shared" si="1"/>
        <v>-0.13333333333333286</v>
      </c>
      <c r="G3" s="7">
        <f t="shared" si="2"/>
        <v>0.91172248855821703</v>
      </c>
      <c r="H3" s="7"/>
      <c r="I3" s="16"/>
      <c r="J3" s="26"/>
      <c r="K3" s="2"/>
      <c r="L3" s="4"/>
      <c r="N3" s="1"/>
      <c r="O3" s="3"/>
      <c r="P3" s="3"/>
    </row>
    <row r="4" spans="1:16" s="18" customFormat="1" ht="13.7" customHeight="1" x14ac:dyDescent="0.15">
      <c r="A4" s="17"/>
      <c r="B4" s="29">
        <v>23.55</v>
      </c>
      <c r="C4" s="30">
        <v>16.36</v>
      </c>
      <c r="D4" s="7">
        <f t="shared" si="0"/>
        <v>7.1900000000000013</v>
      </c>
      <c r="E4" s="7"/>
      <c r="F4" s="7">
        <f t="shared" si="1"/>
        <v>4.6666666666666856E-2</v>
      </c>
      <c r="G4" s="7">
        <f t="shared" si="2"/>
        <v>1.032875715149387</v>
      </c>
      <c r="H4" s="7"/>
      <c r="I4" s="16"/>
      <c r="J4" s="26"/>
      <c r="K4" s="2"/>
      <c r="L4" s="4"/>
      <c r="M4" s="4"/>
      <c r="N4" s="1"/>
      <c r="O4" s="3"/>
      <c r="P4" s="3"/>
    </row>
    <row r="5" spans="1:16" x14ac:dyDescent="0.15">
      <c r="A5" s="8" t="s">
        <v>12</v>
      </c>
      <c r="B5" s="30">
        <v>25.25</v>
      </c>
      <c r="C5" s="30">
        <v>16.23</v>
      </c>
      <c r="D5" s="7">
        <f t="shared" ref="D5:D7" si="3">B5-C5</f>
        <v>9.02</v>
      </c>
      <c r="E5" s="3"/>
      <c r="F5" s="7">
        <f t="shared" ref="F5:F7" si="4">$E$2-D5</f>
        <v>-1.7833333333333314</v>
      </c>
      <c r="G5" s="7">
        <f t="shared" ref="G5:G7" si="5">POWER(2,F5)</f>
        <v>0.29051139673946025</v>
      </c>
      <c r="H5" s="7">
        <f>AVERAGE(G5:G7)</f>
        <v>0.29067891337390289</v>
      </c>
      <c r="I5" s="16">
        <f>STDEV(G5:G7)</f>
        <v>1.2086383239651359E-2</v>
      </c>
    </row>
    <row r="6" spans="1:16" x14ac:dyDescent="0.15">
      <c r="A6" s="17"/>
      <c r="B6" s="29">
        <v>25.23</v>
      </c>
      <c r="C6" s="30">
        <v>16.149999999999999</v>
      </c>
      <c r="D6" s="7">
        <f t="shared" si="3"/>
        <v>9.0800000000000018</v>
      </c>
      <c r="E6" s="3"/>
      <c r="F6" s="7">
        <f t="shared" si="4"/>
        <v>-1.8433333333333337</v>
      </c>
      <c r="G6" s="7">
        <f t="shared" si="5"/>
        <v>0.27867715914723046</v>
      </c>
      <c r="H6" s="7"/>
      <c r="I6" s="16"/>
    </row>
    <row r="7" spans="1:16" x14ac:dyDescent="0.15">
      <c r="A7" s="15"/>
      <c r="B7" s="31">
        <v>25.21</v>
      </c>
      <c r="C7" s="32">
        <v>16.25</v>
      </c>
      <c r="D7" s="6">
        <f t="shared" si="3"/>
        <v>8.9600000000000009</v>
      </c>
      <c r="E7" s="6"/>
      <c r="F7" s="6">
        <f t="shared" si="4"/>
        <v>-1.7233333333333327</v>
      </c>
      <c r="G7" s="6">
        <f t="shared" si="5"/>
        <v>0.30284818423501803</v>
      </c>
      <c r="H7" s="6"/>
      <c r="I7" s="14"/>
    </row>
    <row r="8" spans="1:16" x14ac:dyDescent="0.15">
      <c r="A8" s="3"/>
      <c r="B8" s="2"/>
      <c r="C8" s="4"/>
      <c r="D8" s="7"/>
      <c r="E8" s="7"/>
      <c r="F8" s="7"/>
      <c r="G8" s="7"/>
      <c r="H8" s="7"/>
      <c r="I8" s="7"/>
    </row>
    <row r="9" spans="1:16" x14ac:dyDescent="0.15">
      <c r="A9" s="3"/>
      <c r="B9" s="2"/>
      <c r="C9" s="4"/>
      <c r="D9" s="7"/>
      <c r="E9" s="7"/>
      <c r="F9" s="7"/>
      <c r="G9" s="7"/>
      <c r="H9" s="7"/>
      <c r="I9" s="7"/>
    </row>
    <row r="10" spans="1:16" x14ac:dyDescent="0.15">
      <c r="A10" s="13"/>
      <c r="B10" s="12" t="s">
        <v>1</v>
      </c>
      <c r="C10" s="11" t="s">
        <v>0</v>
      </c>
    </row>
    <row r="11" spans="1:16" x14ac:dyDescent="0.15">
      <c r="A11" s="24" t="str">
        <f>A2</f>
        <v>epididymal sperm</v>
      </c>
      <c r="B11" s="10">
        <f>H2</f>
        <v>1.0021706692233203</v>
      </c>
      <c r="C11" s="9">
        <f>I2</f>
        <v>7.9664657720333307E-2</v>
      </c>
      <c r="D11" s="25"/>
    </row>
    <row r="12" spans="1:16" x14ac:dyDescent="0.15">
      <c r="A12" s="33" t="str">
        <f>A5</f>
        <v xml:space="preserve"> ejaculated sperm</v>
      </c>
      <c r="B12" s="6">
        <f>H5</f>
        <v>0.29067891337390289</v>
      </c>
      <c r="C12" s="5">
        <f>I5</f>
        <v>1.2086383239651359E-2</v>
      </c>
      <c r="H12" s="19"/>
      <c r="I12" s="19"/>
    </row>
    <row r="13" spans="1:16" x14ac:dyDescent="0.15">
      <c r="A13" s="2"/>
      <c r="H13" s="19"/>
      <c r="I13" s="19"/>
    </row>
    <row r="14" spans="1:16" x14ac:dyDescent="0.15">
      <c r="A14" s="2"/>
      <c r="H14" s="19"/>
      <c r="I14" s="19"/>
    </row>
    <row r="18" spans="1:1" x14ac:dyDescent="0.15">
      <c r="A18" s="4"/>
    </row>
    <row r="19" spans="1:1" x14ac:dyDescent="0.15">
      <c r="A19" s="2"/>
    </row>
  </sheetData>
  <phoneticPr fontId="10" type="noConversion"/>
  <pageMargins left="0.75" right="0.75" top="1" bottom="1" header="0.5" footer="0.5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"/>
  <sheetViews>
    <sheetView workbookViewId="0">
      <selection activeCell="H1" sqref="H1"/>
    </sheetView>
  </sheetViews>
  <sheetFormatPr defaultRowHeight="12.75" x14ac:dyDescent="0.15"/>
  <cols>
    <col min="1" max="1" width="22.375" style="1" customWidth="1"/>
    <col min="2" max="3" width="10.375" style="1" customWidth="1"/>
    <col min="4" max="4" width="9" style="1"/>
    <col min="5" max="5" width="11.75" style="1" customWidth="1"/>
    <col min="6" max="16384" width="9" style="1"/>
  </cols>
  <sheetData>
    <row r="1" spans="1:16" s="18" customFormat="1" ht="15.75" customHeight="1" x14ac:dyDescent="0.15">
      <c r="A1" s="23"/>
      <c r="B1" s="22" t="s">
        <v>8</v>
      </c>
      <c r="C1" s="22" t="s">
        <v>6</v>
      </c>
      <c r="D1" s="10" t="s">
        <v>5</v>
      </c>
      <c r="E1" s="35" t="s">
        <v>10</v>
      </c>
      <c r="F1" s="10" t="s">
        <v>4</v>
      </c>
      <c r="G1" s="10" t="s">
        <v>3</v>
      </c>
      <c r="H1" s="10" t="s">
        <v>11</v>
      </c>
      <c r="I1" s="20" t="s">
        <v>2</v>
      </c>
      <c r="J1" s="19"/>
      <c r="K1" s="21"/>
      <c r="L1" s="21"/>
      <c r="M1" s="21"/>
      <c r="N1" s="21"/>
      <c r="O1" s="21"/>
      <c r="P1" s="21"/>
    </row>
    <row r="2" spans="1:16" s="18" customFormat="1" ht="13.7" customHeight="1" x14ac:dyDescent="0.15">
      <c r="A2" s="34" t="s">
        <v>9</v>
      </c>
      <c r="B2" s="27">
        <v>20.58</v>
      </c>
      <c r="C2" s="28">
        <v>15.45</v>
      </c>
      <c r="D2" s="10">
        <f t="shared" ref="D2:D7" si="0">B2-C2</f>
        <v>5.129999999999999</v>
      </c>
      <c r="E2" s="10">
        <f>AVERAGE(D2:D4)</f>
        <v>5.0266666666666664</v>
      </c>
      <c r="F2" s="10">
        <f t="shared" ref="F2:F7" si="1">$E$2-D2</f>
        <v>-0.10333333333333261</v>
      </c>
      <c r="G2" s="10">
        <f t="shared" ref="G2:G7" si="2">POWER(2,F2)</f>
        <v>0.93087971609787756</v>
      </c>
      <c r="H2" s="10">
        <f>AVERAGE(G2:G4)</f>
        <v>1.0012717883785809</v>
      </c>
      <c r="I2" s="20">
        <f>STDEV(G2:G4)</f>
        <v>6.106706255995608E-2</v>
      </c>
      <c r="J2" s="26"/>
      <c r="K2" s="4"/>
      <c r="L2" s="4"/>
      <c r="N2" s="1"/>
      <c r="O2" s="1"/>
      <c r="P2" s="3"/>
    </row>
    <row r="3" spans="1:16" s="18" customFormat="1" ht="13.7" customHeight="1" x14ac:dyDescent="0.15">
      <c r="A3" s="17"/>
      <c r="B3" s="29">
        <v>20.41</v>
      </c>
      <c r="C3" s="30">
        <v>15.43</v>
      </c>
      <c r="D3" s="7">
        <f t="shared" si="0"/>
        <v>4.9800000000000004</v>
      </c>
      <c r="E3" s="7"/>
      <c r="F3" s="7">
        <f t="shared" si="1"/>
        <v>4.6666666666665968E-2</v>
      </c>
      <c r="G3" s="7">
        <f t="shared" si="2"/>
        <v>1.0328757151493864</v>
      </c>
      <c r="H3" s="7"/>
      <c r="I3" s="16"/>
      <c r="J3" s="26"/>
      <c r="K3" s="2"/>
      <c r="L3" s="4"/>
      <c r="N3" s="1"/>
      <c r="O3" s="3"/>
      <c r="P3" s="3"/>
    </row>
    <row r="4" spans="1:16" s="18" customFormat="1" ht="13.7" customHeight="1" x14ac:dyDescent="0.15">
      <c r="A4" s="17"/>
      <c r="B4" s="29">
        <v>20.68</v>
      </c>
      <c r="C4" s="30">
        <v>15.71</v>
      </c>
      <c r="D4" s="7">
        <f t="shared" si="0"/>
        <v>4.9699999999999989</v>
      </c>
      <c r="E4" s="7"/>
      <c r="F4" s="7">
        <f t="shared" si="1"/>
        <v>5.6666666666667531E-2</v>
      </c>
      <c r="G4" s="7">
        <f t="shared" si="2"/>
        <v>1.0400599338884784</v>
      </c>
      <c r="H4" s="7"/>
      <c r="I4" s="16"/>
      <c r="J4" s="26"/>
      <c r="K4" s="2"/>
      <c r="L4" s="4"/>
      <c r="M4" s="4"/>
      <c r="N4" s="1"/>
      <c r="O4" s="3"/>
      <c r="P4" s="3"/>
    </row>
    <row r="5" spans="1:16" x14ac:dyDescent="0.15">
      <c r="A5" s="8" t="s">
        <v>12</v>
      </c>
      <c r="B5" s="30">
        <v>23.45</v>
      </c>
      <c r="C5" s="30">
        <v>15.76</v>
      </c>
      <c r="D5" s="7">
        <f t="shared" si="0"/>
        <v>7.6899999999999995</v>
      </c>
      <c r="E5" s="3"/>
      <c r="F5" s="7">
        <f t="shared" si="1"/>
        <v>-2.6633333333333331</v>
      </c>
      <c r="G5" s="7">
        <f t="shared" si="2"/>
        <v>0.15785443139895505</v>
      </c>
      <c r="H5" s="7">
        <f>AVERAGE(G5:G7)</f>
        <v>0.16209158139659327</v>
      </c>
      <c r="I5" s="16">
        <f>STDEV(G5:G7)</f>
        <v>9.2848333101549375E-3</v>
      </c>
    </row>
    <row r="6" spans="1:16" x14ac:dyDescent="0.15">
      <c r="A6" s="17"/>
      <c r="B6" s="29">
        <v>23.43</v>
      </c>
      <c r="C6" s="30">
        <v>15.87</v>
      </c>
      <c r="D6" s="7">
        <f t="shared" si="0"/>
        <v>7.5600000000000005</v>
      </c>
      <c r="E6" s="3"/>
      <c r="F6" s="7">
        <f t="shared" si="1"/>
        <v>-2.5333333333333341</v>
      </c>
      <c r="G6" s="7">
        <f t="shared" si="2"/>
        <v>0.17273910999597195</v>
      </c>
      <c r="H6" s="7"/>
      <c r="I6" s="16"/>
    </row>
    <row r="7" spans="1:16" x14ac:dyDescent="0.15">
      <c r="A7" s="15"/>
      <c r="B7" s="31">
        <v>23.41</v>
      </c>
      <c r="C7" s="32">
        <v>15.7</v>
      </c>
      <c r="D7" s="6">
        <f t="shared" si="0"/>
        <v>7.7100000000000009</v>
      </c>
      <c r="E7" s="6"/>
      <c r="F7" s="6">
        <f t="shared" si="1"/>
        <v>-2.6833333333333345</v>
      </c>
      <c r="G7" s="6">
        <f t="shared" si="2"/>
        <v>0.15568120279485273</v>
      </c>
      <c r="H7" s="6"/>
      <c r="I7" s="14"/>
    </row>
    <row r="8" spans="1:16" x14ac:dyDescent="0.15">
      <c r="A8" s="3"/>
      <c r="B8" s="2"/>
      <c r="C8" s="4"/>
      <c r="D8" s="7"/>
      <c r="E8" s="7"/>
      <c r="F8" s="7"/>
      <c r="G8" s="7"/>
      <c r="H8" s="7"/>
      <c r="I8" s="7"/>
    </row>
    <row r="9" spans="1:16" x14ac:dyDescent="0.15">
      <c r="A9" s="3"/>
      <c r="B9" s="2"/>
      <c r="C9" s="4"/>
      <c r="D9" s="7"/>
      <c r="E9" s="7"/>
      <c r="F9" s="7"/>
      <c r="G9" s="7"/>
      <c r="H9" s="7"/>
      <c r="I9" s="7"/>
    </row>
    <row r="10" spans="1:16" x14ac:dyDescent="0.15">
      <c r="A10" s="13"/>
      <c r="B10" s="12" t="s">
        <v>1</v>
      </c>
      <c r="C10" s="11" t="s">
        <v>0</v>
      </c>
    </row>
    <row r="11" spans="1:16" x14ac:dyDescent="0.15">
      <c r="A11" s="24" t="str">
        <f>A2</f>
        <v>epididymal sperm</v>
      </c>
      <c r="B11" s="10">
        <f>H2</f>
        <v>1.0012717883785809</v>
      </c>
      <c r="C11" s="9">
        <f>I2</f>
        <v>6.106706255995608E-2</v>
      </c>
      <c r="D11" s="25"/>
    </row>
    <row r="12" spans="1:16" x14ac:dyDescent="0.15">
      <c r="A12" s="33" t="str">
        <f>A5</f>
        <v xml:space="preserve"> ejaculated sperm</v>
      </c>
      <c r="B12" s="6">
        <f>H5</f>
        <v>0.16209158139659327</v>
      </c>
      <c r="C12" s="5">
        <f>I5</f>
        <v>9.2848333101549375E-3</v>
      </c>
      <c r="H12" s="19"/>
      <c r="I12" s="19"/>
    </row>
    <row r="13" spans="1:16" x14ac:dyDescent="0.15">
      <c r="A13" s="2"/>
      <c r="H13" s="19"/>
      <c r="I13" s="19"/>
    </row>
    <row r="14" spans="1:16" x14ac:dyDescent="0.15">
      <c r="A14" s="2"/>
      <c r="H14" s="19"/>
      <c r="I14" s="19"/>
    </row>
    <row r="18" spans="1:1" x14ac:dyDescent="0.15">
      <c r="A18" s="4"/>
    </row>
    <row r="19" spans="1:1" x14ac:dyDescent="0.15">
      <c r="A19" s="2"/>
    </row>
  </sheetData>
  <phoneticPr fontId="2" type="noConversion"/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OB</vt:lpstr>
      <vt:lpstr>OBR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2017-10-20T01:15:19Z</dcterms:created>
  <dcterms:modified xsi:type="dcterms:W3CDTF">2022-04-12T16:38:09Z</dcterms:modified>
</cp:coreProperties>
</file>