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huma\Downloads\"/>
    </mc:Choice>
  </mc:AlternateContent>
  <xr:revisionPtr revIDLastSave="0" documentId="13_ncr:1_{C3BF81FC-E78A-444A-A7E7-3AEDF96F97DF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5" l="1"/>
  <c r="H8" i="5" s="1"/>
  <c r="E7" i="5"/>
  <c r="H9" i="5" s="1"/>
  <c r="E8" i="5"/>
  <c r="I7" i="5" s="1"/>
  <c r="E9" i="5"/>
  <c r="I8" i="5" s="1"/>
  <c r="E10" i="5"/>
  <c r="I9" i="5" s="1"/>
  <c r="E11" i="5"/>
  <c r="J7" i="5" s="1"/>
  <c r="E12" i="5"/>
  <c r="J8" i="5" s="1"/>
  <c r="E13" i="5"/>
  <c r="J9" i="5" s="1"/>
  <c r="E14" i="5"/>
  <c r="K7" i="5" s="1"/>
  <c r="E15" i="5"/>
  <c r="K8" i="5" s="1"/>
  <c r="E16" i="5"/>
  <c r="K9" i="5" s="1"/>
  <c r="E17" i="5"/>
  <c r="L7" i="5" s="1"/>
  <c r="E18" i="5"/>
  <c r="L8" i="5" s="1"/>
  <c r="E19" i="5"/>
  <c r="L9" i="5" s="1"/>
  <c r="E20" i="5"/>
  <c r="M7" i="5" s="1"/>
  <c r="E21" i="5"/>
  <c r="M8" i="5" s="1"/>
  <c r="E22" i="5"/>
  <c r="M9" i="5" s="1"/>
  <c r="E23" i="5"/>
  <c r="Q7" i="5" s="1"/>
  <c r="E24" i="5"/>
  <c r="Q8" i="5" s="1"/>
  <c r="E25" i="5"/>
  <c r="Q9" i="5" s="1"/>
  <c r="E26" i="5"/>
  <c r="R7" i="5" s="1"/>
  <c r="E27" i="5"/>
  <c r="R8" i="5" s="1"/>
  <c r="E28" i="5"/>
  <c r="R9" i="5" s="1"/>
  <c r="E29" i="5"/>
  <c r="S7" i="5" s="1"/>
  <c r="E30" i="5"/>
  <c r="S8" i="5" s="1"/>
  <c r="E31" i="5"/>
  <c r="S9" i="5" s="1"/>
  <c r="E32" i="5"/>
  <c r="T7" i="5" s="1"/>
  <c r="E33" i="5"/>
  <c r="T8" i="5" s="1"/>
  <c r="E34" i="5"/>
  <c r="T9" i="5" s="1"/>
  <c r="E35" i="5"/>
  <c r="U7" i="5" s="1"/>
  <c r="E36" i="5"/>
  <c r="U8" i="5" s="1"/>
  <c r="E37" i="5"/>
  <c r="U9" i="5" s="1"/>
  <c r="E38" i="5"/>
  <c r="V7" i="5" s="1"/>
  <c r="E39" i="5"/>
  <c r="V8" i="5" s="1"/>
  <c r="E40" i="5"/>
  <c r="V9" i="5" s="1"/>
  <c r="E5" i="5"/>
  <c r="H7" i="5" s="1"/>
  <c r="T9" i="4"/>
  <c r="S9" i="4"/>
  <c r="R9" i="4"/>
  <c r="Q9" i="4"/>
  <c r="P9" i="4"/>
  <c r="O9" i="4"/>
  <c r="K9" i="4"/>
  <c r="J9" i="4"/>
  <c r="I9" i="4"/>
  <c r="H9" i="4"/>
  <c r="G9" i="4"/>
  <c r="F9" i="4"/>
  <c r="T8" i="4"/>
  <c r="S8" i="4"/>
  <c r="R8" i="4"/>
  <c r="Q8" i="4"/>
  <c r="P8" i="4"/>
  <c r="O8" i="4"/>
  <c r="K8" i="4"/>
  <c r="J8" i="4"/>
  <c r="I8" i="4"/>
  <c r="H8" i="4"/>
  <c r="G8" i="4"/>
  <c r="F8" i="4"/>
  <c r="T7" i="4"/>
  <c r="T11" i="4" s="1"/>
  <c r="T12" i="4" s="1"/>
  <c r="S7" i="4"/>
  <c r="S11" i="4" s="1"/>
  <c r="S12" i="4" s="1"/>
  <c r="R7" i="4"/>
  <c r="R11" i="4" s="1"/>
  <c r="R12" i="4" s="1"/>
  <c r="Q7" i="4"/>
  <c r="Q11" i="4" s="1"/>
  <c r="Q12" i="4" s="1"/>
  <c r="P7" i="4"/>
  <c r="P11" i="4" s="1"/>
  <c r="P12" i="4" s="1"/>
  <c r="O7" i="4"/>
  <c r="O11" i="4" s="1"/>
  <c r="O12" i="4" s="1"/>
  <c r="K7" i="4"/>
  <c r="K11" i="4" s="1"/>
  <c r="K12" i="4" s="1"/>
  <c r="J7" i="4"/>
  <c r="J11" i="4" s="1"/>
  <c r="J12" i="4" s="1"/>
  <c r="I7" i="4"/>
  <c r="I11" i="4" s="1"/>
  <c r="I12" i="4" s="1"/>
  <c r="H7" i="4"/>
  <c r="H11" i="4" s="1"/>
  <c r="H12" i="4" s="1"/>
  <c r="G7" i="4"/>
  <c r="G11" i="4" s="1"/>
  <c r="G12" i="4" s="1"/>
  <c r="F7" i="4"/>
  <c r="F11" i="4" s="1"/>
  <c r="F12" i="4" s="1"/>
  <c r="T9" i="3"/>
  <c r="S9" i="3"/>
  <c r="R9" i="3"/>
  <c r="Q9" i="3"/>
  <c r="P9" i="3"/>
  <c r="O9" i="3"/>
  <c r="K9" i="3"/>
  <c r="J9" i="3"/>
  <c r="I9" i="3"/>
  <c r="H9" i="3"/>
  <c r="G9" i="3"/>
  <c r="F9" i="3"/>
  <c r="T8" i="3"/>
  <c r="S8" i="3"/>
  <c r="R8" i="3"/>
  <c r="Q8" i="3"/>
  <c r="P8" i="3"/>
  <c r="O8" i="3"/>
  <c r="K8" i="3"/>
  <c r="J8" i="3"/>
  <c r="I8" i="3"/>
  <c r="H8" i="3"/>
  <c r="G8" i="3"/>
  <c r="F8" i="3"/>
  <c r="T7" i="3"/>
  <c r="T11" i="3" s="1"/>
  <c r="T12" i="3" s="1"/>
  <c r="S7" i="3"/>
  <c r="S11" i="3" s="1"/>
  <c r="S12" i="3" s="1"/>
  <c r="R7" i="3"/>
  <c r="R11" i="3" s="1"/>
  <c r="R12" i="3" s="1"/>
  <c r="Q7" i="3"/>
  <c r="Q11" i="3" s="1"/>
  <c r="Q12" i="3" s="1"/>
  <c r="P7" i="3"/>
  <c r="P10" i="3" s="1"/>
  <c r="O7" i="3"/>
  <c r="O11" i="3" s="1"/>
  <c r="O12" i="3" s="1"/>
  <c r="K7" i="3"/>
  <c r="K11" i="3" s="1"/>
  <c r="K12" i="3" s="1"/>
  <c r="J7" i="3"/>
  <c r="J10" i="3" s="1"/>
  <c r="I7" i="3"/>
  <c r="I11" i="3" s="1"/>
  <c r="I12" i="3" s="1"/>
  <c r="H7" i="3"/>
  <c r="H11" i="3" s="1"/>
  <c r="H12" i="3" s="1"/>
  <c r="G7" i="3"/>
  <c r="G11" i="3" s="1"/>
  <c r="G12" i="3" s="1"/>
  <c r="F7" i="3"/>
  <c r="F11" i="3" s="1"/>
  <c r="F12" i="3" s="1"/>
  <c r="T9" i="2"/>
  <c r="T8" i="2"/>
  <c r="T7" i="2"/>
  <c r="S9" i="2"/>
  <c r="S8" i="2"/>
  <c r="S7" i="2"/>
  <c r="R9" i="2"/>
  <c r="R8" i="2"/>
  <c r="R7" i="2"/>
  <c r="R11" i="2" s="1"/>
  <c r="R12" i="2" s="1"/>
  <c r="Q9" i="2"/>
  <c r="Q8" i="2"/>
  <c r="Q7" i="2"/>
  <c r="P9" i="2"/>
  <c r="P8" i="2"/>
  <c r="P7" i="2"/>
  <c r="O9" i="2"/>
  <c r="O8" i="2"/>
  <c r="O7" i="2"/>
  <c r="K9" i="2"/>
  <c r="K8" i="2"/>
  <c r="K7" i="2"/>
  <c r="J9" i="2"/>
  <c r="J8" i="2"/>
  <c r="J7" i="2"/>
  <c r="I9" i="2"/>
  <c r="I8" i="2"/>
  <c r="I7" i="2"/>
  <c r="H9" i="2"/>
  <c r="H8" i="2"/>
  <c r="H7" i="2"/>
  <c r="H10" i="2" s="1"/>
  <c r="G9" i="2"/>
  <c r="G8" i="2"/>
  <c r="G7" i="2"/>
  <c r="G10" i="2" s="1"/>
  <c r="F9" i="2"/>
  <c r="F8" i="2"/>
  <c r="F7" i="2"/>
  <c r="L11" i="5" l="1"/>
  <c r="L12" i="5" s="1"/>
  <c r="L10" i="5"/>
  <c r="T10" i="5"/>
  <c r="T11" i="5"/>
  <c r="T12" i="5" s="1"/>
  <c r="M10" i="5"/>
  <c r="M11" i="5"/>
  <c r="M12" i="5" s="1"/>
  <c r="I10" i="5"/>
  <c r="I11" i="5"/>
  <c r="I12" i="5" s="1"/>
  <c r="U11" i="5"/>
  <c r="U12" i="5" s="1"/>
  <c r="U10" i="5"/>
  <c r="Q11" i="5"/>
  <c r="Q12" i="5" s="1"/>
  <c r="Q10" i="5"/>
  <c r="J11" i="5"/>
  <c r="J12" i="5" s="1"/>
  <c r="J10" i="5"/>
  <c r="H10" i="5"/>
  <c r="H11" i="5"/>
  <c r="H12" i="5" s="1"/>
  <c r="S11" i="5"/>
  <c r="S12" i="5" s="1"/>
  <c r="S10" i="5"/>
  <c r="V11" i="5"/>
  <c r="V12" i="5" s="1"/>
  <c r="V10" i="5"/>
  <c r="R11" i="5"/>
  <c r="R12" i="5" s="1"/>
  <c r="R10" i="5"/>
  <c r="K11" i="5"/>
  <c r="K12" i="5" s="1"/>
  <c r="K10" i="5"/>
  <c r="O10" i="2"/>
  <c r="P11" i="2"/>
  <c r="P12" i="2" s="1"/>
  <c r="S11" i="2"/>
  <c r="S12" i="2" s="1"/>
  <c r="T11" i="2"/>
  <c r="T12" i="2" s="1"/>
  <c r="H11" i="2"/>
  <c r="H12" i="2" s="1"/>
  <c r="J11" i="2"/>
  <c r="J12" i="2" s="1"/>
  <c r="Q10" i="2"/>
  <c r="Q11" i="2"/>
  <c r="Q12" i="2" s="1"/>
  <c r="F11" i="2"/>
  <c r="F12" i="2" s="1"/>
  <c r="I11" i="2"/>
  <c r="I12" i="2" s="1"/>
  <c r="G10" i="4"/>
  <c r="F10" i="4"/>
  <c r="Q10" i="4"/>
  <c r="K10" i="4"/>
  <c r="R10" i="4"/>
  <c r="J10" i="4"/>
  <c r="H10" i="4"/>
  <c r="O10" i="4"/>
  <c r="S10" i="4"/>
  <c r="I10" i="4"/>
  <c r="P10" i="4"/>
  <c r="T10" i="4"/>
  <c r="I10" i="3"/>
  <c r="T10" i="3"/>
  <c r="P11" i="3"/>
  <c r="P12" i="3" s="1"/>
  <c r="F10" i="3"/>
  <c r="Q10" i="3"/>
  <c r="J11" i="3"/>
  <c r="J12" i="3" s="1"/>
  <c r="G10" i="3"/>
  <c r="K10" i="3"/>
  <c r="R10" i="3"/>
  <c r="H10" i="3"/>
  <c r="O10" i="3"/>
  <c r="S10" i="3"/>
  <c r="K10" i="2"/>
  <c r="T10" i="2"/>
  <c r="F10" i="2"/>
  <c r="S10" i="2"/>
  <c r="J10" i="2"/>
  <c r="K11" i="2"/>
  <c r="K12" i="2" s="1"/>
  <c r="G11" i="2"/>
  <c r="G12" i="2" s="1"/>
  <c r="R10" i="2"/>
  <c r="I10" i="2"/>
  <c r="O11" i="2"/>
  <c r="O12" i="2" s="1"/>
  <c r="P10" i="2"/>
  <c r="AE64" i="1"/>
  <c r="AD64" i="1"/>
  <c r="AC64" i="1"/>
  <c r="U64" i="1"/>
  <c r="S64" i="1"/>
  <c r="R64" i="1"/>
  <c r="J64" i="1"/>
  <c r="H64" i="1"/>
  <c r="G64" i="1"/>
  <c r="AE63" i="1"/>
  <c r="AD63" i="1"/>
  <c r="AC63" i="1"/>
  <c r="U63" i="1"/>
  <c r="S63" i="1"/>
  <c r="R63" i="1"/>
  <c r="T63" i="1" s="1"/>
  <c r="V63" i="1" s="1"/>
  <c r="J63" i="1"/>
  <c r="H63" i="1"/>
  <c r="G63" i="1"/>
  <c r="AE62" i="1"/>
  <c r="AD62" i="1"/>
  <c r="AC62" i="1"/>
  <c r="U62" i="1"/>
  <c r="T62" i="1"/>
  <c r="V62" i="1" s="1"/>
  <c r="S62" i="1"/>
  <c r="R62" i="1"/>
  <c r="J62" i="1"/>
  <c r="H62" i="1"/>
  <c r="G62" i="1"/>
  <c r="AE61" i="1"/>
  <c r="AD61" i="1"/>
  <c r="AC61" i="1"/>
  <c r="U61" i="1"/>
  <c r="S61" i="1"/>
  <c r="R61" i="1"/>
  <c r="J61" i="1"/>
  <c r="H61" i="1"/>
  <c r="G61" i="1"/>
  <c r="I61" i="1" s="1"/>
  <c r="AE60" i="1"/>
  <c r="AD60" i="1"/>
  <c r="AC60" i="1"/>
  <c r="U60" i="1"/>
  <c r="S60" i="1"/>
  <c r="R60" i="1"/>
  <c r="T60" i="1" s="1"/>
  <c r="V60" i="1" s="1"/>
  <c r="J60" i="1"/>
  <c r="H60" i="1"/>
  <c r="G60" i="1"/>
  <c r="AE59" i="1"/>
  <c r="AD59" i="1"/>
  <c r="AC59" i="1"/>
  <c r="U59" i="1"/>
  <c r="S59" i="1"/>
  <c r="R59" i="1"/>
  <c r="J59" i="1"/>
  <c r="H59" i="1"/>
  <c r="G59" i="1"/>
  <c r="AE58" i="1"/>
  <c r="AD58" i="1"/>
  <c r="AC58" i="1"/>
  <c r="U58" i="1"/>
  <c r="S58" i="1"/>
  <c r="R58" i="1"/>
  <c r="J58" i="1"/>
  <c r="H58" i="1"/>
  <c r="G58" i="1"/>
  <c r="AE57" i="1"/>
  <c r="AD57" i="1"/>
  <c r="AC57" i="1"/>
  <c r="U57" i="1"/>
  <c r="S57" i="1"/>
  <c r="R57" i="1"/>
  <c r="J57" i="1"/>
  <c r="H57" i="1"/>
  <c r="G57" i="1"/>
  <c r="AE56" i="1"/>
  <c r="AD56" i="1"/>
  <c r="AC56" i="1"/>
  <c r="U56" i="1"/>
  <c r="S56" i="1"/>
  <c r="R56" i="1"/>
  <c r="J56" i="1"/>
  <c r="H56" i="1"/>
  <c r="G56" i="1"/>
  <c r="AE55" i="1"/>
  <c r="AD55" i="1"/>
  <c r="AC55" i="1"/>
  <c r="U55" i="1"/>
  <c r="S55" i="1"/>
  <c r="R55" i="1"/>
  <c r="J55" i="1"/>
  <c r="H55" i="1"/>
  <c r="G55" i="1"/>
  <c r="AE54" i="1"/>
  <c r="AD54" i="1"/>
  <c r="AC54" i="1"/>
  <c r="U54" i="1"/>
  <c r="S54" i="1"/>
  <c r="R54" i="1"/>
  <c r="T54" i="1" s="1"/>
  <c r="J54" i="1"/>
  <c r="H54" i="1"/>
  <c r="G54" i="1"/>
  <c r="AE53" i="1"/>
  <c r="AD53" i="1"/>
  <c r="AC53" i="1"/>
  <c r="AF53" i="1" s="1"/>
  <c r="AG53" i="1" s="1"/>
  <c r="U53" i="1"/>
  <c r="S53" i="1"/>
  <c r="R53" i="1"/>
  <c r="J53" i="1"/>
  <c r="H53" i="1"/>
  <c r="G53" i="1"/>
  <c r="AE52" i="1"/>
  <c r="AD52" i="1"/>
  <c r="AC52" i="1"/>
  <c r="U52" i="1"/>
  <c r="S52" i="1"/>
  <c r="R52" i="1"/>
  <c r="J52" i="1"/>
  <c r="H52" i="1"/>
  <c r="G52" i="1"/>
  <c r="AE51" i="1"/>
  <c r="AD51" i="1"/>
  <c r="AC51" i="1"/>
  <c r="U51" i="1"/>
  <c r="S51" i="1"/>
  <c r="R51" i="1"/>
  <c r="J51" i="1"/>
  <c r="H51" i="1"/>
  <c r="G51" i="1"/>
  <c r="I51" i="1" s="1"/>
  <c r="K51" i="1" s="1"/>
  <c r="AE50" i="1"/>
  <c r="AD50" i="1"/>
  <c r="AC50" i="1"/>
  <c r="U50" i="1"/>
  <c r="S50" i="1"/>
  <c r="R50" i="1"/>
  <c r="T50" i="1" s="1"/>
  <c r="J50" i="1"/>
  <c r="H50" i="1"/>
  <c r="G50" i="1"/>
  <c r="AE49" i="1"/>
  <c r="AD49" i="1"/>
  <c r="AC49" i="1"/>
  <c r="AF49" i="1" s="1"/>
  <c r="AG49" i="1" s="1"/>
  <c r="U49" i="1"/>
  <c r="S49" i="1"/>
  <c r="R49" i="1"/>
  <c r="J49" i="1"/>
  <c r="H49" i="1"/>
  <c r="G49" i="1"/>
  <c r="AE48" i="1"/>
  <c r="AD48" i="1"/>
  <c r="AC48" i="1"/>
  <c r="U48" i="1"/>
  <c r="S48" i="1"/>
  <c r="R48" i="1"/>
  <c r="T48" i="1" s="1"/>
  <c r="V48" i="1" s="1"/>
  <c r="J48" i="1"/>
  <c r="H48" i="1"/>
  <c r="G48" i="1"/>
  <c r="AE47" i="1"/>
  <c r="AD47" i="1"/>
  <c r="AC47" i="1"/>
  <c r="U47" i="1"/>
  <c r="S47" i="1"/>
  <c r="R47" i="1"/>
  <c r="J47" i="1"/>
  <c r="H47" i="1"/>
  <c r="G47" i="1"/>
  <c r="AE46" i="1"/>
  <c r="AD46" i="1"/>
  <c r="AC46" i="1"/>
  <c r="U46" i="1"/>
  <c r="S46" i="1"/>
  <c r="R46" i="1"/>
  <c r="T46" i="1" s="1"/>
  <c r="V46" i="1" s="1"/>
  <c r="J46" i="1"/>
  <c r="H46" i="1"/>
  <c r="G46" i="1"/>
  <c r="AE45" i="1"/>
  <c r="AD45" i="1"/>
  <c r="AC45" i="1"/>
  <c r="U45" i="1"/>
  <c r="S45" i="1"/>
  <c r="R45" i="1"/>
  <c r="J45" i="1"/>
  <c r="H45" i="1"/>
  <c r="G45" i="1"/>
  <c r="I45" i="1" s="1"/>
  <c r="K45" i="1" s="1"/>
  <c r="AE44" i="1"/>
  <c r="AD44" i="1"/>
  <c r="AC44" i="1"/>
  <c r="U44" i="1"/>
  <c r="S44" i="1"/>
  <c r="R44" i="1"/>
  <c r="J44" i="1"/>
  <c r="H44" i="1"/>
  <c r="G44" i="1"/>
  <c r="AE43" i="1"/>
  <c r="AD43" i="1"/>
  <c r="AC43" i="1"/>
  <c r="U43" i="1"/>
  <c r="S43" i="1"/>
  <c r="R43" i="1"/>
  <c r="J43" i="1"/>
  <c r="H43" i="1"/>
  <c r="G43" i="1"/>
  <c r="AE42" i="1"/>
  <c r="AD42" i="1"/>
  <c r="AC42" i="1"/>
  <c r="U42" i="1"/>
  <c r="S42" i="1"/>
  <c r="R42" i="1"/>
  <c r="J42" i="1"/>
  <c r="H42" i="1"/>
  <c r="G42" i="1"/>
  <c r="AE41" i="1"/>
  <c r="AD41" i="1"/>
  <c r="AC41" i="1"/>
  <c r="U41" i="1"/>
  <c r="S41" i="1"/>
  <c r="R41" i="1"/>
  <c r="J41" i="1"/>
  <c r="H41" i="1"/>
  <c r="G41" i="1"/>
  <c r="AE40" i="1"/>
  <c r="AD40" i="1"/>
  <c r="AC40" i="1"/>
  <c r="U40" i="1"/>
  <c r="S40" i="1"/>
  <c r="R40" i="1"/>
  <c r="J40" i="1"/>
  <c r="H40" i="1"/>
  <c r="G40" i="1"/>
  <c r="AE39" i="1"/>
  <c r="AD39" i="1"/>
  <c r="AC39" i="1"/>
  <c r="U39" i="1"/>
  <c r="S39" i="1"/>
  <c r="R39" i="1"/>
  <c r="J39" i="1"/>
  <c r="H39" i="1"/>
  <c r="G39" i="1"/>
  <c r="AE38" i="1"/>
  <c r="AD38" i="1"/>
  <c r="AC38" i="1"/>
  <c r="U38" i="1"/>
  <c r="S38" i="1"/>
  <c r="R38" i="1"/>
  <c r="J38" i="1"/>
  <c r="H38" i="1"/>
  <c r="G38" i="1"/>
  <c r="AE37" i="1"/>
  <c r="AD37" i="1"/>
  <c r="AC37" i="1"/>
  <c r="U37" i="1"/>
  <c r="S37" i="1"/>
  <c r="R37" i="1"/>
  <c r="J37" i="1"/>
  <c r="H37" i="1"/>
  <c r="G37" i="1"/>
  <c r="AE36" i="1"/>
  <c r="AD36" i="1"/>
  <c r="AC36" i="1"/>
  <c r="U36" i="1"/>
  <c r="S36" i="1"/>
  <c r="R36" i="1"/>
  <c r="J36" i="1"/>
  <c r="H36" i="1"/>
  <c r="G36" i="1"/>
  <c r="AE35" i="1"/>
  <c r="AD35" i="1"/>
  <c r="AC35" i="1"/>
  <c r="U35" i="1"/>
  <c r="S35" i="1"/>
  <c r="R35" i="1"/>
  <c r="T35" i="1" s="1"/>
  <c r="J35" i="1"/>
  <c r="H35" i="1"/>
  <c r="G35" i="1"/>
  <c r="AE34" i="1"/>
  <c r="AD34" i="1"/>
  <c r="AC34" i="1"/>
  <c r="U34" i="1"/>
  <c r="S34" i="1"/>
  <c r="R34" i="1"/>
  <c r="J34" i="1"/>
  <c r="H34" i="1"/>
  <c r="G34" i="1"/>
  <c r="AE33" i="1"/>
  <c r="AD33" i="1"/>
  <c r="AC33" i="1"/>
  <c r="U33" i="1"/>
  <c r="S33" i="1"/>
  <c r="R33" i="1"/>
  <c r="J33" i="1"/>
  <c r="H33" i="1"/>
  <c r="G33" i="1"/>
  <c r="AE32" i="1"/>
  <c r="AD32" i="1"/>
  <c r="AC32" i="1"/>
  <c r="U32" i="1"/>
  <c r="S32" i="1"/>
  <c r="R32" i="1"/>
  <c r="J32" i="1"/>
  <c r="H32" i="1"/>
  <c r="G32" i="1"/>
  <c r="AE31" i="1"/>
  <c r="AD31" i="1"/>
  <c r="AC31" i="1"/>
  <c r="U31" i="1"/>
  <c r="S31" i="1"/>
  <c r="R31" i="1"/>
  <c r="J31" i="1"/>
  <c r="H31" i="1"/>
  <c r="G31" i="1"/>
  <c r="AE30" i="1"/>
  <c r="AD30" i="1"/>
  <c r="AC30" i="1"/>
  <c r="U30" i="1"/>
  <c r="S30" i="1"/>
  <c r="R30" i="1"/>
  <c r="J30" i="1"/>
  <c r="H30" i="1"/>
  <c r="G30" i="1"/>
  <c r="AE29" i="1"/>
  <c r="AD29" i="1"/>
  <c r="AC29" i="1"/>
  <c r="U29" i="1"/>
  <c r="S29" i="1"/>
  <c r="R29" i="1"/>
  <c r="J29" i="1"/>
  <c r="H29" i="1"/>
  <c r="G29" i="1"/>
  <c r="AE28" i="1"/>
  <c r="AD28" i="1"/>
  <c r="AC28" i="1"/>
  <c r="U28" i="1"/>
  <c r="S28" i="1"/>
  <c r="R28" i="1"/>
  <c r="J28" i="1"/>
  <c r="H28" i="1"/>
  <c r="G28" i="1"/>
  <c r="AE27" i="1"/>
  <c r="AD27" i="1"/>
  <c r="AC27" i="1"/>
  <c r="U27" i="1"/>
  <c r="S27" i="1"/>
  <c r="R27" i="1"/>
  <c r="J27" i="1"/>
  <c r="H27" i="1"/>
  <c r="G27" i="1"/>
  <c r="AE26" i="1"/>
  <c r="AD26" i="1"/>
  <c r="AC26" i="1"/>
  <c r="U26" i="1"/>
  <c r="S26" i="1"/>
  <c r="R26" i="1"/>
  <c r="J26" i="1"/>
  <c r="H26" i="1"/>
  <c r="G26" i="1"/>
  <c r="I26" i="1" s="1"/>
  <c r="AE25" i="1"/>
  <c r="AD25" i="1"/>
  <c r="AC25" i="1"/>
  <c r="U25" i="1"/>
  <c r="S25" i="1"/>
  <c r="R25" i="1"/>
  <c r="J25" i="1"/>
  <c r="H25" i="1"/>
  <c r="G25" i="1"/>
  <c r="AE24" i="1"/>
  <c r="AD24" i="1"/>
  <c r="AC24" i="1"/>
  <c r="U24" i="1"/>
  <c r="S24" i="1"/>
  <c r="R24" i="1"/>
  <c r="J24" i="1"/>
  <c r="H24" i="1"/>
  <c r="G24" i="1"/>
  <c r="AE23" i="1"/>
  <c r="AD23" i="1"/>
  <c r="AC23" i="1"/>
  <c r="U23" i="1"/>
  <c r="S23" i="1"/>
  <c r="R23" i="1"/>
  <c r="J23" i="1"/>
  <c r="H23" i="1"/>
  <c r="G23" i="1"/>
  <c r="AE22" i="1"/>
  <c r="AD22" i="1"/>
  <c r="AC22" i="1"/>
  <c r="U22" i="1"/>
  <c r="S22" i="1"/>
  <c r="R22" i="1"/>
  <c r="J22" i="1"/>
  <c r="H22" i="1"/>
  <c r="G22" i="1"/>
  <c r="AE21" i="1"/>
  <c r="AD21" i="1"/>
  <c r="AC21" i="1"/>
  <c r="U21" i="1"/>
  <c r="S21" i="1"/>
  <c r="R21" i="1"/>
  <c r="J21" i="1"/>
  <c r="H21" i="1"/>
  <c r="G21" i="1"/>
  <c r="AE20" i="1"/>
  <c r="AD20" i="1"/>
  <c r="AC20" i="1"/>
  <c r="U20" i="1"/>
  <c r="S20" i="1"/>
  <c r="R20" i="1"/>
  <c r="J20" i="1"/>
  <c r="H20" i="1"/>
  <c r="G20" i="1"/>
  <c r="AE19" i="1"/>
  <c r="AD19" i="1"/>
  <c r="AC19" i="1"/>
  <c r="U19" i="1"/>
  <c r="S19" i="1"/>
  <c r="R19" i="1"/>
  <c r="J19" i="1"/>
  <c r="H19" i="1"/>
  <c r="G19" i="1"/>
  <c r="AE18" i="1"/>
  <c r="AD18" i="1"/>
  <c r="AC18" i="1"/>
  <c r="U18" i="1"/>
  <c r="S18" i="1"/>
  <c r="R18" i="1"/>
  <c r="J18" i="1"/>
  <c r="H18" i="1"/>
  <c r="G18" i="1"/>
  <c r="AE17" i="1"/>
  <c r="AD17" i="1"/>
  <c r="AC17" i="1"/>
  <c r="U17" i="1"/>
  <c r="S17" i="1"/>
  <c r="R17" i="1"/>
  <c r="J17" i="1"/>
  <c r="H17" i="1"/>
  <c r="G17" i="1"/>
  <c r="AE16" i="1"/>
  <c r="AD16" i="1"/>
  <c r="AC16" i="1"/>
  <c r="U16" i="1"/>
  <c r="S16" i="1"/>
  <c r="R16" i="1"/>
  <c r="J16" i="1"/>
  <c r="H16" i="1"/>
  <c r="G16" i="1"/>
  <c r="AE15" i="1"/>
  <c r="AD15" i="1"/>
  <c r="AC15" i="1"/>
  <c r="U15" i="1"/>
  <c r="S15" i="1"/>
  <c r="R15" i="1"/>
  <c r="T15" i="1" s="1"/>
  <c r="J15" i="1"/>
  <c r="H15" i="1"/>
  <c r="G15" i="1"/>
  <c r="AE14" i="1"/>
  <c r="AD14" i="1"/>
  <c r="AC14" i="1"/>
  <c r="U14" i="1"/>
  <c r="S14" i="1"/>
  <c r="R14" i="1"/>
  <c r="J14" i="1"/>
  <c r="H14" i="1"/>
  <c r="G14" i="1"/>
  <c r="AE13" i="1"/>
  <c r="AD13" i="1"/>
  <c r="AC13" i="1"/>
  <c r="U13" i="1"/>
  <c r="S13" i="1"/>
  <c r="R13" i="1"/>
  <c r="J13" i="1"/>
  <c r="H13" i="1"/>
  <c r="G13" i="1"/>
  <c r="AE12" i="1"/>
  <c r="AD12" i="1"/>
  <c r="AC12" i="1"/>
  <c r="U12" i="1"/>
  <c r="S12" i="1"/>
  <c r="R12" i="1"/>
  <c r="J12" i="1"/>
  <c r="H12" i="1"/>
  <c r="G12" i="1"/>
  <c r="AE11" i="1"/>
  <c r="AD11" i="1"/>
  <c r="AC11" i="1"/>
  <c r="U11" i="1"/>
  <c r="S11" i="1"/>
  <c r="R11" i="1"/>
  <c r="J11" i="1"/>
  <c r="H11" i="1"/>
  <c r="G11" i="1"/>
  <c r="AE10" i="1"/>
  <c r="AD10" i="1"/>
  <c r="AC10" i="1"/>
  <c r="U10" i="1"/>
  <c r="S10" i="1"/>
  <c r="T10" i="1" s="1"/>
  <c r="V10" i="1" s="1"/>
  <c r="R10" i="1"/>
  <c r="J10" i="1"/>
  <c r="H10" i="1"/>
  <c r="G10" i="1"/>
  <c r="AE9" i="1"/>
  <c r="AD9" i="1"/>
  <c r="AC9" i="1"/>
  <c r="U9" i="1"/>
  <c r="S9" i="1"/>
  <c r="R9" i="1"/>
  <c r="T9" i="1" s="1"/>
  <c r="V9" i="1" s="1"/>
  <c r="J9" i="1"/>
  <c r="H9" i="1"/>
  <c r="G9" i="1"/>
  <c r="AE8" i="1"/>
  <c r="AD8" i="1"/>
  <c r="AC8" i="1"/>
  <c r="U8" i="1"/>
  <c r="S8" i="1"/>
  <c r="R8" i="1"/>
  <c r="J8" i="1"/>
  <c r="H8" i="1"/>
  <c r="G8" i="1"/>
  <c r="AE7" i="1"/>
  <c r="AD7" i="1"/>
  <c r="AC7" i="1"/>
  <c r="U7" i="1"/>
  <c r="S7" i="1"/>
  <c r="R7" i="1"/>
  <c r="J7" i="1"/>
  <c r="H7" i="1"/>
  <c r="G7" i="1"/>
  <c r="AE6" i="1"/>
  <c r="AD6" i="1"/>
  <c r="AC6" i="1"/>
  <c r="U6" i="1"/>
  <c r="S6" i="1"/>
  <c r="R6" i="1"/>
  <c r="J6" i="1"/>
  <c r="H6" i="1"/>
  <c r="G6" i="1"/>
  <c r="AE5" i="1"/>
  <c r="AD5" i="1"/>
  <c r="AC5" i="1"/>
  <c r="U5" i="1"/>
  <c r="S5" i="1"/>
  <c r="R5" i="1"/>
  <c r="J5" i="1"/>
  <c r="H5" i="1"/>
  <c r="G5" i="1"/>
  <c r="I12" i="1" l="1"/>
  <c r="K12" i="1" s="1"/>
  <c r="I33" i="1"/>
  <c r="K33" i="1" s="1"/>
  <c r="T41" i="1"/>
  <c r="V41" i="1" s="1"/>
  <c r="AF12" i="1"/>
  <c r="AG12" i="1" s="1"/>
  <c r="K26" i="1"/>
  <c r="I37" i="1"/>
  <c r="K37" i="1" s="1"/>
  <c r="I41" i="1"/>
  <c r="K41" i="1" s="1"/>
  <c r="V50" i="1"/>
  <c r="V54" i="1"/>
  <c r="K61" i="1"/>
  <c r="I7" i="1"/>
  <c r="K7" i="1" s="1"/>
  <c r="AF48" i="1"/>
  <c r="AG48" i="1" s="1"/>
  <c r="AF60" i="1"/>
  <c r="AG60" i="1" s="1"/>
  <c r="AF14" i="1"/>
  <c r="AG14" i="1" s="1"/>
  <c r="AF19" i="1"/>
  <c r="AG19" i="1" s="1"/>
  <c r="T18" i="1"/>
  <c r="V18" i="1" s="1"/>
  <c r="T34" i="1"/>
  <c r="V34" i="1" s="1"/>
  <c r="I22" i="1"/>
  <c r="I21" i="1"/>
  <c r="K21" i="1" s="1"/>
  <c r="I17" i="1"/>
  <c r="K17" i="1" s="1"/>
  <c r="AF40" i="1"/>
  <c r="AG40" i="1" s="1"/>
  <c r="I38" i="1"/>
  <c r="K38" i="1" s="1"/>
  <c r="AF32" i="1"/>
  <c r="AG32" i="1" s="1"/>
  <c r="AF33" i="1"/>
  <c r="AG33" i="1" s="1"/>
  <c r="T30" i="1"/>
  <c r="V30" i="1" s="1"/>
  <c r="I31" i="1"/>
  <c r="K31" i="1" s="1"/>
  <c r="T25" i="1"/>
  <c r="V25" i="1" s="1"/>
  <c r="AF16" i="1"/>
  <c r="AG16" i="1" s="1"/>
  <c r="I15" i="1"/>
  <c r="K15" i="1" s="1"/>
  <c r="AF11" i="1"/>
  <c r="AG11" i="1" s="1"/>
  <c r="I11" i="1"/>
  <c r="AF10" i="1"/>
  <c r="AG10" i="1" s="1"/>
  <c r="I9" i="1"/>
  <c r="K9" i="1" s="1"/>
  <c r="AF17" i="1"/>
  <c r="AG17" i="1" s="1"/>
  <c r="AF36" i="1"/>
  <c r="AG36" i="1" s="1"/>
  <c r="AF37" i="1"/>
  <c r="AG37" i="1" s="1"/>
  <c r="AF44" i="1"/>
  <c r="AG44" i="1" s="1"/>
  <c r="AF52" i="1"/>
  <c r="AG52" i="1" s="1"/>
  <c r="AF56" i="1"/>
  <c r="AG56" i="1" s="1"/>
  <c r="AF64" i="1"/>
  <c r="AG64" i="1" s="1"/>
  <c r="AF7" i="1"/>
  <c r="AG7" i="1" s="1"/>
  <c r="AF21" i="1"/>
  <c r="AG21" i="1" s="1"/>
  <c r="AF24" i="1"/>
  <c r="AG24" i="1" s="1"/>
  <c r="AF28" i="1"/>
  <c r="AG28" i="1" s="1"/>
  <c r="AF35" i="1"/>
  <c r="AG35" i="1" s="1"/>
  <c r="AF51" i="1"/>
  <c r="AG51" i="1" s="1"/>
  <c r="AF13" i="1"/>
  <c r="AG13" i="1" s="1"/>
  <c r="AF20" i="1"/>
  <c r="AG20" i="1" s="1"/>
  <c r="T21" i="1"/>
  <c r="V21" i="1" s="1"/>
  <c r="T57" i="1"/>
  <c r="V57" i="1" s="1"/>
  <c r="T6" i="1"/>
  <c r="V6" i="1" s="1"/>
  <c r="T16" i="1"/>
  <c r="V16" i="1" s="1"/>
  <c r="T28" i="1"/>
  <c r="V28" i="1" s="1"/>
  <c r="T31" i="1"/>
  <c r="V31" i="1" s="1"/>
  <c r="T36" i="1"/>
  <c r="T38" i="1"/>
  <c r="V38" i="1" s="1"/>
  <c r="T42" i="1"/>
  <c r="V42" i="1" s="1"/>
  <c r="T64" i="1"/>
  <c r="V64" i="1" s="1"/>
  <c r="T11" i="1"/>
  <c r="V11" i="1" s="1"/>
  <c r="T32" i="1"/>
  <c r="V32" i="1" s="1"/>
  <c r="T39" i="1"/>
  <c r="V39" i="1" s="1"/>
  <c r="T51" i="1"/>
  <c r="V51" i="1" s="1"/>
  <c r="T58" i="1"/>
  <c r="V58" i="1" s="1"/>
  <c r="T19" i="1"/>
  <c r="V19" i="1" s="1"/>
  <c r="T22" i="1"/>
  <c r="V22" i="1" s="1"/>
  <c r="T26" i="1"/>
  <c r="V26" i="1" s="1"/>
  <c r="V36" i="1"/>
  <c r="T44" i="1"/>
  <c r="V44" i="1" s="1"/>
  <c r="T47" i="1"/>
  <c r="V47" i="1" s="1"/>
  <c r="T52" i="1"/>
  <c r="V52" i="1" s="1"/>
  <c r="T55" i="1"/>
  <c r="V55" i="1" s="1"/>
  <c r="I19" i="1"/>
  <c r="K19" i="1" s="1"/>
  <c r="I29" i="1"/>
  <c r="K29" i="1" s="1"/>
  <c r="I42" i="1"/>
  <c r="K42" i="1" s="1"/>
  <c r="I53" i="1"/>
  <c r="K53" i="1" s="1"/>
  <c r="I63" i="1"/>
  <c r="K63" i="1" s="1"/>
  <c r="I6" i="1"/>
  <c r="K6" i="1" s="1"/>
  <c r="I10" i="1"/>
  <c r="K10" i="1" s="1"/>
  <c r="I13" i="1"/>
  <c r="K13" i="1" s="1"/>
  <c r="I35" i="1"/>
  <c r="K35" i="1" s="1"/>
  <c r="I47" i="1"/>
  <c r="K47" i="1" s="1"/>
  <c r="I49" i="1"/>
  <c r="K49" i="1" s="1"/>
  <c r="I54" i="1"/>
  <c r="I58" i="1"/>
  <c r="K58" i="1" s="1"/>
  <c r="I5" i="1"/>
  <c r="K5" i="1" s="1"/>
  <c r="I52" i="1"/>
  <c r="K52" i="1" s="1"/>
  <c r="I36" i="1"/>
  <c r="K36" i="1" s="1"/>
  <c r="I25" i="1"/>
  <c r="K25" i="1" s="1"/>
  <c r="I16" i="1"/>
  <c r="I20" i="1"/>
  <c r="K20" i="1" s="1"/>
  <c r="I57" i="1"/>
  <c r="K57" i="1" s="1"/>
  <c r="T8" i="1"/>
  <c r="V8" i="1" s="1"/>
  <c r="AF15" i="1"/>
  <c r="AG15" i="1" s="1"/>
  <c r="AF22" i="1"/>
  <c r="AG22" i="1" s="1"/>
  <c r="I24" i="1"/>
  <c r="K24" i="1" s="1"/>
  <c r="T29" i="1"/>
  <c r="V29" i="1" s="1"/>
  <c r="AF54" i="1"/>
  <c r="AG54" i="1" s="1"/>
  <c r="I56" i="1"/>
  <c r="K56" i="1" s="1"/>
  <c r="T12" i="1"/>
  <c r="V12" i="1" s="1"/>
  <c r="T13" i="1"/>
  <c r="V13" i="1" s="1"/>
  <c r="T14" i="1"/>
  <c r="V14" i="1" s="1"/>
  <c r="V15" i="1"/>
  <c r="T17" i="1"/>
  <c r="V17" i="1" s="1"/>
  <c r="T20" i="1"/>
  <c r="V20" i="1" s="1"/>
  <c r="T23" i="1"/>
  <c r="V23" i="1" s="1"/>
  <c r="AF25" i="1"/>
  <c r="AG25" i="1" s="1"/>
  <c r="AF27" i="1"/>
  <c r="AG27" i="1" s="1"/>
  <c r="I28" i="1"/>
  <c r="K28" i="1" s="1"/>
  <c r="T33" i="1"/>
  <c r="V33" i="1" s="1"/>
  <c r="AF41" i="1"/>
  <c r="AG41" i="1" s="1"/>
  <c r="AF43" i="1"/>
  <c r="AG43" i="1" s="1"/>
  <c r="I44" i="1"/>
  <c r="K44" i="1" s="1"/>
  <c r="T49" i="1"/>
  <c r="V49" i="1" s="1"/>
  <c r="AF57" i="1"/>
  <c r="AG57" i="1" s="1"/>
  <c r="AF59" i="1"/>
  <c r="AG59" i="1" s="1"/>
  <c r="I60" i="1"/>
  <c r="K60" i="1" s="1"/>
  <c r="T5" i="1"/>
  <c r="V5" i="1" s="1"/>
  <c r="AF26" i="1"/>
  <c r="AG26" i="1" s="1"/>
  <c r="AF38" i="1"/>
  <c r="AG38" i="1" s="1"/>
  <c r="I40" i="1"/>
  <c r="K40" i="1" s="1"/>
  <c r="AF42" i="1"/>
  <c r="AG42" i="1" s="1"/>
  <c r="T45" i="1"/>
  <c r="V45" i="1" s="1"/>
  <c r="AF58" i="1"/>
  <c r="AG58" i="1" s="1"/>
  <c r="T61" i="1"/>
  <c r="V61" i="1" s="1"/>
  <c r="AF6" i="1"/>
  <c r="AG6" i="1" s="1"/>
  <c r="I8" i="1"/>
  <c r="K8" i="1" s="1"/>
  <c r="AF5" i="1"/>
  <c r="AG5" i="1" s="1"/>
  <c r="T7" i="1"/>
  <c r="V7" i="1" s="1"/>
  <c r="AF8" i="1"/>
  <c r="AG8" i="1" s="1"/>
  <c r="K11" i="1"/>
  <c r="I14" i="1"/>
  <c r="K14" i="1" s="1"/>
  <c r="K16" i="1"/>
  <c r="I18" i="1"/>
  <c r="K18" i="1" s="1"/>
  <c r="AF18" i="1"/>
  <c r="AG18" i="1" s="1"/>
  <c r="I23" i="1"/>
  <c r="K23" i="1" s="1"/>
  <c r="T24" i="1"/>
  <c r="V24" i="1" s="1"/>
  <c r="I27" i="1"/>
  <c r="K27" i="1" s="1"/>
  <c r="T27" i="1"/>
  <c r="V27" i="1" s="1"/>
  <c r="AF29" i="1"/>
  <c r="AG29" i="1" s="1"/>
  <c r="I30" i="1"/>
  <c r="K30" i="1" s="1"/>
  <c r="AF30" i="1"/>
  <c r="AG30" i="1" s="1"/>
  <c r="I32" i="1"/>
  <c r="K32" i="1" s="1"/>
  <c r="I34" i="1"/>
  <c r="K34" i="1" s="1"/>
  <c r="AF34" i="1"/>
  <c r="AG34" i="1" s="1"/>
  <c r="T37" i="1"/>
  <c r="V37" i="1" s="1"/>
  <c r="I39" i="1"/>
  <c r="K39" i="1" s="1"/>
  <c r="T40" i="1"/>
  <c r="V40" i="1" s="1"/>
  <c r="I43" i="1"/>
  <c r="K43" i="1" s="1"/>
  <c r="T43" i="1"/>
  <c r="V43" i="1" s="1"/>
  <c r="AF45" i="1"/>
  <c r="AG45" i="1" s="1"/>
  <c r="I46" i="1"/>
  <c r="K46" i="1" s="1"/>
  <c r="AF46" i="1"/>
  <c r="AG46" i="1" s="1"/>
  <c r="I48" i="1"/>
  <c r="K48" i="1" s="1"/>
  <c r="I50" i="1"/>
  <c r="K50" i="1" s="1"/>
  <c r="AF50" i="1"/>
  <c r="AG50" i="1" s="1"/>
  <c r="T53" i="1"/>
  <c r="V53" i="1" s="1"/>
  <c r="I55" i="1"/>
  <c r="K55" i="1" s="1"/>
  <c r="T56" i="1"/>
  <c r="V56" i="1" s="1"/>
  <c r="I59" i="1"/>
  <c r="K59" i="1" s="1"/>
  <c r="T59" i="1"/>
  <c r="V59" i="1" s="1"/>
  <c r="AF61" i="1"/>
  <c r="AG61" i="1" s="1"/>
  <c r="I62" i="1"/>
  <c r="K62" i="1" s="1"/>
  <c r="AF62" i="1"/>
  <c r="AG62" i="1" s="1"/>
  <c r="I64" i="1"/>
  <c r="K64" i="1" s="1"/>
  <c r="AF9" i="1"/>
  <c r="AG9" i="1" s="1"/>
  <c r="K22" i="1"/>
  <c r="V35" i="1"/>
  <c r="K54" i="1"/>
  <c r="AF23" i="1"/>
  <c r="AG23" i="1" s="1"/>
  <c r="AF31" i="1"/>
  <c r="AG31" i="1" s="1"/>
  <c r="AF39" i="1"/>
  <c r="AG39" i="1" s="1"/>
  <c r="AF47" i="1"/>
  <c r="AG47" i="1" s="1"/>
  <c r="AF55" i="1"/>
  <c r="AG55" i="1" s="1"/>
  <c r="AF63" i="1"/>
  <c r="AG63" i="1" s="1"/>
</calcChain>
</file>

<file path=xl/sharedStrings.xml><?xml version="1.0" encoding="utf-8"?>
<sst xmlns="http://schemas.openxmlformats.org/spreadsheetml/2006/main" count="242" uniqueCount="64">
  <si>
    <t>C H L O R O P H Y L L  A</t>
  </si>
  <si>
    <t>C H L O R O P H Y L L  B</t>
  </si>
  <si>
    <t xml:space="preserve">C A R O T E N O I D S </t>
  </si>
  <si>
    <t>Chl. a (mgg-1f.wt.) = [12.7 (O.D. 663) - 2.69 (O.D. 645)] ×V/1000W</t>
  </si>
  <si>
    <t>Chl. b (mgg-1f.wt.) = [22.9 (O.D. 645) - 4.68 (O.D. 663)] ×V/1000 W</t>
  </si>
  <si>
    <t>Carotenoid (mgg-1f.wt.) = [(O.D. 480) + 0.114 (O.D. 663) - 0.638 (O.D. 645)] ×V/1000 EM</t>
  </si>
  <si>
    <t>Optical Density</t>
  </si>
  <si>
    <t>Constant Values</t>
  </si>
  <si>
    <t>V=Volume of sample, W=weight of sample</t>
  </si>
  <si>
    <t>Samples</t>
  </si>
  <si>
    <t>K (2.69)</t>
  </si>
  <si>
    <t>K (12.7)</t>
  </si>
  <si>
    <t>12.7*(OD663)</t>
  </si>
  <si>
    <t>2.69*(OD645)</t>
  </si>
  <si>
    <t xml:space="preserve">[12.7 (O.D. 663) - 2.69 (O.D. 645)] </t>
  </si>
  <si>
    <t>V/1000W</t>
  </si>
  <si>
    <t>CHL.A</t>
  </si>
  <si>
    <t>K (22.9)</t>
  </si>
  <si>
    <t>K (4.68)</t>
  </si>
  <si>
    <t>(22.9)*(OD 645)</t>
  </si>
  <si>
    <t>(4.68)*(OD 663)</t>
  </si>
  <si>
    <t xml:space="preserve"> [22.9 (O.D. 645) - 4.68 (O.D. 663)]</t>
  </si>
  <si>
    <t>Chl.b</t>
  </si>
  <si>
    <t>K (0.114)</t>
  </si>
  <si>
    <t>K (0.638)</t>
  </si>
  <si>
    <t>(OD 480)</t>
  </si>
  <si>
    <t>(0.114)(OD 663)</t>
  </si>
  <si>
    <t>(0.638)(OD 645)</t>
  </si>
  <si>
    <t xml:space="preserve"> [(O.D. 480) + 0.114 (O.D. 663) - 0.638 (O.D. 645)]</t>
  </si>
  <si>
    <t>Carotenoids=  [(O.D. 480) + 0.114 (O.D. 663) - 0.638 (O.D. 645)] ×V/1000 EM</t>
  </si>
  <si>
    <t>control v1</t>
  </si>
  <si>
    <t>0.1mM JA</t>
  </si>
  <si>
    <t>1mM JA</t>
  </si>
  <si>
    <t>Aphid</t>
  </si>
  <si>
    <t>0.1mM+aphid</t>
  </si>
  <si>
    <t>1mMJA+aphid</t>
  </si>
  <si>
    <t>control v2</t>
  </si>
  <si>
    <t>Borlaug2015 V1</t>
  </si>
  <si>
    <t>Zincol2015 V2</t>
  </si>
  <si>
    <t>JA</t>
  </si>
  <si>
    <t>JA+APHID</t>
  </si>
  <si>
    <t>CONTROL</t>
  </si>
  <si>
    <t>1mM+aphid</t>
  </si>
  <si>
    <t>R1</t>
  </si>
  <si>
    <t>R2</t>
  </si>
  <si>
    <t>R3</t>
  </si>
  <si>
    <t>AVERAGE</t>
  </si>
  <si>
    <t>SD</t>
  </si>
  <si>
    <t>SE</t>
  </si>
  <si>
    <t>Control</t>
  </si>
  <si>
    <t>1 mM JA</t>
  </si>
  <si>
    <t xml:space="preserve">Aphid </t>
  </si>
  <si>
    <t>0.1 mM + aphid</t>
  </si>
  <si>
    <t>1 mM JA + aphid</t>
  </si>
  <si>
    <t>Borlaug-2015</t>
  </si>
  <si>
    <t>Zincol-2015</t>
  </si>
  <si>
    <t>Chlorophyll a</t>
  </si>
  <si>
    <t>Chlorophyll b</t>
  </si>
  <si>
    <t>Carotenoids</t>
  </si>
  <si>
    <t>Total chlorophyll</t>
  </si>
  <si>
    <t>CHL A</t>
  </si>
  <si>
    <t>CHL B</t>
  </si>
  <si>
    <t>Total chlorophyll content</t>
  </si>
  <si>
    <t>0.1 mM 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</si>
</sst>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0" xfId="0" applyBorder="1"/>
    <xf numFmtId="0" fontId="0" fillId="0" borderId="13" xfId="0" applyBorder="1"/>
    <xf numFmtId="0" fontId="1" fillId="0" borderId="14" xfId="0" applyFont="1" applyBorder="1"/>
    <xf numFmtId="0" fontId="1" fillId="0" borderId="10" xfId="0" applyFont="1" applyBorder="1"/>
    <xf numFmtId="0" fontId="1" fillId="0" borderId="19" xfId="0" applyFont="1" applyBorder="1" applyAlignment="1">
      <alignment horizontal="center"/>
    </xf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5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3" fillId="0" borderId="0" xfId="0" applyFont="1"/>
    <xf numFmtId="0" fontId="1" fillId="7" borderId="0" xfId="0" applyFont="1" applyFill="1"/>
    <xf numFmtId="0" fontId="0" fillId="8" borderId="0" xfId="0" applyFill="1"/>
    <xf numFmtId="0" fontId="1" fillId="9" borderId="0" xfId="0" applyFont="1" applyFill="1"/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Chlorophyll a content (mg/g)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Sheet2!$F$15</c:f>
              <c:strCache>
                <c:ptCount val="1"/>
                <c:pt idx="0">
                  <c:v>Borlaug-2015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Sheet2!$I$12</c:f>
                <c:numCache>
                  <c:formatCode>General</c:formatCode>
                  <c:ptCount val="1"/>
                  <c:pt idx="0">
                    <c:v>2.2432285216396363E-3</c:v>
                  </c:pt>
                </c:numCache>
              </c:numRef>
            </c:plus>
            <c:minus>
              <c:numRef>
                <c:f>Sheet2!$I$12</c:f>
                <c:numCache>
                  <c:formatCode>General</c:formatCode>
                  <c:ptCount val="1"/>
                  <c:pt idx="0">
                    <c:v>2.2432285216396363E-3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Sheet2!$E$16:$E$21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Sheet2!$F$16:$F$21</c:f>
              <c:numCache>
                <c:formatCode>General</c:formatCode>
                <c:ptCount val="6"/>
                <c:pt idx="0">
                  <c:v>0.15585221666666663</c:v>
                </c:pt>
                <c:pt idx="1">
                  <c:v>0.17897958333333333</c:v>
                </c:pt>
                <c:pt idx="2">
                  <c:v>0.195979083333333</c:v>
                </c:pt>
                <c:pt idx="3">
                  <c:v>0.100348783333333</c:v>
                </c:pt>
                <c:pt idx="4">
                  <c:v>0.13450500000000001</c:v>
                </c:pt>
                <c:pt idx="5">
                  <c:v>0.13816833333333001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4-4EFF-9EB7-520F68376E0F}"/>
            </c:ext>
          </c:extLst>
        </c:ser>
        <c:ser>
          <c:idx val="1"/>
          <c:order val="1"/>
          <c:tx>
            <c:strRef>
              <c:f>Sheet2!$G$15</c:f>
              <c:strCache>
                <c:ptCount val="1"/>
                <c:pt idx="0">
                  <c:v>Zincol-2015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Sheet2!$R$12</c:f>
                <c:numCache>
                  <c:formatCode>General</c:formatCode>
                  <c:ptCount val="1"/>
                  <c:pt idx="0">
                    <c:v>1.8988561669010761E-3</c:v>
                  </c:pt>
                </c:numCache>
              </c:numRef>
            </c:plus>
            <c:minus>
              <c:numRef>
                <c:f>Sheet2!$R$12</c:f>
                <c:numCache>
                  <c:formatCode>General</c:formatCode>
                  <c:ptCount val="1"/>
                  <c:pt idx="0">
                    <c:v>1.8988561669010761E-3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Sheet2!$E$16:$E$21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Sheet2!$G$16:$G$21</c:f>
              <c:numCache>
                <c:formatCode>General</c:formatCode>
                <c:ptCount val="6"/>
                <c:pt idx="0">
                  <c:v>0.15988121666666669</c:v>
                </c:pt>
                <c:pt idx="1">
                  <c:v>0.17878598333333301</c:v>
                </c:pt>
                <c:pt idx="2">
                  <c:v>0.20043583333333001</c:v>
                </c:pt>
                <c:pt idx="3">
                  <c:v>0.1107855</c:v>
                </c:pt>
                <c:pt idx="4">
                  <c:v>0.13791250499999999</c:v>
                </c:pt>
                <c:pt idx="5">
                  <c:v>0.14583333333000001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94-4EFF-9EB7-520F68376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018312"/>
        <c:axId val="415015360"/>
      </c:barChart>
      <c:catAx>
        <c:axId val="415018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Treatments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015360"/>
        <c:crosses val="autoZero"/>
        <c:auto val="1"/>
        <c:lblAlgn val="ctr"/>
        <c:lblOffset val="100"/>
        <c:noMultiLvlLbl val="0"/>
      </c:catAx>
      <c:valAx>
        <c:axId val="415015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Chlorophyll a(mg/g)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01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Chlorophyll b content (mg/g)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Sheet3!$F$15</c:f>
              <c:strCache>
                <c:ptCount val="1"/>
                <c:pt idx="0">
                  <c:v>Borlaug-2015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Sheet3!$I$12</c:f>
                <c:numCache>
                  <c:formatCode>General</c:formatCode>
                  <c:ptCount val="1"/>
                  <c:pt idx="0">
                    <c:v>3.0181114010091846E-3</c:v>
                  </c:pt>
                </c:numCache>
              </c:numRef>
            </c:plus>
            <c:minus>
              <c:numRef>
                <c:f>Sheet3!$I$12</c:f>
                <c:numCache>
                  <c:formatCode>General</c:formatCode>
                  <c:ptCount val="1"/>
                  <c:pt idx="0">
                    <c:v>3.0181114010091846E-3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Sheet3!$E$16:$E$21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Sheet3!$F$16:$F$21</c:f>
              <c:numCache>
                <c:formatCode>General</c:formatCode>
                <c:ptCount val="6"/>
                <c:pt idx="0">
                  <c:v>0.123731433333333</c:v>
                </c:pt>
                <c:pt idx="1">
                  <c:v>0.13720309999999999</c:v>
                </c:pt>
                <c:pt idx="2">
                  <c:v>0.140333333</c:v>
                </c:pt>
                <c:pt idx="3">
                  <c:v>7.66665666666667E-2</c:v>
                </c:pt>
                <c:pt idx="4">
                  <c:v>8.4935633333333302E-2</c:v>
                </c:pt>
                <c:pt idx="5">
                  <c:v>9.12853E-2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3-4A22-A69E-A0E601910CF6}"/>
            </c:ext>
          </c:extLst>
        </c:ser>
        <c:ser>
          <c:idx val="1"/>
          <c:order val="1"/>
          <c:tx>
            <c:strRef>
              <c:f>Sheet3!$G$15</c:f>
              <c:strCache>
                <c:ptCount val="1"/>
                <c:pt idx="0">
                  <c:v>Zincol-2015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Sheet3!$T$12</c:f>
                <c:numCache>
                  <c:formatCode>General</c:formatCode>
                  <c:ptCount val="1"/>
                  <c:pt idx="0">
                    <c:v>5.1736567105776046E-4</c:v>
                  </c:pt>
                </c:numCache>
              </c:numRef>
            </c:plus>
            <c:minus>
              <c:numRef>
                <c:f>Sheet3!$T$12</c:f>
                <c:numCache>
                  <c:formatCode>General</c:formatCode>
                  <c:ptCount val="1"/>
                  <c:pt idx="0">
                    <c:v>5.1736567105776046E-4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Sheet3!$E$16:$E$21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Sheet3!$G$16:$G$21</c:f>
              <c:numCache>
                <c:formatCode>General</c:formatCode>
                <c:ptCount val="6"/>
                <c:pt idx="0">
                  <c:v>0.12735876666666701</c:v>
                </c:pt>
                <c:pt idx="1">
                  <c:v>0.13836536666666699</c:v>
                </c:pt>
                <c:pt idx="2">
                  <c:v>0.1410003</c:v>
                </c:pt>
                <c:pt idx="3">
                  <c:v>8.2509666666666703E-2</c:v>
                </c:pt>
                <c:pt idx="4">
                  <c:v>9.3333333300000001E-2</c:v>
                </c:pt>
                <c:pt idx="5">
                  <c:v>9.5333333332999995E-2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D3-4A22-A69E-A0E601910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995816"/>
        <c:axId val="344991552"/>
      </c:barChart>
      <c:catAx>
        <c:axId val="344995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991552"/>
        <c:crosses val="autoZero"/>
        <c:auto val="1"/>
        <c:lblAlgn val="ctr"/>
        <c:lblOffset val="100"/>
        <c:noMultiLvlLbl val="0"/>
      </c:catAx>
      <c:valAx>
        <c:axId val="3449915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Chlorophyll b (mg/g)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9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carotenoids content (mg/g)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Sheet4!$F$15</c:f>
              <c:strCache>
                <c:ptCount val="1"/>
                <c:pt idx="0">
                  <c:v>Borlaug-2015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Sheet4!$I$12</c:f>
                <c:numCache>
                  <c:formatCode>General</c:formatCode>
                  <c:ptCount val="1"/>
                  <c:pt idx="0">
                    <c:v>1.2143563870278297E-3</c:v>
                  </c:pt>
                </c:numCache>
              </c:numRef>
            </c:plus>
            <c:minus>
              <c:numRef>
                <c:f>Sheet4!$I$12</c:f>
                <c:numCache>
                  <c:formatCode>General</c:formatCode>
                  <c:ptCount val="1"/>
                  <c:pt idx="0">
                    <c:v>1.2143563870278297E-3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Sheet4!$E$16:$E$21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Sheet4!$F$16:$F$21</c:f>
              <c:numCache>
                <c:formatCode>General</c:formatCode>
                <c:ptCount val="6"/>
                <c:pt idx="0">
                  <c:v>3.6113039999999992E-2</c:v>
                </c:pt>
                <c:pt idx="1">
                  <c:v>4.67426933333333E-2</c:v>
                </c:pt>
                <c:pt idx="2">
                  <c:v>3.924954666666667E-2</c:v>
                </c:pt>
                <c:pt idx="3">
                  <c:v>1.0106693333333335E-2</c:v>
                </c:pt>
                <c:pt idx="4">
                  <c:v>2.1746426666666669E-2</c:v>
                </c:pt>
                <c:pt idx="5">
                  <c:v>2.255064E-2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9-4458-BE0F-324BAAC68405}"/>
            </c:ext>
          </c:extLst>
        </c:ser>
        <c:ser>
          <c:idx val="1"/>
          <c:order val="1"/>
          <c:tx>
            <c:strRef>
              <c:f>Sheet4!$G$15</c:f>
              <c:strCache>
                <c:ptCount val="1"/>
                <c:pt idx="0">
                  <c:v>Zincol-2015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Sheet4!$R$12</c:f>
                <c:numCache>
                  <c:formatCode>General</c:formatCode>
                  <c:ptCount val="1"/>
                  <c:pt idx="0">
                    <c:v>9.3393720148339629E-4</c:v>
                  </c:pt>
                </c:numCache>
              </c:numRef>
            </c:plus>
            <c:minus>
              <c:numRef>
                <c:f>Sheet4!$R$12</c:f>
                <c:numCache>
                  <c:formatCode>General</c:formatCode>
                  <c:ptCount val="1"/>
                  <c:pt idx="0">
                    <c:v>9.3393720148339629E-4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Sheet4!$E$16:$E$21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Sheet4!$G$16:$G$21</c:f>
              <c:numCache>
                <c:formatCode>General</c:formatCode>
                <c:ptCount val="6"/>
                <c:pt idx="0">
                  <c:v>3.4723173333333329E-2</c:v>
                </c:pt>
                <c:pt idx="1">
                  <c:v>6.2462026666666698E-2</c:v>
                </c:pt>
                <c:pt idx="2">
                  <c:v>3.4886079999999993E-2</c:v>
                </c:pt>
                <c:pt idx="3">
                  <c:v>2.0182266666666698E-2</c:v>
                </c:pt>
                <c:pt idx="4">
                  <c:v>1.6941439999999999E-2</c:v>
                </c:pt>
                <c:pt idx="5">
                  <c:v>1.6517439999999998E-2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29-4458-BE0F-324BAAC68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812240"/>
        <c:axId val="424805352"/>
      </c:barChart>
      <c:catAx>
        <c:axId val="424812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805352"/>
        <c:crosses val="autoZero"/>
        <c:auto val="1"/>
        <c:lblAlgn val="ctr"/>
        <c:lblOffset val="100"/>
        <c:noMultiLvlLbl val="0"/>
      </c:catAx>
      <c:valAx>
        <c:axId val="424805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carotenoids(mg/g)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81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chlorophyll content (mg/g)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Sheet5!$I$14</c:f>
              <c:strCache>
                <c:ptCount val="1"/>
                <c:pt idx="0">
                  <c:v>Borlaug-2015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Sheet5!$I$12</c:f>
                <c:numCache>
                  <c:formatCode>General</c:formatCode>
                  <c:ptCount val="1"/>
                  <c:pt idx="0">
                    <c:v>5.6182449598424162E-3</c:v>
                  </c:pt>
                </c:numCache>
              </c:numRef>
            </c:plus>
            <c:minus>
              <c:numRef>
                <c:f>Sheet5!$I$12</c:f>
                <c:numCache>
                  <c:formatCode>General</c:formatCode>
                  <c:ptCount val="1"/>
                  <c:pt idx="0">
                    <c:v>5.6182449598424162E-3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Sheet5!$H$15:$H$20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Sheet5!$I$15:$I$20</c:f>
              <c:numCache>
                <c:formatCode>General</c:formatCode>
                <c:ptCount val="6"/>
                <c:pt idx="0">
                  <c:v>0.29958364999999998</c:v>
                </c:pt>
                <c:pt idx="1">
                  <c:v>0.31168333333300002</c:v>
                </c:pt>
                <c:pt idx="2">
                  <c:v>0.34395771666666669</c:v>
                </c:pt>
                <c:pt idx="3">
                  <c:v>0.17101535000000001</c:v>
                </c:pt>
                <c:pt idx="4">
                  <c:v>0.19448068333333299</c:v>
                </c:pt>
                <c:pt idx="5">
                  <c:v>0.203196983333333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3-4402-94D5-90AC4721C6F5}"/>
            </c:ext>
          </c:extLst>
        </c:ser>
        <c:ser>
          <c:idx val="1"/>
          <c:order val="1"/>
          <c:tx>
            <c:strRef>
              <c:f>Sheet5!$J$14</c:f>
              <c:strCache>
                <c:ptCount val="1"/>
                <c:pt idx="0">
                  <c:v>Zincol-2015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Sheet5!$R$12</c:f>
                <c:numCache>
                  <c:formatCode>General</c:formatCode>
                  <c:ptCount val="1"/>
                  <c:pt idx="0">
                    <c:v>1.0767132781016256E-2</c:v>
                  </c:pt>
                </c:numCache>
              </c:numRef>
            </c:plus>
            <c:minus>
              <c:numRef>
                <c:f>Sheet5!$R$12</c:f>
                <c:numCache>
                  <c:formatCode>General</c:formatCode>
                  <c:ptCount val="1"/>
                  <c:pt idx="0">
                    <c:v>1.0767132781016256E-2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Sheet5!$H$15:$H$20</c:f>
              <c:strCache>
                <c:ptCount val="6"/>
                <c:pt idx="0">
                  <c:v>Control</c:v>
                </c:pt>
                <c:pt idx="1">
                  <c:v>0.1 mM JA</c:v>
                </c:pt>
                <c:pt idx="2">
                  <c:v>1 mM JA</c:v>
                </c:pt>
                <c:pt idx="3">
                  <c:v>Aphid </c:v>
                </c:pt>
                <c:pt idx="4">
                  <c:v>0.1 mM + aphid</c:v>
                </c:pt>
                <c:pt idx="5">
                  <c:v>1 mM JA + aphid</c:v>
                </c:pt>
              </c:strCache>
            </c:strRef>
          </c:cat>
          <c:val>
            <c:numRef>
              <c:f>Sheet5!$J$15:$J$20</c:f>
              <c:numCache>
                <c:formatCode>General</c:formatCode>
                <c:ptCount val="6"/>
                <c:pt idx="0">
                  <c:v>0.30133333330000001</c:v>
                </c:pt>
                <c:pt idx="1">
                  <c:v>0.32415135</c:v>
                </c:pt>
                <c:pt idx="2">
                  <c:v>0.34843883333332998</c:v>
                </c:pt>
                <c:pt idx="3">
                  <c:v>0.18329516666666701</c:v>
                </c:pt>
                <c:pt idx="4">
                  <c:v>0.19990348333333299</c:v>
                </c:pt>
                <c:pt idx="5">
                  <c:v>0.215762666667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C3-4402-94D5-90AC4721C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657392"/>
        <c:axId val="424657064"/>
      </c:barChart>
      <c:catAx>
        <c:axId val="424657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657064"/>
        <c:crosses val="autoZero"/>
        <c:auto val="1"/>
        <c:lblAlgn val="ctr"/>
        <c:lblOffset val="100"/>
        <c:noMultiLvlLbl val="0"/>
      </c:catAx>
      <c:valAx>
        <c:axId val="4246570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chlorophyll content (mg/g)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65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13</xdr:row>
      <xdr:rowOff>119062</xdr:rowOff>
    </xdr:from>
    <xdr:to>
      <xdr:col>15</xdr:col>
      <xdr:colOff>314325</xdr:colOff>
      <xdr:row>27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F664D34-E6B8-4D60-ACEB-BA8439559D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323849</xdr:colOff>
      <xdr:row>17</xdr:row>
      <xdr:rowOff>138111</xdr:rowOff>
    </xdr:from>
    <xdr:to>
      <xdr:col>16</xdr:col>
      <xdr:colOff>85724</xdr:colOff>
      <xdr:row>32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D65D67-34AD-4496-90EC-81F862AA5D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15</xdr:row>
      <xdr:rowOff>157162</xdr:rowOff>
    </xdr:from>
    <xdr:to>
      <xdr:col>17</xdr:col>
      <xdr:colOff>295275</xdr:colOff>
      <xdr:row>29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8544E4-1739-4658-AF81-3B7E82A9B7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14</xdr:row>
      <xdr:rowOff>61912</xdr:rowOff>
    </xdr:from>
    <xdr:to>
      <xdr:col>18</xdr:col>
      <xdr:colOff>104775</xdr:colOff>
      <xdr:row>28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0C1B3A-4DFD-4348-98B7-2E92D543EF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4"/>
  <sheetViews>
    <sheetView topLeftCell="L1" workbookViewId="0">
      <selection activeCell="V5" sqref="V5:V40"/>
    </sheetView>
  </sheetViews>
  <sheetFormatPr defaultRowHeight="15" x14ac:dyDescent="0.25"/>
  <sheetData>
    <row r="1" spans="1:34" ht="15.75" thickBo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2"/>
      <c r="M1" s="39" t="s">
        <v>1</v>
      </c>
      <c r="N1" s="40"/>
      <c r="O1" s="40"/>
      <c r="P1" s="40"/>
      <c r="Q1" s="40"/>
      <c r="R1" s="40"/>
      <c r="S1" s="40"/>
      <c r="T1" s="40"/>
      <c r="U1" s="40"/>
      <c r="V1" s="40"/>
      <c r="X1" s="42" t="s">
        <v>2</v>
      </c>
      <c r="Y1" s="43"/>
      <c r="Z1" s="43"/>
      <c r="AA1" s="43"/>
      <c r="AB1" s="43"/>
      <c r="AC1" s="43"/>
      <c r="AD1" s="43"/>
      <c r="AE1" s="43"/>
      <c r="AF1" s="43"/>
      <c r="AG1" s="44"/>
      <c r="AH1" s="1"/>
    </row>
    <row r="2" spans="1:34" ht="15.75" thickBot="1" x14ac:dyDescent="0.3">
      <c r="A2" s="45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2"/>
      <c r="M2" s="48" t="s">
        <v>4</v>
      </c>
      <c r="N2" s="49"/>
      <c r="O2" s="49"/>
      <c r="P2" s="49"/>
      <c r="Q2" s="49"/>
      <c r="R2" s="49"/>
      <c r="S2" s="49"/>
      <c r="T2" s="49"/>
      <c r="U2" s="49"/>
      <c r="V2" s="50"/>
      <c r="X2" s="51" t="s">
        <v>5</v>
      </c>
      <c r="Y2" s="52"/>
      <c r="Z2" s="52"/>
      <c r="AA2" s="52"/>
      <c r="AB2" s="52"/>
      <c r="AC2" s="52"/>
      <c r="AD2" s="52"/>
      <c r="AE2" s="52"/>
      <c r="AF2" s="52"/>
      <c r="AG2" s="53"/>
      <c r="AH2" s="1"/>
    </row>
    <row r="3" spans="1:34" ht="15.75" thickBot="1" x14ac:dyDescent="0.3">
      <c r="A3" s="3"/>
      <c r="B3" s="29" t="s">
        <v>6</v>
      </c>
      <c r="C3" s="30"/>
      <c r="D3" s="31"/>
      <c r="E3" s="32" t="s">
        <v>7</v>
      </c>
      <c r="F3" s="33"/>
      <c r="G3" s="34"/>
      <c r="H3" s="35"/>
      <c r="I3" s="34" t="s">
        <v>8</v>
      </c>
      <c r="J3" s="36"/>
      <c r="K3" s="35"/>
      <c r="L3" s="4"/>
      <c r="M3" s="29" t="s">
        <v>6</v>
      </c>
      <c r="N3" s="30"/>
      <c r="O3" s="31"/>
      <c r="P3" s="37" t="s">
        <v>7</v>
      </c>
      <c r="Q3" s="38"/>
      <c r="R3" s="5"/>
      <c r="S3" s="6"/>
      <c r="T3" s="6"/>
      <c r="U3" s="6"/>
      <c r="V3" s="6"/>
      <c r="X3" s="24" t="s">
        <v>6</v>
      </c>
      <c r="Y3" s="25"/>
      <c r="Z3" s="26"/>
      <c r="AA3" s="27" t="s">
        <v>7</v>
      </c>
      <c r="AB3" s="28"/>
      <c r="AC3" s="7"/>
      <c r="AD3" s="6"/>
      <c r="AE3" s="6"/>
      <c r="AF3" s="6"/>
      <c r="AG3" s="8"/>
      <c r="AH3" s="1"/>
    </row>
    <row r="4" spans="1:34" ht="53.45" customHeight="1" thickBot="1" x14ac:dyDescent="0.3">
      <c r="A4" s="9" t="s">
        <v>9</v>
      </c>
      <c r="B4" s="10">
        <v>663</v>
      </c>
      <c r="C4" s="11">
        <v>645</v>
      </c>
      <c r="D4" s="11">
        <v>480</v>
      </c>
      <c r="E4" s="11" t="s">
        <v>10</v>
      </c>
      <c r="F4" s="11" t="s">
        <v>11</v>
      </c>
      <c r="G4" s="11" t="s">
        <v>12</v>
      </c>
      <c r="H4" s="11" t="s">
        <v>13</v>
      </c>
      <c r="I4" s="12" t="s">
        <v>14</v>
      </c>
      <c r="J4" s="6" t="s">
        <v>15</v>
      </c>
      <c r="K4" s="13" t="s">
        <v>16</v>
      </c>
      <c r="L4" s="14"/>
      <c r="M4" s="11">
        <v>663</v>
      </c>
      <c r="N4" s="11">
        <v>645</v>
      </c>
      <c r="O4" s="11">
        <v>480</v>
      </c>
      <c r="P4" s="15" t="s">
        <v>17</v>
      </c>
      <c r="Q4" s="16" t="s">
        <v>18</v>
      </c>
      <c r="R4" s="17" t="s">
        <v>19</v>
      </c>
      <c r="S4" s="17" t="s">
        <v>20</v>
      </c>
      <c r="T4" s="17" t="s">
        <v>21</v>
      </c>
      <c r="U4" s="11" t="s">
        <v>15</v>
      </c>
      <c r="V4" s="13" t="s">
        <v>22</v>
      </c>
      <c r="X4" s="11">
        <v>663</v>
      </c>
      <c r="Y4" s="11">
        <v>645</v>
      </c>
      <c r="Z4" s="11">
        <v>480</v>
      </c>
      <c r="AA4" s="6" t="s">
        <v>23</v>
      </c>
      <c r="AB4" s="6" t="s">
        <v>24</v>
      </c>
      <c r="AC4" s="6" t="s">
        <v>25</v>
      </c>
      <c r="AD4" s="17" t="s">
        <v>26</v>
      </c>
      <c r="AE4" s="17" t="s">
        <v>27</v>
      </c>
      <c r="AF4" s="18" t="s">
        <v>28</v>
      </c>
      <c r="AG4" s="19" t="s">
        <v>29</v>
      </c>
      <c r="AH4" s="14"/>
    </row>
    <row r="5" spans="1:34" x14ac:dyDescent="0.25">
      <c r="A5" s="2">
        <v>1</v>
      </c>
      <c r="B5" s="2">
        <v>3.3679999999999999</v>
      </c>
      <c r="C5" s="2">
        <v>1.9510000000000001</v>
      </c>
      <c r="D5" s="2">
        <v>2.452</v>
      </c>
      <c r="E5" s="2">
        <v>2.69</v>
      </c>
      <c r="F5" s="2">
        <v>12.7</v>
      </c>
      <c r="G5" s="2">
        <f>F5*B5</f>
        <v>42.773599999999995</v>
      </c>
      <c r="H5" s="2">
        <f>E5*C5</f>
        <v>5.2481900000000001</v>
      </c>
      <c r="I5" s="2">
        <f>G5-H5</f>
        <v>37.525409999999994</v>
      </c>
      <c r="J5" s="2">
        <f>10/1000*0.5</f>
        <v>5.0000000000000001E-3</v>
      </c>
      <c r="K5" s="14">
        <f>I5*J5</f>
        <v>0.18762704999999996</v>
      </c>
      <c r="L5" s="2"/>
      <c r="M5" s="2">
        <v>3.3679999999999999</v>
      </c>
      <c r="N5" s="2">
        <v>1.9510000000000001</v>
      </c>
      <c r="O5" s="2">
        <v>2.452</v>
      </c>
      <c r="P5" s="2">
        <v>22.9</v>
      </c>
      <c r="Q5" s="2">
        <v>4.68</v>
      </c>
      <c r="R5" s="2">
        <f>P5*N5</f>
        <v>44.677900000000001</v>
      </c>
      <c r="S5" s="2">
        <f>Q5*M5</f>
        <v>15.762239999999998</v>
      </c>
      <c r="T5" s="2">
        <f>R5-S5</f>
        <v>28.915660000000003</v>
      </c>
      <c r="U5" s="2">
        <f>10/1000*0.5</f>
        <v>5.0000000000000001E-3</v>
      </c>
      <c r="V5" s="14">
        <f>T5*U5</f>
        <v>0.14457830000000002</v>
      </c>
      <c r="W5" s="2"/>
      <c r="X5" s="2">
        <v>3.3679999999999999</v>
      </c>
      <c r="Y5" s="2">
        <v>1.9510000000000001</v>
      </c>
      <c r="Z5" s="2">
        <v>2.452</v>
      </c>
      <c r="AA5" s="2">
        <v>0.114</v>
      </c>
      <c r="AB5" s="2">
        <v>0.63800000000000001</v>
      </c>
      <c r="AC5" s="2">
        <f>Z5</f>
        <v>2.452</v>
      </c>
      <c r="AD5" s="2">
        <f>AA5*X5</f>
        <v>0.38395200000000002</v>
      </c>
      <c r="AE5" s="2">
        <f>AB5*Y5</f>
        <v>1.2447380000000001</v>
      </c>
      <c r="AF5" s="2">
        <f>AC5+AD5-AE5</f>
        <v>1.5912139999999997</v>
      </c>
      <c r="AG5" s="14">
        <f>AF5/2500*100</f>
        <v>6.3648559999999993E-2</v>
      </c>
      <c r="AH5" s="2"/>
    </row>
    <row r="6" spans="1:34" x14ac:dyDescent="0.25">
      <c r="A6" s="2">
        <v>2</v>
      </c>
      <c r="B6" s="2">
        <v>2.2469999999999999</v>
      </c>
      <c r="C6" s="2">
        <v>1.9430000000000001</v>
      </c>
      <c r="D6" s="2">
        <v>1.984</v>
      </c>
      <c r="E6" s="2">
        <v>2.69</v>
      </c>
      <c r="F6" s="2">
        <v>12.7</v>
      </c>
      <c r="G6" s="2">
        <f t="shared" ref="G6:G34" si="0">F6*B6</f>
        <v>28.536899999999996</v>
      </c>
      <c r="H6" s="2">
        <f t="shared" ref="H6:H34" si="1">E6*C6</f>
        <v>5.2266700000000004</v>
      </c>
      <c r="I6" s="2">
        <f t="shared" ref="I6:I34" si="2">G6-H6</f>
        <v>23.310229999999997</v>
      </c>
      <c r="J6" s="2">
        <f t="shared" ref="J6:J34" si="3">10/1000*0.5</f>
        <v>5.0000000000000001E-3</v>
      </c>
      <c r="K6" s="14">
        <f t="shared" ref="K6:K34" si="4">I6*J6</f>
        <v>0.11655114999999999</v>
      </c>
      <c r="L6" s="2"/>
      <c r="M6" s="2">
        <v>2.2469999999999999</v>
      </c>
      <c r="N6" s="2">
        <v>1.9430000000000001</v>
      </c>
      <c r="O6" s="2">
        <v>1.984</v>
      </c>
      <c r="P6" s="2">
        <v>22.9</v>
      </c>
      <c r="Q6" s="2">
        <v>4.68</v>
      </c>
      <c r="R6" s="2">
        <f t="shared" ref="R6:R34" si="5">P6*N6</f>
        <v>44.494700000000002</v>
      </c>
      <c r="S6" s="2">
        <f t="shared" ref="S6:S34" si="6">Q6*M6</f>
        <v>10.515959999999998</v>
      </c>
      <c r="T6" s="2">
        <f t="shared" ref="T6:T34" si="7">R6-S6</f>
        <v>33.978740000000002</v>
      </c>
      <c r="U6" s="2">
        <f t="shared" ref="U6:U34" si="8">10/1000*0.5</f>
        <v>5.0000000000000001E-3</v>
      </c>
      <c r="V6" s="14">
        <f t="shared" ref="V6:V34" si="9">T6*U6</f>
        <v>0.16989370000000001</v>
      </c>
      <c r="W6" s="2"/>
      <c r="X6" s="2">
        <v>2.2469999999999999</v>
      </c>
      <c r="Y6" s="2">
        <v>1.9430000000000001</v>
      </c>
      <c r="Z6" s="2">
        <v>1.984</v>
      </c>
      <c r="AA6" s="2">
        <v>0.114</v>
      </c>
      <c r="AB6" s="2">
        <v>0.63800000000000001</v>
      </c>
      <c r="AC6" s="2">
        <f t="shared" ref="AC6:AC34" si="10">Z6</f>
        <v>1.984</v>
      </c>
      <c r="AD6" s="2">
        <f t="shared" ref="AD6:AE34" si="11">AA6*X6</f>
        <v>0.256158</v>
      </c>
      <c r="AE6" s="2">
        <f t="shared" si="11"/>
        <v>1.2396340000000001</v>
      </c>
      <c r="AF6" s="2">
        <f t="shared" ref="AF6:AF34" si="12">AC6+AD6-AE6</f>
        <v>1.000524</v>
      </c>
      <c r="AG6" s="14">
        <f t="shared" ref="AG6:AG34" si="13">AF6/2500*100</f>
        <v>4.0020960000000001E-2</v>
      </c>
      <c r="AH6" s="2"/>
    </row>
    <row r="7" spans="1:34" x14ac:dyDescent="0.25">
      <c r="A7" s="2">
        <v>3</v>
      </c>
      <c r="B7" s="2">
        <v>2.9729999999999999</v>
      </c>
      <c r="C7" s="2">
        <v>1.889</v>
      </c>
      <c r="D7" s="2">
        <v>0.98299999999999998</v>
      </c>
      <c r="E7" s="2">
        <v>2.69</v>
      </c>
      <c r="F7" s="2">
        <v>12.7</v>
      </c>
      <c r="G7" s="2">
        <f t="shared" si="0"/>
        <v>37.757099999999994</v>
      </c>
      <c r="H7" s="2">
        <f t="shared" si="1"/>
        <v>5.08141</v>
      </c>
      <c r="I7" s="2">
        <f t="shared" si="2"/>
        <v>32.675689999999996</v>
      </c>
      <c r="J7" s="2">
        <f t="shared" si="3"/>
        <v>5.0000000000000001E-3</v>
      </c>
      <c r="K7" s="14">
        <f t="shared" si="4"/>
        <v>0.16337844999999998</v>
      </c>
      <c r="L7" s="2"/>
      <c r="M7" s="2">
        <v>2.9729999999999999</v>
      </c>
      <c r="N7" s="2">
        <v>1.889</v>
      </c>
      <c r="O7" s="2">
        <v>0.98299999999999998</v>
      </c>
      <c r="P7" s="2">
        <v>22.9</v>
      </c>
      <c r="Q7" s="2">
        <v>4.68</v>
      </c>
      <c r="R7" s="2">
        <f t="shared" si="5"/>
        <v>43.258099999999999</v>
      </c>
      <c r="S7" s="2">
        <f t="shared" si="6"/>
        <v>13.913639999999999</v>
      </c>
      <c r="T7" s="2">
        <f t="shared" si="7"/>
        <v>29.344459999999998</v>
      </c>
      <c r="U7" s="2">
        <f t="shared" si="8"/>
        <v>5.0000000000000001E-3</v>
      </c>
      <c r="V7" s="14">
        <f t="shared" si="9"/>
        <v>0.1467223</v>
      </c>
      <c r="W7" s="2"/>
      <c r="X7" s="2">
        <v>2.9729999999999999</v>
      </c>
      <c r="Y7" s="2">
        <v>1.889</v>
      </c>
      <c r="Z7" s="2">
        <v>0.98299999999999998</v>
      </c>
      <c r="AA7" s="2">
        <v>0.114</v>
      </c>
      <c r="AB7" s="2">
        <v>0.63800000000000001</v>
      </c>
      <c r="AC7" s="2">
        <f t="shared" si="10"/>
        <v>0.98299999999999998</v>
      </c>
      <c r="AD7" s="2">
        <f t="shared" si="11"/>
        <v>0.338922</v>
      </c>
      <c r="AE7" s="2">
        <f t="shared" si="11"/>
        <v>1.205182</v>
      </c>
      <c r="AF7" s="2">
        <f t="shared" si="12"/>
        <v>0.11674000000000007</v>
      </c>
      <c r="AG7" s="14">
        <f t="shared" si="13"/>
        <v>4.6696000000000029E-3</v>
      </c>
      <c r="AH7" s="2"/>
    </row>
    <row r="8" spans="1:34" x14ac:dyDescent="0.25">
      <c r="A8" s="2">
        <v>4</v>
      </c>
      <c r="B8" s="2">
        <v>3.4580000000000002</v>
      </c>
      <c r="C8" s="2">
        <v>1.9450000000000001</v>
      </c>
      <c r="D8" s="2">
        <v>2.4409999999999998</v>
      </c>
      <c r="E8" s="2">
        <v>2.69</v>
      </c>
      <c r="F8" s="2">
        <v>12.7</v>
      </c>
      <c r="G8" s="2">
        <f t="shared" si="0"/>
        <v>43.916600000000003</v>
      </c>
      <c r="H8" s="2">
        <f t="shared" si="1"/>
        <v>5.2320500000000001</v>
      </c>
      <c r="I8" s="2">
        <f t="shared" si="2"/>
        <v>38.684550000000002</v>
      </c>
      <c r="J8" s="2">
        <f t="shared" si="3"/>
        <v>5.0000000000000001E-3</v>
      </c>
      <c r="K8" s="14">
        <f t="shared" si="4"/>
        <v>0.19342275</v>
      </c>
      <c r="L8" s="2"/>
      <c r="M8" s="2">
        <v>3.4580000000000002</v>
      </c>
      <c r="N8" s="2">
        <v>1.9450000000000001</v>
      </c>
      <c r="O8" s="2">
        <v>2.4409999999999998</v>
      </c>
      <c r="P8" s="2">
        <v>22.9</v>
      </c>
      <c r="Q8" s="2">
        <v>4.68</v>
      </c>
      <c r="R8" s="2">
        <f t="shared" si="5"/>
        <v>44.540500000000002</v>
      </c>
      <c r="S8" s="2">
        <f t="shared" si="6"/>
        <v>16.183440000000001</v>
      </c>
      <c r="T8" s="2">
        <f t="shared" si="7"/>
        <v>28.357060000000001</v>
      </c>
      <c r="U8" s="2">
        <f t="shared" si="8"/>
        <v>5.0000000000000001E-3</v>
      </c>
      <c r="V8" s="14">
        <f t="shared" si="9"/>
        <v>0.1417853</v>
      </c>
      <c r="W8" s="2"/>
      <c r="X8" s="2">
        <v>3.4580000000000002</v>
      </c>
      <c r="Y8" s="2">
        <v>1.9450000000000001</v>
      </c>
      <c r="Z8" s="2">
        <v>2.4409999999999998</v>
      </c>
      <c r="AA8" s="2">
        <v>0.114</v>
      </c>
      <c r="AB8" s="2">
        <v>0.63800000000000001</v>
      </c>
      <c r="AC8" s="2">
        <f t="shared" si="10"/>
        <v>2.4409999999999998</v>
      </c>
      <c r="AD8" s="2">
        <f t="shared" si="11"/>
        <v>0.39421200000000006</v>
      </c>
      <c r="AE8" s="2">
        <f t="shared" si="11"/>
        <v>1.24091</v>
      </c>
      <c r="AF8" s="2">
        <f t="shared" si="12"/>
        <v>1.5943019999999999</v>
      </c>
      <c r="AG8" s="14">
        <f t="shared" si="13"/>
        <v>6.3772079999999995E-2</v>
      </c>
      <c r="AH8" s="2"/>
    </row>
    <row r="9" spans="1:34" x14ac:dyDescent="0.25">
      <c r="A9" s="2">
        <v>5</v>
      </c>
      <c r="B9" s="2">
        <v>3.2469999999999999</v>
      </c>
      <c r="C9" s="2">
        <v>1.9770000000000001</v>
      </c>
      <c r="D9" s="2">
        <v>1.992</v>
      </c>
      <c r="E9" s="2">
        <v>2.69</v>
      </c>
      <c r="F9" s="2">
        <v>12.7</v>
      </c>
      <c r="G9" s="2">
        <f t="shared" si="0"/>
        <v>41.236899999999999</v>
      </c>
      <c r="H9" s="2">
        <f t="shared" si="1"/>
        <v>5.31813</v>
      </c>
      <c r="I9" s="2">
        <f t="shared" si="2"/>
        <v>35.918769999999995</v>
      </c>
      <c r="J9" s="2">
        <f t="shared" si="3"/>
        <v>5.0000000000000001E-3</v>
      </c>
      <c r="K9" s="14">
        <f t="shared" si="4"/>
        <v>0.17959384999999997</v>
      </c>
      <c r="L9" s="2"/>
      <c r="M9" s="2">
        <v>3.2469999999999999</v>
      </c>
      <c r="N9" s="2">
        <v>1.9770000000000001</v>
      </c>
      <c r="O9" s="2">
        <v>1.992</v>
      </c>
      <c r="P9" s="2">
        <v>22.9</v>
      </c>
      <c r="Q9" s="2">
        <v>4.68</v>
      </c>
      <c r="R9" s="2">
        <f t="shared" si="5"/>
        <v>45.273299999999999</v>
      </c>
      <c r="S9" s="2">
        <f t="shared" si="6"/>
        <v>15.195959999999998</v>
      </c>
      <c r="T9" s="2">
        <f t="shared" si="7"/>
        <v>30.07734</v>
      </c>
      <c r="U9" s="2">
        <f t="shared" si="8"/>
        <v>5.0000000000000001E-3</v>
      </c>
      <c r="V9" s="14">
        <f t="shared" si="9"/>
        <v>0.15038670000000001</v>
      </c>
      <c r="W9" s="2"/>
      <c r="X9" s="2">
        <v>3.2469999999999999</v>
      </c>
      <c r="Y9" s="2">
        <v>1.9770000000000001</v>
      </c>
      <c r="Z9" s="2">
        <v>1.992</v>
      </c>
      <c r="AA9" s="2">
        <v>0.114</v>
      </c>
      <c r="AB9" s="2">
        <v>0.63800000000000001</v>
      </c>
      <c r="AC9" s="2">
        <f t="shared" si="10"/>
        <v>1.992</v>
      </c>
      <c r="AD9" s="2">
        <f t="shared" si="11"/>
        <v>0.37015799999999999</v>
      </c>
      <c r="AE9" s="2">
        <f t="shared" si="11"/>
        <v>1.2613260000000002</v>
      </c>
      <c r="AF9" s="2">
        <f t="shared" si="12"/>
        <v>1.1008319999999998</v>
      </c>
      <c r="AG9" s="14">
        <f t="shared" si="13"/>
        <v>4.4033279999999994E-2</v>
      </c>
      <c r="AH9" s="2"/>
    </row>
    <row r="10" spans="1:34" x14ac:dyDescent="0.25">
      <c r="A10" s="2">
        <v>6</v>
      </c>
      <c r="B10" s="2">
        <v>2.9929999999999999</v>
      </c>
      <c r="C10" s="2">
        <v>1.9430000000000001</v>
      </c>
      <c r="D10" s="2">
        <v>0.95899999999999996</v>
      </c>
      <c r="E10" s="2">
        <v>2.69</v>
      </c>
      <c r="F10" s="2">
        <v>12.7</v>
      </c>
      <c r="G10" s="2">
        <f t="shared" si="0"/>
        <v>38.011099999999999</v>
      </c>
      <c r="H10" s="2">
        <f t="shared" si="1"/>
        <v>5.2266700000000004</v>
      </c>
      <c r="I10" s="2">
        <f t="shared" si="2"/>
        <v>32.78443</v>
      </c>
      <c r="J10" s="2">
        <f t="shared" si="3"/>
        <v>5.0000000000000001E-3</v>
      </c>
      <c r="K10" s="14">
        <f t="shared" si="4"/>
        <v>0.16392215000000002</v>
      </c>
      <c r="L10" s="2"/>
      <c r="M10" s="2">
        <v>2.9929999999999999</v>
      </c>
      <c r="N10" s="2">
        <v>1.9430000000000001</v>
      </c>
      <c r="O10" s="2">
        <v>0.95899999999999996</v>
      </c>
      <c r="P10" s="2">
        <v>22.9</v>
      </c>
      <c r="Q10" s="2">
        <v>4.68</v>
      </c>
      <c r="R10" s="2">
        <f t="shared" si="5"/>
        <v>44.494700000000002</v>
      </c>
      <c r="S10" s="2">
        <f t="shared" si="6"/>
        <v>14.007239999999999</v>
      </c>
      <c r="T10" s="2">
        <f t="shared" si="7"/>
        <v>30.487460000000002</v>
      </c>
      <c r="U10" s="2">
        <f t="shared" si="8"/>
        <v>5.0000000000000001E-3</v>
      </c>
      <c r="V10" s="14">
        <f t="shared" si="9"/>
        <v>0.15243730000000003</v>
      </c>
      <c r="W10" s="2"/>
      <c r="X10" s="2">
        <v>2.9929999999999999</v>
      </c>
      <c r="Y10" s="2">
        <v>1.9430000000000001</v>
      </c>
      <c r="Z10" s="2">
        <v>0.95899999999999996</v>
      </c>
      <c r="AA10" s="2">
        <v>0.114</v>
      </c>
      <c r="AB10" s="2">
        <v>0.63800000000000001</v>
      </c>
      <c r="AC10" s="2">
        <f t="shared" si="10"/>
        <v>0.95899999999999996</v>
      </c>
      <c r="AD10" s="2">
        <f t="shared" si="11"/>
        <v>0.34120200000000001</v>
      </c>
      <c r="AE10" s="2">
        <f t="shared" si="11"/>
        <v>1.2396340000000001</v>
      </c>
      <c r="AF10" s="2">
        <f t="shared" si="12"/>
        <v>6.0567999999999955E-2</v>
      </c>
      <c r="AG10" s="14">
        <f t="shared" si="13"/>
        <v>2.422719999999998E-3</v>
      </c>
      <c r="AH10" s="2"/>
    </row>
    <row r="11" spans="1:34" x14ac:dyDescent="0.25">
      <c r="A11" s="2">
        <v>7</v>
      </c>
      <c r="B11" s="2">
        <v>3.6579999999999999</v>
      </c>
      <c r="C11" s="2">
        <v>2.1139999999999999</v>
      </c>
      <c r="D11" s="2">
        <v>2.5409999999999999</v>
      </c>
      <c r="E11" s="2">
        <v>2.69</v>
      </c>
      <c r="F11" s="2">
        <v>12.7</v>
      </c>
      <c r="G11" s="2">
        <f t="shared" si="0"/>
        <v>46.456599999999995</v>
      </c>
      <c r="H11" s="2">
        <f t="shared" si="1"/>
        <v>5.6866599999999998</v>
      </c>
      <c r="I11" s="2">
        <f t="shared" si="2"/>
        <v>40.769939999999991</v>
      </c>
      <c r="J11" s="2">
        <f t="shared" si="3"/>
        <v>5.0000000000000001E-3</v>
      </c>
      <c r="K11" s="14">
        <f t="shared" si="4"/>
        <v>0.20384969999999997</v>
      </c>
      <c r="L11" s="2"/>
      <c r="M11" s="2">
        <v>3.6579999999999999</v>
      </c>
      <c r="N11" s="2">
        <v>2.1139999999999999</v>
      </c>
      <c r="O11" s="2">
        <v>2.5409999999999999</v>
      </c>
      <c r="P11" s="2">
        <v>22.9</v>
      </c>
      <c r="Q11" s="2">
        <v>4.68</v>
      </c>
      <c r="R11" s="2">
        <f t="shared" si="5"/>
        <v>48.410599999999995</v>
      </c>
      <c r="S11" s="2">
        <f t="shared" si="6"/>
        <v>17.119439999999997</v>
      </c>
      <c r="T11" s="2">
        <f t="shared" si="7"/>
        <v>31.291159999999998</v>
      </c>
      <c r="U11" s="2">
        <f t="shared" si="8"/>
        <v>5.0000000000000001E-3</v>
      </c>
      <c r="V11" s="14">
        <f t="shared" si="9"/>
        <v>0.15645580000000001</v>
      </c>
      <c r="W11" s="2"/>
      <c r="X11" s="2">
        <v>3.6579999999999999</v>
      </c>
      <c r="Y11" s="2">
        <v>2.1139999999999999</v>
      </c>
      <c r="Z11" s="2">
        <v>2.5409999999999999</v>
      </c>
      <c r="AA11" s="2">
        <v>0.114</v>
      </c>
      <c r="AB11" s="2">
        <v>0.63800000000000001</v>
      </c>
      <c r="AC11" s="2">
        <f t="shared" si="10"/>
        <v>2.5409999999999999</v>
      </c>
      <c r="AD11" s="2">
        <f t="shared" si="11"/>
        <v>0.41701199999999999</v>
      </c>
      <c r="AE11" s="2">
        <f t="shared" si="11"/>
        <v>1.348732</v>
      </c>
      <c r="AF11" s="2">
        <f t="shared" si="12"/>
        <v>1.60928</v>
      </c>
      <c r="AG11" s="14">
        <f t="shared" si="13"/>
        <v>6.4371200000000003E-2</v>
      </c>
      <c r="AH11" s="2"/>
    </row>
    <row r="12" spans="1:34" x14ac:dyDescent="0.25">
      <c r="A12" s="2">
        <v>8</v>
      </c>
      <c r="B12" s="2">
        <v>3.677</v>
      </c>
      <c r="C12" s="2">
        <v>1.998</v>
      </c>
      <c r="D12" s="2">
        <v>2.1120000000000001</v>
      </c>
      <c r="E12" s="2">
        <v>2.69</v>
      </c>
      <c r="F12" s="2">
        <v>12.7</v>
      </c>
      <c r="G12" s="2">
        <f t="shared" si="0"/>
        <v>46.697899999999997</v>
      </c>
      <c r="H12" s="2">
        <f t="shared" si="1"/>
        <v>5.3746200000000002</v>
      </c>
      <c r="I12" s="2">
        <f t="shared" si="2"/>
        <v>41.323279999999997</v>
      </c>
      <c r="J12" s="2">
        <f t="shared" si="3"/>
        <v>5.0000000000000001E-3</v>
      </c>
      <c r="K12" s="14">
        <f t="shared" si="4"/>
        <v>0.20661639999999998</v>
      </c>
      <c r="L12" s="2"/>
      <c r="M12" s="2">
        <v>3.677</v>
      </c>
      <c r="N12" s="2">
        <v>1.998</v>
      </c>
      <c r="O12" s="2">
        <v>2.1120000000000001</v>
      </c>
      <c r="P12" s="2">
        <v>22.9</v>
      </c>
      <c r="Q12" s="2">
        <v>4.68</v>
      </c>
      <c r="R12" s="2">
        <f t="shared" si="5"/>
        <v>45.754199999999997</v>
      </c>
      <c r="S12" s="2">
        <f t="shared" si="6"/>
        <v>17.208359999999999</v>
      </c>
      <c r="T12" s="2">
        <f t="shared" si="7"/>
        <v>28.545839999999998</v>
      </c>
      <c r="U12" s="2">
        <f t="shared" si="8"/>
        <v>5.0000000000000001E-3</v>
      </c>
      <c r="V12" s="14">
        <f t="shared" si="9"/>
        <v>0.1427292</v>
      </c>
      <c r="W12" s="2"/>
      <c r="X12" s="2">
        <v>3.677</v>
      </c>
      <c r="Y12" s="2">
        <v>1.998</v>
      </c>
      <c r="Z12" s="2">
        <v>2.1120000000000001</v>
      </c>
      <c r="AA12" s="2">
        <v>0.114</v>
      </c>
      <c r="AB12" s="2">
        <v>0.63800000000000001</v>
      </c>
      <c r="AC12" s="2">
        <f t="shared" si="10"/>
        <v>2.1120000000000001</v>
      </c>
      <c r="AD12" s="2">
        <f t="shared" si="11"/>
        <v>0.419178</v>
      </c>
      <c r="AE12" s="2">
        <f t="shared" si="11"/>
        <v>1.274724</v>
      </c>
      <c r="AF12" s="2">
        <f t="shared" si="12"/>
        <v>1.2564540000000002</v>
      </c>
      <c r="AG12" s="14">
        <f t="shared" si="13"/>
        <v>5.025816000000001E-2</v>
      </c>
      <c r="AH12" s="2"/>
    </row>
    <row r="13" spans="1:34" x14ac:dyDescent="0.25">
      <c r="A13" s="2">
        <v>9</v>
      </c>
      <c r="B13" s="2">
        <v>3.1139999999999999</v>
      </c>
      <c r="C13" s="2">
        <v>1.9530000000000001</v>
      </c>
      <c r="D13" s="2">
        <v>0.96899999999999997</v>
      </c>
      <c r="E13" s="2">
        <v>2.69</v>
      </c>
      <c r="F13" s="2">
        <v>12.7</v>
      </c>
      <c r="G13" s="2">
        <f t="shared" si="0"/>
        <v>39.547799999999995</v>
      </c>
      <c r="H13" s="2">
        <f t="shared" si="1"/>
        <v>5.2535699999999999</v>
      </c>
      <c r="I13" s="2">
        <f t="shared" si="2"/>
        <v>34.294229999999999</v>
      </c>
      <c r="J13" s="2">
        <f t="shared" si="3"/>
        <v>5.0000000000000001E-3</v>
      </c>
      <c r="K13" s="14">
        <f t="shared" si="4"/>
        <v>0.17147114999999999</v>
      </c>
      <c r="L13" s="2"/>
      <c r="M13" s="2">
        <v>3.1139999999999999</v>
      </c>
      <c r="N13" s="2">
        <v>1.9530000000000001</v>
      </c>
      <c r="O13" s="2">
        <v>0.96899999999999997</v>
      </c>
      <c r="P13" s="2">
        <v>22.9</v>
      </c>
      <c r="Q13" s="2">
        <v>4.68</v>
      </c>
      <c r="R13" s="2">
        <f t="shared" si="5"/>
        <v>44.723700000000001</v>
      </c>
      <c r="S13" s="2">
        <f t="shared" si="6"/>
        <v>14.573519999999998</v>
      </c>
      <c r="T13" s="2">
        <f t="shared" si="7"/>
        <v>30.150180000000002</v>
      </c>
      <c r="U13" s="2">
        <f t="shared" si="8"/>
        <v>5.0000000000000001E-3</v>
      </c>
      <c r="V13" s="14">
        <f t="shared" si="9"/>
        <v>0.15075090000000002</v>
      </c>
      <c r="W13" s="2"/>
      <c r="X13" s="2">
        <v>3.1139999999999999</v>
      </c>
      <c r="Y13" s="2">
        <v>1.9530000000000001</v>
      </c>
      <c r="Z13" s="2">
        <v>0.96899999999999997</v>
      </c>
      <c r="AA13" s="2">
        <v>0.114</v>
      </c>
      <c r="AB13" s="2">
        <v>0.63800000000000001</v>
      </c>
      <c r="AC13" s="2">
        <f t="shared" si="10"/>
        <v>0.96899999999999997</v>
      </c>
      <c r="AD13" s="2">
        <f t="shared" si="11"/>
        <v>0.35499599999999998</v>
      </c>
      <c r="AE13" s="2">
        <f t="shared" si="11"/>
        <v>1.2460140000000002</v>
      </c>
      <c r="AF13" s="2">
        <f t="shared" si="12"/>
        <v>7.7981999999999774E-2</v>
      </c>
      <c r="AG13" s="14">
        <f t="shared" si="13"/>
        <v>3.1192799999999908E-3</v>
      </c>
      <c r="AH13" s="2"/>
    </row>
    <row r="14" spans="1:34" x14ac:dyDescent="0.25">
      <c r="A14" s="2">
        <v>10</v>
      </c>
      <c r="B14" s="2">
        <v>1.5069999999999999</v>
      </c>
      <c r="C14" s="2">
        <v>0.93200000000000005</v>
      </c>
      <c r="D14" s="2">
        <v>0.65800000000000003</v>
      </c>
      <c r="E14" s="2">
        <v>2.69</v>
      </c>
      <c r="F14" s="2">
        <v>12.7</v>
      </c>
      <c r="G14" s="2">
        <f t="shared" si="0"/>
        <v>19.138899999999996</v>
      </c>
      <c r="H14" s="2">
        <f t="shared" si="1"/>
        <v>2.5070800000000002</v>
      </c>
      <c r="I14" s="2">
        <f t="shared" si="2"/>
        <v>16.631819999999998</v>
      </c>
      <c r="J14" s="2">
        <f t="shared" si="3"/>
        <v>5.0000000000000001E-3</v>
      </c>
      <c r="K14" s="14">
        <f t="shared" si="4"/>
        <v>8.3159099999999986E-2</v>
      </c>
      <c r="L14" s="2"/>
      <c r="M14" s="2">
        <v>1.5069999999999999</v>
      </c>
      <c r="N14" s="2">
        <v>0.93200000000000005</v>
      </c>
      <c r="O14" s="2">
        <v>0.65800000000000003</v>
      </c>
      <c r="P14" s="2">
        <v>22.9</v>
      </c>
      <c r="Q14" s="2">
        <v>4.68</v>
      </c>
      <c r="R14" s="2">
        <f t="shared" si="5"/>
        <v>21.3428</v>
      </c>
      <c r="S14" s="2">
        <f t="shared" si="6"/>
        <v>7.0527599999999993</v>
      </c>
      <c r="T14" s="2">
        <f t="shared" si="7"/>
        <v>14.290040000000001</v>
      </c>
      <c r="U14" s="2">
        <f t="shared" si="8"/>
        <v>5.0000000000000001E-3</v>
      </c>
      <c r="V14" s="14">
        <f t="shared" si="9"/>
        <v>7.1450200000000005E-2</v>
      </c>
      <c r="W14" s="2"/>
      <c r="X14" s="2">
        <v>1.5069999999999999</v>
      </c>
      <c r="Y14" s="2">
        <v>0.93200000000000005</v>
      </c>
      <c r="Z14" s="2">
        <v>0.65800000000000003</v>
      </c>
      <c r="AA14" s="2">
        <v>0.114</v>
      </c>
      <c r="AB14" s="2">
        <v>0.63800000000000001</v>
      </c>
      <c r="AC14" s="2">
        <f t="shared" si="10"/>
        <v>0.65800000000000003</v>
      </c>
      <c r="AD14" s="2">
        <f t="shared" si="11"/>
        <v>0.17179800000000001</v>
      </c>
      <c r="AE14" s="2">
        <f t="shared" si="11"/>
        <v>0.59461600000000003</v>
      </c>
      <c r="AF14" s="2">
        <f t="shared" si="12"/>
        <v>0.235182</v>
      </c>
      <c r="AG14" s="14">
        <f t="shared" si="13"/>
        <v>9.4072800000000005E-3</v>
      </c>
      <c r="AH14" s="2"/>
    </row>
    <row r="15" spans="1:34" x14ac:dyDescent="0.25">
      <c r="A15" s="2">
        <v>11</v>
      </c>
      <c r="B15" s="2">
        <v>1.4670000000000001</v>
      </c>
      <c r="C15" s="2">
        <v>0.88900000000000001</v>
      </c>
      <c r="D15" s="2">
        <v>0.61099999999999999</v>
      </c>
      <c r="E15" s="2">
        <v>2.69</v>
      </c>
      <c r="F15" s="2">
        <v>12.7</v>
      </c>
      <c r="G15" s="2">
        <f t="shared" si="0"/>
        <v>18.6309</v>
      </c>
      <c r="H15" s="2">
        <f t="shared" si="1"/>
        <v>2.39141</v>
      </c>
      <c r="I15" s="2">
        <f t="shared" si="2"/>
        <v>16.23949</v>
      </c>
      <c r="J15" s="2">
        <f t="shared" si="3"/>
        <v>5.0000000000000001E-3</v>
      </c>
      <c r="K15" s="14">
        <f t="shared" si="4"/>
        <v>8.1197450000000004E-2</v>
      </c>
      <c r="L15" s="2"/>
      <c r="M15" s="2">
        <v>1.4670000000000001</v>
      </c>
      <c r="N15" s="2">
        <v>0.88900000000000001</v>
      </c>
      <c r="O15" s="2">
        <v>0.61099999999999999</v>
      </c>
      <c r="P15" s="2">
        <v>22.9</v>
      </c>
      <c r="Q15" s="2">
        <v>4.68</v>
      </c>
      <c r="R15" s="2">
        <f t="shared" si="5"/>
        <v>20.3581</v>
      </c>
      <c r="S15" s="2">
        <f t="shared" si="6"/>
        <v>6.8655600000000003</v>
      </c>
      <c r="T15" s="2">
        <f t="shared" si="7"/>
        <v>13.49254</v>
      </c>
      <c r="U15" s="2">
        <f t="shared" si="8"/>
        <v>5.0000000000000001E-3</v>
      </c>
      <c r="V15" s="14">
        <f t="shared" si="9"/>
        <v>6.74627E-2</v>
      </c>
      <c r="W15" s="2"/>
      <c r="X15" s="2">
        <v>1.4670000000000001</v>
      </c>
      <c r="Y15" s="2">
        <v>0.88900000000000001</v>
      </c>
      <c r="Z15" s="2">
        <v>0.61099999999999999</v>
      </c>
      <c r="AA15" s="2">
        <v>0.114</v>
      </c>
      <c r="AB15" s="2">
        <v>0.63800000000000001</v>
      </c>
      <c r="AC15" s="2">
        <f t="shared" si="10"/>
        <v>0.61099999999999999</v>
      </c>
      <c r="AD15" s="2">
        <f t="shared" si="11"/>
        <v>0.16723800000000003</v>
      </c>
      <c r="AE15" s="2">
        <f t="shared" si="11"/>
        <v>0.56718199999999996</v>
      </c>
      <c r="AF15" s="2">
        <f t="shared" si="12"/>
        <v>0.21105600000000002</v>
      </c>
      <c r="AG15" s="14">
        <f t="shared" si="13"/>
        <v>8.4422400000000019E-3</v>
      </c>
      <c r="AH15" s="2"/>
    </row>
    <row r="16" spans="1:34" x14ac:dyDescent="0.25">
      <c r="A16" s="2">
        <v>12</v>
      </c>
      <c r="B16" s="2">
        <v>1.5780000000000001</v>
      </c>
      <c r="C16" s="2">
        <v>0.85599999999999998</v>
      </c>
      <c r="D16" s="2">
        <v>0.67800000000000005</v>
      </c>
      <c r="E16" s="2">
        <v>2.69</v>
      </c>
      <c r="F16" s="2">
        <v>12.7</v>
      </c>
      <c r="G16" s="2">
        <f t="shared" si="0"/>
        <v>20.040600000000001</v>
      </c>
      <c r="H16" s="2">
        <f t="shared" si="1"/>
        <v>2.3026399999999998</v>
      </c>
      <c r="I16" s="2">
        <f t="shared" si="2"/>
        <v>17.737960000000001</v>
      </c>
      <c r="J16" s="2">
        <f t="shared" si="3"/>
        <v>5.0000000000000001E-3</v>
      </c>
      <c r="K16" s="14">
        <f t="shared" si="4"/>
        <v>8.8689800000000013E-2</v>
      </c>
      <c r="L16" s="2"/>
      <c r="M16" s="2">
        <v>1.5780000000000001</v>
      </c>
      <c r="N16" s="2">
        <v>0.85599999999999998</v>
      </c>
      <c r="O16" s="2">
        <v>0.67800000000000005</v>
      </c>
      <c r="P16" s="2">
        <v>22.9</v>
      </c>
      <c r="Q16" s="2">
        <v>4.68</v>
      </c>
      <c r="R16" s="2">
        <f t="shared" si="5"/>
        <v>19.602399999999999</v>
      </c>
      <c r="S16" s="2">
        <f t="shared" si="6"/>
        <v>7.38504</v>
      </c>
      <c r="T16" s="2">
        <f t="shared" si="7"/>
        <v>12.217359999999999</v>
      </c>
      <c r="U16" s="2">
        <f t="shared" si="8"/>
        <v>5.0000000000000001E-3</v>
      </c>
      <c r="V16" s="14">
        <f t="shared" si="9"/>
        <v>6.1086799999999997E-2</v>
      </c>
      <c r="W16" s="2"/>
      <c r="X16" s="2">
        <v>1.5780000000000001</v>
      </c>
      <c r="Y16" s="2">
        <v>0.85599999999999998</v>
      </c>
      <c r="Z16" s="2">
        <v>0.67800000000000005</v>
      </c>
      <c r="AA16" s="2">
        <v>0.114</v>
      </c>
      <c r="AB16" s="2">
        <v>0.63800000000000001</v>
      </c>
      <c r="AC16" s="2">
        <f t="shared" si="10"/>
        <v>0.67800000000000005</v>
      </c>
      <c r="AD16" s="2">
        <f t="shared" si="11"/>
        <v>0.17989200000000002</v>
      </c>
      <c r="AE16" s="2">
        <f t="shared" si="11"/>
        <v>0.54612799999999995</v>
      </c>
      <c r="AF16" s="2">
        <f t="shared" si="12"/>
        <v>0.31176400000000015</v>
      </c>
      <c r="AG16" s="14">
        <f t="shared" si="13"/>
        <v>1.2470560000000006E-2</v>
      </c>
      <c r="AH16" s="2"/>
    </row>
    <row r="17" spans="1:34" x14ac:dyDescent="0.25">
      <c r="A17" s="2">
        <v>13</v>
      </c>
      <c r="B17" s="2">
        <v>1.454</v>
      </c>
      <c r="C17" s="2">
        <v>0.82599999999999996</v>
      </c>
      <c r="D17" s="2">
        <v>0.91700000000000004</v>
      </c>
      <c r="E17" s="2">
        <v>2.69</v>
      </c>
      <c r="F17" s="2">
        <v>12.7</v>
      </c>
      <c r="G17" s="2">
        <f t="shared" si="0"/>
        <v>18.465799999999998</v>
      </c>
      <c r="H17" s="2">
        <f t="shared" si="1"/>
        <v>2.22194</v>
      </c>
      <c r="I17" s="2">
        <f t="shared" si="2"/>
        <v>16.243859999999998</v>
      </c>
      <c r="J17" s="2">
        <f t="shared" si="3"/>
        <v>5.0000000000000001E-3</v>
      </c>
      <c r="K17" s="14">
        <f t="shared" si="4"/>
        <v>8.1219299999999994E-2</v>
      </c>
      <c r="L17" s="2"/>
      <c r="M17" s="2">
        <v>1.454</v>
      </c>
      <c r="N17" s="2">
        <v>0.82599999999999996</v>
      </c>
      <c r="O17" s="2">
        <v>0.91700000000000004</v>
      </c>
      <c r="P17" s="2">
        <v>22.9</v>
      </c>
      <c r="Q17" s="2">
        <v>4.68</v>
      </c>
      <c r="R17" s="2">
        <f t="shared" si="5"/>
        <v>18.915399999999998</v>
      </c>
      <c r="S17" s="2">
        <f t="shared" si="6"/>
        <v>6.8047199999999997</v>
      </c>
      <c r="T17" s="2">
        <f t="shared" si="7"/>
        <v>12.110679999999999</v>
      </c>
      <c r="U17" s="2">
        <f t="shared" si="8"/>
        <v>5.0000000000000001E-3</v>
      </c>
      <c r="V17" s="14">
        <f t="shared" si="9"/>
        <v>6.0553399999999993E-2</v>
      </c>
      <c r="W17" s="2"/>
      <c r="X17" s="2">
        <v>1.454</v>
      </c>
      <c r="Y17" s="2">
        <v>0.82599999999999996</v>
      </c>
      <c r="Z17" s="2">
        <v>0.91700000000000004</v>
      </c>
      <c r="AA17" s="2">
        <v>0.114</v>
      </c>
      <c r="AB17" s="2">
        <v>0.63800000000000001</v>
      </c>
      <c r="AC17" s="2">
        <f t="shared" si="10"/>
        <v>0.91700000000000004</v>
      </c>
      <c r="AD17" s="2">
        <f t="shared" si="11"/>
        <v>0.16575600000000001</v>
      </c>
      <c r="AE17" s="2">
        <f t="shared" si="11"/>
        <v>0.52698800000000001</v>
      </c>
      <c r="AF17" s="2">
        <f t="shared" si="12"/>
        <v>0.55576800000000004</v>
      </c>
      <c r="AG17" s="14">
        <f t="shared" si="13"/>
        <v>2.2230720000000002E-2</v>
      </c>
      <c r="AH17" s="2"/>
    </row>
    <row r="18" spans="1:34" x14ac:dyDescent="0.25">
      <c r="A18" s="2">
        <v>14</v>
      </c>
      <c r="B18" s="2">
        <v>1.2609999999999999</v>
      </c>
      <c r="C18" s="2">
        <v>0.83099999999999996</v>
      </c>
      <c r="D18" s="2">
        <v>0.95099999999999996</v>
      </c>
      <c r="E18" s="2">
        <v>2.69</v>
      </c>
      <c r="F18" s="2">
        <v>12.7</v>
      </c>
      <c r="G18" s="2">
        <f t="shared" si="0"/>
        <v>16.014699999999998</v>
      </c>
      <c r="H18" s="2">
        <f t="shared" si="1"/>
        <v>2.2353899999999998</v>
      </c>
      <c r="I18" s="2">
        <f t="shared" si="2"/>
        <v>13.779309999999999</v>
      </c>
      <c r="J18" s="2">
        <f t="shared" si="3"/>
        <v>5.0000000000000001E-3</v>
      </c>
      <c r="K18" s="14">
        <f t="shared" si="4"/>
        <v>6.8896550000000001E-2</v>
      </c>
      <c r="L18" s="2"/>
      <c r="M18" s="2">
        <v>1.2609999999999999</v>
      </c>
      <c r="N18" s="2">
        <v>0.83099999999999996</v>
      </c>
      <c r="O18" s="2">
        <v>0.95099999999999996</v>
      </c>
      <c r="P18" s="2">
        <v>22.9</v>
      </c>
      <c r="Q18" s="2">
        <v>4.68</v>
      </c>
      <c r="R18" s="2">
        <f t="shared" si="5"/>
        <v>19.029899999999998</v>
      </c>
      <c r="S18" s="2">
        <f t="shared" si="6"/>
        <v>5.9014799999999994</v>
      </c>
      <c r="T18" s="2">
        <f t="shared" si="7"/>
        <v>13.128419999999998</v>
      </c>
      <c r="U18" s="2">
        <f t="shared" si="8"/>
        <v>5.0000000000000001E-3</v>
      </c>
      <c r="V18" s="14">
        <f t="shared" si="9"/>
        <v>6.5642099999999995E-2</v>
      </c>
      <c r="W18" s="2"/>
      <c r="X18" s="2">
        <v>1.2609999999999999</v>
      </c>
      <c r="Y18" s="2">
        <v>0.83099999999999996</v>
      </c>
      <c r="Z18" s="2">
        <v>0.95099999999999996</v>
      </c>
      <c r="AA18" s="2">
        <v>0.114</v>
      </c>
      <c r="AB18" s="2">
        <v>0.63800000000000001</v>
      </c>
      <c r="AC18" s="2">
        <f t="shared" si="10"/>
        <v>0.95099999999999996</v>
      </c>
      <c r="AD18" s="2">
        <f t="shared" si="11"/>
        <v>0.14375399999999999</v>
      </c>
      <c r="AE18" s="2">
        <f t="shared" si="11"/>
        <v>0.53017800000000004</v>
      </c>
      <c r="AF18" s="2">
        <f t="shared" si="12"/>
        <v>0.56457599999999997</v>
      </c>
      <c r="AG18" s="14">
        <f t="shared" si="13"/>
        <v>2.2583039999999999E-2</v>
      </c>
      <c r="AH18" s="2"/>
    </row>
    <row r="19" spans="1:34" x14ac:dyDescent="0.25">
      <c r="A19" s="2">
        <v>15</v>
      </c>
      <c r="B19" s="2">
        <v>1.4590000000000001</v>
      </c>
      <c r="C19" s="2">
        <v>0.97599999999999998</v>
      </c>
      <c r="D19" s="2">
        <v>0.96699999999999997</v>
      </c>
      <c r="E19" s="2">
        <v>2.69</v>
      </c>
      <c r="F19" s="2">
        <v>12.7</v>
      </c>
      <c r="G19" s="2">
        <f t="shared" si="0"/>
        <v>18.529299999999999</v>
      </c>
      <c r="H19" s="2">
        <f t="shared" si="1"/>
        <v>2.6254399999999998</v>
      </c>
      <c r="I19" s="2">
        <f t="shared" si="2"/>
        <v>15.90386</v>
      </c>
      <c r="J19" s="2">
        <f t="shared" si="3"/>
        <v>5.0000000000000001E-3</v>
      </c>
      <c r="K19" s="14">
        <f t="shared" si="4"/>
        <v>7.9519300000000001E-2</v>
      </c>
      <c r="L19" s="2"/>
      <c r="M19" s="2">
        <v>1.4590000000000001</v>
      </c>
      <c r="N19" s="2">
        <v>0.97599999999999998</v>
      </c>
      <c r="O19" s="2">
        <v>0.96699999999999997</v>
      </c>
      <c r="P19" s="2">
        <v>22.9</v>
      </c>
      <c r="Q19" s="2">
        <v>4.68</v>
      </c>
      <c r="R19" s="2">
        <f t="shared" si="5"/>
        <v>22.350399999999997</v>
      </c>
      <c r="S19" s="2">
        <f t="shared" si="6"/>
        <v>6.8281200000000002</v>
      </c>
      <c r="T19" s="2">
        <f t="shared" si="7"/>
        <v>15.522279999999997</v>
      </c>
      <c r="U19" s="2">
        <f t="shared" si="8"/>
        <v>5.0000000000000001E-3</v>
      </c>
      <c r="V19" s="14">
        <f t="shared" si="9"/>
        <v>7.7611399999999983E-2</v>
      </c>
      <c r="W19" s="2"/>
      <c r="X19" s="2">
        <v>1.4590000000000001</v>
      </c>
      <c r="Y19" s="2">
        <v>0.97599999999999998</v>
      </c>
      <c r="Z19" s="2">
        <v>0.96699999999999997</v>
      </c>
      <c r="AA19" s="2">
        <v>0.114</v>
      </c>
      <c r="AB19" s="2">
        <v>0.63800000000000001</v>
      </c>
      <c r="AC19" s="2">
        <f t="shared" si="10"/>
        <v>0.96699999999999997</v>
      </c>
      <c r="AD19" s="2">
        <f t="shared" si="11"/>
        <v>0.166326</v>
      </c>
      <c r="AE19" s="2">
        <f t="shared" si="11"/>
        <v>0.62268800000000002</v>
      </c>
      <c r="AF19" s="2">
        <f t="shared" si="12"/>
        <v>0.51063800000000004</v>
      </c>
      <c r="AG19" s="14">
        <f t="shared" si="13"/>
        <v>2.0425520000000003E-2</v>
      </c>
      <c r="AH19" s="2"/>
    </row>
    <row r="20" spans="1:34" x14ac:dyDescent="0.25">
      <c r="A20" s="2">
        <v>16</v>
      </c>
      <c r="B20" s="2">
        <v>1.655</v>
      </c>
      <c r="C20" s="2">
        <v>0.877</v>
      </c>
      <c r="D20" s="2">
        <v>0.93200000000000005</v>
      </c>
      <c r="E20" s="2">
        <v>2.69</v>
      </c>
      <c r="F20" s="2">
        <v>12.7</v>
      </c>
      <c r="G20" s="2">
        <f t="shared" si="0"/>
        <v>21.0185</v>
      </c>
      <c r="H20" s="2">
        <f t="shared" si="1"/>
        <v>2.3591299999999999</v>
      </c>
      <c r="I20" s="2">
        <f t="shared" si="2"/>
        <v>18.659369999999999</v>
      </c>
      <c r="J20" s="2">
        <f t="shared" si="3"/>
        <v>5.0000000000000001E-3</v>
      </c>
      <c r="K20" s="14">
        <f t="shared" si="4"/>
        <v>9.3296850000000001E-2</v>
      </c>
      <c r="L20" s="2"/>
      <c r="M20" s="2">
        <v>1.655</v>
      </c>
      <c r="N20" s="2">
        <v>0.877</v>
      </c>
      <c r="O20" s="2">
        <v>0.93200000000000005</v>
      </c>
      <c r="P20" s="2">
        <v>22.9</v>
      </c>
      <c r="Q20" s="2">
        <v>4.68</v>
      </c>
      <c r="R20" s="2">
        <f t="shared" si="5"/>
        <v>20.083299999999998</v>
      </c>
      <c r="S20" s="2">
        <f t="shared" si="6"/>
        <v>7.7454000000000001</v>
      </c>
      <c r="T20" s="2">
        <f t="shared" si="7"/>
        <v>12.337899999999998</v>
      </c>
      <c r="U20" s="2">
        <f t="shared" si="8"/>
        <v>5.0000000000000001E-3</v>
      </c>
      <c r="V20" s="14">
        <f t="shared" si="9"/>
        <v>6.1689499999999987E-2</v>
      </c>
      <c r="W20" s="2"/>
      <c r="X20" s="2">
        <v>1.655</v>
      </c>
      <c r="Y20" s="2">
        <v>0.877</v>
      </c>
      <c r="Z20" s="2">
        <v>0.93200000000000005</v>
      </c>
      <c r="AA20" s="2">
        <v>0.114</v>
      </c>
      <c r="AB20" s="2">
        <v>0.63800000000000001</v>
      </c>
      <c r="AC20" s="2">
        <f t="shared" si="10"/>
        <v>0.93200000000000005</v>
      </c>
      <c r="AD20" s="2">
        <f t="shared" si="11"/>
        <v>0.18867</v>
      </c>
      <c r="AE20" s="2">
        <f t="shared" si="11"/>
        <v>0.55952599999999997</v>
      </c>
      <c r="AF20" s="2">
        <f t="shared" si="12"/>
        <v>0.56114400000000009</v>
      </c>
      <c r="AG20" s="14">
        <f t="shared" si="13"/>
        <v>2.2445760000000002E-2</v>
      </c>
      <c r="AH20" s="2"/>
    </row>
    <row r="21" spans="1:34" x14ac:dyDescent="0.25">
      <c r="A21" s="2">
        <v>17</v>
      </c>
      <c r="B21" s="2">
        <v>1.7649999999999999</v>
      </c>
      <c r="C21" s="2">
        <v>0.90100000000000002</v>
      </c>
      <c r="D21" s="2">
        <v>0.92600000000000005</v>
      </c>
      <c r="E21" s="2">
        <v>2.69</v>
      </c>
      <c r="F21" s="2">
        <v>12.7</v>
      </c>
      <c r="G21" s="2">
        <f t="shared" si="0"/>
        <v>22.415499999999998</v>
      </c>
      <c r="H21" s="2">
        <f t="shared" si="1"/>
        <v>2.4236900000000001</v>
      </c>
      <c r="I21" s="2">
        <f t="shared" si="2"/>
        <v>19.991809999999997</v>
      </c>
      <c r="J21" s="2">
        <f t="shared" si="3"/>
        <v>5.0000000000000001E-3</v>
      </c>
      <c r="K21" s="14">
        <f t="shared" si="4"/>
        <v>9.9959049999999994E-2</v>
      </c>
      <c r="L21" s="2"/>
      <c r="M21" s="2">
        <v>1.7649999999999999</v>
      </c>
      <c r="N21" s="2">
        <v>0.90100000000000002</v>
      </c>
      <c r="O21" s="2">
        <v>0.92600000000000005</v>
      </c>
      <c r="P21" s="2">
        <v>22.9</v>
      </c>
      <c r="Q21" s="2">
        <v>4.68</v>
      </c>
      <c r="R21" s="2">
        <f t="shared" si="5"/>
        <v>20.632899999999999</v>
      </c>
      <c r="S21" s="2">
        <f t="shared" si="6"/>
        <v>8.2601999999999993</v>
      </c>
      <c r="T21" s="2">
        <f t="shared" si="7"/>
        <v>12.3727</v>
      </c>
      <c r="U21" s="2">
        <f t="shared" si="8"/>
        <v>5.0000000000000001E-3</v>
      </c>
      <c r="V21" s="14">
        <f t="shared" si="9"/>
        <v>6.1863500000000002E-2</v>
      </c>
      <c r="W21" s="2"/>
      <c r="X21" s="2">
        <v>1.7649999999999999</v>
      </c>
      <c r="Y21" s="2">
        <v>0.90100000000000002</v>
      </c>
      <c r="Z21" s="2">
        <v>0.92600000000000005</v>
      </c>
      <c r="AA21" s="2">
        <v>0.114</v>
      </c>
      <c r="AB21" s="2">
        <v>0.63800000000000001</v>
      </c>
      <c r="AC21" s="2">
        <f t="shared" si="10"/>
        <v>0.92600000000000005</v>
      </c>
      <c r="AD21" s="2">
        <f t="shared" si="11"/>
        <v>0.20121</v>
      </c>
      <c r="AE21" s="2">
        <f t="shared" si="11"/>
        <v>0.57483800000000007</v>
      </c>
      <c r="AF21" s="2">
        <f t="shared" si="12"/>
        <v>0.55237199999999997</v>
      </c>
      <c r="AG21" s="14">
        <f t="shared" si="13"/>
        <v>2.2094880000000001E-2</v>
      </c>
      <c r="AH21" s="2"/>
    </row>
    <row r="22" spans="1:34" x14ac:dyDescent="0.25">
      <c r="A22" s="2">
        <v>18</v>
      </c>
      <c r="B22" s="2">
        <v>1.6339999999999999</v>
      </c>
      <c r="C22" s="2">
        <v>0.91300000000000003</v>
      </c>
      <c r="D22" s="2">
        <v>0.97399999999999998</v>
      </c>
      <c r="E22" s="2">
        <v>2.69</v>
      </c>
      <c r="F22" s="2">
        <v>12.7</v>
      </c>
      <c r="G22" s="2">
        <f t="shared" si="0"/>
        <v>20.751799999999996</v>
      </c>
      <c r="H22" s="2">
        <f t="shared" si="1"/>
        <v>2.4559700000000002</v>
      </c>
      <c r="I22" s="2">
        <f t="shared" si="2"/>
        <v>18.295829999999995</v>
      </c>
      <c r="J22" s="2">
        <f t="shared" si="3"/>
        <v>5.0000000000000001E-3</v>
      </c>
      <c r="K22" s="14">
        <f t="shared" si="4"/>
        <v>9.1479149999999981E-2</v>
      </c>
      <c r="L22" s="2"/>
      <c r="M22" s="2">
        <v>1.6339999999999999</v>
      </c>
      <c r="N22" s="2">
        <v>0.91300000000000003</v>
      </c>
      <c r="O22" s="2">
        <v>0.97399999999999998</v>
      </c>
      <c r="P22" s="2">
        <v>22.9</v>
      </c>
      <c r="Q22" s="2">
        <v>4.68</v>
      </c>
      <c r="R22" s="2">
        <f t="shared" si="5"/>
        <v>20.907699999999998</v>
      </c>
      <c r="S22" s="2">
        <f t="shared" si="6"/>
        <v>7.6471199999999993</v>
      </c>
      <c r="T22" s="2">
        <f t="shared" si="7"/>
        <v>13.260579999999999</v>
      </c>
      <c r="U22" s="2">
        <f t="shared" si="8"/>
        <v>5.0000000000000001E-3</v>
      </c>
      <c r="V22" s="14">
        <f t="shared" si="9"/>
        <v>6.6302899999999998E-2</v>
      </c>
      <c r="W22" s="2"/>
      <c r="X22" s="2">
        <v>1.6339999999999999</v>
      </c>
      <c r="Y22" s="2">
        <v>0.91300000000000003</v>
      </c>
      <c r="Z22" s="2">
        <v>0.97399999999999998</v>
      </c>
      <c r="AA22" s="2">
        <v>0.114</v>
      </c>
      <c r="AB22" s="2">
        <v>0.63800000000000001</v>
      </c>
      <c r="AC22" s="2">
        <f t="shared" si="10"/>
        <v>0.97399999999999998</v>
      </c>
      <c r="AD22" s="2">
        <f t="shared" si="11"/>
        <v>0.186276</v>
      </c>
      <c r="AE22" s="2">
        <f t="shared" si="11"/>
        <v>0.58249400000000007</v>
      </c>
      <c r="AF22" s="2">
        <f t="shared" si="12"/>
        <v>0.57778200000000002</v>
      </c>
      <c r="AG22" s="14">
        <f t="shared" si="13"/>
        <v>2.3111280000000001E-2</v>
      </c>
      <c r="AH22" s="2"/>
    </row>
    <row r="23" spans="1:34" x14ac:dyDescent="0.25">
      <c r="A23" s="2">
        <v>19</v>
      </c>
      <c r="B23" s="2">
        <v>3.468</v>
      </c>
      <c r="C23" s="2">
        <v>1.9610000000000001</v>
      </c>
      <c r="D23" s="2">
        <v>2.4420000000000002</v>
      </c>
      <c r="E23" s="2">
        <v>2.69</v>
      </c>
      <c r="F23" s="2">
        <v>12.7</v>
      </c>
      <c r="G23" s="2">
        <f t="shared" si="0"/>
        <v>44.043599999999998</v>
      </c>
      <c r="H23" s="2">
        <f t="shared" si="1"/>
        <v>5.2750900000000005</v>
      </c>
      <c r="I23" s="2">
        <f t="shared" si="2"/>
        <v>38.768509999999999</v>
      </c>
      <c r="J23" s="2">
        <f t="shared" si="3"/>
        <v>5.0000000000000001E-3</v>
      </c>
      <c r="K23" s="14">
        <f t="shared" si="4"/>
        <v>0.19384255</v>
      </c>
      <c r="L23" s="2"/>
      <c r="M23" s="2">
        <v>3.468</v>
      </c>
      <c r="N23" s="2">
        <v>1.9610000000000001</v>
      </c>
      <c r="O23" s="2">
        <v>2.4420000000000002</v>
      </c>
      <c r="P23" s="2">
        <v>22.9</v>
      </c>
      <c r="Q23" s="2">
        <v>4.68</v>
      </c>
      <c r="R23" s="2">
        <f t="shared" si="5"/>
        <v>44.9069</v>
      </c>
      <c r="S23" s="2">
        <f t="shared" si="6"/>
        <v>16.230239999999998</v>
      </c>
      <c r="T23" s="2">
        <f t="shared" si="7"/>
        <v>28.676660000000002</v>
      </c>
      <c r="U23" s="2">
        <f t="shared" si="8"/>
        <v>5.0000000000000001E-3</v>
      </c>
      <c r="V23" s="14">
        <f t="shared" si="9"/>
        <v>0.14338330000000002</v>
      </c>
      <c r="W23" s="2"/>
      <c r="X23" s="2">
        <v>3.468</v>
      </c>
      <c r="Y23" s="2">
        <v>1.9610000000000001</v>
      </c>
      <c r="Z23" s="2">
        <v>2.4420000000000002</v>
      </c>
      <c r="AA23" s="2">
        <v>0.114</v>
      </c>
      <c r="AB23" s="2">
        <v>0.63800000000000001</v>
      </c>
      <c r="AC23" s="2">
        <f t="shared" si="10"/>
        <v>2.4420000000000002</v>
      </c>
      <c r="AD23" s="2">
        <f t="shared" si="11"/>
        <v>0.39535200000000004</v>
      </c>
      <c r="AE23" s="2">
        <f t="shared" si="11"/>
        <v>1.2511180000000002</v>
      </c>
      <c r="AF23" s="2">
        <f t="shared" si="12"/>
        <v>1.5862339999999999</v>
      </c>
      <c r="AG23" s="14">
        <f t="shared" si="13"/>
        <v>6.3449359999999996E-2</v>
      </c>
      <c r="AH23" s="2"/>
    </row>
    <row r="24" spans="1:34" x14ac:dyDescent="0.25">
      <c r="A24" s="2">
        <v>20</v>
      </c>
      <c r="B24" s="2">
        <v>2.347</v>
      </c>
      <c r="C24" s="2">
        <v>1.9730000000000001</v>
      </c>
      <c r="D24" s="2">
        <v>1.944</v>
      </c>
      <c r="E24" s="2">
        <v>2.69</v>
      </c>
      <c r="F24" s="2">
        <v>12.7</v>
      </c>
      <c r="G24" s="2">
        <f t="shared" si="0"/>
        <v>29.806899999999999</v>
      </c>
      <c r="H24" s="2">
        <f t="shared" si="1"/>
        <v>5.3073699999999997</v>
      </c>
      <c r="I24" s="2">
        <f t="shared" si="2"/>
        <v>24.49953</v>
      </c>
      <c r="J24" s="2">
        <f t="shared" si="3"/>
        <v>5.0000000000000001E-3</v>
      </c>
      <c r="K24" s="14">
        <f t="shared" si="4"/>
        <v>0.12249765</v>
      </c>
      <c r="L24" s="2"/>
      <c r="M24" s="2">
        <v>2.347</v>
      </c>
      <c r="N24" s="2">
        <v>1.9730000000000001</v>
      </c>
      <c r="O24" s="2">
        <v>1.944</v>
      </c>
      <c r="P24" s="2">
        <v>22.9</v>
      </c>
      <c r="Q24" s="2">
        <v>4.68</v>
      </c>
      <c r="R24" s="2">
        <f t="shared" si="5"/>
        <v>45.181699999999999</v>
      </c>
      <c r="S24" s="2">
        <f t="shared" si="6"/>
        <v>10.98396</v>
      </c>
      <c r="T24" s="2">
        <f t="shared" si="7"/>
        <v>34.197739999999996</v>
      </c>
      <c r="U24" s="2">
        <f t="shared" si="8"/>
        <v>5.0000000000000001E-3</v>
      </c>
      <c r="V24" s="14">
        <f t="shared" si="9"/>
        <v>0.17098869999999999</v>
      </c>
      <c r="W24" s="2"/>
      <c r="X24" s="2">
        <v>2.347</v>
      </c>
      <c r="Y24" s="2">
        <v>1.9730000000000001</v>
      </c>
      <c r="Z24" s="2">
        <v>1.944</v>
      </c>
      <c r="AA24" s="2">
        <v>0.114</v>
      </c>
      <c r="AB24" s="2">
        <v>0.63800000000000001</v>
      </c>
      <c r="AC24" s="2">
        <f t="shared" si="10"/>
        <v>1.944</v>
      </c>
      <c r="AD24" s="2">
        <f t="shared" si="11"/>
        <v>0.26755800000000002</v>
      </c>
      <c r="AE24" s="2">
        <f t="shared" si="11"/>
        <v>1.2587740000000001</v>
      </c>
      <c r="AF24" s="2">
        <f t="shared" si="12"/>
        <v>0.95278400000000008</v>
      </c>
      <c r="AG24" s="14">
        <f t="shared" si="13"/>
        <v>3.8111360000000004E-2</v>
      </c>
      <c r="AH24" s="2"/>
    </row>
    <row r="25" spans="1:34" x14ac:dyDescent="0.25">
      <c r="A25" s="2">
        <v>21</v>
      </c>
      <c r="B25" s="2">
        <v>2.9929999999999999</v>
      </c>
      <c r="C25" s="2">
        <v>1.9890000000000001</v>
      </c>
      <c r="D25" s="2">
        <v>0.99299999999999999</v>
      </c>
      <c r="E25" s="2">
        <v>2.69</v>
      </c>
      <c r="F25" s="2">
        <v>12.7</v>
      </c>
      <c r="G25" s="2">
        <f t="shared" si="0"/>
        <v>38.011099999999999</v>
      </c>
      <c r="H25" s="2">
        <f t="shared" si="1"/>
        <v>5.3504100000000001</v>
      </c>
      <c r="I25" s="2">
        <f t="shared" si="2"/>
        <v>32.660690000000002</v>
      </c>
      <c r="J25" s="2">
        <f t="shared" si="3"/>
        <v>5.0000000000000001E-3</v>
      </c>
      <c r="K25" s="14">
        <f t="shared" si="4"/>
        <v>0.16330345000000002</v>
      </c>
      <c r="L25" s="2"/>
      <c r="M25" s="2">
        <v>2.9929999999999999</v>
      </c>
      <c r="N25" s="2">
        <v>1.9890000000000001</v>
      </c>
      <c r="O25" s="2">
        <v>0.99299999999999999</v>
      </c>
      <c r="P25" s="2">
        <v>22.9</v>
      </c>
      <c r="Q25" s="2">
        <v>4.68</v>
      </c>
      <c r="R25" s="2">
        <f t="shared" si="5"/>
        <v>45.548099999999998</v>
      </c>
      <c r="S25" s="2">
        <f t="shared" si="6"/>
        <v>14.007239999999999</v>
      </c>
      <c r="T25" s="2">
        <f t="shared" si="7"/>
        <v>31.540859999999999</v>
      </c>
      <c r="U25" s="2">
        <f t="shared" si="8"/>
        <v>5.0000000000000001E-3</v>
      </c>
      <c r="V25" s="14">
        <f t="shared" si="9"/>
        <v>0.15770429999999999</v>
      </c>
      <c r="W25" s="2"/>
      <c r="X25" s="2">
        <v>2.9929999999999999</v>
      </c>
      <c r="Y25" s="2">
        <v>1.9890000000000001</v>
      </c>
      <c r="Z25" s="2">
        <v>0.99299999999999999</v>
      </c>
      <c r="AA25" s="2">
        <v>0.114</v>
      </c>
      <c r="AB25" s="2">
        <v>0.63800000000000001</v>
      </c>
      <c r="AC25" s="2">
        <f t="shared" si="10"/>
        <v>0.99299999999999999</v>
      </c>
      <c r="AD25" s="2">
        <f t="shared" si="11"/>
        <v>0.34120200000000001</v>
      </c>
      <c r="AE25" s="2">
        <f t="shared" si="11"/>
        <v>1.2689820000000001</v>
      </c>
      <c r="AF25" s="2">
        <f t="shared" si="12"/>
        <v>6.5219999999999834E-2</v>
      </c>
      <c r="AG25" s="14">
        <f t="shared" si="13"/>
        <v>2.6087999999999936E-3</v>
      </c>
      <c r="AH25" s="2"/>
    </row>
    <row r="26" spans="1:34" x14ac:dyDescent="0.25">
      <c r="A26" s="2">
        <v>22</v>
      </c>
      <c r="B26" s="2">
        <v>3.4580000000000002</v>
      </c>
      <c r="C26" s="2">
        <v>1.9450000000000001</v>
      </c>
      <c r="D26" s="2">
        <v>2.4409999999999998</v>
      </c>
      <c r="E26" s="2">
        <v>2.69</v>
      </c>
      <c r="F26" s="2">
        <v>12.7</v>
      </c>
      <c r="G26" s="2">
        <f t="shared" si="0"/>
        <v>43.916600000000003</v>
      </c>
      <c r="H26" s="2">
        <f t="shared" si="1"/>
        <v>5.2320500000000001</v>
      </c>
      <c r="I26" s="2">
        <f t="shared" si="2"/>
        <v>38.684550000000002</v>
      </c>
      <c r="J26" s="2">
        <f t="shared" si="3"/>
        <v>5.0000000000000001E-3</v>
      </c>
      <c r="K26" s="14">
        <f t="shared" si="4"/>
        <v>0.19342275</v>
      </c>
      <c r="L26" s="2"/>
      <c r="M26" s="2">
        <v>3.4580000000000002</v>
      </c>
      <c r="N26" s="2">
        <v>1.9450000000000001</v>
      </c>
      <c r="O26" s="2">
        <v>2.4409999999999998</v>
      </c>
      <c r="P26" s="2">
        <v>22.9</v>
      </c>
      <c r="Q26" s="2">
        <v>4.68</v>
      </c>
      <c r="R26" s="2">
        <f t="shared" si="5"/>
        <v>44.540500000000002</v>
      </c>
      <c r="S26" s="2">
        <f t="shared" si="6"/>
        <v>16.183440000000001</v>
      </c>
      <c r="T26" s="2">
        <f t="shared" si="7"/>
        <v>28.357060000000001</v>
      </c>
      <c r="U26" s="2">
        <f t="shared" si="8"/>
        <v>5.0000000000000001E-3</v>
      </c>
      <c r="V26" s="14">
        <f t="shared" si="9"/>
        <v>0.1417853</v>
      </c>
      <c r="W26" s="2"/>
      <c r="X26" s="2">
        <v>3.4580000000000002</v>
      </c>
      <c r="Y26" s="2">
        <v>1.9450000000000001</v>
      </c>
      <c r="Z26" s="2">
        <v>2.4409999999999998</v>
      </c>
      <c r="AA26" s="2">
        <v>0.114</v>
      </c>
      <c r="AB26" s="2">
        <v>0.63800000000000001</v>
      </c>
      <c r="AC26" s="2">
        <f t="shared" si="10"/>
        <v>2.4409999999999998</v>
      </c>
      <c r="AD26" s="2">
        <f t="shared" si="11"/>
        <v>0.39421200000000006</v>
      </c>
      <c r="AE26" s="2">
        <f t="shared" si="11"/>
        <v>1.24091</v>
      </c>
      <c r="AF26" s="2">
        <f t="shared" si="12"/>
        <v>1.5943019999999999</v>
      </c>
      <c r="AG26" s="14">
        <f t="shared" si="13"/>
        <v>6.3772079999999995E-2</v>
      </c>
      <c r="AH26" s="2"/>
    </row>
    <row r="27" spans="1:34" x14ac:dyDescent="0.25">
      <c r="A27" s="2">
        <v>23</v>
      </c>
      <c r="B27" s="2">
        <v>2.9510000000000001</v>
      </c>
      <c r="C27" s="2">
        <v>1.7949999999999999</v>
      </c>
      <c r="D27" s="2">
        <v>2.8839999999999999</v>
      </c>
      <c r="E27" s="2">
        <v>2.69</v>
      </c>
      <c r="F27" s="2">
        <v>12.7</v>
      </c>
      <c r="G27" s="2">
        <f t="shared" si="0"/>
        <v>37.477699999999999</v>
      </c>
      <c r="H27" s="2">
        <f t="shared" si="1"/>
        <v>4.8285499999999999</v>
      </c>
      <c r="I27" s="2">
        <f t="shared" si="2"/>
        <v>32.649149999999999</v>
      </c>
      <c r="J27" s="2">
        <f t="shared" si="3"/>
        <v>5.0000000000000001E-3</v>
      </c>
      <c r="K27" s="14">
        <f t="shared" si="4"/>
        <v>0.16324575</v>
      </c>
      <c r="L27" s="2"/>
      <c r="M27" s="2">
        <v>2.9510000000000001</v>
      </c>
      <c r="N27" s="2">
        <v>1.7949999999999999</v>
      </c>
      <c r="O27" s="2">
        <v>2.8839999999999999</v>
      </c>
      <c r="P27" s="2">
        <v>22.9</v>
      </c>
      <c r="Q27" s="2">
        <v>4.68</v>
      </c>
      <c r="R27" s="2">
        <f t="shared" si="5"/>
        <v>41.105499999999999</v>
      </c>
      <c r="S27" s="2">
        <f t="shared" si="6"/>
        <v>13.81068</v>
      </c>
      <c r="T27" s="2">
        <f t="shared" si="7"/>
        <v>27.294820000000001</v>
      </c>
      <c r="U27" s="2">
        <f t="shared" si="8"/>
        <v>5.0000000000000001E-3</v>
      </c>
      <c r="V27" s="14">
        <f t="shared" si="9"/>
        <v>0.13647410000000001</v>
      </c>
      <c r="W27" s="2"/>
      <c r="X27" s="2">
        <v>2.9510000000000001</v>
      </c>
      <c r="Y27" s="2">
        <v>1.7949999999999999</v>
      </c>
      <c r="Z27" s="2">
        <v>2.8839999999999999</v>
      </c>
      <c r="AA27" s="2">
        <v>0.114</v>
      </c>
      <c r="AB27" s="2">
        <v>0.63800000000000001</v>
      </c>
      <c r="AC27" s="2">
        <f t="shared" si="10"/>
        <v>2.8839999999999999</v>
      </c>
      <c r="AD27" s="2">
        <f t="shared" si="11"/>
        <v>0.33641400000000005</v>
      </c>
      <c r="AE27" s="2">
        <f t="shared" si="11"/>
        <v>1.1452100000000001</v>
      </c>
      <c r="AF27" s="2">
        <f t="shared" si="12"/>
        <v>2.0752039999999998</v>
      </c>
      <c r="AG27" s="14">
        <f t="shared" si="13"/>
        <v>8.3008159999999998E-2</v>
      </c>
      <c r="AH27" s="2"/>
    </row>
    <row r="28" spans="1:34" x14ac:dyDescent="0.25">
      <c r="A28" s="2">
        <v>24</v>
      </c>
      <c r="B28" s="2">
        <v>2.6819999999999999</v>
      </c>
      <c r="C28" s="2">
        <v>1.9790000000000001</v>
      </c>
      <c r="D28" s="2">
        <v>2.722</v>
      </c>
      <c r="E28" s="2">
        <v>2.69</v>
      </c>
      <c r="F28" s="2">
        <v>12.7</v>
      </c>
      <c r="G28" s="2">
        <f t="shared" si="0"/>
        <v>34.061399999999999</v>
      </c>
      <c r="H28" s="2">
        <f t="shared" si="1"/>
        <v>5.3235099999999997</v>
      </c>
      <c r="I28" s="2">
        <f t="shared" si="2"/>
        <v>28.73789</v>
      </c>
      <c r="J28" s="2">
        <f t="shared" si="3"/>
        <v>5.0000000000000001E-3</v>
      </c>
      <c r="K28" s="14">
        <f t="shared" si="4"/>
        <v>0.14368945</v>
      </c>
      <c r="L28" s="2"/>
      <c r="M28" s="2">
        <v>2.6819999999999999</v>
      </c>
      <c r="N28" s="2">
        <v>1.9790000000000001</v>
      </c>
      <c r="O28" s="2">
        <v>2.722</v>
      </c>
      <c r="P28" s="2">
        <v>22.9</v>
      </c>
      <c r="Q28" s="2">
        <v>4.68</v>
      </c>
      <c r="R28" s="2">
        <f t="shared" si="5"/>
        <v>45.319099999999999</v>
      </c>
      <c r="S28" s="2">
        <f t="shared" si="6"/>
        <v>12.55176</v>
      </c>
      <c r="T28" s="2">
        <f t="shared" si="7"/>
        <v>32.767339999999997</v>
      </c>
      <c r="U28" s="2">
        <f t="shared" si="8"/>
        <v>5.0000000000000001E-3</v>
      </c>
      <c r="V28" s="14">
        <f t="shared" si="9"/>
        <v>0.1638367</v>
      </c>
      <c r="W28" s="2"/>
      <c r="X28" s="2">
        <v>2.6819999999999999</v>
      </c>
      <c r="Y28" s="2">
        <v>1.9790000000000001</v>
      </c>
      <c r="Z28" s="2">
        <v>2.722</v>
      </c>
      <c r="AA28" s="2">
        <v>0.114</v>
      </c>
      <c r="AB28" s="2">
        <v>0.63800000000000001</v>
      </c>
      <c r="AC28" s="2">
        <f t="shared" si="10"/>
        <v>2.722</v>
      </c>
      <c r="AD28" s="2">
        <f t="shared" si="11"/>
        <v>0.30574800000000002</v>
      </c>
      <c r="AE28" s="2">
        <f t="shared" si="11"/>
        <v>1.262602</v>
      </c>
      <c r="AF28" s="2">
        <f t="shared" si="12"/>
        <v>1.7651459999999999</v>
      </c>
      <c r="AG28" s="14">
        <f t="shared" si="13"/>
        <v>7.0605840000000003E-2</v>
      </c>
      <c r="AH28" s="2"/>
    </row>
    <row r="29" spans="1:34" x14ac:dyDescent="0.25">
      <c r="A29" s="2">
        <v>25</v>
      </c>
      <c r="B29" s="2">
        <v>3.258</v>
      </c>
      <c r="C29" s="2">
        <v>2.004</v>
      </c>
      <c r="D29" s="2">
        <v>2.141</v>
      </c>
      <c r="E29" s="2">
        <v>2.69</v>
      </c>
      <c r="F29" s="2">
        <v>12.7</v>
      </c>
      <c r="G29" s="2">
        <f t="shared" si="0"/>
        <v>41.376599999999996</v>
      </c>
      <c r="H29" s="2">
        <f t="shared" si="1"/>
        <v>5.3907600000000002</v>
      </c>
      <c r="I29" s="2">
        <f t="shared" si="2"/>
        <v>35.985839999999996</v>
      </c>
      <c r="J29" s="2">
        <f t="shared" si="3"/>
        <v>5.0000000000000001E-3</v>
      </c>
      <c r="K29" s="14">
        <f t="shared" si="4"/>
        <v>0.17992919999999998</v>
      </c>
      <c r="L29" s="2"/>
      <c r="M29" s="2">
        <v>3.258</v>
      </c>
      <c r="N29" s="2">
        <v>2.004</v>
      </c>
      <c r="O29" s="2">
        <v>2.141</v>
      </c>
      <c r="P29" s="2">
        <v>22.9</v>
      </c>
      <c r="Q29" s="2">
        <v>4.68</v>
      </c>
      <c r="R29" s="2">
        <f t="shared" si="5"/>
        <v>45.891599999999997</v>
      </c>
      <c r="S29" s="2">
        <f t="shared" si="6"/>
        <v>15.247439999999999</v>
      </c>
      <c r="T29" s="2">
        <f t="shared" si="7"/>
        <v>30.644159999999999</v>
      </c>
      <c r="U29" s="2">
        <f t="shared" si="8"/>
        <v>5.0000000000000001E-3</v>
      </c>
      <c r="V29" s="14">
        <f t="shared" si="9"/>
        <v>0.15322079999999999</v>
      </c>
      <c r="W29" s="2"/>
      <c r="X29" s="2">
        <v>3.258</v>
      </c>
      <c r="Y29" s="2">
        <v>2.004</v>
      </c>
      <c r="Z29" s="2">
        <v>2.141</v>
      </c>
      <c r="AA29" s="2">
        <v>0.114</v>
      </c>
      <c r="AB29" s="2">
        <v>0.63800000000000001</v>
      </c>
      <c r="AC29" s="2">
        <f t="shared" si="10"/>
        <v>2.141</v>
      </c>
      <c r="AD29" s="2">
        <f t="shared" si="11"/>
        <v>0.37141200000000002</v>
      </c>
      <c r="AE29" s="2">
        <f t="shared" si="11"/>
        <v>1.2785520000000001</v>
      </c>
      <c r="AF29" s="2">
        <f t="shared" si="12"/>
        <v>1.2338599999999997</v>
      </c>
      <c r="AG29" s="14">
        <f t="shared" si="13"/>
        <v>4.9354399999999986E-2</v>
      </c>
      <c r="AH29" s="2"/>
    </row>
    <row r="30" spans="1:34" x14ac:dyDescent="0.25">
      <c r="A30" s="2">
        <v>26</v>
      </c>
      <c r="B30" s="2">
        <v>3.177</v>
      </c>
      <c r="C30" s="2">
        <v>1.978</v>
      </c>
      <c r="D30" s="2">
        <v>2.1419999999999999</v>
      </c>
      <c r="E30" s="2">
        <v>2.69</v>
      </c>
      <c r="F30" s="2">
        <v>12.7</v>
      </c>
      <c r="G30" s="2">
        <f t="shared" si="0"/>
        <v>40.347899999999996</v>
      </c>
      <c r="H30" s="2">
        <f t="shared" si="1"/>
        <v>5.3208199999999994</v>
      </c>
      <c r="I30" s="2">
        <f t="shared" si="2"/>
        <v>35.027079999999998</v>
      </c>
      <c r="J30" s="2">
        <f t="shared" si="3"/>
        <v>5.0000000000000001E-3</v>
      </c>
      <c r="K30" s="14">
        <f t="shared" si="4"/>
        <v>0.1751354</v>
      </c>
      <c r="M30" s="2">
        <v>3.177</v>
      </c>
      <c r="N30" s="2">
        <v>1.978</v>
      </c>
      <c r="O30" s="2">
        <v>2.1419999999999999</v>
      </c>
      <c r="P30" s="2">
        <v>22.9</v>
      </c>
      <c r="Q30" s="2">
        <v>4.68</v>
      </c>
      <c r="R30" s="2">
        <f t="shared" si="5"/>
        <v>45.296199999999999</v>
      </c>
      <c r="S30" s="2">
        <f t="shared" si="6"/>
        <v>14.868359999999999</v>
      </c>
      <c r="T30" s="2">
        <f t="shared" si="7"/>
        <v>30.42784</v>
      </c>
      <c r="U30" s="2">
        <f t="shared" si="8"/>
        <v>5.0000000000000001E-3</v>
      </c>
      <c r="V30" s="14">
        <f t="shared" si="9"/>
        <v>0.1521392</v>
      </c>
      <c r="X30" s="2">
        <v>3.177</v>
      </c>
      <c r="Y30" s="2">
        <v>1.978</v>
      </c>
      <c r="Z30" s="2">
        <v>2.1419999999999999</v>
      </c>
      <c r="AA30" s="2">
        <v>0.114</v>
      </c>
      <c r="AB30" s="2">
        <v>0.63800000000000001</v>
      </c>
      <c r="AC30" s="2">
        <f t="shared" si="10"/>
        <v>2.1419999999999999</v>
      </c>
      <c r="AD30" s="2">
        <f t="shared" si="11"/>
        <v>0.362178</v>
      </c>
      <c r="AE30" s="2">
        <f t="shared" si="11"/>
        <v>1.2619640000000001</v>
      </c>
      <c r="AF30" s="2">
        <f t="shared" si="12"/>
        <v>1.2422139999999999</v>
      </c>
      <c r="AG30" s="14">
        <f t="shared" si="13"/>
        <v>4.9688559999999993E-2</v>
      </c>
    </row>
    <row r="31" spans="1:34" x14ac:dyDescent="0.25">
      <c r="A31" s="2">
        <v>27</v>
      </c>
      <c r="B31" s="2">
        <v>3.0139999999999998</v>
      </c>
      <c r="C31" s="2">
        <v>1.853</v>
      </c>
      <c r="D31" s="2">
        <v>0.97899999999999998</v>
      </c>
      <c r="E31" s="2">
        <v>2.69</v>
      </c>
      <c r="F31" s="2">
        <v>12.7</v>
      </c>
      <c r="G31" s="2">
        <f t="shared" si="0"/>
        <v>38.277799999999992</v>
      </c>
      <c r="H31" s="2">
        <f t="shared" si="1"/>
        <v>4.9845699999999997</v>
      </c>
      <c r="I31" s="2">
        <f t="shared" si="2"/>
        <v>33.293229999999994</v>
      </c>
      <c r="J31" s="2">
        <f t="shared" si="3"/>
        <v>5.0000000000000001E-3</v>
      </c>
      <c r="K31" s="14">
        <f t="shared" si="4"/>
        <v>0.16646614999999998</v>
      </c>
      <c r="M31" s="2">
        <v>3.0139999999999998</v>
      </c>
      <c r="N31" s="2">
        <v>1.853</v>
      </c>
      <c r="O31" s="2">
        <v>0.97899999999999998</v>
      </c>
      <c r="P31" s="2">
        <v>22.9</v>
      </c>
      <c r="Q31" s="2">
        <v>4.68</v>
      </c>
      <c r="R31" s="2">
        <f t="shared" si="5"/>
        <v>42.433699999999995</v>
      </c>
      <c r="S31" s="2">
        <f t="shared" si="6"/>
        <v>14.105519999999999</v>
      </c>
      <c r="T31" s="2">
        <f t="shared" si="7"/>
        <v>28.328179999999996</v>
      </c>
      <c r="U31" s="2">
        <f t="shared" si="8"/>
        <v>5.0000000000000001E-3</v>
      </c>
      <c r="V31" s="14">
        <f t="shared" si="9"/>
        <v>0.14164089999999999</v>
      </c>
      <c r="X31" s="2">
        <v>3.0139999999999998</v>
      </c>
      <c r="Y31" s="2">
        <v>1.853</v>
      </c>
      <c r="Z31" s="2">
        <v>0.97899999999999998</v>
      </c>
      <c r="AA31" s="2">
        <v>0.114</v>
      </c>
      <c r="AB31" s="2">
        <v>0.63800000000000001</v>
      </c>
      <c r="AC31" s="2">
        <f t="shared" si="10"/>
        <v>0.97899999999999998</v>
      </c>
      <c r="AD31" s="2">
        <f t="shared" si="11"/>
        <v>0.34359600000000001</v>
      </c>
      <c r="AE31" s="2">
        <f t="shared" si="11"/>
        <v>1.1822140000000001</v>
      </c>
      <c r="AF31" s="2">
        <f t="shared" si="12"/>
        <v>0.14038199999999978</v>
      </c>
      <c r="AG31" s="14">
        <f t="shared" si="13"/>
        <v>5.6152799999999916E-3</v>
      </c>
    </row>
    <row r="32" spans="1:34" x14ac:dyDescent="0.25">
      <c r="A32" s="2">
        <v>28</v>
      </c>
      <c r="B32" s="2">
        <v>1.617</v>
      </c>
      <c r="C32" s="2">
        <v>0.92100000000000004</v>
      </c>
      <c r="D32" s="2">
        <v>1.3919999999999999</v>
      </c>
      <c r="E32" s="2">
        <v>2.69</v>
      </c>
      <c r="F32" s="2">
        <v>12.7</v>
      </c>
      <c r="G32" s="2">
        <f t="shared" si="0"/>
        <v>20.535899999999998</v>
      </c>
      <c r="H32" s="2">
        <f t="shared" si="1"/>
        <v>2.47749</v>
      </c>
      <c r="I32" s="2">
        <f t="shared" si="2"/>
        <v>18.058409999999999</v>
      </c>
      <c r="J32" s="2">
        <f t="shared" si="3"/>
        <v>5.0000000000000001E-3</v>
      </c>
      <c r="K32" s="14">
        <f t="shared" si="4"/>
        <v>9.0292049999999999E-2</v>
      </c>
      <c r="M32" s="2">
        <v>1.617</v>
      </c>
      <c r="N32" s="2">
        <v>0.92100000000000004</v>
      </c>
      <c r="O32" s="2">
        <v>1.3919999999999999</v>
      </c>
      <c r="P32" s="2">
        <v>22.9</v>
      </c>
      <c r="Q32" s="2">
        <v>4.68</v>
      </c>
      <c r="R32" s="2">
        <f t="shared" si="5"/>
        <v>21.090900000000001</v>
      </c>
      <c r="S32" s="2">
        <f t="shared" si="6"/>
        <v>7.5675599999999994</v>
      </c>
      <c r="T32" s="2">
        <f t="shared" si="7"/>
        <v>13.523340000000001</v>
      </c>
      <c r="U32" s="2">
        <f t="shared" si="8"/>
        <v>5.0000000000000001E-3</v>
      </c>
      <c r="V32" s="14">
        <f t="shared" si="9"/>
        <v>6.7616700000000002E-2</v>
      </c>
      <c r="X32" s="2">
        <v>1.617</v>
      </c>
      <c r="Y32" s="2">
        <v>0.92100000000000004</v>
      </c>
      <c r="Z32" s="2">
        <v>1.3919999999999999</v>
      </c>
      <c r="AA32" s="2">
        <v>0.114</v>
      </c>
      <c r="AB32" s="2">
        <v>0.63800000000000001</v>
      </c>
      <c r="AC32" s="2">
        <f t="shared" si="10"/>
        <v>1.3919999999999999</v>
      </c>
      <c r="AD32" s="2">
        <f t="shared" si="11"/>
        <v>0.184338</v>
      </c>
      <c r="AE32" s="2">
        <f t="shared" si="11"/>
        <v>0.58759800000000006</v>
      </c>
      <c r="AF32" s="2">
        <f t="shared" si="12"/>
        <v>0.98873999999999973</v>
      </c>
      <c r="AG32" s="14">
        <f t="shared" si="13"/>
        <v>3.954959999999999E-2</v>
      </c>
    </row>
    <row r="33" spans="1:33" x14ac:dyDescent="0.25">
      <c r="A33" s="2">
        <v>29</v>
      </c>
      <c r="B33" s="2">
        <v>1.577</v>
      </c>
      <c r="C33" s="2">
        <v>0.82799999999999996</v>
      </c>
      <c r="D33" s="2">
        <v>1.399</v>
      </c>
      <c r="E33" s="2">
        <v>2.69</v>
      </c>
      <c r="F33" s="2">
        <v>12.7</v>
      </c>
      <c r="G33" s="2">
        <f t="shared" si="0"/>
        <v>20.027899999999999</v>
      </c>
      <c r="H33" s="2">
        <f t="shared" si="1"/>
        <v>2.2273199999999997</v>
      </c>
      <c r="I33" s="2">
        <f t="shared" si="2"/>
        <v>17.80058</v>
      </c>
      <c r="J33" s="2">
        <f t="shared" si="3"/>
        <v>5.0000000000000001E-3</v>
      </c>
      <c r="K33" s="14">
        <f t="shared" si="4"/>
        <v>8.9002899999999996E-2</v>
      </c>
      <c r="M33" s="2">
        <v>1.577</v>
      </c>
      <c r="N33" s="2">
        <v>0.82799999999999996</v>
      </c>
      <c r="O33" s="2">
        <v>1.399</v>
      </c>
      <c r="P33" s="2">
        <v>22.9</v>
      </c>
      <c r="Q33" s="2">
        <v>4.68</v>
      </c>
      <c r="R33" s="2">
        <f t="shared" si="5"/>
        <v>18.961199999999998</v>
      </c>
      <c r="S33" s="2">
        <f t="shared" si="6"/>
        <v>7.3803599999999996</v>
      </c>
      <c r="T33" s="2">
        <f t="shared" si="7"/>
        <v>11.580839999999998</v>
      </c>
      <c r="U33" s="2">
        <f t="shared" si="8"/>
        <v>5.0000000000000001E-3</v>
      </c>
      <c r="V33" s="14">
        <f t="shared" si="9"/>
        <v>5.7904199999999996E-2</v>
      </c>
      <c r="X33" s="2">
        <v>1.577</v>
      </c>
      <c r="Y33" s="2">
        <v>0.82799999999999996</v>
      </c>
      <c r="Z33" s="2">
        <v>1.399</v>
      </c>
      <c r="AA33" s="2">
        <v>0.114</v>
      </c>
      <c r="AB33" s="2">
        <v>0.63800000000000001</v>
      </c>
      <c r="AC33" s="2">
        <f t="shared" si="10"/>
        <v>1.399</v>
      </c>
      <c r="AD33" s="2">
        <f t="shared" si="11"/>
        <v>0.17977799999999999</v>
      </c>
      <c r="AE33" s="2">
        <f t="shared" si="11"/>
        <v>0.52826399999999996</v>
      </c>
      <c r="AF33" s="2">
        <f t="shared" si="12"/>
        <v>1.0505140000000002</v>
      </c>
      <c r="AG33" s="14">
        <f t="shared" si="13"/>
        <v>4.2020560000000012E-2</v>
      </c>
    </row>
    <row r="34" spans="1:33" x14ac:dyDescent="0.25">
      <c r="A34" s="2">
        <v>30</v>
      </c>
      <c r="B34" s="2">
        <v>1.5209999999999999</v>
      </c>
      <c r="C34" s="2">
        <v>0.93100000000000005</v>
      </c>
      <c r="D34" s="2">
        <v>1.395</v>
      </c>
      <c r="E34" s="2">
        <v>2.69</v>
      </c>
      <c r="F34" s="2">
        <v>12.7</v>
      </c>
      <c r="G34" s="2">
        <f t="shared" si="0"/>
        <v>19.316699999999997</v>
      </c>
      <c r="H34" s="2">
        <f t="shared" si="1"/>
        <v>2.5043899999999999</v>
      </c>
      <c r="I34" s="2">
        <f t="shared" si="2"/>
        <v>16.812309999999997</v>
      </c>
      <c r="J34" s="2">
        <f t="shared" si="3"/>
        <v>5.0000000000000001E-3</v>
      </c>
      <c r="K34" s="14">
        <f t="shared" si="4"/>
        <v>8.4061549999999985E-2</v>
      </c>
      <c r="M34" s="2">
        <v>1.5209999999999999</v>
      </c>
      <c r="N34" s="2">
        <v>0.93100000000000005</v>
      </c>
      <c r="O34" s="2">
        <v>1.395</v>
      </c>
      <c r="P34" s="2">
        <v>22.9</v>
      </c>
      <c r="Q34" s="2">
        <v>4.68</v>
      </c>
      <c r="R34" s="2">
        <f t="shared" si="5"/>
        <v>21.319900000000001</v>
      </c>
      <c r="S34" s="2">
        <f t="shared" si="6"/>
        <v>7.1182799999999995</v>
      </c>
      <c r="T34" s="2">
        <f t="shared" si="7"/>
        <v>14.201620000000002</v>
      </c>
      <c r="U34" s="2">
        <f t="shared" si="8"/>
        <v>5.0000000000000001E-3</v>
      </c>
      <c r="V34" s="14">
        <f t="shared" si="9"/>
        <v>7.1008100000000005E-2</v>
      </c>
      <c r="X34" s="2">
        <v>1.5209999999999999</v>
      </c>
      <c r="Y34" s="2">
        <v>0.93100000000000005</v>
      </c>
      <c r="Z34" s="2">
        <v>1.395</v>
      </c>
      <c r="AA34" s="2">
        <v>0.114</v>
      </c>
      <c r="AB34" s="2">
        <v>0.63800000000000001</v>
      </c>
      <c r="AC34" s="2">
        <f t="shared" si="10"/>
        <v>1.395</v>
      </c>
      <c r="AD34" s="2">
        <f t="shared" si="11"/>
        <v>0.17339399999999999</v>
      </c>
      <c r="AE34" s="2">
        <f t="shared" si="11"/>
        <v>0.59397800000000001</v>
      </c>
      <c r="AF34" s="2">
        <f t="shared" si="12"/>
        <v>0.97441600000000006</v>
      </c>
      <c r="AG34" s="14">
        <f t="shared" si="13"/>
        <v>3.897664E-2</v>
      </c>
    </row>
    <row r="35" spans="1:33" x14ac:dyDescent="0.25">
      <c r="A35" s="2">
        <v>31</v>
      </c>
      <c r="B35" s="2">
        <v>1.778</v>
      </c>
      <c r="C35" s="2">
        <v>0.85599999999999998</v>
      </c>
      <c r="D35" s="2">
        <v>0.97899999999999998</v>
      </c>
      <c r="E35" s="2">
        <v>2.69</v>
      </c>
      <c r="F35" s="2">
        <v>12.7</v>
      </c>
      <c r="G35" s="2">
        <f>F35*B35</f>
        <v>22.5806</v>
      </c>
      <c r="H35" s="2">
        <f>E35*C35</f>
        <v>2.3026399999999998</v>
      </c>
      <c r="I35" s="2">
        <f>G35-H35</f>
        <v>20.27796</v>
      </c>
      <c r="J35" s="2">
        <f>10/1000*0.5</f>
        <v>5.0000000000000001E-3</v>
      </c>
      <c r="K35" s="14">
        <f>I35*J35</f>
        <v>0.1013898</v>
      </c>
      <c r="L35" s="2"/>
      <c r="M35" s="2">
        <v>1.778</v>
      </c>
      <c r="N35">
        <v>0.85599999999999998</v>
      </c>
      <c r="O35" s="2">
        <v>0.97899999999999998</v>
      </c>
      <c r="P35" s="2">
        <v>22.9</v>
      </c>
      <c r="Q35" s="2">
        <v>4.68</v>
      </c>
      <c r="R35" s="2">
        <f>P35*N35</f>
        <v>19.602399999999999</v>
      </c>
      <c r="S35" s="2">
        <f>Q35*M35</f>
        <v>8.32104</v>
      </c>
      <c r="T35" s="2">
        <f>R35-S35</f>
        <v>11.281359999999999</v>
      </c>
      <c r="U35" s="2">
        <f>10/1000*0.5</f>
        <v>5.0000000000000001E-3</v>
      </c>
      <c r="V35" s="14">
        <f>T35*U35</f>
        <v>5.64068E-2</v>
      </c>
      <c r="W35" s="2"/>
      <c r="X35" s="2">
        <v>1.778</v>
      </c>
      <c r="Y35">
        <v>0.85599999999999998</v>
      </c>
      <c r="Z35" s="2">
        <v>0.97899999999999998</v>
      </c>
      <c r="AA35" s="2">
        <v>0.114</v>
      </c>
      <c r="AB35" s="2">
        <v>0.63800000000000001</v>
      </c>
      <c r="AC35" s="2">
        <f>Z35</f>
        <v>0.97899999999999998</v>
      </c>
      <c r="AD35" s="2">
        <f>AA35*X35</f>
        <v>0.20269200000000001</v>
      </c>
      <c r="AE35" s="2">
        <f>AB35*Y35</f>
        <v>0.54612799999999995</v>
      </c>
      <c r="AF35" s="2">
        <f>AC35+AD35-AE35</f>
        <v>0.63556400000000002</v>
      </c>
      <c r="AG35" s="14">
        <f>AF35/2500*100</f>
        <v>2.542256E-2</v>
      </c>
    </row>
    <row r="36" spans="1:33" x14ac:dyDescent="0.25">
      <c r="A36" s="2">
        <v>32</v>
      </c>
      <c r="B36" s="2">
        <v>1.7969999999999999</v>
      </c>
      <c r="C36" s="2">
        <v>0.874</v>
      </c>
      <c r="D36" s="2">
        <v>0.97399999999999998</v>
      </c>
      <c r="E36" s="2">
        <v>2.69</v>
      </c>
      <c r="F36" s="2">
        <v>12.7</v>
      </c>
      <c r="G36" s="2">
        <f t="shared" ref="G36:G64" si="14">F36*B36</f>
        <v>22.821899999999999</v>
      </c>
      <c r="H36" s="2">
        <f t="shared" ref="H36:H64" si="15">E36*C36</f>
        <v>2.3510599999999999</v>
      </c>
      <c r="I36" s="2">
        <f t="shared" ref="I36:I64" si="16">G36-H36</f>
        <v>20.470839999999999</v>
      </c>
      <c r="J36" s="2">
        <f t="shared" ref="J36:J64" si="17">10/1000*0.5</f>
        <v>5.0000000000000001E-3</v>
      </c>
      <c r="K36" s="14">
        <f t="shared" ref="K36:K64" si="18">I36*J36</f>
        <v>0.10235419999999999</v>
      </c>
      <c r="L36" s="2"/>
      <c r="M36" s="2">
        <v>1.7969999999999999</v>
      </c>
      <c r="N36">
        <v>0.874</v>
      </c>
      <c r="O36" s="2">
        <v>0.97399999999999998</v>
      </c>
      <c r="P36" s="2">
        <v>22.9</v>
      </c>
      <c r="Q36" s="2">
        <v>4.68</v>
      </c>
      <c r="R36" s="2">
        <f t="shared" ref="R36:R64" si="19">P36*N36</f>
        <v>20.014599999999998</v>
      </c>
      <c r="S36" s="2">
        <f t="shared" ref="S36:S64" si="20">Q36*M36</f>
        <v>8.4099599999999999</v>
      </c>
      <c r="T36" s="2">
        <f t="shared" ref="T36:T64" si="21">R36-S36</f>
        <v>11.604639999999998</v>
      </c>
      <c r="U36" s="2">
        <f t="shared" ref="U36:U64" si="22">10/1000*0.5</f>
        <v>5.0000000000000001E-3</v>
      </c>
      <c r="V36" s="14">
        <f t="shared" ref="V36:V64" si="23">T36*U36</f>
        <v>5.802319999999999E-2</v>
      </c>
      <c r="W36" s="2"/>
      <c r="X36" s="2">
        <v>1.7969999999999999</v>
      </c>
      <c r="Y36">
        <v>0.874</v>
      </c>
      <c r="Z36" s="2">
        <v>0.97399999999999998</v>
      </c>
      <c r="AA36" s="2">
        <v>0.114</v>
      </c>
      <c r="AB36" s="2">
        <v>0.63800000000000001</v>
      </c>
      <c r="AC36" s="2">
        <f t="shared" ref="AC36:AC64" si="24">Z36</f>
        <v>0.97399999999999998</v>
      </c>
      <c r="AD36" s="2">
        <f t="shared" ref="AD36:AE64" si="25">AA36*X36</f>
        <v>0.20485800000000001</v>
      </c>
      <c r="AE36" s="2">
        <f t="shared" si="25"/>
        <v>0.557612</v>
      </c>
      <c r="AF36" s="2">
        <f t="shared" ref="AF36:AF64" si="26">AC36+AD36-AE36</f>
        <v>0.62124599999999996</v>
      </c>
      <c r="AG36" s="14">
        <f t="shared" ref="AG36:AG64" si="27">AF36/2500*100</f>
        <v>2.4849839999999998E-2</v>
      </c>
    </row>
    <row r="37" spans="1:33" x14ac:dyDescent="0.25">
      <c r="A37" s="2">
        <v>33</v>
      </c>
      <c r="B37" s="2">
        <v>0.998</v>
      </c>
      <c r="C37" s="2">
        <v>0.873</v>
      </c>
      <c r="D37" s="2">
        <v>0.45700000000000002</v>
      </c>
      <c r="E37" s="2">
        <v>2.69</v>
      </c>
      <c r="F37" s="2">
        <v>12.7</v>
      </c>
      <c r="G37" s="2">
        <f t="shared" si="14"/>
        <v>12.6746</v>
      </c>
      <c r="H37" s="2">
        <f t="shared" si="15"/>
        <v>2.3483700000000001</v>
      </c>
      <c r="I37" s="2">
        <f t="shared" si="16"/>
        <v>10.326229999999999</v>
      </c>
      <c r="J37" s="2">
        <f t="shared" si="17"/>
        <v>5.0000000000000001E-3</v>
      </c>
      <c r="K37" s="14">
        <f t="shared" si="18"/>
        <v>5.1631149999999994E-2</v>
      </c>
      <c r="L37" s="2"/>
      <c r="M37" s="2">
        <v>0.998</v>
      </c>
      <c r="N37">
        <v>0.873</v>
      </c>
      <c r="O37" s="2">
        <v>0.45700000000000002</v>
      </c>
      <c r="P37" s="2">
        <v>22.9</v>
      </c>
      <c r="Q37" s="2">
        <v>4.68</v>
      </c>
      <c r="R37" s="2">
        <f t="shared" si="19"/>
        <v>19.991699999999998</v>
      </c>
      <c r="S37" s="2">
        <f t="shared" si="20"/>
        <v>4.6706399999999997</v>
      </c>
      <c r="T37" s="2">
        <f t="shared" si="21"/>
        <v>15.321059999999999</v>
      </c>
      <c r="U37" s="2">
        <f t="shared" si="22"/>
        <v>5.0000000000000001E-3</v>
      </c>
      <c r="V37" s="14">
        <f t="shared" si="23"/>
        <v>7.6605300000000001E-2</v>
      </c>
      <c r="W37" s="2"/>
      <c r="X37" s="2">
        <v>0.998</v>
      </c>
      <c r="Y37">
        <v>0.873</v>
      </c>
      <c r="Z37" s="2">
        <v>0.45700000000000002</v>
      </c>
      <c r="AA37" s="2">
        <v>0.114</v>
      </c>
      <c r="AB37" s="2">
        <v>0.63800000000000001</v>
      </c>
      <c r="AC37" s="2">
        <f t="shared" si="24"/>
        <v>0.45700000000000002</v>
      </c>
      <c r="AD37" s="2">
        <f t="shared" si="25"/>
        <v>0.113772</v>
      </c>
      <c r="AE37" s="2">
        <f t="shared" si="25"/>
        <v>0.55697399999999997</v>
      </c>
      <c r="AF37" s="2">
        <f t="shared" si="26"/>
        <v>1.3798000000000088E-2</v>
      </c>
      <c r="AG37" s="14">
        <f t="shared" si="27"/>
        <v>5.5192000000000348E-4</v>
      </c>
    </row>
    <row r="38" spans="1:33" x14ac:dyDescent="0.25">
      <c r="A38" s="2">
        <v>34</v>
      </c>
      <c r="B38" s="2">
        <v>1.978</v>
      </c>
      <c r="C38" s="2">
        <v>0.95599999999999996</v>
      </c>
      <c r="D38" s="2">
        <v>0.77900000000000003</v>
      </c>
      <c r="E38" s="2">
        <v>2.69</v>
      </c>
      <c r="F38" s="2">
        <v>12.7</v>
      </c>
      <c r="G38" s="2">
        <f t="shared" si="14"/>
        <v>25.1206</v>
      </c>
      <c r="H38" s="2">
        <f t="shared" si="15"/>
        <v>2.5716399999999999</v>
      </c>
      <c r="I38" s="2">
        <f t="shared" si="16"/>
        <v>22.548960000000001</v>
      </c>
      <c r="J38" s="2">
        <f t="shared" si="17"/>
        <v>5.0000000000000001E-3</v>
      </c>
      <c r="K38" s="14">
        <f t="shared" si="18"/>
        <v>0.11274480000000001</v>
      </c>
      <c r="L38" s="2"/>
      <c r="M38" s="2">
        <v>1.978</v>
      </c>
      <c r="N38">
        <v>0.95599999999999996</v>
      </c>
      <c r="O38" s="2">
        <v>0.77900000000000003</v>
      </c>
      <c r="P38" s="2">
        <v>22.9</v>
      </c>
      <c r="Q38" s="2">
        <v>4.68</v>
      </c>
      <c r="R38" s="2">
        <f t="shared" si="19"/>
        <v>21.892399999999999</v>
      </c>
      <c r="S38" s="2">
        <f t="shared" si="20"/>
        <v>9.2570399999999999</v>
      </c>
      <c r="T38" s="2">
        <f t="shared" si="21"/>
        <v>12.635359999999999</v>
      </c>
      <c r="U38" s="2">
        <f t="shared" si="22"/>
        <v>5.0000000000000001E-3</v>
      </c>
      <c r="V38" s="14">
        <f t="shared" si="23"/>
        <v>6.3176799999999991E-2</v>
      </c>
      <c r="W38" s="2"/>
      <c r="X38" s="2">
        <v>1.978</v>
      </c>
      <c r="Y38">
        <v>0.95599999999999996</v>
      </c>
      <c r="Z38" s="2">
        <v>0.77900000000000003</v>
      </c>
      <c r="AA38" s="2">
        <v>0.114</v>
      </c>
      <c r="AB38" s="2">
        <v>0.63800000000000001</v>
      </c>
      <c r="AC38" s="2">
        <f t="shared" si="24"/>
        <v>0.77900000000000003</v>
      </c>
      <c r="AD38" s="2">
        <f t="shared" si="25"/>
        <v>0.225492</v>
      </c>
      <c r="AE38" s="2">
        <f t="shared" si="25"/>
        <v>0.60992800000000003</v>
      </c>
      <c r="AF38" s="2">
        <f t="shared" si="26"/>
        <v>0.39456399999999991</v>
      </c>
      <c r="AG38" s="14">
        <f t="shared" si="27"/>
        <v>1.5782559999999998E-2</v>
      </c>
    </row>
    <row r="39" spans="1:33" x14ac:dyDescent="0.25">
      <c r="A39" s="2">
        <v>35</v>
      </c>
      <c r="B39" s="2">
        <v>1.9970000000000001</v>
      </c>
      <c r="C39" s="2">
        <v>0.97399999999999998</v>
      </c>
      <c r="D39" s="2">
        <v>0.77400000000000002</v>
      </c>
      <c r="E39" s="2">
        <v>2.69</v>
      </c>
      <c r="F39" s="2">
        <v>12.7</v>
      </c>
      <c r="G39" s="2">
        <f t="shared" si="14"/>
        <v>25.361899999999999</v>
      </c>
      <c r="H39" s="2">
        <f t="shared" si="15"/>
        <v>2.6200600000000001</v>
      </c>
      <c r="I39" s="2">
        <f t="shared" si="16"/>
        <v>22.74184</v>
      </c>
      <c r="J39" s="2">
        <f t="shared" si="17"/>
        <v>5.0000000000000001E-3</v>
      </c>
      <c r="K39" s="14">
        <f t="shared" si="18"/>
        <v>0.1137092</v>
      </c>
      <c r="L39" s="2"/>
      <c r="M39" s="2">
        <v>1.9970000000000001</v>
      </c>
      <c r="N39">
        <v>0.97399999999999998</v>
      </c>
      <c r="O39" s="2">
        <v>0.77400000000000002</v>
      </c>
      <c r="P39" s="2">
        <v>22.9</v>
      </c>
      <c r="Q39" s="2">
        <v>4.68</v>
      </c>
      <c r="R39" s="2">
        <f t="shared" si="19"/>
        <v>22.304599999999997</v>
      </c>
      <c r="S39" s="2">
        <f t="shared" si="20"/>
        <v>9.3459599999999998</v>
      </c>
      <c r="T39" s="2">
        <f t="shared" si="21"/>
        <v>12.958639999999997</v>
      </c>
      <c r="U39" s="2">
        <f t="shared" si="22"/>
        <v>5.0000000000000001E-3</v>
      </c>
      <c r="V39" s="14">
        <f t="shared" si="23"/>
        <v>6.4793199999999981E-2</v>
      </c>
      <c r="W39" s="2"/>
      <c r="X39" s="2">
        <v>1.9970000000000001</v>
      </c>
      <c r="Y39">
        <v>0.97399999999999998</v>
      </c>
      <c r="Z39" s="2">
        <v>0.77400000000000002</v>
      </c>
      <c r="AA39" s="2">
        <v>0.114</v>
      </c>
      <c r="AB39" s="2">
        <v>0.63800000000000001</v>
      </c>
      <c r="AC39" s="2">
        <f t="shared" si="24"/>
        <v>0.77400000000000002</v>
      </c>
      <c r="AD39" s="2">
        <f t="shared" si="25"/>
        <v>0.22765800000000003</v>
      </c>
      <c r="AE39" s="2">
        <f t="shared" si="25"/>
        <v>0.62141199999999996</v>
      </c>
      <c r="AF39" s="2">
        <f t="shared" si="26"/>
        <v>0.38024599999999997</v>
      </c>
      <c r="AG39" s="14">
        <f t="shared" si="27"/>
        <v>1.5209839999999999E-2</v>
      </c>
    </row>
    <row r="40" spans="1:33" x14ac:dyDescent="0.25">
      <c r="A40" s="2">
        <v>36</v>
      </c>
      <c r="B40" s="2">
        <v>1.998</v>
      </c>
      <c r="C40" s="2">
        <v>0.97299999999999998</v>
      </c>
      <c r="D40" s="2">
        <v>0.85699999999999998</v>
      </c>
      <c r="E40" s="2">
        <v>2.69</v>
      </c>
      <c r="F40" s="2">
        <v>12.7</v>
      </c>
      <c r="G40" s="2">
        <f t="shared" si="14"/>
        <v>25.374599999999997</v>
      </c>
      <c r="H40" s="2">
        <f t="shared" si="15"/>
        <v>2.6173699999999998</v>
      </c>
      <c r="I40" s="2">
        <f t="shared" si="16"/>
        <v>22.757229999999996</v>
      </c>
      <c r="J40" s="2">
        <f t="shared" si="17"/>
        <v>5.0000000000000001E-3</v>
      </c>
      <c r="K40" s="14">
        <f t="shared" si="18"/>
        <v>0.11378614999999999</v>
      </c>
      <c r="L40" s="2"/>
      <c r="M40" s="2">
        <v>1.998</v>
      </c>
      <c r="N40">
        <v>0.97299999999999998</v>
      </c>
      <c r="O40" s="2">
        <v>0.85699999999999998</v>
      </c>
      <c r="P40" s="2">
        <v>22.9</v>
      </c>
      <c r="Q40" s="2">
        <v>4.68</v>
      </c>
      <c r="R40" s="2">
        <f t="shared" si="19"/>
        <v>22.281699999999997</v>
      </c>
      <c r="S40" s="2">
        <f t="shared" si="20"/>
        <v>9.3506400000000003</v>
      </c>
      <c r="T40" s="2">
        <f t="shared" si="21"/>
        <v>12.931059999999997</v>
      </c>
      <c r="U40" s="2">
        <f t="shared" si="22"/>
        <v>5.0000000000000001E-3</v>
      </c>
      <c r="V40" s="14">
        <f t="shared" si="23"/>
        <v>6.4655299999999985E-2</v>
      </c>
      <c r="W40" s="2"/>
      <c r="X40" s="2">
        <v>1.998</v>
      </c>
      <c r="Y40">
        <v>0.97299999999999998</v>
      </c>
      <c r="Z40" s="2">
        <v>0.85699999999999998</v>
      </c>
      <c r="AA40" s="2">
        <v>0.114</v>
      </c>
      <c r="AB40" s="2">
        <v>0.63800000000000001</v>
      </c>
      <c r="AC40" s="2">
        <f t="shared" si="24"/>
        <v>0.85699999999999998</v>
      </c>
      <c r="AD40" s="2">
        <f t="shared" si="25"/>
        <v>0.227772</v>
      </c>
      <c r="AE40" s="2">
        <f t="shared" si="25"/>
        <v>0.62077400000000005</v>
      </c>
      <c r="AF40" s="2">
        <f t="shared" si="26"/>
        <v>0.46399800000000002</v>
      </c>
      <c r="AG40" s="14">
        <f t="shared" si="27"/>
        <v>1.8559920000000001E-2</v>
      </c>
    </row>
    <row r="41" spans="1:33" x14ac:dyDescent="0.25">
      <c r="A41" s="2">
        <v>37</v>
      </c>
      <c r="B41" s="2">
        <v>0</v>
      </c>
      <c r="C41" s="2">
        <v>0</v>
      </c>
      <c r="D41" s="2">
        <v>0</v>
      </c>
      <c r="E41" s="2">
        <v>2.69</v>
      </c>
      <c r="F41" s="2">
        <v>12.7</v>
      </c>
      <c r="G41" s="2">
        <f t="shared" si="14"/>
        <v>0</v>
      </c>
      <c r="H41" s="2">
        <f t="shared" si="15"/>
        <v>0</v>
      </c>
      <c r="I41" s="2">
        <f t="shared" si="16"/>
        <v>0</v>
      </c>
      <c r="J41" s="2">
        <f t="shared" si="17"/>
        <v>5.0000000000000001E-3</v>
      </c>
      <c r="K41" s="14">
        <f t="shared" si="18"/>
        <v>0</v>
      </c>
      <c r="L41" s="2"/>
      <c r="M41" s="2">
        <v>0</v>
      </c>
      <c r="N41">
        <v>0</v>
      </c>
      <c r="O41" s="2">
        <v>0</v>
      </c>
      <c r="P41" s="2">
        <v>22.9</v>
      </c>
      <c r="Q41" s="2">
        <v>4.68</v>
      </c>
      <c r="R41" s="2">
        <f t="shared" si="19"/>
        <v>0</v>
      </c>
      <c r="S41" s="2">
        <f t="shared" si="20"/>
        <v>0</v>
      </c>
      <c r="T41" s="2">
        <f t="shared" si="21"/>
        <v>0</v>
      </c>
      <c r="U41" s="2">
        <f t="shared" si="22"/>
        <v>5.0000000000000001E-3</v>
      </c>
      <c r="V41" s="14">
        <f t="shared" si="23"/>
        <v>0</v>
      </c>
      <c r="W41" s="2"/>
      <c r="X41" s="2">
        <v>0</v>
      </c>
      <c r="Y41">
        <v>0</v>
      </c>
      <c r="Z41" s="2">
        <v>0</v>
      </c>
      <c r="AA41" s="2">
        <v>0.114</v>
      </c>
      <c r="AB41" s="2">
        <v>0.63800000000000001</v>
      </c>
      <c r="AC41" s="2">
        <f t="shared" si="24"/>
        <v>0</v>
      </c>
      <c r="AD41" s="2">
        <f t="shared" si="25"/>
        <v>0</v>
      </c>
      <c r="AE41" s="2">
        <f t="shared" si="25"/>
        <v>0</v>
      </c>
      <c r="AF41" s="2">
        <f t="shared" si="26"/>
        <v>0</v>
      </c>
      <c r="AG41" s="14">
        <f t="shared" si="27"/>
        <v>0</v>
      </c>
    </row>
    <row r="42" spans="1:33" x14ac:dyDescent="0.25">
      <c r="A42" s="2">
        <v>38</v>
      </c>
      <c r="B42" s="2">
        <v>0</v>
      </c>
      <c r="C42" s="2">
        <v>0</v>
      </c>
      <c r="D42" s="2">
        <v>0</v>
      </c>
      <c r="E42" s="2">
        <v>2.69</v>
      </c>
      <c r="F42" s="2">
        <v>12.7</v>
      </c>
      <c r="G42" s="2">
        <f t="shared" si="14"/>
        <v>0</v>
      </c>
      <c r="H42" s="2">
        <f t="shared" si="15"/>
        <v>0</v>
      </c>
      <c r="I42" s="2">
        <f t="shared" si="16"/>
        <v>0</v>
      </c>
      <c r="J42" s="2">
        <f t="shared" si="17"/>
        <v>5.0000000000000001E-3</v>
      </c>
      <c r="K42" s="14">
        <f t="shared" si="18"/>
        <v>0</v>
      </c>
      <c r="L42" s="2"/>
      <c r="M42" s="2">
        <v>0</v>
      </c>
      <c r="N42">
        <v>0</v>
      </c>
      <c r="O42" s="2">
        <v>0</v>
      </c>
      <c r="P42" s="2">
        <v>22.9</v>
      </c>
      <c r="Q42" s="2">
        <v>4.68</v>
      </c>
      <c r="R42" s="2">
        <f t="shared" si="19"/>
        <v>0</v>
      </c>
      <c r="S42" s="2">
        <f t="shared" si="20"/>
        <v>0</v>
      </c>
      <c r="T42" s="2">
        <f t="shared" si="21"/>
        <v>0</v>
      </c>
      <c r="U42" s="2">
        <f t="shared" si="22"/>
        <v>5.0000000000000001E-3</v>
      </c>
      <c r="V42" s="14">
        <f t="shared" si="23"/>
        <v>0</v>
      </c>
      <c r="W42" s="2"/>
      <c r="X42" s="2">
        <v>0</v>
      </c>
      <c r="Y42">
        <v>0</v>
      </c>
      <c r="Z42" s="2">
        <v>0</v>
      </c>
      <c r="AA42" s="2">
        <v>0.114</v>
      </c>
      <c r="AB42" s="2">
        <v>0.63800000000000001</v>
      </c>
      <c r="AC42" s="2">
        <f t="shared" si="24"/>
        <v>0</v>
      </c>
      <c r="AD42" s="2">
        <f t="shared" si="25"/>
        <v>0</v>
      </c>
      <c r="AE42" s="2">
        <f t="shared" si="25"/>
        <v>0</v>
      </c>
      <c r="AF42" s="2">
        <f t="shared" si="26"/>
        <v>0</v>
      </c>
      <c r="AG42" s="14">
        <f t="shared" si="27"/>
        <v>0</v>
      </c>
    </row>
    <row r="43" spans="1:33" x14ac:dyDescent="0.25">
      <c r="A43" s="2">
        <v>39</v>
      </c>
      <c r="B43" s="2">
        <v>0</v>
      </c>
      <c r="C43" s="2">
        <v>0</v>
      </c>
      <c r="D43" s="2">
        <v>0</v>
      </c>
      <c r="E43" s="2">
        <v>2.69</v>
      </c>
      <c r="F43" s="2">
        <v>12.7</v>
      </c>
      <c r="G43" s="2">
        <f t="shared" si="14"/>
        <v>0</v>
      </c>
      <c r="H43" s="2">
        <f t="shared" si="15"/>
        <v>0</v>
      </c>
      <c r="I43" s="2">
        <f t="shared" si="16"/>
        <v>0</v>
      </c>
      <c r="J43" s="2">
        <f t="shared" si="17"/>
        <v>5.0000000000000001E-3</v>
      </c>
      <c r="K43" s="14">
        <f t="shared" si="18"/>
        <v>0</v>
      </c>
      <c r="L43" s="2"/>
      <c r="M43" s="2">
        <v>0</v>
      </c>
      <c r="N43">
        <v>0</v>
      </c>
      <c r="O43" s="2">
        <v>0</v>
      </c>
      <c r="P43" s="2">
        <v>22.9</v>
      </c>
      <c r="Q43" s="2">
        <v>4.68</v>
      </c>
      <c r="R43" s="2">
        <f t="shared" si="19"/>
        <v>0</v>
      </c>
      <c r="S43" s="2">
        <f t="shared" si="20"/>
        <v>0</v>
      </c>
      <c r="T43" s="2">
        <f t="shared" si="21"/>
        <v>0</v>
      </c>
      <c r="U43" s="2">
        <f t="shared" si="22"/>
        <v>5.0000000000000001E-3</v>
      </c>
      <c r="V43" s="14">
        <f t="shared" si="23"/>
        <v>0</v>
      </c>
      <c r="W43" s="2"/>
      <c r="X43" s="2">
        <v>0</v>
      </c>
      <c r="Y43">
        <v>0</v>
      </c>
      <c r="Z43" s="2">
        <v>0</v>
      </c>
      <c r="AA43" s="2">
        <v>0.114</v>
      </c>
      <c r="AB43" s="2">
        <v>0.63800000000000001</v>
      </c>
      <c r="AC43" s="2">
        <f t="shared" si="24"/>
        <v>0</v>
      </c>
      <c r="AD43" s="2">
        <f t="shared" si="25"/>
        <v>0</v>
      </c>
      <c r="AE43" s="2">
        <f t="shared" si="25"/>
        <v>0</v>
      </c>
      <c r="AF43" s="2">
        <f t="shared" si="26"/>
        <v>0</v>
      </c>
      <c r="AG43" s="14">
        <f t="shared" si="27"/>
        <v>0</v>
      </c>
    </row>
    <row r="44" spans="1:33" x14ac:dyDescent="0.25">
      <c r="A44" s="2">
        <v>40</v>
      </c>
      <c r="B44" s="2">
        <v>0</v>
      </c>
      <c r="C44" s="2">
        <v>0</v>
      </c>
      <c r="D44" s="2">
        <v>0</v>
      </c>
      <c r="E44" s="2">
        <v>2.69</v>
      </c>
      <c r="F44" s="2">
        <v>12.7</v>
      </c>
      <c r="G44" s="2">
        <f t="shared" si="14"/>
        <v>0</v>
      </c>
      <c r="H44" s="2">
        <f t="shared" si="15"/>
        <v>0</v>
      </c>
      <c r="I44" s="2">
        <f t="shared" si="16"/>
        <v>0</v>
      </c>
      <c r="J44" s="2">
        <f t="shared" si="17"/>
        <v>5.0000000000000001E-3</v>
      </c>
      <c r="K44" s="14">
        <f t="shared" si="18"/>
        <v>0</v>
      </c>
      <c r="L44" s="2"/>
      <c r="M44" s="2">
        <v>0</v>
      </c>
      <c r="N44">
        <v>0</v>
      </c>
      <c r="O44" s="2">
        <v>0</v>
      </c>
      <c r="P44" s="2">
        <v>22.9</v>
      </c>
      <c r="Q44" s="2">
        <v>4.68</v>
      </c>
      <c r="R44" s="2">
        <f t="shared" si="19"/>
        <v>0</v>
      </c>
      <c r="S44" s="2">
        <f t="shared" si="20"/>
        <v>0</v>
      </c>
      <c r="T44" s="2">
        <f t="shared" si="21"/>
        <v>0</v>
      </c>
      <c r="U44" s="2">
        <f t="shared" si="22"/>
        <v>5.0000000000000001E-3</v>
      </c>
      <c r="V44" s="14">
        <f t="shared" si="23"/>
        <v>0</v>
      </c>
      <c r="W44" s="2"/>
      <c r="X44" s="2">
        <v>0</v>
      </c>
      <c r="Y44">
        <v>0</v>
      </c>
      <c r="Z44" s="2">
        <v>0</v>
      </c>
      <c r="AA44" s="2">
        <v>0.114</v>
      </c>
      <c r="AB44" s="2">
        <v>0.63800000000000001</v>
      </c>
      <c r="AC44" s="2">
        <f t="shared" si="24"/>
        <v>0</v>
      </c>
      <c r="AD44" s="2">
        <f t="shared" si="25"/>
        <v>0</v>
      </c>
      <c r="AE44" s="2">
        <f t="shared" si="25"/>
        <v>0</v>
      </c>
      <c r="AF44" s="2">
        <f t="shared" si="26"/>
        <v>0</v>
      </c>
      <c r="AG44" s="14">
        <f t="shared" si="27"/>
        <v>0</v>
      </c>
    </row>
    <row r="45" spans="1:33" x14ac:dyDescent="0.25">
      <c r="A45" s="2">
        <v>41</v>
      </c>
      <c r="B45" s="2">
        <v>0</v>
      </c>
      <c r="C45" s="2">
        <v>0</v>
      </c>
      <c r="D45" s="2">
        <v>0</v>
      </c>
      <c r="E45" s="2">
        <v>2.69</v>
      </c>
      <c r="F45" s="2">
        <v>12.7</v>
      </c>
      <c r="G45" s="2">
        <f t="shared" si="14"/>
        <v>0</v>
      </c>
      <c r="H45" s="2">
        <f t="shared" si="15"/>
        <v>0</v>
      </c>
      <c r="I45" s="2">
        <f t="shared" si="16"/>
        <v>0</v>
      </c>
      <c r="J45" s="2">
        <f t="shared" si="17"/>
        <v>5.0000000000000001E-3</v>
      </c>
      <c r="K45" s="14">
        <f t="shared" si="18"/>
        <v>0</v>
      </c>
      <c r="L45" s="2"/>
      <c r="M45" s="2">
        <v>0</v>
      </c>
      <c r="N45">
        <v>0</v>
      </c>
      <c r="O45" s="2">
        <v>0</v>
      </c>
      <c r="P45" s="2">
        <v>22.9</v>
      </c>
      <c r="Q45" s="2">
        <v>4.68</v>
      </c>
      <c r="R45" s="2">
        <f t="shared" si="19"/>
        <v>0</v>
      </c>
      <c r="S45" s="2">
        <f t="shared" si="20"/>
        <v>0</v>
      </c>
      <c r="T45" s="2">
        <f t="shared" si="21"/>
        <v>0</v>
      </c>
      <c r="U45" s="2">
        <f t="shared" si="22"/>
        <v>5.0000000000000001E-3</v>
      </c>
      <c r="V45" s="14">
        <f t="shared" si="23"/>
        <v>0</v>
      </c>
      <c r="W45" s="2"/>
      <c r="X45" s="2">
        <v>0</v>
      </c>
      <c r="Y45">
        <v>0</v>
      </c>
      <c r="Z45" s="2">
        <v>0</v>
      </c>
      <c r="AA45" s="2">
        <v>0.114</v>
      </c>
      <c r="AB45" s="2">
        <v>0.63800000000000001</v>
      </c>
      <c r="AC45" s="2">
        <f t="shared" si="24"/>
        <v>0</v>
      </c>
      <c r="AD45" s="2">
        <f t="shared" si="25"/>
        <v>0</v>
      </c>
      <c r="AE45" s="2">
        <f t="shared" si="25"/>
        <v>0</v>
      </c>
      <c r="AF45" s="2">
        <f t="shared" si="26"/>
        <v>0</v>
      </c>
      <c r="AG45" s="14">
        <f t="shared" si="27"/>
        <v>0</v>
      </c>
    </row>
    <row r="46" spans="1:33" x14ac:dyDescent="0.25">
      <c r="A46" s="2">
        <v>42</v>
      </c>
      <c r="B46" s="2">
        <v>0</v>
      </c>
      <c r="C46" s="2">
        <v>0</v>
      </c>
      <c r="D46" s="2">
        <v>0</v>
      </c>
      <c r="E46" s="2">
        <v>2.69</v>
      </c>
      <c r="F46" s="2">
        <v>12.7</v>
      </c>
      <c r="G46" s="2">
        <f t="shared" si="14"/>
        <v>0</v>
      </c>
      <c r="H46" s="2">
        <f t="shared" si="15"/>
        <v>0</v>
      </c>
      <c r="I46" s="2">
        <f t="shared" si="16"/>
        <v>0</v>
      </c>
      <c r="J46" s="2">
        <f t="shared" si="17"/>
        <v>5.0000000000000001E-3</v>
      </c>
      <c r="K46" s="14">
        <f t="shared" si="18"/>
        <v>0</v>
      </c>
      <c r="L46" s="2"/>
      <c r="M46" s="2">
        <v>0</v>
      </c>
      <c r="N46">
        <v>0</v>
      </c>
      <c r="O46" s="2">
        <v>0</v>
      </c>
      <c r="P46" s="2">
        <v>22.9</v>
      </c>
      <c r="Q46" s="2">
        <v>4.68</v>
      </c>
      <c r="R46" s="2">
        <f t="shared" si="19"/>
        <v>0</v>
      </c>
      <c r="S46" s="2">
        <f t="shared" si="20"/>
        <v>0</v>
      </c>
      <c r="T46" s="2">
        <f t="shared" si="21"/>
        <v>0</v>
      </c>
      <c r="U46" s="2">
        <f t="shared" si="22"/>
        <v>5.0000000000000001E-3</v>
      </c>
      <c r="V46" s="14">
        <f t="shared" si="23"/>
        <v>0</v>
      </c>
      <c r="W46" s="2"/>
      <c r="X46" s="2">
        <v>0</v>
      </c>
      <c r="Y46">
        <v>0</v>
      </c>
      <c r="Z46" s="2">
        <v>0</v>
      </c>
      <c r="AA46" s="2">
        <v>0.114</v>
      </c>
      <c r="AB46" s="2">
        <v>0.63800000000000001</v>
      </c>
      <c r="AC46" s="2">
        <f t="shared" si="24"/>
        <v>0</v>
      </c>
      <c r="AD46" s="2">
        <f t="shared" si="25"/>
        <v>0</v>
      </c>
      <c r="AE46" s="2">
        <f t="shared" si="25"/>
        <v>0</v>
      </c>
      <c r="AF46" s="2">
        <f t="shared" si="26"/>
        <v>0</v>
      </c>
      <c r="AG46" s="14">
        <f t="shared" si="27"/>
        <v>0</v>
      </c>
    </row>
    <row r="47" spans="1:33" x14ac:dyDescent="0.25">
      <c r="A47" s="2">
        <v>43</v>
      </c>
      <c r="B47" s="2">
        <v>0</v>
      </c>
      <c r="C47" s="2">
        <v>0</v>
      </c>
      <c r="D47" s="2">
        <v>0</v>
      </c>
      <c r="E47" s="2">
        <v>2.69</v>
      </c>
      <c r="F47" s="2">
        <v>12.7</v>
      </c>
      <c r="G47" s="2">
        <f t="shared" si="14"/>
        <v>0</v>
      </c>
      <c r="H47" s="2">
        <f t="shared" si="15"/>
        <v>0</v>
      </c>
      <c r="I47" s="2">
        <f t="shared" si="16"/>
        <v>0</v>
      </c>
      <c r="J47" s="2">
        <f t="shared" si="17"/>
        <v>5.0000000000000001E-3</v>
      </c>
      <c r="K47" s="14">
        <f t="shared" si="18"/>
        <v>0</v>
      </c>
      <c r="L47" s="2"/>
      <c r="M47" s="2">
        <v>0</v>
      </c>
      <c r="N47">
        <v>0</v>
      </c>
      <c r="O47" s="2">
        <v>0</v>
      </c>
      <c r="P47" s="2">
        <v>22.9</v>
      </c>
      <c r="Q47" s="2">
        <v>4.68</v>
      </c>
      <c r="R47" s="2">
        <f t="shared" si="19"/>
        <v>0</v>
      </c>
      <c r="S47" s="2">
        <f t="shared" si="20"/>
        <v>0</v>
      </c>
      <c r="T47" s="2">
        <f t="shared" si="21"/>
        <v>0</v>
      </c>
      <c r="U47" s="2">
        <f t="shared" si="22"/>
        <v>5.0000000000000001E-3</v>
      </c>
      <c r="V47" s="14">
        <f t="shared" si="23"/>
        <v>0</v>
      </c>
      <c r="W47" s="2"/>
      <c r="X47" s="2">
        <v>0</v>
      </c>
      <c r="Y47">
        <v>0</v>
      </c>
      <c r="Z47" s="2">
        <v>0</v>
      </c>
      <c r="AA47" s="2">
        <v>0.114</v>
      </c>
      <c r="AB47" s="2">
        <v>0.63800000000000001</v>
      </c>
      <c r="AC47" s="2">
        <f t="shared" si="24"/>
        <v>0</v>
      </c>
      <c r="AD47" s="2">
        <f t="shared" si="25"/>
        <v>0</v>
      </c>
      <c r="AE47" s="2">
        <f t="shared" si="25"/>
        <v>0</v>
      </c>
      <c r="AF47" s="2">
        <f t="shared" si="26"/>
        <v>0</v>
      </c>
      <c r="AG47" s="14">
        <f t="shared" si="27"/>
        <v>0</v>
      </c>
    </row>
    <row r="48" spans="1:33" x14ac:dyDescent="0.25">
      <c r="A48" s="2">
        <v>44</v>
      </c>
      <c r="B48" s="2">
        <v>0</v>
      </c>
      <c r="C48" s="2">
        <v>0</v>
      </c>
      <c r="D48" s="2">
        <v>0</v>
      </c>
      <c r="E48" s="2">
        <v>2.69</v>
      </c>
      <c r="F48" s="2">
        <v>12.7</v>
      </c>
      <c r="G48" s="2">
        <f t="shared" si="14"/>
        <v>0</v>
      </c>
      <c r="H48" s="2">
        <f t="shared" si="15"/>
        <v>0</v>
      </c>
      <c r="I48" s="2">
        <f t="shared" si="16"/>
        <v>0</v>
      </c>
      <c r="J48" s="2">
        <f t="shared" si="17"/>
        <v>5.0000000000000001E-3</v>
      </c>
      <c r="K48" s="14">
        <f t="shared" si="18"/>
        <v>0</v>
      </c>
      <c r="L48" s="2"/>
      <c r="M48" s="2">
        <v>0</v>
      </c>
      <c r="N48">
        <v>0</v>
      </c>
      <c r="O48" s="2">
        <v>0</v>
      </c>
      <c r="P48" s="2">
        <v>22.9</v>
      </c>
      <c r="Q48" s="2">
        <v>4.68</v>
      </c>
      <c r="R48" s="2">
        <f t="shared" si="19"/>
        <v>0</v>
      </c>
      <c r="S48" s="2">
        <f t="shared" si="20"/>
        <v>0</v>
      </c>
      <c r="T48" s="2">
        <f t="shared" si="21"/>
        <v>0</v>
      </c>
      <c r="U48" s="2">
        <f t="shared" si="22"/>
        <v>5.0000000000000001E-3</v>
      </c>
      <c r="V48" s="14">
        <f t="shared" si="23"/>
        <v>0</v>
      </c>
      <c r="W48" s="2"/>
      <c r="X48" s="2">
        <v>0</v>
      </c>
      <c r="Y48">
        <v>0</v>
      </c>
      <c r="Z48" s="2">
        <v>0</v>
      </c>
      <c r="AA48" s="2">
        <v>0.114</v>
      </c>
      <c r="AB48" s="2">
        <v>0.63800000000000001</v>
      </c>
      <c r="AC48" s="2">
        <f t="shared" si="24"/>
        <v>0</v>
      </c>
      <c r="AD48" s="2">
        <f t="shared" si="25"/>
        <v>0</v>
      </c>
      <c r="AE48" s="2">
        <f t="shared" si="25"/>
        <v>0</v>
      </c>
      <c r="AF48" s="2">
        <f t="shared" si="26"/>
        <v>0</v>
      </c>
      <c r="AG48" s="14">
        <f t="shared" si="27"/>
        <v>0</v>
      </c>
    </row>
    <row r="49" spans="1:33" x14ac:dyDescent="0.25">
      <c r="A49" s="2">
        <v>45</v>
      </c>
      <c r="B49" s="2">
        <v>0</v>
      </c>
      <c r="C49" s="2">
        <v>0</v>
      </c>
      <c r="D49" s="2">
        <v>0</v>
      </c>
      <c r="E49" s="2">
        <v>2.69</v>
      </c>
      <c r="F49" s="2">
        <v>12.7</v>
      </c>
      <c r="G49" s="2">
        <f t="shared" si="14"/>
        <v>0</v>
      </c>
      <c r="H49" s="2">
        <f t="shared" si="15"/>
        <v>0</v>
      </c>
      <c r="I49" s="2">
        <f t="shared" si="16"/>
        <v>0</v>
      </c>
      <c r="J49" s="2">
        <f t="shared" si="17"/>
        <v>5.0000000000000001E-3</v>
      </c>
      <c r="K49" s="14">
        <f t="shared" si="18"/>
        <v>0</v>
      </c>
      <c r="L49" s="2"/>
      <c r="M49" s="2">
        <v>0</v>
      </c>
      <c r="N49">
        <v>0</v>
      </c>
      <c r="O49" s="2">
        <v>0</v>
      </c>
      <c r="P49" s="2">
        <v>22.9</v>
      </c>
      <c r="Q49" s="2">
        <v>4.68</v>
      </c>
      <c r="R49" s="2">
        <f t="shared" si="19"/>
        <v>0</v>
      </c>
      <c r="S49" s="2">
        <f t="shared" si="20"/>
        <v>0</v>
      </c>
      <c r="T49" s="2">
        <f t="shared" si="21"/>
        <v>0</v>
      </c>
      <c r="U49" s="2">
        <f t="shared" si="22"/>
        <v>5.0000000000000001E-3</v>
      </c>
      <c r="V49" s="14">
        <f t="shared" si="23"/>
        <v>0</v>
      </c>
      <c r="W49" s="2"/>
      <c r="X49" s="2">
        <v>0</v>
      </c>
      <c r="Y49">
        <v>0</v>
      </c>
      <c r="Z49" s="2">
        <v>0</v>
      </c>
      <c r="AA49" s="2">
        <v>0.114</v>
      </c>
      <c r="AB49" s="2">
        <v>0.63800000000000001</v>
      </c>
      <c r="AC49" s="2">
        <f t="shared" si="24"/>
        <v>0</v>
      </c>
      <c r="AD49" s="2">
        <f t="shared" si="25"/>
        <v>0</v>
      </c>
      <c r="AE49" s="2">
        <f t="shared" si="25"/>
        <v>0</v>
      </c>
      <c r="AF49" s="2">
        <f t="shared" si="26"/>
        <v>0</v>
      </c>
      <c r="AG49" s="14">
        <f t="shared" si="27"/>
        <v>0</v>
      </c>
    </row>
    <row r="50" spans="1:33" x14ac:dyDescent="0.25">
      <c r="A50" s="2">
        <v>46</v>
      </c>
      <c r="B50" s="2">
        <v>0</v>
      </c>
      <c r="C50" s="2">
        <v>0</v>
      </c>
      <c r="D50" s="2">
        <v>0</v>
      </c>
      <c r="E50" s="2">
        <v>2.69</v>
      </c>
      <c r="F50" s="2">
        <v>12.7</v>
      </c>
      <c r="G50" s="2">
        <f t="shared" si="14"/>
        <v>0</v>
      </c>
      <c r="H50" s="2">
        <f t="shared" si="15"/>
        <v>0</v>
      </c>
      <c r="I50" s="2">
        <f t="shared" si="16"/>
        <v>0</v>
      </c>
      <c r="J50" s="2">
        <f t="shared" si="17"/>
        <v>5.0000000000000001E-3</v>
      </c>
      <c r="K50" s="14">
        <f t="shared" si="18"/>
        <v>0</v>
      </c>
      <c r="L50" s="2"/>
      <c r="M50" s="2">
        <v>0</v>
      </c>
      <c r="N50">
        <v>0</v>
      </c>
      <c r="O50" s="2">
        <v>0</v>
      </c>
      <c r="P50" s="2">
        <v>22.9</v>
      </c>
      <c r="Q50" s="2">
        <v>4.68</v>
      </c>
      <c r="R50" s="2">
        <f t="shared" si="19"/>
        <v>0</v>
      </c>
      <c r="S50" s="2">
        <f t="shared" si="20"/>
        <v>0</v>
      </c>
      <c r="T50" s="2">
        <f t="shared" si="21"/>
        <v>0</v>
      </c>
      <c r="U50" s="2">
        <f t="shared" si="22"/>
        <v>5.0000000000000001E-3</v>
      </c>
      <c r="V50" s="14">
        <f t="shared" si="23"/>
        <v>0</v>
      </c>
      <c r="W50" s="2"/>
      <c r="X50" s="2">
        <v>0</v>
      </c>
      <c r="Y50">
        <v>0</v>
      </c>
      <c r="Z50" s="2">
        <v>0</v>
      </c>
      <c r="AA50" s="2">
        <v>0.114</v>
      </c>
      <c r="AB50" s="2">
        <v>0.63800000000000001</v>
      </c>
      <c r="AC50" s="2">
        <f t="shared" si="24"/>
        <v>0</v>
      </c>
      <c r="AD50" s="2">
        <f t="shared" si="25"/>
        <v>0</v>
      </c>
      <c r="AE50" s="2">
        <f t="shared" si="25"/>
        <v>0</v>
      </c>
      <c r="AF50" s="2">
        <f t="shared" si="26"/>
        <v>0</v>
      </c>
      <c r="AG50" s="14">
        <f t="shared" si="27"/>
        <v>0</v>
      </c>
    </row>
    <row r="51" spans="1:33" x14ac:dyDescent="0.25">
      <c r="A51" s="2">
        <v>47</v>
      </c>
      <c r="B51" s="2">
        <v>0</v>
      </c>
      <c r="C51" s="2">
        <v>0</v>
      </c>
      <c r="D51" s="2">
        <v>0</v>
      </c>
      <c r="E51" s="2">
        <v>2.69</v>
      </c>
      <c r="F51" s="2">
        <v>12.7</v>
      </c>
      <c r="G51" s="2">
        <f t="shared" si="14"/>
        <v>0</v>
      </c>
      <c r="H51" s="2">
        <f t="shared" si="15"/>
        <v>0</v>
      </c>
      <c r="I51" s="2">
        <f t="shared" si="16"/>
        <v>0</v>
      </c>
      <c r="J51" s="2">
        <f t="shared" si="17"/>
        <v>5.0000000000000001E-3</v>
      </c>
      <c r="K51" s="14">
        <f t="shared" si="18"/>
        <v>0</v>
      </c>
      <c r="L51" s="2"/>
      <c r="M51" s="2">
        <v>0</v>
      </c>
      <c r="N51">
        <v>0</v>
      </c>
      <c r="O51" s="2">
        <v>0</v>
      </c>
      <c r="P51" s="2">
        <v>22.9</v>
      </c>
      <c r="Q51" s="2">
        <v>4.68</v>
      </c>
      <c r="R51" s="2">
        <f t="shared" si="19"/>
        <v>0</v>
      </c>
      <c r="S51" s="2">
        <f t="shared" si="20"/>
        <v>0</v>
      </c>
      <c r="T51" s="2">
        <f t="shared" si="21"/>
        <v>0</v>
      </c>
      <c r="U51" s="2">
        <f t="shared" si="22"/>
        <v>5.0000000000000001E-3</v>
      </c>
      <c r="V51" s="14">
        <f t="shared" si="23"/>
        <v>0</v>
      </c>
      <c r="W51" s="2"/>
      <c r="X51" s="2">
        <v>0</v>
      </c>
      <c r="Y51">
        <v>0</v>
      </c>
      <c r="Z51" s="2">
        <v>0</v>
      </c>
      <c r="AA51" s="2">
        <v>0.114</v>
      </c>
      <c r="AB51" s="2">
        <v>0.63800000000000001</v>
      </c>
      <c r="AC51" s="2">
        <f t="shared" si="24"/>
        <v>0</v>
      </c>
      <c r="AD51" s="2">
        <f t="shared" si="25"/>
        <v>0</v>
      </c>
      <c r="AE51" s="2">
        <f t="shared" si="25"/>
        <v>0</v>
      </c>
      <c r="AF51" s="2">
        <f t="shared" si="26"/>
        <v>0</v>
      </c>
      <c r="AG51" s="14">
        <f t="shared" si="27"/>
        <v>0</v>
      </c>
    </row>
    <row r="52" spans="1:33" x14ac:dyDescent="0.25">
      <c r="A52" s="2">
        <v>48</v>
      </c>
      <c r="B52" s="2">
        <v>0</v>
      </c>
      <c r="C52" s="2">
        <v>0</v>
      </c>
      <c r="D52" s="2">
        <v>0</v>
      </c>
      <c r="E52" s="2">
        <v>2.69</v>
      </c>
      <c r="F52" s="2">
        <v>12.7</v>
      </c>
      <c r="G52" s="2">
        <f t="shared" si="14"/>
        <v>0</v>
      </c>
      <c r="H52" s="2">
        <f t="shared" si="15"/>
        <v>0</v>
      </c>
      <c r="I52" s="2">
        <f t="shared" si="16"/>
        <v>0</v>
      </c>
      <c r="J52" s="2">
        <f t="shared" si="17"/>
        <v>5.0000000000000001E-3</v>
      </c>
      <c r="K52" s="14">
        <f t="shared" si="18"/>
        <v>0</v>
      </c>
      <c r="L52" s="2"/>
      <c r="M52" s="2">
        <v>0</v>
      </c>
      <c r="N52">
        <v>0</v>
      </c>
      <c r="O52" s="2">
        <v>0</v>
      </c>
      <c r="P52" s="2">
        <v>22.9</v>
      </c>
      <c r="Q52" s="2">
        <v>4.68</v>
      </c>
      <c r="R52" s="2">
        <f t="shared" si="19"/>
        <v>0</v>
      </c>
      <c r="S52" s="2">
        <f t="shared" si="20"/>
        <v>0</v>
      </c>
      <c r="T52" s="2">
        <f t="shared" si="21"/>
        <v>0</v>
      </c>
      <c r="U52" s="2">
        <f t="shared" si="22"/>
        <v>5.0000000000000001E-3</v>
      </c>
      <c r="V52" s="14">
        <f t="shared" si="23"/>
        <v>0</v>
      </c>
      <c r="W52" s="2"/>
      <c r="X52" s="2">
        <v>0</v>
      </c>
      <c r="Y52">
        <v>0</v>
      </c>
      <c r="Z52" s="2">
        <v>0</v>
      </c>
      <c r="AA52" s="2">
        <v>0.114</v>
      </c>
      <c r="AB52" s="2">
        <v>0.63800000000000001</v>
      </c>
      <c r="AC52" s="2">
        <f t="shared" si="24"/>
        <v>0</v>
      </c>
      <c r="AD52" s="2">
        <f t="shared" si="25"/>
        <v>0</v>
      </c>
      <c r="AE52" s="2">
        <f t="shared" si="25"/>
        <v>0</v>
      </c>
      <c r="AF52" s="2">
        <f t="shared" si="26"/>
        <v>0</v>
      </c>
      <c r="AG52" s="14">
        <f t="shared" si="27"/>
        <v>0</v>
      </c>
    </row>
    <row r="53" spans="1:33" x14ac:dyDescent="0.25">
      <c r="A53" s="2">
        <v>49</v>
      </c>
      <c r="B53" s="2">
        <v>0</v>
      </c>
      <c r="C53" s="2">
        <v>0</v>
      </c>
      <c r="D53" s="2">
        <v>0</v>
      </c>
      <c r="E53" s="2">
        <v>2.69</v>
      </c>
      <c r="F53" s="2">
        <v>12.7</v>
      </c>
      <c r="G53" s="2">
        <f t="shared" si="14"/>
        <v>0</v>
      </c>
      <c r="H53" s="2">
        <f t="shared" si="15"/>
        <v>0</v>
      </c>
      <c r="I53" s="2">
        <f t="shared" si="16"/>
        <v>0</v>
      </c>
      <c r="J53" s="2">
        <f t="shared" si="17"/>
        <v>5.0000000000000001E-3</v>
      </c>
      <c r="K53" s="14">
        <f t="shared" si="18"/>
        <v>0</v>
      </c>
      <c r="L53" s="2"/>
      <c r="M53" s="2">
        <v>0</v>
      </c>
      <c r="N53">
        <v>0</v>
      </c>
      <c r="O53" s="2">
        <v>0</v>
      </c>
      <c r="P53" s="2">
        <v>22.9</v>
      </c>
      <c r="Q53" s="2">
        <v>4.68</v>
      </c>
      <c r="R53" s="2">
        <f t="shared" si="19"/>
        <v>0</v>
      </c>
      <c r="S53" s="2">
        <f t="shared" si="20"/>
        <v>0</v>
      </c>
      <c r="T53" s="2">
        <f t="shared" si="21"/>
        <v>0</v>
      </c>
      <c r="U53" s="2">
        <f t="shared" si="22"/>
        <v>5.0000000000000001E-3</v>
      </c>
      <c r="V53" s="14">
        <f t="shared" si="23"/>
        <v>0</v>
      </c>
      <c r="W53" s="2"/>
      <c r="X53" s="2">
        <v>0</v>
      </c>
      <c r="Y53">
        <v>0</v>
      </c>
      <c r="Z53" s="2">
        <v>0</v>
      </c>
      <c r="AA53" s="2">
        <v>0.114</v>
      </c>
      <c r="AB53" s="2">
        <v>0.63800000000000001</v>
      </c>
      <c r="AC53" s="2">
        <f t="shared" si="24"/>
        <v>0</v>
      </c>
      <c r="AD53" s="2">
        <f t="shared" si="25"/>
        <v>0</v>
      </c>
      <c r="AE53" s="2">
        <f t="shared" si="25"/>
        <v>0</v>
      </c>
      <c r="AF53" s="2">
        <f t="shared" si="26"/>
        <v>0</v>
      </c>
      <c r="AG53" s="14">
        <f t="shared" si="27"/>
        <v>0</v>
      </c>
    </row>
    <row r="54" spans="1:33" x14ac:dyDescent="0.25">
      <c r="A54" s="2">
        <v>50</v>
      </c>
      <c r="B54" s="2">
        <v>0</v>
      </c>
      <c r="C54" s="2">
        <v>0</v>
      </c>
      <c r="D54" s="2">
        <v>0</v>
      </c>
      <c r="E54" s="2">
        <v>2.69</v>
      </c>
      <c r="F54" s="2">
        <v>12.7</v>
      </c>
      <c r="G54" s="2">
        <f t="shared" si="14"/>
        <v>0</v>
      </c>
      <c r="H54" s="2">
        <f t="shared" si="15"/>
        <v>0</v>
      </c>
      <c r="I54" s="2">
        <f t="shared" si="16"/>
        <v>0</v>
      </c>
      <c r="J54" s="2">
        <f t="shared" si="17"/>
        <v>5.0000000000000001E-3</v>
      </c>
      <c r="K54" s="14">
        <f t="shared" si="18"/>
        <v>0</v>
      </c>
      <c r="L54" s="2"/>
      <c r="M54" s="2">
        <v>0</v>
      </c>
      <c r="N54">
        <v>0</v>
      </c>
      <c r="O54" s="2">
        <v>0</v>
      </c>
      <c r="P54" s="2">
        <v>22.9</v>
      </c>
      <c r="Q54" s="2">
        <v>4.68</v>
      </c>
      <c r="R54" s="2">
        <f t="shared" si="19"/>
        <v>0</v>
      </c>
      <c r="S54" s="2">
        <f t="shared" si="20"/>
        <v>0</v>
      </c>
      <c r="T54" s="2">
        <f t="shared" si="21"/>
        <v>0</v>
      </c>
      <c r="U54" s="2">
        <f t="shared" si="22"/>
        <v>5.0000000000000001E-3</v>
      </c>
      <c r="V54" s="14">
        <f t="shared" si="23"/>
        <v>0</v>
      </c>
      <c r="W54" s="2"/>
      <c r="X54" s="2">
        <v>0</v>
      </c>
      <c r="Y54">
        <v>0</v>
      </c>
      <c r="Z54" s="2">
        <v>0</v>
      </c>
      <c r="AA54" s="2">
        <v>0.114</v>
      </c>
      <c r="AB54" s="2">
        <v>0.63800000000000001</v>
      </c>
      <c r="AC54" s="2">
        <f t="shared" si="24"/>
        <v>0</v>
      </c>
      <c r="AD54" s="2">
        <f t="shared" si="25"/>
        <v>0</v>
      </c>
      <c r="AE54" s="2">
        <f t="shared" si="25"/>
        <v>0</v>
      </c>
      <c r="AF54" s="2">
        <f t="shared" si="26"/>
        <v>0</v>
      </c>
      <c r="AG54" s="14">
        <f t="shared" si="27"/>
        <v>0</v>
      </c>
    </row>
    <row r="55" spans="1:33" x14ac:dyDescent="0.25">
      <c r="A55" s="2">
        <v>51</v>
      </c>
      <c r="B55" s="2">
        <v>0</v>
      </c>
      <c r="C55" s="2">
        <v>0</v>
      </c>
      <c r="D55" s="2">
        <v>0</v>
      </c>
      <c r="E55" s="2">
        <v>2.69</v>
      </c>
      <c r="F55" s="2">
        <v>12.7</v>
      </c>
      <c r="G55" s="2">
        <f t="shared" si="14"/>
        <v>0</v>
      </c>
      <c r="H55" s="2">
        <f t="shared" si="15"/>
        <v>0</v>
      </c>
      <c r="I55" s="2">
        <f t="shared" si="16"/>
        <v>0</v>
      </c>
      <c r="J55" s="2">
        <f t="shared" si="17"/>
        <v>5.0000000000000001E-3</v>
      </c>
      <c r="K55" s="14">
        <f t="shared" si="18"/>
        <v>0</v>
      </c>
      <c r="L55" s="2"/>
      <c r="M55" s="2">
        <v>0</v>
      </c>
      <c r="N55">
        <v>0</v>
      </c>
      <c r="O55" s="2">
        <v>0</v>
      </c>
      <c r="P55" s="2">
        <v>22.9</v>
      </c>
      <c r="Q55" s="2">
        <v>4.68</v>
      </c>
      <c r="R55" s="2">
        <f t="shared" si="19"/>
        <v>0</v>
      </c>
      <c r="S55" s="2">
        <f t="shared" si="20"/>
        <v>0</v>
      </c>
      <c r="T55" s="2">
        <f t="shared" si="21"/>
        <v>0</v>
      </c>
      <c r="U55" s="2">
        <f t="shared" si="22"/>
        <v>5.0000000000000001E-3</v>
      </c>
      <c r="V55" s="14">
        <f t="shared" si="23"/>
        <v>0</v>
      </c>
      <c r="W55" s="2"/>
      <c r="X55" s="2">
        <v>0</v>
      </c>
      <c r="Y55">
        <v>0</v>
      </c>
      <c r="Z55" s="2">
        <v>0</v>
      </c>
      <c r="AA55" s="2">
        <v>0.114</v>
      </c>
      <c r="AB55" s="2">
        <v>0.63800000000000001</v>
      </c>
      <c r="AC55" s="2">
        <f t="shared" si="24"/>
        <v>0</v>
      </c>
      <c r="AD55" s="2">
        <f t="shared" si="25"/>
        <v>0</v>
      </c>
      <c r="AE55" s="2">
        <f t="shared" si="25"/>
        <v>0</v>
      </c>
      <c r="AF55" s="2">
        <f t="shared" si="26"/>
        <v>0</v>
      </c>
      <c r="AG55" s="14">
        <f t="shared" si="27"/>
        <v>0</v>
      </c>
    </row>
    <row r="56" spans="1:33" x14ac:dyDescent="0.25">
      <c r="A56" s="2">
        <v>52</v>
      </c>
      <c r="B56" s="2">
        <v>0</v>
      </c>
      <c r="C56" s="2">
        <v>0</v>
      </c>
      <c r="D56" s="2">
        <v>0</v>
      </c>
      <c r="E56" s="2">
        <v>2.69</v>
      </c>
      <c r="F56" s="2">
        <v>12.7</v>
      </c>
      <c r="G56" s="2">
        <f t="shared" si="14"/>
        <v>0</v>
      </c>
      <c r="H56" s="2">
        <f t="shared" si="15"/>
        <v>0</v>
      </c>
      <c r="I56" s="2">
        <f t="shared" si="16"/>
        <v>0</v>
      </c>
      <c r="J56" s="2">
        <f t="shared" si="17"/>
        <v>5.0000000000000001E-3</v>
      </c>
      <c r="K56" s="14">
        <f t="shared" si="18"/>
        <v>0</v>
      </c>
      <c r="L56" s="2"/>
      <c r="M56" s="2">
        <v>0</v>
      </c>
      <c r="N56">
        <v>0</v>
      </c>
      <c r="O56" s="2">
        <v>0</v>
      </c>
      <c r="P56" s="2">
        <v>22.9</v>
      </c>
      <c r="Q56" s="2">
        <v>4.68</v>
      </c>
      <c r="R56" s="2">
        <f t="shared" si="19"/>
        <v>0</v>
      </c>
      <c r="S56" s="2">
        <f t="shared" si="20"/>
        <v>0</v>
      </c>
      <c r="T56" s="2">
        <f t="shared" si="21"/>
        <v>0</v>
      </c>
      <c r="U56" s="2">
        <f t="shared" si="22"/>
        <v>5.0000000000000001E-3</v>
      </c>
      <c r="V56" s="14">
        <f t="shared" si="23"/>
        <v>0</v>
      </c>
      <c r="W56" s="2"/>
      <c r="X56" s="2">
        <v>0</v>
      </c>
      <c r="Y56">
        <v>0</v>
      </c>
      <c r="Z56" s="2">
        <v>0</v>
      </c>
      <c r="AA56" s="2">
        <v>0.114</v>
      </c>
      <c r="AB56" s="2">
        <v>0.63800000000000001</v>
      </c>
      <c r="AC56" s="2">
        <f t="shared" si="24"/>
        <v>0</v>
      </c>
      <c r="AD56" s="2">
        <f t="shared" si="25"/>
        <v>0</v>
      </c>
      <c r="AE56" s="2">
        <f t="shared" si="25"/>
        <v>0</v>
      </c>
      <c r="AF56" s="2">
        <f t="shared" si="26"/>
        <v>0</v>
      </c>
      <c r="AG56" s="14">
        <f t="shared" si="27"/>
        <v>0</v>
      </c>
    </row>
    <row r="57" spans="1:33" x14ac:dyDescent="0.25">
      <c r="A57" s="2">
        <v>53</v>
      </c>
      <c r="B57" s="2">
        <v>0</v>
      </c>
      <c r="C57" s="2">
        <v>0</v>
      </c>
      <c r="D57" s="2">
        <v>0</v>
      </c>
      <c r="E57" s="2">
        <v>2.69</v>
      </c>
      <c r="F57" s="2">
        <v>12.7</v>
      </c>
      <c r="G57" s="2">
        <f t="shared" si="14"/>
        <v>0</v>
      </c>
      <c r="H57" s="2">
        <f t="shared" si="15"/>
        <v>0</v>
      </c>
      <c r="I57" s="2">
        <f t="shared" si="16"/>
        <v>0</v>
      </c>
      <c r="J57" s="2">
        <f t="shared" si="17"/>
        <v>5.0000000000000001E-3</v>
      </c>
      <c r="K57" s="14">
        <f t="shared" si="18"/>
        <v>0</v>
      </c>
      <c r="L57" s="2"/>
      <c r="M57" s="2">
        <v>0</v>
      </c>
      <c r="N57">
        <v>0</v>
      </c>
      <c r="O57" s="2">
        <v>0</v>
      </c>
      <c r="P57" s="2">
        <v>22.9</v>
      </c>
      <c r="Q57" s="2">
        <v>4.68</v>
      </c>
      <c r="R57" s="2">
        <f t="shared" si="19"/>
        <v>0</v>
      </c>
      <c r="S57" s="2">
        <f t="shared" si="20"/>
        <v>0</v>
      </c>
      <c r="T57" s="2">
        <f t="shared" si="21"/>
        <v>0</v>
      </c>
      <c r="U57" s="2">
        <f t="shared" si="22"/>
        <v>5.0000000000000001E-3</v>
      </c>
      <c r="V57" s="14">
        <f t="shared" si="23"/>
        <v>0</v>
      </c>
      <c r="W57" s="2"/>
      <c r="X57" s="2">
        <v>0</v>
      </c>
      <c r="Y57">
        <v>0</v>
      </c>
      <c r="Z57" s="2">
        <v>0</v>
      </c>
      <c r="AA57" s="2">
        <v>0.114</v>
      </c>
      <c r="AB57" s="2">
        <v>0.63800000000000001</v>
      </c>
      <c r="AC57" s="2">
        <f t="shared" si="24"/>
        <v>0</v>
      </c>
      <c r="AD57" s="2">
        <f t="shared" si="25"/>
        <v>0</v>
      </c>
      <c r="AE57" s="2">
        <f t="shared" si="25"/>
        <v>0</v>
      </c>
      <c r="AF57" s="2">
        <f t="shared" si="26"/>
        <v>0</v>
      </c>
      <c r="AG57" s="14">
        <f t="shared" si="27"/>
        <v>0</v>
      </c>
    </row>
    <row r="58" spans="1:33" x14ac:dyDescent="0.25">
      <c r="A58" s="2">
        <v>54</v>
      </c>
      <c r="B58" s="2">
        <v>0</v>
      </c>
      <c r="C58" s="2">
        <v>0</v>
      </c>
      <c r="D58" s="2">
        <v>0</v>
      </c>
      <c r="E58" s="2">
        <v>2.69</v>
      </c>
      <c r="F58" s="2">
        <v>12.7</v>
      </c>
      <c r="G58" s="2">
        <f t="shared" si="14"/>
        <v>0</v>
      </c>
      <c r="H58" s="2">
        <f t="shared" si="15"/>
        <v>0</v>
      </c>
      <c r="I58" s="2">
        <f t="shared" si="16"/>
        <v>0</v>
      </c>
      <c r="J58" s="2">
        <f t="shared" si="17"/>
        <v>5.0000000000000001E-3</v>
      </c>
      <c r="K58" s="14">
        <f t="shared" si="18"/>
        <v>0</v>
      </c>
      <c r="L58" s="2"/>
      <c r="M58" s="2">
        <v>0</v>
      </c>
      <c r="N58">
        <v>0</v>
      </c>
      <c r="O58" s="2">
        <v>0</v>
      </c>
      <c r="P58" s="2">
        <v>22.9</v>
      </c>
      <c r="Q58" s="2">
        <v>4.68</v>
      </c>
      <c r="R58" s="2">
        <f t="shared" si="19"/>
        <v>0</v>
      </c>
      <c r="S58" s="2">
        <f t="shared" si="20"/>
        <v>0</v>
      </c>
      <c r="T58" s="2">
        <f t="shared" si="21"/>
        <v>0</v>
      </c>
      <c r="U58" s="2">
        <f t="shared" si="22"/>
        <v>5.0000000000000001E-3</v>
      </c>
      <c r="V58" s="14">
        <f t="shared" si="23"/>
        <v>0</v>
      </c>
      <c r="W58" s="2"/>
      <c r="X58" s="2">
        <v>0</v>
      </c>
      <c r="Y58">
        <v>0</v>
      </c>
      <c r="Z58" s="2">
        <v>0</v>
      </c>
      <c r="AA58" s="2">
        <v>0.114</v>
      </c>
      <c r="AB58" s="2">
        <v>0.63800000000000001</v>
      </c>
      <c r="AC58" s="2">
        <f t="shared" si="24"/>
        <v>0</v>
      </c>
      <c r="AD58" s="2">
        <f t="shared" si="25"/>
        <v>0</v>
      </c>
      <c r="AE58" s="2">
        <f t="shared" si="25"/>
        <v>0</v>
      </c>
      <c r="AF58" s="2">
        <f t="shared" si="26"/>
        <v>0</v>
      </c>
      <c r="AG58" s="14">
        <f t="shared" si="27"/>
        <v>0</v>
      </c>
    </row>
    <row r="59" spans="1:33" x14ac:dyDescent="0.25">
      <c r="A59" s="2">
        <v>55</v>
      </c>
      <c r="B59" s="2">
        <v>0</v>
      </c>
      <c r="C59" s="2">
        <v>0</v>
      </c>
      <c r="D59" s="2">
        <v>0</v>
      </c>
      <c r="E59" s="2">
        <v>2.69</v>
      </c>
      <c r="F59" s="2">
        <v>12.7</v>
      </c>
      <c r="G59" s="2">
        <f t="shared" si="14"/>
        <v>0</v>
      </c>
      <c r="H59" s="2">
        <f t="shared" si="15"/>
        <v>0</v>
      </c>
      <c r="I59" s="2">
        <f t="shared" si="16"/>
        <v>0</v>
      </c>
      <c r="J59" s="2">
        <f t="shared" si="17"/>
        <v>5.0000000000000001E-3</v>
      </c>
      <c r="K59" s="14">
        <f t="shared" si="18"/>
        <v>0</v>
      </c>
      <c r="L59" s="2"/>
      <c r="M59" s="2">
        <v>0</v>
      </c>
      <c r="N59">
        <v>0</v>
      </c>
      <c r="O59" s="2">
        <v>0</v>
      </c>
      <c r="P59" s="2">
        <v>22.9</v>
      </c>
      <c r="Q59" s="2">
        <v>4.68</v>
      </c>
      <c r="R59" s="2">
        <f t="shared" si="19"/>
        <v>0</v>
      </c>
      <c r="S59" s="2">
        <f t="shared" si="20"/>
        <v>0</v>
      </c>
      <c r="T59" s="2">
        <f t="shared" si="21"/>
        <v>0</v>
      </c>
      <c r="U59" s="2">
        <f t="shared" si="22"/>
        <v>5.0000000000000001E-3</v>
      </c>
      <c r="V59" s="14">
        <f t="shared" si="23"/>
        <v>0</v>
      </c>
      <c r="W59" s="2"/>
      <c r="X59" s="2">
        <v>0</v>
      </c>
      <c r="Y59">
        <v>0</v>
      </c>
      <c r="Z59" s="2">
        <v>0</v>
      </c>
      <c r="AA59" s="2">
        <v>0.114</v>
      </c>
      <c r="AB59" s="2">
        <v>0.63800000000000001</v>
      </c>
      <c r="AC59" s="2">
        <f t="shared" si="24"/>
        <v>0</v>
      </c>
      <c r="AD59" s="2">
        <f t="shared" si="25"/>
        <v>0</v>
      </c>
      <c r="AE59" s="2">
        <f t="shared" si="25"/>
        <v>0</v>
      </c>
      <c r="AF59" s="2">
        <f t="shared" si="26"/>
        <v>0</v>
      </c>
      <c r="AG59" s="14">
        <f t="shared" si="27"/>
        <v>0</v>
      </c>
    </row>
    <row r="60" spans="1:33" x14ac:dyDescent="0.25">
      <c r="A60" s="2">
        <v>56</v>
      </c>
      <c r="B60" s="2">
        <v>0</v>
      </c>
      <c r="C60" s="2">
        <v>0</v>
      </c>
      <c r="D60" s="2">
        <v>0</v>
      </c>
      <c r="E60" s="2">
        <v>2.69</v>
      </c>
      <c r="F60" s="2">
        <v>12.7</v>
      </c>
      <c r="G60" s="2">
        <f t="shared" si="14"/>
        <v>0</v>
      </c>
      <c r="H60" s="2">
        <f t="shared" si="15"/>
        <v>0</v>
      </c>
      <c r="I60" s="2">
        <f t="shared" si="16"/>
        <v>0</v>
      </c>
      <c r="J60" s="2">
        <f t="shared" si="17"/>
        <v>5.0000000000000001E-3</v>
      </c>
      <c r="K60" s="14">
        <f t="shared" si="18"/>
        <v>0</v>
      </c>
      <c r="M60" s="2">
        <v>0</v>
      </c>
      <c r="N60">
        <v>0</v>
      </c>
      <c r="O60" s="2">
        <v>0</v>
      </c>
      <c r="P60" s="2">
        <v>22.9</v>
      </c>
      <c r="Q60" s="2">
        <v>4.68</v>
      </c>
      <c r="R60" s="2">
        <f t="shared" si="19"/>
        <v>0</v>
      </c>
      <c r="S60" s="2">
        <f t="shared" si="20"/>
        <v>0</v>
      </c>
      <c r="T60" s="2">
        <f t="shared" si="21"/>
        <v>0</v>
      </c>
      <c r="U60" s="2">
        <f t="shared" si="22"/>
        <v>5.0000000000000001E-3</v>
      </c>
      <c r="V60" s="14">
        <f t="shared" si="23"/>
        <v>0</v>
      </c>
      <c r="X60" s="2">
        <v>0</v>
      </c>
      <c r="Y60">
        <v>0</v>
      </c>
      <c r="Z60" s="2">
        <v>0</v>
      </c>
      <c r="AA60" s="2">
        <v>0.114</v>
      </c>
      <c r="AB60" s="2">
        <v>0.63800000000000001</v>
      </c>
      <c r="AC60" s="2">
        <f t="shared" si="24"/>
        <v>0</v>
      </c>
      <c r="AD60" s="2">
        <f t="shared" si="25"/>
        <v>0</v>
      </c>
      <c r="AE60" s="2">
        <f t="shared" si="25"/>
        <v>0</v>
      </c>
      <c r="AF60" s="2">
        <f t="shared" si="26"/>
        <v>0</v>
      </c>
      <c r="AG60" s="14">
        <f t="shared" si="27"/>
        <v>0</v>
      </c>
    </row>
    <row r="61" spans="1:33" x14ac:dyDescent="0.25">
      <c r="A61" s="2">
        <v>57</v>
      </c>
      <c r="B61" s="2">
        <v>0</v>
      </c>
      <c r="C61" s="2">
        <v>0</v>
      </c>
      <c r="D61" s="2">
        <v>0</v>
      </c>
      <c r="E61" s="2">
        <v>2.69</v>
      </c>
      <c r="F61" s="2">
        <v>12.7</v>
      </c>
      <c r="G61" s="2">
        <f t="shared" si="14"/>
        <v>0</v>
      </c>
      <c r="H61" s="2">
        <f t="shared" si="15"/>
        <v>0</v>
      </c>
      <c r="I61" s="2">
        <f t="shared" si="16"/>
        <v>0</v>
      </c>
      <c r="J61" s="2">
        <f t="shared" si="17"/>
        <v>5.0000000000000001E-3</v>
      </c>
      <c r="K61" s="14">
        <f t="shared" si="18"/>
        <v>0</v>
      </c>
      <c r="M61" s="2">
        <v>0</v>
      </c>
      <c r="N61">
        <v>0</v>
      </c>
      <c r="O61" s="2">
        <v>0</v>
      </c>
      <c r="P61" s="2">
        <v>22.9</v>
      </c>
      <c r="Q61" s="2">
        <v>4.68</v>
      </c>
      <c r="R61" s="2">
        <f t="shared" si="19"/>
        <v>0</v>
      </c>
      <c r="S61" s="2">
        <f t="shared" si="20"/>
        <v>0</v>
      </c>
      <c r="T61" s="2">
        <f t="shared" si="21"/>
        <v>0</v>
      </c>
      <c r="U61" s="2">
        <f t="shared" si="22"/>
        <v>5.0000000000000001E-3</v>
      </c>
      <c r="V61" s="14">
        <f t="shared" si="23"/>
        <v>0</v>
      </c>
      <c r="X61" s="2">
        <v>0</v>
      </c>
      <c r="Y61">
        <v>0</v>
      </c>
      <c r="Z61" s="2">
        <v>0</v>
      </c>
      <c r="AA61" s="2">
        <v>0.114</v>
      </c>
      <c r="AB61" s="2">
        <v>0.63800000000000001</v>
      </c>
      <c r="AC61" s="2">
        <f t="shared" si="24"/>
        <v>0</v>
      </c>
      <c r="AD61" s="2">
        <f t="shared" si="25"/>
        <v>0</v>
      </c>
      <c r="AE61" s="2">
        <f t="shared" si="25"/>
        <v>0</v>
      </c>
      <c r="AF61" s="2">
        <f t="shared" si="26"/>
        <v>0</v>
      </c>
      <c r="AG61" s="14">
        <f t="shared" si="27"/>
        <v>0</v>
      </c>
    </row>
    <row r="62" spans="1:33" x14ac:dyDescent="0.25">
      <c r="A62" s="2">
        <v>58</v>
      </c>
      <c r="B62" s="2">
        <v>0</v>
      </c>
      <c r="C62" s="2">
        <v>0</v>
      </c>
      <c r="D62" s="2">
        <v>0</v>
      </c>
      <c r="E62" s="2">
        <v>2.69</v>
      </c>
      <c r="F62" s="2">
        <v>12.7</v>
      </c>
      <c r="G62" s="2">
        <f t="shared" si="14"/>
        <v>0</v>
      </c>
      <c r="H62" s="2">
        <f t="shared" si="15"/>
        <v>0</v>
      </c>
      <c r="I62" s="2">
        <f t="shared" si="16"/>
        <v>0</v>
      </c>
      <c r="J62" s="2">
        <f t="shared" si="17"/>
        <v>5.0000000000000001E-3</v>
      </c>
      <c r="K62" s="14">
        <f t="shared" si="18"/>
        <v>0</v>
      </c>
      <c r="M62" s="2">
        <v>0</v>
      </c>
      <c r="N62">
        <v>0</v>
      </c>
      <c r="O62" s="2">
        <v>0</v>
      </c>
      <c r="P62" s="2">
        <v>22.9</v>
      </c>
      <c r="Q62" s="2">
        <v>4.68</v>
      </c>
      <c r="R62" s="2">
        <f t="shared" si="19"/>
        <v>0</v>
      </c>
      <c r="S62" s="2">
        <f t="shared" si="20"/>
        <v>0</v>
      </c>
      <c r="T62" s="2">
        <f t="shared" si="21"/>
        <v>0</v>
      </c>
      <c r="U62" s="2">
        <f t="shared" si="22"/>
        <v>5.0000000000000001E-3</v>
      </c>
      <c r="V62" s="14">
        <f t="shared" si="23"/>
        <v>0</v>
      </c>
      <c r="X62" s="2">
        <v>0</v>
      </c>
      <c r="Y62">
        <v>0</v>
      </c>
      <c r="Z62" s="2">
        <v>0</v>
      </c>
      <c r="AA62" s="2">
        <v>0.114</v>
      </c>
      <c r="AB62" s="2">
        <v>0.63800000000000001</v>
      </c>
      <c r="AC62" s="2">
        <f t="shared" si="24"/>
        <v>0</v>
      </c>
      <c r="AD62" s="2">
        <f t="shared" si="25"/>
        <v>0</v>
      </c>
      <c r="AE62" s="2">
        <f t="shared" si="25"/>
        <v>0</v>
      </c>
      <c r="AF62" s="2">
        <f t="shared" si="26"/>
        <v>0</v>
      </c>
      <c r="AG62" s="14">
        <f t="shared" si="27"/>
        <v>0</v>
      </c>
    </row>
    <row r="63" spans="1:33" x14ac:dyDescent="0.25">
      <c r="A63" s="2">
        <v>59</v>
      </c>
      <c r="B63" s="2">
        <v>0</v>
      </c>
      <c r="C63" s="2">
        <v>0</v>
      </c>
      <c r="D63" s="2">
        <v>0</v>
      </c>
      <c r="E63" s="2">
        <v>2.69</v>
      </c>
      <c r="F63" s="2">
        <v>12.7</v>
      </c>
      <c r="G63" s="2">
        <f t="shared" si="14"/>
        <v>0</v>
      </c>
      <c r="H63" s="2">
        <f t="shared" si="15"/>
        <v>0</v>
      </c>
      <c r="I63" s="2">
        <f t="shared" si="16"/>
        <v>0</v>
      </c>
      <c r="J63" s="2">
        <f t="shared" si="17"/>
        <v>5.0000000000000001E-3</v>
      </c>
      <c r="K63" s="14">
        <f t="shared" si="18"/>
        <v>0</v>
      </c>
      <c r="M63" s="2">
        <v>0</v>
      </c>
      <c r="N63">
        <v>0</v>
      </c>
      <c r="O63" s="2">
        <v>0</v>
      </c>
      <c r="P63" s="2">
        <v>22.9</v>
      </c>
      <c r="Q63" s="2">
        <v>4.68</v>
      </c>
      <c r="R63" s="2">
        <f t="shared" si="19"/>
        <v>0</v>
      </c>
      <c r="S63" s="2">
        <f t="shared" si="20"/>
        <v>0</v>
      </c>
      <c r="T63" s="2">
        <f t="shared" si="21"/>
        <v>0</v>
      </c>
      <c r="U63" s="2">
        <f t="shared" si="22"/>
        <v>5.0000000000000001E-3</v>
      </c>
      <c r="V63" s="14">
        <f t="shared" si="23"/>
        <v>0</v>
      </c>
      <c r="X63" s="2">
        <v>0</v>
      </c>
      <c r="Y63">
        <v>0</v>
      </c>
      <c r="Z63" s="2">
        <v>0</v>
      </c>
      <c r="AA63" s="2">
        <v>0.114</v>
      </c>
      <c r="AB63" s="2">
        <v>0.63800000000000001</v>
      </c>
      <c r="AC63" s="2">
        <f t="shared" si="24"/>
        <v>0</v>
      </c>
      <c r="AD63" s="2">
        <f t="shared" si="25"/>
        <v>0</v>
      </c>
      <c r="AE63" s="2">
        <f t="shared" si="25"/>
        <v>0</v>
      </c>
      <c r="AF63" s="2">
        <f t="shared" si="26"/>
        <v>0</v>
      </c>
      <c r="AG63" s="14">
        <f t="shared" si="27"/>
        <v>0</v>
      </c>
    </row>
    <row r="64" spans="1:33" x14ac:dyDescent="0.25">
      <c r="A64" s="2">
        <v>60</v>
      </c>
      <c r="B64" s="2">
        <v>0</v>
      </c>
      <c r="C64" s="2">
        <v>0</v>
      </c>
      <c r="D64" s="2">
        <v>0</v>
      </c>
      <c r="E64" s="2">
        <v>2.69</v>
      </c>
      <c r="F64" s="2">
        <v>12.7</v>
      </c>
      <c r="G64" s="2">
        <f t="shared" si="14"/>
        <v>0</v>
      </c>
      <c r="H64" s="2">
        <f t="shared" si="15"/>
        <v>0</v>
      </c>
      <c r="I64" s="2">
        <f t="shared" si="16"/>
        <v>0</v>
      </c>
      <c r="J64" s="2">
        <f t="shared" si="17"/>
        <v>5.0000000000000001E-3</v>
      </c>
      <c r="K64" s="14">
        <f t="shared" si="18"/>
        <v>0</v>
      </c>
      <c r="M64" s="2">
        <v>0</v>
      </c>
      <c r="N64">
        <v>0</v>
      </c>
      <c r="O64" s="2">
        <v>0</v>
      </c>
      <c r="P64" s="2">
        <v>22.9</v>
      </c>
      <c r="Q64" s="2">
        <v>4.68</v>
      </c>
      <c r="R64" s="2">
        <f t="shared" si="19"/>
        <v>0</v>
      </c>
      <c r="S64" s="2">
        <f t="shared" si="20"/>
        <v>0</v>
      </c>
      <c r="T64" s="2">
        <f t="shared" si="21"/>
        <v>0</v>
      </c>
      <c r="U64" s="2">
        <f t="shared" si="22"/>
        <v>5.0000000000000001E-3</v>
      </c>
      <c r="V64" s="14">
        <f t="shared" si="23"/>
        <v>0</v>
      </c>
      <c r="X64" s="2">
        <v>0</v>
      </c>
      <c r="Y64">
        <v>0</v>
      </c>
      <c r="Z64" s="2">
        <v>0</v>
      </c>
      <c r="AA64" s="2">
        <v>0.114</v>
      </c>
      <c r="AB64" s="2">
        <v>0.63800000000000001</v>
      </c>
      <c r="AC64" s="2">
        <f t="shared" si="24"/>
        <v>0</v>
      </c>
      <c r="AD64" s="2">
        <f t="shared" si="25"/>
        <v>0</v>
      </c>
      <c r="AE64" s="2">
        <f t="shared" si="25"/>
        <v>0</v>
      </c>
      <c r="AF64" s="2">
        <f t="shared" si="26"/>
        <v>0</v>
      </c>
      <c r="AG64" s="14">
        <f t="shared" si="27"/>
        <v>0</v>
      </c>
    </row>
  </sheetData>
  <mergeCells count="14">
    <mergeCell ref="A1:K1"/>
    <mergeCell ref="M1:V1"/>
    <mergeCell ref="X1:AG1"/>
    <mergeCell ref="A2:K2"/>
    <mergeCell ref="M2:V2"/>
    <mergeCell ref="X2:AG2"/>
    <mergeCell ref="X3:Z3"/>
    <mergeCell ref="AA3:AB3"/>
    <mergeCell ref="B3:D3"/>
    <mergeCell ref="E3:F3"/>
    <mergeCell ref="G3:H3"/>
    <mergeCell ref="I3:K3"/>
    <mergeCell ref="M3:O3"/>
    <mergeCell ref="P3:Q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BB927-9FA3-4689-B6E0-4A7508744423}">
  <dimension ref="A1:T39"/>
  <sheetViews>
    <sheetView topLeftCell="D2" workbookViewId="0">
      <selection activeCell="R24" sqref="R24"/>
    </sheetView>
  </sheetViews>
  <sheetFormatPr defaultRowHeight="15" x14ac:dyDescent="0.25"/>
  <cols>
    <col min="2" max="2" width="14.42578125" customWidth="1"/>
    <col min="3" max="3" width="12.7109375" customWidth="1"/>
    <col min="5" max="5" width="14.140625" customWidth="1"/>
    <col min="6" max="6" width="12.85546875" customWidth="1"/>
    <col min="7" max="7" width="11" customWidth="1"/>
    <col min="10" max="10" width="13.140625" customWidth="1"/>
    <col min="11" max="11" width="11.85546875" customWidth="1"/>
    <col min="19" max="19" width="13.42578125" customWidth="1"/>
    <col min="20" max="20" width="11" customWidth="1"/>
  </cols>
  <sheetData>
    <row r="1" spans="1:20" x14ac:dyDescent="0.25">
      <c r="C1" s="56" t="s">
        <v>56</v>
      </c>
      <c r="D1" s="56"/>
      <c r="E1" s="56"/>
    </row>
    <row r="2" spans="1:20" x14ac:dyDescent="0.25">
      <c r="C2" s="56"/>
      <c r="D2" s="56"/>
      <c r="E2" s="56"/>
    </row>
    <row r="3" spans="1:20" x14ac:dyDescent="0.25">
      <c r="G3" s="54" t="s">
        <v>37</v>
      </c>
      <c r="H3" s="55"/>
      <c r="I3" s="55"/>
      <c r="J3" s="55"/>
      <c r="N3" s="54" t="s">
        <v>38</v>
      </c>
      <c r="O3" s="55"/>
      <c r="P3" s="55"/>
      <c r="Q3" s="55"/>
      <c r="R3" s="55"/>
    </row>
    <row r="4" spans="1:20" ht="15.75" x14ac:dyDescent="0.25">
      <c r="A4">
        <v>1</v>
      </c>
      <c r="B4" s="20" t="s">
        <v>30</v>
      </c>
      <c r="C4">
        <v>0.18762704999999996</v>
      </c>
      <c r="G4" s="55"/>
      <c r="H4" s="55"/>
      <c r="I4" s="55"/>
      <c r="J4" s="55"/>
      <c r="N4" s="55"/>
      <c r="O4" s="55"/>
      <c r="P4" s="55"/>
      <c r="Q4" s="55"/>
      <c r="R4" s="55"/>
    </row>
    <row r="5" spans="1:20" ht="15.75" x14ac:dyDescent="0.25">
      <c r="A5">
        <v>2</v>
      </c>
      <c r="B5" s="20"/>
      <c r="C5">
        <v>0.11655114999999999</v>
      </c>
      <c r="G5" s="21" t="s">
        <v>39</v>
      </c>
      <c r="H5" s="21"/>
      <c r="I5" s="21"/>
      <c r="J5" s="21" t="s">
        <v>40</v>
      </c>
      <c r="K5" s="21"/>
      <c r="P5" s="21" t="s">
        <v>39</v>
      </c>
      <c r="Q5" s="21"/>
      <c r="R5" s="21"/>
      <c r="S5" s="21" t="s">
        <v>40</v>
      </c>
      <c r="T5" s="21"/>
    </row>
    <row r="6" spans="1:20" ht="15.75" x14ac:dyDescent="0.25">
      <c r="A6">
        <v>3</v>
      </c>
      <c r="B6" s="20"/>
      <c r="C6">
        <v>0.16337844999999998</v>
      </c>
      <c r="F6" s="22" t="s">
        <v>41</v>
      </c>
      <c r="G6" s="22" t="s">
        <v>31</v>
      </c>
      <c r="H6" s="22" t="s">
        <v>32</v>
      </c>
      <c r="I6" s="22" t="s">
        <v>33</v>
      </c>
      <c r="J6" s="22" t="s">
        <v>34</v>
      </c>
      <c r="K6" s="22" t="s">
        <v>42</v>
      </c>
      <c r="O6" s="22" t="s">
        <v>41</v>
      </c>
      <c r="P6" s="22" t="s">
        <v>31</v>
      </c>
      <c r="Q6" s="22" t="s">
        <v>32</v>
      </c>
      <c r="R6" s="22" t="s">
        <v>33</v>
      </c>
      <c r="S6" s="22" t="s">
        <v>34</v>
      </c>
      <c r="T6" s="22" t="s">
        <v>42</v>
      </c>
    </row>
    <row r="7" spans="1:20" ht="15.75" x14ac:dyDescent="0.25">
      <c r="A7">
        <v>4</v>
      </c>
      <c r="B7" s="20" t="s">
        <v>31</v>
      </c>
      <c r="C7">
        <v>0.19342275</v>
      </c>
      <c r="E7" s="23" t="s">
        <v>43</v>
      </c>
      <c r="F7">
        <f>C4</f>
        <v>0.18762704999999996</v>
      </c>
      <c r="G7">
        <f>C7</f>
        <v>0.19342275</v>
      </c>
      <c r="H7">
        <f>C10</f>
        <v>0.20384969999999997</v>
      </c>
      <c r="I7">
        <f>C13</f>
        <v>8.3159099999999986E-2</v>
      </c>
      <c r="J7">
        <f>C16</f>
        <v>8.1219299999999994E-2</v>
      </c>
      <c r="K7">
        <f>C19</f>
        <v>9.3296850000000001E-2</v>
      </c>
      <c r="N7" s="23" t="s">
        <v>43</v>
      </c>
      <c r="O7">
        <f>C22</f>
        <v>0.19384255</v>
      </c>
      <c r="P7">
        <f>C25</f>
        <v>0.19342275</v>
      </c>
      <c r="Q7">
        <f>C28</f>
        <v>0.17992919999999998</v>
      </c>
      <c r="R7">
        <f>C31</f>
        <v>9.0292049999999999E-2</v>
      </c>
      <c r="S7">
        <f>C34</f>
        <v>0.1013898</v>
      </c>
      <c r="T7">
        <f>C37</f>
        <v>0.11274480000000001</v>
      </c>
    </row>
    <row r="8" spans="1:20" ht="15.75" x14ac:dyDescent="0.25">
      <c r="A8">
        <v>5</v>
      </c>
      <c r="B8" s="20"/>
      <c r="C8">
        <v>0.17959384999999997</v>
      </c>
      <c r="E8" s="23" t="s">
        <v>44</v>
      </c>
      <c r="F8">
        <f>C5</f>
        <v>0.11655114999999999</v>
      </c>
      <c r="G8">
        <f>C8</f>
        <v>0.17959384999999997</v>
      </c>
      <c r="H8">
        <f>C11</f>
        <v>0.20661639999999998</v>
      </c>
      <c r="I8">
        <f>C14</f>
        <v>8.1197450000000004E-2</v>
      </c>
      <c r="J8">
        <f>C17</f>
        <v>6.8896550000000001E-2</v>
      </c>
      <c r="K8">
        <f>C20</f>
        <v>9.9959049999999994E-2</v>
      </c>
      <c r="N8" s="23" t="s">
        <v>44</v>
      </c>
      <c r="O8">
        <f>C23</f>
        <v>0.12249765</v>
      </c>
      <c r="P8">
        <f>C26</f>
        <v>0.16324575</v>
      </c>
      <c r="Q8">
        <f>C29</f>
        <v>0.1751354</v>
      </c>
      <c r="R8">
        <f>C32</f>
        <v>8.9002899999999996E-2</v>
      </c>
      <c r="S8">
        <f>C35</f>
        <v>0.10235419999999999</v>
      </c>
      <c r="T8">
        <f>C38</f>
        <v>0.1137092</v>
      </c>
    </row>
    <row r="9" spans="1:20" ht="15.75" x14ac:dyDescent="0.25">
      <c r="A9">
        <v>6</v>
      </c>
      <c r="B9" s="20"/>
      <c r="C9">
        <v>0.16392215000000002</v>
      </c>
      <c r="E9" s="23" t="s">
        <v>45</v>
      </c>
      <c r="F9">
        <f>C6</f>
        <v>0.16337844999999998</v>
      </c>
      <c r="G9">
        <f>C9</f>
        <v>0.16392215000000002</v>
      </c>
      <c r="H9">
        <f>C12</f>
        <v>0.17147114999999999</v>
      </c>
      <c r="I9">
        <f>C15</f>
        <v>8.8689800000000013E-2</v>
      </c>
      <c r="J9">
        <f>C18</f>
        <v>7.9519300000000001E-2</v>
      </c>
      <c r="K9">
        <f>C21</f>
        <v>9.1479149999999981E-2</v>
      </c>
      <c r="N9" s="23" t="s">
        <v>45</v>
      </c>
      <c r="O9">
        <f>C24</f>
        <v>0.16330345000000002</v>
      </c>
      <c r="P9">
        <f>C27</f>
        <v>0.14368945</v>
      </c>
      <c r="Q9">
        <f>C30</f>
        <v>0.16646614999999998</v>
      </c>
      <c r="R9">
        <f>C33</f>
        <v>8.4061549999999985E-2</v>
      </c>
      <c r="S9">
        <f>C36</f>
        <v>5.1631149999999994E-2</v>
      </c>
      <c r="T9">
        <f>C39</f>
        <v>0.11378614999999999</v>
      </c>
    </row>
    <row r="10" spans="1:20" ht="15.75" x14ac:dyDescent="0.25">
      <c r="A10">
        <v>7</v>
      </c>
      <c r="B10" s="20" t="s">
        <v>32</v>
      </c>
      <c r="C10">
        <v>0.20384969999999997</v>
      </c>
      <c r="E10" s="23" t="s">
        <v>46</v>
      </c>
      <c r="F10">
        <f>AVERAGE(F7:F9)</f>
        <v>0.15585221666666663</v>
      </c>
      <c r="G10">
        <f t="shared" ref="G10:T10" si="0">AVERAGE(G7:G9)</f>
        <v>0.17897958333333333</v>
      </c>
      <c r="H10">
        <f t="shared" si="0"/>
        <v>0.19397908333333333</v>
      </c>
      <c r="I10">
        <f t="shared" si="0"/>
        <v>8.434878333333333E-2</v>
      </c>
      <c r="J10">
        <f t="shared" si="0"/>
        <v>7.6545050000000003E-2</v>
      </c>
      <c r="K10">
        <f t="shared" si="0"/>
        <v>9.491168333333333E-2</v>
      </c>
      <c r="N10" s="23" t="s">
        <v>46</v>
      </c>
      <c r="O10">
        <f t="shared" si="0"/>
        <v>0.15988121666666669</v>
      </c>
      <c r="P10">
        <f t="shared" si="0"/>
        <v>0.1667859833333333</v>
      </c>
      <c r="Q10">
        <f t="shared" si="0"/>
        <v>0.1738435833333333</v>
      </c>
      <c r="R10">
        <f t="shared" si="0"/>
        <v>8.7785500000000002E-2</v>
      </c>
      <c r="S10">
        <f t="shared" si="0"/>
        <v>8.5125049999999994E-2</v>
      </c>
      <c r="T10">
        <f t="shared" si="0"/>
        <v>0.11341338333333333</v>
      </c>
    </row>
    <row r="11" spans="1:20" x14ac:dyDescent="0.25">
      <c r="A11">
        <v>8</v>
      </c>
      <c r="C11">
        <v>0.20661639999999998</v>
      </c>
      <c r="E11" s="23" t="s">
        <v>47</v>
      </c>
      <c r="F11">
        <f>STDEV(F7,F8,F9)</f>
        <v>3.6130721434028151E-2</v>
      </c>
      <c r="G11">
        <f t="shared" ref="G11:T11" si="1">STDEV(G7,G8,G9)</f>
        <v>1.4759889658914565E-2</v>
      </c>
      <c r="H11">
        <f t="shared" si="1"/>
        <v>1.9541467560698529E-2</v>
      </c>
      <c r="I11">
        <f t="shared" si="1"/>
        <v>3.8852717994798504E-3</v>
      </c>
      <c r="J11">
        <f t="shared" si="1"/>
        <v>6.6781108247392822E-3</v>
      </c>
      <c r="K11">
        <f t="shared" si="1"/>
        <v>4.4646322383073579E-3</v>
      </c>
      <c r="N11" s="23" t="s">
        <v>47</v>
      </c>
      <c r="O11">
        <f t="shared" si="1"/>
        <v>3.5795355142019869E-2</v>
      </c>
      <c r="P11">
        <f t="shared" si="1"/>
        <v>2.5054944048298017E-2</v>
      </c>
      <c r="Q11">
        <f t="shared" si="1"/>
        <v>6.8238567944259631E-3</v>
      </c>
      <c r="R11">
        <f t="shared" si="1"/>
        <v>3.2888188810726638E-3</v>
      </c>
      <c r="S11">
        <f t="shared" si="1"/>
        <v>2.9010575998202764E-2</v>
      </c>
      <c r="T11">
        <f t="shared" si="1"/>
        <v>5.8028706760820026E-4</v>
      </c>
    </row>
    <row r="12" spans="1:20" ht="15.75" x14ac:dyDescent="0.25">
      <c r="A12">
        <v>9</v>
      </c>
      <c r="B12" s="20"/>
      <c r="C12">
        <v>0.17147114999999999</v>
      </c>
      <c r="E12" s="23" t="s">
        <v>48</v>
      </c>
      <c r="F12">
        <f>F11/1.732</f>
        <v>2.0860693668607478E-2</v>
      </c>
      <c r="G12">
        <f t="shared" ref="G12:S12" si="2">G11/1.732</f>
        <v>8.5218762464864695E-3</v>
      </c>
      <c r="H12">
        <f t="shared" si="2"/>
        <v>1.1282602517724324E-2</v>
      </c>
      <c r="I12">
        <f t="shared" si="2"/>
        <v>2.2432285216396363E-3</v>
      </c>
      <c r="J12">
        <f t="shared" si="2"/>
        <v>3.8557221851843429E-3</v>
      </c>
      <c r="K12">
        <f t="shared" si="2"/>
        <v>2.5777322392074816E-3</v>
      </c>
      <c r="N12" s="23" t="s">
        <v>48</v>
      </c>
      <c r="O12">
        <f t="shared" si="2"/>
        <v>2.0667064169757429E-2</v>
      </c>
      <c r="P12">
        <f t="shared" si="2"/>
        <v>1.4465903030195161E-2</v>
      </c>
      <c r="Q12">
        <f t="shared" si="2"/>
        <v>3.9398711284214568E-3</v>
      </c>
      <c r="R12">
        <f t="shared" si="2"/>
        <v>1.8988561669010761E-3</v>
      </c>
      <c r="S12">
        <f t="shared" si="2"/>
        <v>1.6749755195267186E-2</v>
      </c>
      <c r="T12">
        <f>T11/1.732</f>
        <v>3.3503872263752904E-4</v>
      </c>
    </row>
    <row r="13" spans="1:20" ht="15.75" x14ac:dyDescent="0.25">
      <c r="A13">
        <v>10</v>
      </c>
      <c r="B13" s="20" t="s">
        <v>33</v>
      </c>
      <c r="C13">
        <v>8.3159099999999986E-2</v>
      </c>
    </row>
    <row r="14" spans="1:20" ht="15.75" x14ac:dyDescent="0.25">
      <c r="A14">
        <v>11</v>
      </c>
      <c r="B14" s="20"/>
      <c r="C14">
        <v>8.1197450000000004E-2</v>
      </c>
    </row>
    <row r="15" spans="1:20" ht="15.75" x14ac:dyDescent="0.25">
      <c r="A15">
        <v>12</v>
      </c>
      <c r="B15" s="20"/>
      <c r="C15">
        <v>8.8689800000000013E-2</v>
      </c>
      <c r="F15" s="1" t="s">
        <v>54</v>
      </c>
      <c r="G15" s="1" t="s">
        <v>55</v>
      </c>
    </row>
    <row r="16" spans="1:20" ht="15.75" x14ac:dyDescent="0.25">
      <c r="A16">
        <v>13</v>
      </c>
      <c r="B16" s="20" t="s">
        <v>34</v>
      </c>
      <c r="C16">
        <v>8.1219299999999994E-2</v>
      </c>
      <c r="E16" s="1" t="s">
        <v>49</v>
      </c>
      <c r="F16">
        <v>0.15585221666666663</v>
      </c>
      <c r="G16">
        <v>0.15988121666666669</v>
      </c>
    </row>
    <row r="17" spans="1:7" ht="15.75" x14ac:dyDescent="0.25">
      <c r="A17">
        <v>14</v>
      </c>
      <c r="B17" s="20"/>
      <c r="C17">
        <v>6.8896550000000001E-2</v>
      </c>
      <c r="E17" s="1" t="s">
        <v>63</v>
      </c>
      <c r="F17">
        <v>0.17897958333333333</v>
      </c>
      <c r="G17">
        <v>0.17878598333333301</v>
      </c>
    </row>
    <row r="18" spans="1:7" x14ac:dyDescent="0.25">
      <c r="A18">
        <v>15</v>
      </c>
      <c r="C18">
        <v>7.9519300000000001E-2</v>
      </c>
      <c r="E18" s="1" t="s">
        <v>50</v>
      </c>
      <c r="F18">
        <v>0.195979083333333</v>
      </c>
      <c r="G18">
        <v>0.20043583333333001</v>
      </c>
    </row>
    <row r="19" spans="1:7" x14ac:dyDescent="0.25">
      <c r="A19">
        <v>16</v>
      </c>
      <c r="B19" s="1" t="s">
        <v>35</v>
      </c>
      <c r="C19">
        <v>9.3296850000000001E-2</v>
      </c>
      <c r="E19" s="1" t="s">
        <v>51</v>
      </c>
      <c r="F19">
        <v>0.100348783333333</v>
      </c>
      <c r="G19">
        <v>0.1107855</v>
      </c>
    </row>
    <row r="20" spans="1:7" x14ac:dyDescent="0.25">
      <c r="A20">
        <v>17</v>
      </c>
      <c r="C20">
        <v>9.9959049999999994E-2</v>
      </c>
      <c r="E20" s="1" t="s">
        <v>52</v>
      </c>
      <c r="F20">
        <v>0.13450500000000001</v>
      </c>
      <c r="G20">
        <v>0.13791250499999999</v>
      </c>
    </row>
    <row r="21" spans="1:7" x14ac:dyDescent="0.25">
      <c r="A21">
        <v>18</v>
      </c>
      <c r="C21">
        <v>9.1479149999999981E-2</v>
      </c>
      <c r="E21" s="1" t="s">
        <v>53</v>
      </c>
      <c r="F21">
        <v>0.13816833333333001</v>
      </c>
      <c r="G21">
        <v>0.14583333333000001</v>
      </c>
    </row>
    <row r="22" spans="1:7" ht="15.75" x14ac:dyDescent="0.25">
      <c r="A22">
        <v>19</v>
      </c>
      <c r="B22" s="20" t="s">
        <v>36</v>
      </c>
      <c r="C22">
        <v>0.19384255</v>
      </c>
    </row>
    <row r="23" spans="1:7" ht="15.75" x14ac:dyDescent="0.25">
      <c r="A23">
        <v>20</v>
      </c>
      <c r="B23" s="20"/>
      <c r="C23">
        <v>0.12249765</v>
      </c>
    </row>
    <row r="24" spans="1:7" ht="15.75" x14ac:dyDescent="0.25">
      <c r="A24">
        <v>21</v>
      </c>
      <c r="B24" s="20"/>
      <c r="C24">
        <v>0.16330345000000002</v>
      </c>
    </row>
    <row r="25" spans="1:7" ht="15.75" x14ac:dyDescent="0.25">
      <c r="A25">
        <v>22</v>
      </c>
      <c r="B25" s="20" t="s">
        <v>31</v>
      </c>
      <c r="C25">
        <v>0.19342275</v>
      </c>
    </row>
    <row r="26" spans="1:7" ht="15.75" x14ac:dyDescent="0.25">
      <c r="A26">
        <v>23</v>
      </c>
      <c r="B26" s="20"/>
      <c r="C26">
        <v>0.16324575</v>
      </c>
    </row>
    <row r="27" spans="1:7" ht="15.75" x14ac:dyDescent="0.25">
      <c r="A27">
        <v>24</v>
      </c>
      <c r="B27" s="20"/>
      <c r="C27">
        <v>0.14368945</v>
      </c>
    </row>
    <row r="28" spans="1:7" ht="15.75" x14ac:dyDescent="0.25">
      <c r="A28">
        <v>25</v>
      </c>
      <c r="B28" s="20" t="s">
        <v>32</v>
      </c>
      <c r="C28">
        <v>0.17992919999999998</v>
      </c>
    </row>
    <row r="29" spans="1:7" x14ac:dyDescent="0.25">
      <c r="A29">
        <v>26</v>
      </c>
      <c r="C29">
        <v>0.1751354</v>
      </c>
    </row>
    <row r="30" spans="1:7" ht="15.75" x14ac:dyDescent="0.25">
      <c r="A30">
        <v>27</v>
      </c>
      <c r="B30" s="20"/>
      <c r="C30">
        <v>0.16646614999999998</v>
      </c>
    </row>
    <row r="31" spans="1:7" ht="15.75" x14ac:dyDescent="0.25">
      <c r="A31">
        <v>28</v>
      </c>
      <c r="B31" s="20" t="s">
        <v>33</v>
      </c>
      <c r="C31">
        <v>9.0292049999999999E-2</v>
      </c>
    </row>
    <row r="32" spans="1:7" ht="15.75" x14ac:dyDescent="0.25">
      <c r="A32">
        <v>29</v>
      </c>
      <c r="B32" s="20"/>
      <c r="C32">
        <v>8.9002899999999996E-2</v>
      </c>
    </row>
    <row r="33" spans="1:3" ht="15.75" x14ac:dyDescent="0.25">
      <c r="A33">
        <v>30</v>
      </c>
      <c r="B33" s="20"/>
      <c r="C33">
        <v>8.4061549999999985E-2</v>
      </c>
    </row>
    <row r="34" spans="1:3" ht="15.75" x14ac:dyDescent="0.25">
      <c r="A34">
        <v>31</v>
      </c>
      <c r="B34" s="20" t="s">
        <v>34</v>
      </c>
      <c r="C34">
        <v>0.1013898</v>
      </c>
    </row>
    <row r="35" spans="1:3" ht="15.75" x14ac:dyDescent="0.25">
      <c r="A35">
        <v>32</v>
      </c>
      <c r="B35" s="20"/>
      <c r="C35">
        <v>0.10235419999999999</v>
      </c>
    </row>
    <row r="36" spans="1:3" x14ac:dyDescent="0.25">
      <c r="A36">
        <v>33</v>
      </c>
      <c r="C36">
        <v>5.1631149999999994E-2</v>
      </c>
    </row>
    <row r="37" spans="1:3" x14ac:dyDescent="0.25">
      <c r="A37">
        <v>34</v>
      </c>
      <c r="B37" s="1" t="s">
        <v>35</v>
      </c>
      <c r="C37">
        <v>0.11274480000000001</v>
      </c>
    </row>
    <row r="38" spans="1:3" x14ac:dyDescent="0.25">
      <c r="A38">
        <v>35</v>
      </c>
      <c r="C38">
        <v>0.1137092</v>
      </c>
    </row>
    <row r="39" spans="1:3" x14ac:dyDescent="0.25">
      <c r="A39">
        <v>36</v>
      </c>
      <c r="C39">
        <v>0.11378614999999999</v>
      </c>
    </row>
  </sheetData>
  <mergeCells count="3">
    <mergeCell ref="G3:J4"/>
    <mergeCell ref="N3:R4"/>
    <mergeCell ref="C1:E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951A6-DEBA-4735-91B6-A6F3F2899BF2}">
  <dimension ref="A1:T39"/>
  <sheetViews>
    <sheetView topLeftCell="D13" workbookViewId="0">
      <selection activeCell="H28" sqref="H28"/>
    </sheetView>
  </sheetViews>
  <sheetFormatPr defaultRowHeight="15" x14ac:dyDescent="0.25"/>
  <cols>
    <col min="2" max="2" width="14.28515625" customWidth="1"/>
    <col min="5" max="5" width="14.28515625" customWidth="1"/>
    <col min="6" max="6" width="12.140625" customWidth="1"/>
    <col min="7" max="7" width="10.7109375" customWidth="1"/>
  </cols>
  <sheetData>
    <row r="1" spans="1:20" x14ac:dyDescent="0.25">
      <c r="C1" s="56" t="s">
        <v>57</v>
      </c>
      <c r="D1" s="56"/>
      <c r="E1" s="56"/>
    </row>
    <row r="2" spans="1:20" x14ac:dyDescent="0.25">
      <c r="C2" s="56"/>
      <c r="D2" s="56"/>
      <c r="E2" s="56"/>
    </row>
    <row r="3" spans="1:20" x14ac:dyDescent="0.25">
      <c r="G3" s="54" t="s">
        <v>37</v>
      </c>
      <c r="H3" s="55"/>
      <c r="I3" s="55"/>
      <c r="J3" s="55"/>
      <c r="N3" s="54" t="s">
        <v>38</v>
      </c>
      <c r="O3" s="55"/>
      <c r="P3" s="55"/>
      <c r="Q3" s="55"/>
      <c r="R3" s="55"/>
    </row>
    <row r="4" spans="1:20" ht="15.75" x14ac:dyDescent="0.25">
      <c r="A4">
        <v>1</v>
      </c>
      <c r="B4" s="20" t="s">
        <v>30</v>
      </c>
      <c r="C4">
        <v>0.14457830000000002</v>
      </c>
      <c r="G4" s="55"/>
      <c r="H4" s="55"/>
      <c r="I4" s="55"/>
      <c r="J4" s="55"/>
      <c r="N4" s="55"/>
      <c r="O4" s="55"/>
      <c r="P4" s="55"/>
      <c r="Q4" s="55"/>
      <c r="R4" s="55"/>
    </row>
    <row r="5" spans="1:20" ht="15.75" x14ac:dyDescent="0.25">
      <c r="A5">
        <v>2</v>
      </c>
      <c r="B5" s="20"/>
      <c r="C5">
        <v>0.16989370000000001</v>
      </c>
      <c r="G5" s="21" t="s">
        <v>39</v>
      </c>
      <c r="H5" s="21"/>
      <c r="I5" s="21"/>
      <c r="J5" s="21" t="s">
        <v>40</v>
      </c>
      <c r="K5" s="21"/>
      <c r="P5" s="21" t="s">
        <v>39</v>
      </c>
      <c r="Q5" s="21"/>
      <c r="R5" s="21"/>
      <c r="S5" s="21" t="s">
        <v>40</v>
      </c>
      <c r="T5" s="21"/>
    </row>
    <row r="6" spans="1:20" ht="15.75" x14ac:dyDescent="0.25">
      <c r="A6">
        <v>3</v>
      </c>
      <c r="B6" s="20"/>
      <c r="C6">
        <v>0.1467223</v>
      </c>
      <c r="F6" s="22" t="s">
        <v>41</v>
      </c>
      <c r="G6" s="22" t="s">
        <v>31</v>
      </c>
      <c r="H6" s="22" t="s">
        <v>32</v>
      </c>
      <c r="I6" s="22" t="s">
        <v>33</v>
      </c>
      <c r="J6" s="22" t="s">
        <v>34</v>
      </c>
      <c r="K6" s="22" t="s">
        <v>42</v>
      </c>
      <c r="O6" s="22" t="s">
        <v>41</v>
      </c>
      <c r="P6" s="22" t="s">
        <v>31</v>
      </c>
      <c r="Q6" s="22" t="s">
        <v>32</v>
      </c>
      <c r="R6" s="22" t="s">
        <v>33</v>
      </c>
      <c r="S6" s="22" t="s">
        <v>34</v>
      </c>
      <c r="T6" s="22" t="s">
        <v>42</v>
      </c>
    </row>
    <row r="7" spans="1:20" ht="15.75" x14ac:dyDescent="0.25">
      <c r="A7">
        <v>4</v>
      </c>
      <c r="B7" s="20" t="s">
        <v>31</v>
      </c>
      <c r="C7">
        <v>0.1417853</v>
      </c>
      <c r="E7" s="23" t="s">
        <v>43</v>
      </c>
      <c r="F7">
        <f>C4</f>
        <v>0.14457830000000002</v>
      </c>
      <c r="G7">
        <f>C7</f>
        <v>0.1417853</v>
      </c>
      <c r="H7">
        <f>C10</f>
        <v>0.15645580000000001</v>
      </c>
      <c r="I7">
        <f>C13</f>
        <v>7.1450200000000005E-2</v>
      </c>
      <c r="J7">
        <f>C16</f>
        <v>6.0553399999999993E-2</v>
      </c>
      <c r="K7">
        <f>C19</f>
        <v>6.1689499999999987E-2</v>
      </c>
      <c r="N7" s="23" t="s">
        <v>43</v>
      </c>
      <c r="O7">
        <f>C22</f>
        <v>0.14338330000000002</v>
      </c>
      <c r="P7">
        <f>C25</f>
        <v>0.1417853</v>
      </c>
      <c r="Q7">
        <f>C28</f>
        <v>0.15322079999999999</v>
      </c>
      <c r="R7">
        <f>C31</f>
        <v>6.7616700000000002E-2</v>
      </c>
      <c r="S7">
        <f>C34</f>
        <v>5.64068E-2</v>
      </c>
      <c r="T7">
        <f>C37</f>
        <v>6.3176799999999991E-2</v>
      </c>
    </row>
    <row r="8" spans="1:20" ht="15.75" x14ac:dyDescent="0.25">
      <c r="A8">
        <v>5</v>
      </c>
      <c r="B8" s="20"/>
      <c r="C8">
        <v>0.15038670000000001</v>
      </c>
      <c r="E8" s="23" t="s">
        <v>44</v>
      </c>
      <c r="F8">
        <f>C5</f>
        <v>0.16989370000000001</v>
      </c>
      <c r="G8">
        <f>C8</f>
        <v>0.15038670000000001</v>
      </c>
      <c r="H8">
        <f>C11</f>
        <v>0.1427292</v>
      </c>
      <c r="I8">
        <f>C14</f>
        <v>6.74627E-2</v>
      </c>
      <c r="J8">
        <f>C17</f>
        <v>6.5642099999999995E-2</v>
      </c>
      <c r="K8">
        <f>C20</f>
        <v>6.1863500000000002E-2</v>
      </c>
      <c r="N8" s="23" t="s">
        <v>44</v>
      </c>
      <c r="O8">
        <f>C23</f>
        <v>0.17098869999999999</v>
      </c>
      <c r="P8">
        <f>C26</f>
        <v>0.13647410000000001</v>
      </c>
      <c r="Q8">
        <f>C29</f>
        <v>0.1521392</v>
      </c>
      <c r="R8">
        <f>C32</f>
        <v>5.7904199999999996E-2</v>
      </c>
      <c r="S8">
        <f>C35</f>
        <v>5.802319999999999E-2</v>
      </c>
      <c r="T8">
        <f>C38</f>
        <v>6.4793199999999981E-2</v>
      </c>
    </row>
    <row r="9" spans="1:20" ht="15.75" x14ac:dyDescent="0.25">
      <c r="A9">
        <v>6</v>
      </c>
      <c r="B9" s="20"/>
      <c r="C9">
        <v>0.15243730000000003</v>
      </c>
      <c r="E9" s="23" t="s">
        <v>45</v>
      </c>
      <c r="F9">
        <f>C6</f>
        <v>0.1467223</v>
      </c>
      <c r="G9">
        <f>C9</f>
        <v>0.15243730000000003</v>
      </c>
      <c r="H9">
        <f>C12</f>
        <v>0.15075090000000002</v>
      </c>
      <c r="I9">
        <f>C15</f>
        <v>6.1086799999999997E-2</v>
      </c>
      <c r="J9">
        <f>C18</f>
        <v>7.7611399999999983E-2</v>
      </c>
      <c r="K9">
        <f>C21</f>
        <v>6.6302899999999998E-2</v>
      </c>
      <c r="N9" s="23" t="s">
        <v>45</v>
      </c>
      <c r="O9">
        <f>C24</f>
        <v>0.15770429999999999</v>
      </c>
      <c r="P9">
        <f>C27</f>
        <v>0.1638367</v>
      </c>
      <c r="Q9">
        <f>C30</f>
        <v>0.14164089999999999</v>
      </c>
      <c r="R9">
        <f>C33</f>
        <v>7.1008100000000005E-2</v>
      </c>
      <c r="S9">
        <f>C36</f>
        <v>7.6605300000000001E-2</v>
      </c>
      <c r="T9">
        <f>C39</f>
        <v>6.4655299999999985E-2</v>
      </c>
    </row>
    <row r="10" spans="1:20" ht="15.75" x14ac:dyDescent="0.25">
      <c r="A10">
        <v>7</v>
      </c>
      <c r="B10" s="20" t="s">
        <v>32</v>
      </c>
      <c r="C10">
        <v>0.15645580000000001</v>
      </c>
      <c r="E10" s="23" t="s">
        <v>46</v>
      </c>
      <c r="F10">
        <f>AVERAGE(F7:F9)</f>
        <v>0.15373143333333336</v>
      </c>
      <c r="G10">
        <f t="shared" ref="G10:T10" si="0">AVERAGE(G7:G9)</f>
        <v>0.1482031</v>
      </c>
      <c r="H10">
        <f t="shared" si="0"/>
        <v>0.14997863333333336</v>
      </c>
      <c r="I10">
        <f t="shared" si="0"/>
        <v>6.6666566666666663E-2</v>
      </c>
      <c r="J10">
        <f t="shared" si="0"/>
        <v>6.7935633333333315E-2</v>
      </c>
      <c r="K10">
        <f t="shared" si="0"/>
        <v>6.3285300000000003E-2</v>
      </c>
      <c r="N10" s="23" t="s">
        <v>46</v>
      </c>
      <c r="O10">
        <f t="shared" si="0"/>
        <v>0.15735876666666668</v>
      </c>
      <c r="P10">
        <f t="shared" si="0"/>
        <v>0.14736536666666669</v>
      </c>
      <c r="Q10">
        <f t="shared" si="0"/>
        <v>0.14900029999999997</v>
      </c>
      <c r="R10">
        <f t="shared" si="0"/>
        <v>6.5509666666666674E-2</v>
      </c>
      <c r="S10">
        <f t="shared" si="0"/>
        <v>6.3678433333333326E-2</v>
      </c>
      <c r="T10">
        <f t="shared" si="0"/>
        <v>6.4208433333333315E-2</v>
      </c>
    </row>
    <row r="11" spans="1:20" x14ac:dyDescent="0.25">
      <c r="A11">
        <v>8</v>
      </c>
      <c r="C11">
        <v>0.1427292</v>
      </c>
      <c r="E11" s="23" t="s">
        <v>47</v>
      </c>
      <c r="F11">
        <f>STDEV(F7,F8,F9)</f>
        <v>1.4037924770183563E-2</v>
      </c>
      <c r="G11">
        <f t="shared" ref="G11:T11" si="1">STDEV(G7,G8,G9)</f>
        <v>5.6517570471491529E-3</v>
      </c>
      <c r="H11">
        <f t="shared" si="1"/>
        <v>6.8958091434822488E-3</v>
      </c>
      <c r="I11">
        <f t="shared" si="1"/>
        <v>5.2273689465479074E-3</v>
      </c>
      <c r="J11">
        <f t="shared" si="1"/>
        <v>8.7572291487280855E-3</v>
      </c>
      <c r="K11">
        <f t="shared" si="1"/>
        <v>2.6147660163005049E-3</v>
      </c>
      <c r="N11" s="23" t="s">
        <v>47</v>
      </c>
      <c r="O11">
        <f t="shared" si="1"/>
        <v>1.3805943367018892E-2</v>
      </c>
      <c r="P11">
        <f t="shared" si="1"/>
        <v>1.4509680482124103E-2</v>
      </c>
      <c r="Q11">
        <f t="shared" si="1"/>
        <v>6.3963302689901864E-3</v>
      </c>
      <c r="R11">
        <f t="shared" si="1"/>
        <v>6.8013043530879723E-3</v>
      </c>
      <c r="S11">
        <f t="shared" si="1"/>
        <v>1.122413019362003E-2</v>
      </c>
      <c r="T11">
        <f t="shared" si="1"/>
        <v>8.9607734227204112E-4</v>
      </c>
    </row>
    <row r="12" spans="1:20" ht="15.75" x14ac:dyDescent="0.25">
      <c r="A12">
        <v>9</v>
      </c>
      <c r="B12" s="20"/>
      <c r="C12">
        <v>0.15075090000000002</v>
      </c>
      <c r="E12" s="23" t="s">
        <v>48</v>
      </c>
      <c r="F12">
        <f>F11/1.732</f>
        <v>8.1050373961798865E-3</v>
      </c>
      <c r="G12">
        <f t="shared" ref="G12:S12" si="2">G11/1.732</f>
        <v>3.2631391727189103E-3</v>
      </c>
      <c r="H12">
        <f t="shared" si="2"/>
        <v>3.9814140551283194E-3</v>
      </c>
      <c r="I12">
        <f t="shared" si="2"/>
        <v>3.0181114010091846E-3</v>
      </c>
      <c r="J12">
        <f t="shared" si="2"/>
        <v>5.0561369218984327E-3</v>
      </c>
      <c r="K12">
        <f t="shared" si="2"/>
        <v>1.5096801479795063E-3</v>
      </c>
      <c r="N12" s="23" t="s">
        <v>48</v>
      </c>
      <c r="O12">
        <f t="shared" si="2"/>
        <v>7.9710989416968206E-3</v>
      </c>
      <c r="P12">
        <f t="shared" si="2"/>
        <v>8.3774136732818142E-3</v>
      </c>
      <c r="Q12">
        <f t="shared" si="2"/>
        <v>3.6930313331352115E-3</v>
      </c>
      <c r="R12">
        <f t="shared" si="2"/>
        <v>3.9268500883879748E-3</v>
      </c>
      <c r="S12">
        <f t="shared" si="2"/>
        <v>6.4804446845381234E-3</v>
      </c>
      <c r="T12">
        <f>T11/1.732</f>
        <v>5.1736567105776046E-4</v>
      </c>
    </row>
    <row r="13" spans="1:20" ht="15.75" x14ac:dyDescent="0.25">
      <c r="A13">
        <v>10</v>
      </c>
      <c r="B13" s="20" t="s">
        <v>33</v>
      </c>
      <c r="C13">
        <v>7.1450200000000005E-2</v>
      </c>
    </row>
    <row r="14" spans="1:20" ht="15.75" x14ac:dyDescent="0.25">
      <c r="A14">
        <v>11</v>
      </c>
      <c r="B14" s="20"/>
      <c r="C14">
        <v>6.74627E-2</v>
      </c>
    </row>
    <row r="15" spans="1:20" ht="15.75" x14ac:dyDescent="0.25">
      <c r="A15">
        <v>12</v>
      </c>
      <c r="B15" s="20"/>
      <c r="C15">
        <v>6.1086799999999997E-2</v>
      </c>
      <c r="F15" s="1" t="s">
        <v>54</v>
      </c>
      <c r="G15" s="1" t="s">
        <v>55</v>
      </c>
    </row>
    <row r="16" spans="1:20" ht="15.75" x14ac:dyDescent="0.25">
      <c r="A16">
        <v>13</v>
      </c>
      <c r="B16" s="20" t="s">
        <v>34</v>
      </c>
      <c r="C16">
        <v>6.0553399999999993E-2</v>
      </c>
      <c r="E16" s="1" t="s">
        <v>49</v>
      </c>
      <c r="F16">
        <v>0.123731433333333</v>
      </c>
      <c r="G16">
        <v>0.12735876666666701</v>
      </c>
    </row>
    <row r="17" spans="1:7" ht="15.75" x14ac:dyDescent="0.25">
      <c r="A17">
        <v>14</v>
      </c>
      <c r="B17" s="20"/>
      <c r="C17">
        <v>6.5642099999999995E-2</v>
      </c>
      <c r="E17" s="1" t="s">
        <v>63</v>
      </c>
      <c r="F17">
        <v>0.13720309999999999</v>
      </c>
      <c r="G17">
        <v>0.13836536666666699</v>
      </c>
    </row>
    <row r="18" spans="1:7" x14ac:dyDescent="0.25">
      <c r="A18">
        <v>15</v>
      </c>
      <c r="C18">
        <v>7.7611399999999983E-2</v>
      </c>
      <c r="E18" s="1" t="s">
        <v>50</v>
      </c>
      <c r="F18">
        <v>0.140333333</v>
      </c>
      <c r="G18">
        <v>0.1410003</v>
      </c>
    </row>
    <row r="19" spans="1:7" x14ac:dyDescent="0.25">
      <c r="A19">
        <v>16</v>
      </c>
      <c r="B19" s="1" t="s">
        <v>35</v>
      </c>
      <c r="C19">
        <v>6.1689499999999987E-2</v>
      </c>
      <c r="E19" s="1" t="s">
        <v>51</v>
      </c>
      <c r="F19">
        <v>7.66665666666667E-2</v>
      </c>
      <c r="G19">
        <v>8.2509666666666703E-2</v>
      </c>
    </row>
    <row r="20" spans="1:7" x14ac:dyDescent="0.25">
      <c r="A20">
        <v>17</v>
      </c>
      <c r="C20">
        <v>6.1863500000000002E-2</v>
      </c>
      <c r="E20" s="1" t="s">
        <v>52</v>
      </c>
      <c r="F20">
        <v>8.4935633333333302E-2</v>
      </c>
      <c r="G20">
        <v>9.3333333300000001E-2</v>
      </c>
    </row>
    <row r="21" spans="1:7" x14ac:dyDescent="0.25">
      <c r="A21">
        <v>18</v>
      </c>
      <c r="C21">
        <v>6.6302899999999998E-2</v>
      </c>
      <c r="E21" s="1" t="s">
        <v>53</v>
      </c>
      <c r="F21">
        <v>9.12853E-2</v>
      </c>
      <c r="G21">
        <v>9.5333333332999995E-2</v>
      </c>
    </row>
    <row r="22" spans="1:7" ht="15.75" x14ac:dyDescent="0.25">
      <c r="A22">
        <v>19</v>
      </c>
      <c r="B22" s="20" t="s">
        <v>36</v>
      </c>
      <c r="C22">
        <v>0.14338330000000002</v>
      </c>
    </row>
    <row r="23" spans="1:7" ht="15.75" x14ac:dyDescent="0.25">
      <c r="A23">
        <v>20</v>
      </c>
      <c r="B23" s="20"/>
      <c r="C23">
        <v>0.17098869999999999</v>
      </c>
    </row>
    <row r="24" spans="1:7" ht="15.75" x14ac:dyDescent="0.25">
      <c r="A24">
        <v>21</v>
      </c>
      <c r="B24" s="20"/>
      <c r="C24">
        <v>0.15770429999999999</v>
      </c>
    </row>
    <row r="25" spans="1:7" ht="15.75" x14ac:dyDescent="0.25">
      <c r="A25">
        <v>22</v>
      </c>
      <c r="B25" s="20" t="s">
        <v>31</v>
      </c>
      <c r="C25">
        <v>0.1417853</v>
      </c>
    </row>
    <row r="26" spans="1:7" ht="15.75" x14ac:dyDescent="0.25">
      <c r="A26">
        <v>23</v>
      </c>
      <c r="B26" s="20"/>
      <c r="C26">
        <v>0.13647410000000001</v>
      </c>
    </row>
    <row r="27" spans="1:7" ht="15.75" x14ac:dyDescent="0.25">
      <c r="A27">
        <v>24</v>
      </c>
      <c r="B27" s="20"/>
      <c r="C27">
        <v>0.1638367</v>
      </c>
    </row>
    <row r="28" spans="1:7" ht="15.75" x14ac:dyDescent="0.25">
      <c r="A28">
        <v>25</v>
      </c>
      <c r="B28" s="20" t="s">
        <v>32</v>
      </c>
      <c r="C28">
        <v>0.15322079999999999</v>
      </c>
    </row>
    <row r="29" spans="1:7" x14ac:dyDescent="0.25">
      <c r="A29">
        <v>26</v>
      </c>
      <c r="C29">
        <v>0.1521392</v>
      </c>
    </row>
    <row r="30" spans="1:7" ht="15.75" x14ac:dyDescent="0.25">
      <c r="A30">
        <v>27</v>
      </c>
      <c r="B30" s="20"/>
      <c r="C30">
        <v>0.14164089999999999</v>
      </c>
    </row>
    <row r="31" spans="1:7" ht="15.75" x14ac:dyDescent="0.25">
      <c r="A31">
        <v>28</v>
      </c>
      <c r="B31" s="20" t="s">
        <v>33</v>
      </c>
      <c r="C31">
        <v>6.7616700000000002E-2</v>
      </c>
    </row>
    <row r="32" spans="1:7" ht="15.75" x14ac:dyDescent="0.25">
      <c r="A32">
        <v>29</v>
      </c>
      <c r="B32" s="20"/>
      <c r="C32">
        <v>5.7904199999999996E-2</v>
      </c>
    </row>
    <row r="33" spans="1:3" ht="15.75" x14ac:dyDescent="0.25">
      <c r="A33">
        <v>30</v>
      </c>
      <c r="B33" s="20"/>
      <c r="C33">
        <v>7.1008100000000005E-2</v>
      </c>
    </row>
    <row r="34" spans="1:3" ht="15.75" x14ac:dyDescent="0.25">
      <c r="A34">
        <v>31</v>
      </c>
      <c r="B34" s="20" t="s">
        <v>34</v>
      </c>
      <c r="C34">
        <v>5.64068E-2</v>
      </c>
    </row>
    <row r="35" spans="1:3" ht="15.75" x14ac:dyDescent="0.25">
      <c r="A35">
        <v>32</v>
      </c>
      <c r="B35" s="20"/>
      <c r="C35">
        <v>5.802319999999999E-2</v>
      </c>
    </row>
    <row r="36" spans="1:3" x14ac:dyDescent="0.25">
      <c r="A36">
        <v>33</v>
      </c>
      <c r="C36">
        <v>7.6605300000000001E-2</v>
      </c>
    </row>
    <row r="37" spans="1:3" x14ac:dyDescent="0.25">
      <c r="A37">
        <v>34</v>
      </c>
      <c r="B37" s="1" t="s">
        <v>35</v>
      </c>
      <c r="C37">
        <v>6.3176799999999991E-2</v>
      </c>
    </row>
    <row r="38" spans="1:3" x14ac:dyDescent="0.25">
      <c r="A38">
        <v>35</v>
      </c>
      <c r="C38">
        <v>6.4793199999999981E-2</v>
      </c>
    </row>
    <row r="39" spans="1:3" x14ac:dyDescent="0.25">
      <c r="A39">
        <v>36</v>
      </c>
      <c r="C39">
        <v>6.4655299999999985E-2</v>
      </c>
    </row>
  </sheetData>
  <mergeCells count="3">
    <mergeCell ref="G3:J4"/>
    <mergeCell ref="N3:R4"/>
    <mergeCell ref="C1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CFC78-F699-41C9-A7F2-02CD8F85E4D2}">
  <dimension ref="A1:T39"/>
  <sheetViews>
    <sheetView topLeftCell="D13" workbookViewId="0">
      <selection activeCell="I19" sqref="I19"/>
    </sheetView>
  </sheetViews>
  <sheetFormatPr defaultRowHeight="15" x14ac:dyDescent="0.25"/>
  <cols>
    <col min="2" max="2" width="14.140625" customWidth="1"/>
    <col min="3" max="3" width="10.7109375" customWidth="1"/>
    <col min="5" max="5" width="14.7109375" customWidth="1"/>
    <col min="6" max="6" width="12.28515625" customWidth="1"/>
    <col min="7" max="7" width="10.7109375" customWidth="1"/>
  </cols>
  <sheetData>
    <row r="1" spans="1:20" x14ac:dyDescent="0.25">
      <c r="D1" s="56" t="s">
        <v>58</v>
      </c>
      <c r="E1" s="56"/>
    </row>
    <row r="2" spans="1:20" x14ac:dyDescent="0.25">
      <c r="D2" s="56"/>
      <c r="E2" s="56"/>
    </row>
    <row r="3" spans="1:20" x14ac:dyDescent="0.25">
      <c r="G3" s="54" t="s">
        <v>37</v>
      </c>
      <c r="H3" s="55"/>
      <c r="I3" s="55"/>
      <c r="J3" s="55"/>
      <c r="N3" s="54" t="s">
        <v>38</v>
      </c>
      <c r="O3" s="55"/>
      <c r="P3" s="55"/>
      <c r="Q3" s="55"/>
      <c r="R3" s="55"/>
    </row>
    <row r="4" spans="1:20" ht="15.75" x14ac:dyDescent="0.25">
      <c r="A4">
        <v>1</v>
      </c>
      <c r="B4" s="20" t="s">
        <v>30</v>
      </c>
      <c r="C4">
        <v>6.3648559999999993E-2</v>
      </c>
      <c r="G4" s="55"/>
      <c r="H4" s="55"/>
      <c r="I4" s="55"/>
      <c r="J4" s="55"/>
      <c r="N4" s="55"/>
      <c r="O4" s="55"/>
      <c r="P4" s="55"/>
      <c r="Q4" s="55"/>
      <c r="R4" s="55"/>
    </row>
    <row r="5" spans="1:20" ht="15.75" x14ac:dyDescent="0.25">
      <c r="A5">
        <v>2</v>
      </c>
      <c r="B5" s="20"/>
      <c r="C5">
        <v>4.0020960000000001E-2</v>
      </c>
      <c r="G5" s="21" t="s">
        <v>39</v>
      </c>
      <c r="H5" s="21"/>
      <c r="I5" s="21"/>
      <c r="J5" s="21" t="s">
        <v>40</v>
      </c>
      <c r="K5" s="21"/>
      <c r="P5" s="21" t="s">
        <v>39</v>
      </c>
      <c r="Q5" s="21"/>
      <c r="R5" s="21"/>
      <c r="S5" s="21" t="s">
        <v>40</v>
      </c>
      <c r="T5" s="21"/>
    </row>
    <row r="6" spans="1:20" ht="15.75" x14ac:dyDescent="0.25">
      <c r="A6">
        <v>3</v>
      </c>
      <c r="B6" s="20"/>
      <c r="C6">
        <v>4.6696000000000029E-3</v>
      </c>
      <c r="F6" s="22" t="s">
        <v>41</v>
      </c>
      <c r="G6" s="22" t="s">
        <v>31</v>
      </c>
      <c r="H6" s="22" t="s">
        <v>32</v>
      </c>
      <c r="I6" s="22" t="s">
        <v>33</v>
      </c>
      <c r="J6" s="22" t="s">
        <v>34</v>
      </c>
      <c r="K6" s="22" t="s">
        <v>42</v>
      </c>
      <c r="O6" s="22" t="s">
        <v>41</v>
      </c>
      <c r="P6" s="22" t="s">
        <v>31</v>
      </c>
      <c r="Q6" s="22" t="s">
        <v>32</v>
      </c>
      <c r="R6" s="22" t="s">
        <v>33</v>
      </c>
      <c r="S6" s="22" t="s">
        <v>34</v>
      </c>
      <c r="T6" s="22" t="s">
        <v>42</v>
      </c>
    </row>
    <row r="7" spans="1:20" ht="15.75" x14ac:dyDescent="0.25">
      <c r="A7">
        <v>4</v>
      </c>
      <c r="B7" s="20" t="s">
        <v>31</v>
      </c>
      <c r="C7">
        <v>6.3772079999999995E-2</v>
      </c>
      <c r="E7" s="23" t="s">
        <v>43</v>
      </c>
      <c r="F7">
        <f>C4</f>
        <v>6.3648559999999993E-2</v>
      </c>
      <c r="G7">
        <f>C7</f>
        <v>6.3772079999999995E-2</v>
      </c>
      <c r="H7">
        <f>C10</f>
        <v>6.4371200000000003E-2</v>
      </c>
      <c r="I7">
        <f>C13</f>
        <v>9.4072800000000005E-3</v>
      </c>
      <c r="J7">
        <f>C16</f>
        <v>2.2230720000000002E-2</v>
      </c>
      <c r="K7">
        <f>C19</f>
        <v>2.2445760000000002E-2</v>
      </c>
      <c r="N7" s="23" t="s">
        <v>43</v>
      </c>
      <c r="O7">
        <f>C22</f>
        <v>6.3449359999999996E-2</v>
      </c>
      <c r="P7">
        <f>C25</f>
        <v>6.3772079999999995E-2</v>
      </c>
      <c r="Q7">
        <f>C28</f>
        <v>4.9354399999999986E-2</v>
      </c>
      <c r="R7">
        <f>C31</f>
        <v>3.954959999999999E-2</v>
      </c>
      <c r="S7">
        <f>C34</f>
        <v>2.542256E-2</v>
      </c>
      <c r="T7">
        <f>C37</f>
        <v>1.5782559999999998E-2</v>
      </c>
    </row>
    <row r="8" spans="1:20" ht="15.75" x14ac:dyDescent="0.25">
      <c r="A8">
        <v>5</v>
      </c>
      <c r="B8" s="20"/>
      <c r="C8">
        <v>4.4033279999999994E-2</v>
      </c>
      <c r="E8" s="23" t="s">
        <v>44</v>
      </c>
      <c r="F8">
        <f>C5</f>
        <v>4.0020960000000001E-2</v>
      </c>
      <c r="G8">
        <f>C8</f>
        <v>4.4033279999999994E-2</v>
      </c>
      <c r="H8">
        <f>C11</f>
        <v>5.025816000000001E-2</v>
      </c>
      <c r="I8">
        <f>C14</f>
        <v>8.4422400000000019E-3</v>
      </c>
      <c r="J8">
        <f>C17</f>
        <v>2.2583039999999999E-2</v>
      </c>
      <c r="K8">
        <f>C20</f>
        <v>2.2094880000000001E-2</v>
      </c>
      <c r="N8" s="23" t="s">
        <v>44</v>
      </c>
      <c r="O8">
        <f>C23</f>
        <v>3.8111360000000004E-2</v>
      </c>
      <c r="P8">
        <f>C26</f>
        <v>8.3008159999999998E-2</v>
      </c>
      <c r="Q8">
        <f>C29</f>
        <v>4.9688559999999993E-2</v>
      </c>
      <c r="R8">
        <f>C32</f>
        <v>4.2020560000000012E-2</v>
      </c>
      <c r="S8">
        <f>C35</f>
        <v>2.4849839999999998E-2</v>
      </c>
      <c r="T8">
        <f>C38</f>
        <v>1.5209839999999999E-2</v>
      </c>
    </row>
    <row r="9" spans="1:20" ht="15.75" x14ac:dyDescent="0.25">
      <c r="A9">
        <v>6</v>
      </c>
      <c r="B9" s="20"/>
      <c r="C9">
        <v>2.422719999999998E-3</v>
      </c>
      <c r="E9" s="23" t="s">
        <v>45</v>
      </c>
      <c r="F9">
        <f>C6</f>
        <v>4.6696000000000029E-3</v>
      </c>
      <c r="G9">
        <f>C9</f>
        <v>2.422719999999998E-3</v>
      </c>
      <c r="H9">
        <f>C12</f>
        <v>3.1192799999999908E-3</v>
      </c>
      <c r="I9">
        <f>C15</f>
        <v>1.2470560000000006E-2</v>
      </c>
      <c r="J9">
        <f>C18</f>
        <v>2.0425520000000003E-2</v>
      </c>
      <c r="K9">
        <f>C21</f>
        <v>2.3111280000000001E-2</v>
      </c>
      <c r="N9" s="23" t="s">
        <v>45</v>
      </c>
      <c r="O9">
        <f>C24</f>
        <v>2.6087999999999936E-3</v>
      </c>
      <c r="P9">
        <f>C27</f>
        <v>7.0605840000000003E-2</v>
      </c>
      <c r="Q9">
        <f>C30</f>
        <v>5.6152799999999916E-3</v>
      </c>
      <c r="R9">
        <f>C33</f>
        <v>3.897664E-2</v>
      </c>
      <c r="S9">
        <f>C36</f>
        <v>5.5192000000000348E-4</v>
      </c>
      <c r="T9">
        <f>C39</f>
        <v>1.8559920000000001E-2</v>
      </c>
    </row>
    <row r="10" spans="1:20" ht="15.75" x14ac:dyDescent="0.25">
      <c r="A10">
        <v>7</v>
      </c>
      <c r="B10" s="20" t="s">
        <v>32</v>
      </c>
      <c r="C10">
        <v>6.4371200000000003E-2</v>
      </c>
      <c r="E10" s="23" t="s">
        <v>46</v>
      </c>
      <c r="F10">
        <f>AVERAGE(F7:F9)</f>
        <v>3.6113039999999992E-2</v>
      </c>
      <c r="G10">
        <f>AVERAGE(G7:G9)</f>
        <v>3.6742693333333333E-2</v>
      </c>
      <c r="H10">
        <f t="shared" ref="H10:T10" si="0">AVERAGE(H7:H9)</f>
        <v>3.924954666666667E-2</v>
      </c>
      <c r="I10">
        <f t="shared" si="0"/>
        <v>1.0106693333333335E-2</v>
      </c>
      <c r="J10">
        <f t="shared" si="0"/>
        <v>2.1746426666666669E-2</v>
      </c>
      <c r="K10">
        <f t="shared" si="0"/>
        <v>2.255064E-2</v>
      </c>
      <c r="N10" s="23" t="s">
        <v>46</v>
      </c>
      <c r="O10">
        <f t="shared" si="0"/>
        <v>3.4723173333333329E-2</v>
      </c>
      <c r="P10">
        <f t="shared" si="0"/>
        <v>7.2462026666666665E-2</v>
      </c>
      <c r="Q10">
        <f t="shared" si="0"/>
        <v>3.4886079999999993E-2</v>
      </c>
      <c r="R10">
        <f t="shared" si="0"/>
        <v>4.0182266666666668E-2</v>
      </c>
      <c r="S10">
        <f t="shared" si="0"/>
        <v>1.6941439999999999E-2</v>
      </c>
      <c r="T10">
        <f t="shared" si="0"/>
        <v>1.6517439999999998E-2</v>
      </c>
    </row>
    <row r="11" spans="1:20" x14ac:dyDescent="0.25">
      <c r="A11">
        <v>8</v>
      </c>
      <c r="C11">
        <v>5.025816000000001E-2</v>
      </c>
      <c r="E11" s="23" t="s">
        <v>47</v>
      </c>
      <c r="F11">
        <f>STDEV(F7,F8,F9)</f>
        <v>2.9683047513946417E-2</v>
      </c>
      <c r="G11">
        <f t="shared" ref="G11:T11" si="1">STDEV(G7,G8,G9)</f>
        <v>3.13177343299373E-2</v>
      </c>
      <c r="H11">
        <f t="shared" si="1"/>
        <v>3.2075560814485128E-2</v>
      </c>
      <c r="I11">
        <f t="shared" si="1"/>
        <v>2.1032652623322011E-3</v>
      </c>
      <c r="J11">
        <f t="shared" si="1"/>
        <v>1.1574230696393302E-3</v>
      </c>
      <c r="K11">
        <f t="shared" si="1"/>
        <v>5.1625294265505181E-4</v>
      </c>
      <c r="N11" s="23" t="s">
        <v>47</v>
      </c>
      <c r="O11">
        <f t="shared" si="1"/>
        <v>3.0561467437682593E-2</v>
      </c>
      <c r="P11">
        <f t="shared" si="1"/>
        <v>9.7514493870261374E-3</v>
      </c>
      <c r="Q11">
        <f t="shared" si="1"/>
        <v>2.5349807005308735E-2</v>
      </c>
      <c r="R11">
        <f t="shared" si="1"/>
        <v>1.6175792329692423E-3</v>
      </c>
      <c r="S11">
        <f t="shared" si="1"/>
        <v>1.419662905137695E-2</v>
      </c>
      <c r="T11">
        <f t="shared" si="1"/>
        <v>1.7918692648739762E-3</v>
      </c>
    </row>
    <row r="12" spans="1:20" ht="15.75" x14ac:dyDescent="0.25">
      <c r="A12">
        <v>9</v>
      </c>
      <c r="B12" s="20"/>
      <c r="C12">
        <v>3.1192799999999908E-3</v>
      </c>
      <c r="E12" s="23" t="s">
        <v>48</v>
      </c>
      <c r="F12">
        <f>F11/1.732</f>
        <v>1.7138018195119179E-2</v>
      </c>
      <c r="G12">
        <f t="shared" ref="G12:S12" si="2">G11/1.732</f>
        <v>1.8081832754005371E-2</v>
      </c>
      <c r="H12">
        <f t="shared" si="2"/>
        <v>1.8519376913675015E-2</v>
      </c>
      <c r="I12">
        <f t="shared" si="2"/>
        <v>1.2143563870278297E-3</v>
      </c>
      <c r="J12">
        <f t="shared" si="2"/>
        <v>6.6825812334834307E-4</v>
      </c>
      <c r="K12">
        <f t="shared" si="2"/>
        <v>2.9806751885395601E-4</v>
      </c>
      <c r="N12" s="23" t="s">
        <v>48</v>
      </c>
      <c r="O12">
        <f t="shared" si="2"/>
        <v>1.7645189051779787E-2</v>
      </c>
      <c r="P12">
        <f t="shared" si="2"/>
        <v>5.6301670825786012E-3</v>
      </c>
      <c r="Q12">
        <f t="shared" si="2"/>
        <v>1.4636147231702503E-2</v>
      </c>
      <c r="R12">
        <f t="shared" si="2"/>
        <v>9.3393720148339629E-4</v>
      </c>
      <c r="S12">
        <f t="shared" si="2"/>
        <v>8.1966680435201795E-3</v>
      </c>
      <c r="T12">
        <f>T11/1.732</f>
        <v>1.0345665501581849E-3</v>
      </c>
    </row>
    <row r="13" spans="1:20" ht="15.75" x14ac:dyDescent="0.25">
      <c r="A13">
        <v>10</v>
      </c>
      <c r="B13" s="20" t="s">
        <v>33</v>
      </c>
      <c r="C13">
        <v>9.4072800000000005E-3</v>
      </c>
    </row>
    <row r="14" spans="1:20" ht="15.75" x14ac:dyDescent="0.25">
      <c r="A14">
        <v>11</v>
      </c>
      <c r="B14" s="20"/>
      <c r="C14">
        <v>8.4422400000000019E-3</v>
      </c>
    </row>
    <row r="15" spans="1:20" ht="15.75" x14ac:dyDescent="0.25">
      <c r="A15">
        <v>12</v>
      </c>
      <c r="B15" s="20"/>
      <c r="C15">
        <v>1.2470560000000006E-2</v>
      </c>
      <c r="F15" s="1" t="s">
        <v>54</v>
      </c>
      <c r="G15" s="1" t="s">
        <v>55</v>
      </c>
    </row>
    <row r="16" spans="1:20" ht="15.75" x14ac:dyDescent="0.25">
      <c r="A16">
        <v>13</v>
      </c>
      <c r="B16" s="20" t="s">
        <v>34</v>
      </c>
      <c r="C16">
        <v>2.2230720000000002E-2</v>
      </c>
      <c r="E16" s="1" t="s">
        <v>49</v>
      </c>
      <c r="F16">
        <v>3.6113039999999992E-2</v>
      </c>
      <c r="G16">
        <v>3.4723173333333329E-2</v>
      </c>
    </row>
    <row r="17" spans="1:7" ht="15.75" x14ac:dyDescent="0.25">
      <c r="A17">
        <v>14</v>
      </c>
      <c r="B17" s="20"/>
      <c r="C17">
        <v>2.2583039999999999E-2</v>
      </c>
      <c r="E17" s="1" t="s">
        <v>63</v>
      </c>
      <c r="F17">
        <v>4.67426933333333E-2</v>
      </c>
      <c r="G17">
        <v>6.2462026666666698E-2</v>
      </c>
    </row>
    <row r="18" spans="1:7" x14ac:dyDescent="0.25">
      <c r="A18">
        <v>15</v>
      </c>
      <c r="C18">
        <v>2.0425520000000003E-2</v>
      </c>
      <c r="E18" s="1" t="s">
        <v>50</v>
      </c>
      <c r="F18">
        <v>3.924954666666667E-2</v>
      </c>
      <c r="G18">
        <v>3.4886079999999993E-2</v>
      </c>
    </row>
    <row r="19" spans="1:7" x14ac:dyDescent="0.25">
      <c r="A19">
        <v>16</v>
      </c>
      <c r="B19" s="1" t="s">
        <v>35</v>
      </c>
      <c r="C19">
        <v>2.2445760000000002E-2</v>
      </c>
      <c r="E19" s="1" t="s">
        <v>51</v>
      </c>
      <c r="F19">
        <v>1.0106693333333335E-2</v>
      </c>
      <c r="G19">
        <v>2.0182266666666698E-2</v>
      </c>
    </row>
    <row r="20" spans="1:7" x14ac:dyDescent="0.25">
      <c r="A20">
        <v>17</v>
      </c>
      <c r="C20">
        <v>2.2094880000000001E-2</v>
      </c>
      <c r="E20" s="1" t="s">
        <v>52</v>
      </c>
      <c r="F20">
        <v>2.1746426666666669E-2</v>
      </c>
      <c r="G20">
        <v>1.6941439999999999E-2</v>
      </c>
    </row>
    <row r="21" spans="1:7" x14ac:dyDescent="0.25">
      <c r="A21">
        <v>18</v>
      </c>
      <c r="C21">
        <v>2.3111280000000001E-2</v>
      </c>
      <c r="E21" s="1" t="s">
        <v>53</v>
      </c>
      <c r="F21">
        <v>2.255064E-2</v>
      </c>
      <c r="G21">
        <v>1.6517439999999998E-2</v>
      </c>
    </row>
    <row r="22" spans="1:7" ht="15.75" x14ac:dyDescent="0.25">
      <c r="A22">
        <v>19</v>
      </c>
      <c r="B22" s="20" t="s">
        <v>36</v>
      </c>
      <c r="C22">
        <v>6.3449359999999996E-2</v>
      </c>
    </row>
    <row r="23" spans="1:7" ht="15.75" x14ac:dyDescent="0.25">
      <c r="A23">
        <v>20</v>
      </c>
      <c r="B23" s="20"/>
      <c r="C23">
        <v>3.8111360000000004E-2</v>
      </c>
    </row>
    <row r="24" spans="1:7" ht="15.75" x14ac:dyDescent="0.25">
      <c r="A24">
        <v>21</v>
      </c>
      <c r="B24" s="20"/>
      <c r="C24">
        <v>2.6087999999999936E-3</v>
      </c>
    </row>
    <row r="25" spans="1:7" ht="15.75" x14ac:dyDescent="0.25">
      <c r="A25">
        <v>22</v>
      </c>
      <c r="B25" s="20" t="s">
        <v>31</v>
      </c>
      <c r="C25">
        <v>6.3772079999999995E-2</v>
      </c>
    </row>
    <row r="26" spans="1:7" ht="15.75" x14ac:dyDescent="0.25">
      <c r="A26">
        <v>23</v>
      </c>
      <c r="B26" s="20"/>
      <c r="C26">
        <v>8.3008159999999998E-2</v>
      </c>
    </row>
    <row r="27" spans="1:7" ht="15.75" x14ac:dyDescent="0.25">
      <c r="A27">
        <v>24</v>
      </c>
      <c r="B27" s="20"/>
      <c r="C27">
        <v>7.0605840000000003E-2</v>
      </c>
    </row>
    <row r="28" spans="1:7" ht="15.75" x14ac:dyDescent="0.25">
      <c r="A28">
        <v>25</v>
      </c>
      <c r="B28" s="20" t="s">
        <v>32</v>
      </c>
      <c r="C28">
        <v>4.9354399999999986E-2</v>
      </c>
    </row>
    <row r="29" spans="1:7" x14ac:dyDescent="0.25">
      <c r="A29">
        <v>26</v>
      </c>
      <c r="C29">
        <v>4.9688559999999993E-2</v>
      </c>
    </row>
    <row r="30" spans="1:7" ht="15.75" x14ac:dyDescent="0.25">
      <c r="A30">
        <v>27</v>
      </c>
      <c r="B30" s="20"/>
      <c r="C30">
        <v>5.6152799999999916E-3</v>
      </c>
    </row>
    <row r="31" spans="1:7" ht="15.75" x14ac:dyDescent="0.25">
      <c r="A31">
        <v>28</v>
      </c>
      <c r="B31" s="20" t="s">
        <v>33</v>
      </c>
      <c r="C31">
        <v>3.954959999999999E-2</v>
      </c>
    </row>
    <row r="32" spans="1:7" ht="15.75" x14ac:dyDescent="0.25">
      <c r="A32">
        <v>29</v>
      </c>
      <c r="B32" s="20"/>
      <c r="C32">
        <v>4.2020560000000012E-2</v>
      </c>
    </row>
    <row r="33" spans="1:3" ht="15.75" x14ac:dyDescent="0.25">
      <c r="A33">
        <v>30</v>
      </c>
      <c r="B33" s="20"/>
      <c r="C33">
        <v>3.897664E-2</v>
      </c>
    </row>
    <row r="34" spans="1:3" ht="15.75" x14ac:dyDescent="0.25">
      <c r="A34">
        <v>31</v>
      </c>
      <c r="B34" s="20" t="s">
        <v>34</v>
      </c>
      <c r="C34">
        <v>2.542256E-2</v>
      </c>
    </row>
    <row r="35" spans="1:3" ht="15.75" x14ac:dyDescent="0.25">
      <c r="A35">
        <v>32</v>
      </c>
      <c r="B35" s="20"/>
      <c r="C35">
        <v>2.4849839999999998E-2</v>
      </c>
    </row>
    <row r="36" spans="1:3" x14ac:dyDescent="0.25">
      <c r="A36">
        <v>33</v>
      </c>
      <c r="C36">
        <v>5.5192000000000348E-4</v>
      </c>
    </row>
    <row r="37" spans="1:3" x14ac:dyDescent="0.25">
      <c r="A37">
        <v>34</v>
      </c>
      <c r="B37" s="1" t="s">
        <v>35</v>
      </c>
      <c r="C37">
        <v>1.5782559999999998E-2</v>
      </c>
    </row>
    <row r="38" spans="1:3" x14ac:dyDescent="0.25">
      <c r="A38">
        <v>35</v>
      </c>
      <c r="C38">
        <v>1.5209839999999999E-2</v>
      </c>
    </row>
    <row r="39" spans="1:3" x14ac:dyDescent="0.25">
      <c r="A39">
        <v>36</v>
      </c>
      <c r="C39">
        <v>1.8559920000000001E-2</v>
      </c>
    </row>
  </sheetData>
  <mergeCells count="3">
    <mergeCell ref="G3:J4"/>
    <mergeCell ref="N3:R4"/>
    <mergeCell ref="D1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3C5C4-E30A-4C26-8AC1-6BD194003210}">
  <dimension ref="A1:V40"/>
  <sheetViews>
    <sheetView tabSelected="1" topLeftCell="C1" workbookViewId="0">
      <selection activeCell="J27" sqref="J27"/>
    </sheetView>
  </sheetViews>
  <sheetFormatPr defaultRowHeight="15" x14ac:dyDescent="0.25"/>
  <cols>
    <col min="2" max="2" width="11.85546875" customWidth="1"/>
    <col min="5" max="5" width="22.42578125" customWidth="1"/>
    <col min="8" max="8" width="14.85546875" customWidth="1"/>
    <col min="9" max="9" width="12" customWidth="1"/>
    <col min="10" max="10" width="10.7109375" customWidth="1"/>
    <col min="12" max="12" width="12.85546875" customWidth="1"/>
    <col min="13" max="13" width="12.140625" customWidth="1"/>
    <col min="21" max="21" width="13.28515625" customWidth="1"/>
    <col min="22" max="22" width="11.140625" customWidth="1"/>
  </cols>
  <sheetData>
    <row r="1" spans="1:22" x14ac:dyDescent="0.25">
      <c r="A1" s="57" t="s">
        <v>59</v>
      </c>
      <c r="B1" s="56"/>
      <c r="C1" s="56"/>
      <c r="D1" s="56"/>
      <c r="E1" s="56"/>
    </row>
    <row r="2" spans="1:22" x14ac:dyDescent="0.25">
      <c r="A2" s="56"/>
      <c r="B2" s="56"/>
      <c r="C2" s="56"/>
      <c r="D2" s="56"/>
      <c r="E2" s="56"/>
    </row>
    <row r="3" spans="1:22" x14ac:dyDescent="0.25">
      <c r="I3" s="54" t="s">
        <v>37</v>
      </c>
      <c r="J3" s="55"/>
      <c r="K3" s="55"/>
      <c r="L3" s="55"/>
      <c r="P3" s="54" t="s">
        <v>38</v>
      </c>
      <c r="Q3" s="55"/>
      <c r="R3" s="55"/>
      <c r="S3" s="55"/>
      <c r="T3" s="55"/>
    </row>
    <row r="4" spans="1:22" x14ac:dyDescent="0.25">
      <c r="C4" t="s">
        <v>60</v>
      </c>
      <c r="D4" t="s">
        <v>61</v>
      </c>
      <c r="E4" t="s">
        <v>62</v>
      </c>
      <c r="I4" s="55"/>
      <c r="J4" s="55"/>
      <c r="K4" s="55"/>
      <c r="L4" s="55"/>
      <c r="P4" s="55"/>
      <c r="Q4" s="55"/>
      <c r="R4" s="55"/>
      <c r="S4" s="55"/>
      <c r="T4" s="55"/>
    </row>
    <row r="5" spans="1:22" ht="15.75" x14ac:dyDescent="0.25">
      <c r="A5">
        <v>1</v>
      </c>
      <c r="B5" s="20" t="s">
        <v>30</v>
      </c>
      <c r="C5">
        <v>0.18762704999999996</v>
      </c>
      <c r="D5" s="14">
        <v>0.14457830000000002</v>
      </c>
      <c r="E5">
        <f>C5+D5</f>
        <v>0.33220534999999995</v>
      </c>
      <c r="I5" s="21" t="s">
        <v>39</v>
      </c>
      <c r="J5" s="21"/>
      <c r="K5" s="21"/>
      <c r="L5" s="21" t="s">
        <v>40</v>
      </c>
      <c r="M5" s="21"/>
      <c r="R5" s="21" t="s">
        <v>39</v>
      </c>
      <c r="S5" s="21"/>
      <c r="T5" s="21"/>
      <c r="U5" s="21" t="s">
        <v>40</v>
      </c>
      <c r="V5" s="21"/>
    </row>
    <row r="6" spans="1:22" ht="15.75" x14ac:dyDescent="0.25">
      <c r="A6">
        <v>2</v>
      </c>
      <c r="B6" s="20"/>
      <c r="C6">
        <v>0.11655114999999999</v>
      </c>
      <c r="D6" s="14">
        <v>0.16989370000000001</v>
      </c>
      <c r="E6">
        <f t="shared" ref="E6:E40" si="0">C6+D6</f>
        <v>0.28644484999999997</v>
      </c>
      <c r="H6" s="22" t="s">
        <v>41</v>
      </c>
      <c r="I6" s="22" t="s">
        <v>31</v>
      </c>
      <c r="J6" s="22" t="s">
        <v>32</v>
      </c>
      <c r="K6" s="22" t="s">
        <v>33</v>
      </c>
      <c r="L6" s="22" t="s">
        <v>34</v>
      </c>
      <c r="M6" s="22" t="s">
        <v>42</v>
      </c>
      <c r="Q6" s="22" t="s">
        <v>41</v>
      </c>
      <c r="R6" s="22" t="s">
        <v>31</v>
      </c>
      <c r="S6" s="22" t="s">
        <v>32</v>
      </c>
      <c r="T6" s="22" t="s">
        <v>33</v>
      </c>
      <c r="U6" s="22" t="s">
        <v>34</v>
      </c>
      <c r="V6" s="22" t="s">
        <v>42</v>
      </c>
    </row>
    <row r="7" spans="1:22" ht="15.75" x14ac:dyDescent="0.25">
      <c r="A7">
        <v>3</v>
      </c>
      <c r="B7" s="20"/>
      <c r="C7">
        <v>0.16337844999999998</v>
      </c>
      <c r="D7" s="14">
        <v>0.1467223</v>
      </c>
      <c r="E7">
        <f t="shared" si="0"/>
        <v>0.31010074999999998</v>
      </c>
      <c r="G7" s="23" t="s">
        <v>43</v>
      </c>
      <c r="H7">
        <f>E5</f>
        <v>0.33220534999999995</v>
      </c>
      <c r="I7">
        <f>E8</f>
        <v>0.33520804999999998</v>
      </c>
      <c r="J7">
        <f>E11</f>
        <v>0.36030549999999995</v>
      </c>
      <c r="K7">
        <f>E14</f>
        <v>0.15460930000000001</v>
      </c>
      <c r="L7">
        <f>E17</f>
        <v>0.14177269999999997</v>
      </c>
      <c r="M7">
        <f>E20</f>
        <v>0.15498634999999999</v>
      </c>
      <c r="P7" s="23" t="s">
        <v>43</v>
      </c>
      <c r="Q7">
        <f>E23</f>
        <v>0.33722585000000005</v>
      </c>
      <c r="R7">
        <f>E26</f>
        <v>0.33520804999999998</v>
      </c>
      <c r="S7">
        <f>E29</f>
        <v>0.33314999999999995</v>
      </c>
      <c r="T7">
        <f>E32</f>
        <v>0.15790874999999999</v>
      </c>
      <c r="U7">
        <f>E35</f>
        <v>0.15779660000000001</v>
      </c>
      <c r="V7">
        <f>E38</f>
        <v>0.17592160000000001</v>
      </c>
    </row>
    <row r="8" spans="1:22" ht="15.75" x14ac:dyDescent="0.25">
      <c r="A8">
        <v>4</v>
      </c>
      <c r="B8" s="20" t="s">
        <v>31</v>
      </c>
      <c r="C8">
        <v>0.19342275</v>
      </c>
      <c r="D8" s="14">
        <v>0.1417853</v>
      </c>
      <c r="E8">
        <f t="shared" si="0"/>
        <v>0.33520804999999998</v>
      </c>
      <c r="G8" s="23" t="s">
        <v>44</v>
      </c>
      <c r="H8">
        <f>E6</f>
        <v>0.28644484999999997</v>
      </c>
      <c r="I8">
        <f>E9</f>
        <v>0.32998054999999998</v>
      </c>
      <c r="J8">
        <f>E12</f>
        <v>0.34934559999999998</v>
      </c>
      <c r="K8">
        <f>E15</f>
        <v>0.14866014999999999</v>
      </c>
      <c r="L8">
        <f>E18</f>
        <v>0.13453864999999998</v>
      </c>
      <c r="M8">
        <f>E21</f>
        <v>0.16182255000000001</v>
      </c>
      <c r="P8" s="23" t="s">
        <v>44</v>
      </c>
      <c r="Q8">
        <f>E24</f>
        <v>0.29348635000000001</v>
      </c>
      <c r="R8">
        <f>E27</f>
        <v>0.29971985000000001</v>
      </c>
      <c r="S8">
        <f>E30</f>
        <v>0.32727459999999997</v>
      </c>
      <c r="T8">
        <f>E33</f>
        <v>0.14690709999999998</v>
      </c>
      <c r="U8">
        <f>E36</f>
        <v>0.16037739999999998</v>
      </c>
      <c r="V8">
        <f>E39</f>
        <v>0.17850239999999998</v>
      </c>
    </row>
    <row r="9" spans="1:22" ht="15.75" x14ac:dyDescent="0.25">
      <c r="A9">
        <v>5</v>
      </c>
      <c r="B9" s="20"/>
      <c r="C9">
        <v>0.17959384999999997</v>
      </c>
      <c r="D9" s="14">
        <v>0.15038670000000001</v>
      </c>
      <c r="E9">
        <f t="shared" si="0"/>
        <v>0.32998054999999998</v>
      </c>
      <c r="G9" s="23" t="s">
        <v>45</v>
      </c>
      <c r="H9">
        <f>E7</f>
        <v>0.31010074999999998</v>
      </c>
      <c r="I9">
        <f>E10</f>
        <v>0.31635945000000004</v>
      </c>
      <c r="J9">
        <f>E13</f>
        <v>0.32222205000000004</v>
      </c>
      <c r="K9">
        <f>E16</f>
        <v>0.14977660000000001</v>
      </c>
      <c r="L9">
        <f>E19</f>
        <v>0.15713069999999998</v>
      </c>
      <c r="M9">
        <f>E22</f>
        <v>0.15778204999999998</v>
      </c>
      <c r="P9" s="23" t="s">
        <v>45</v>
      </c>
      <c r="Q9">
        <f>E25</f>
        <v>0.32100775000000004</v>
      </c>
      <c r="R9">
        <f>E28</f>
        <v>0.30752615</v>
      </c>
      <c r="S9">
        <f>E31</f>
        <v>0.30810704999999994</v>
      </c>
      <c r="T9">
        <f>E34</f>
        <v>0.15506965</v>
      </c>
      <c r="U9">
        <f>E37</f>
        <v>0.12823645</v>
      </c>
      <c r="V9">
        <f>E40</f>
        <v>0.17844144999999997</v>
      </c>
    </row>
    <row r="10" spans="1:22" ht="15.75" x14ac:dyDescent="0.25">
      <c r="A10">
        <v>6</v>
      </c>
      <c r="B10" s="20"/>
      <c r="C10">
        <v>0.16392215000000002</v>
      </c>
      <c r="D10" s="14">
        <v>0.15243730000000003</v>
      </c>
      <c r="E10">
        <f t="shared" si="0"/>
        <v>0.31635945000000004</v>
      </c>
      <c r="G10" s="23" t="s">
        <v>46</v>
      </c>
      <c r="H10">
        <f>AVERAGE(H7:H9)</f>
        <v>0.30958364999999999</v>
      </c>
      <c r="I10">
        <f t="shared" ref="I10:M10" si="1">AVERAGE(I7:I9)</f>
        <v>0.32718268333333334</v>
      </c>
      <c r="J10">
        <f t="shared" si="1"/>
        <v>0.34395771666666669</v>
      </c>
      <c r="K10">
        <f t="shared" si="1"/>
        <v>0.15101534999999999</v>
      </c>
      <c r="L10">
        <f t="shared" si="1"/>
        <v>0.1444806833333333</v>
      </c>
      <c r="M10">
        <f t="shared" si="1"/>
        <v>0.15819698333333332</v>
      </c>
      <c r="P10" s="23" t="s">
        <v>46</v>
      </c>
      <c r="Q10">
        <f>AVERAGE(Q7:Q9)</f>
        <v>0.31723998333333336</v>
      </c>
      <c r="R10">
        <f t="shared" ref="R10:V10" si="2">AVERAGE(R7:R9)</f>
        <v>0.31415135</v>
      </c>
      <c r="S10">
        <f t="shared" si="2"/>
        <v>0.3228438833333333</v>
      </c>
      <c r="T10">
        <f t="shared" si="2"/>
        <v>0.15329516666666668</v>
      </c>
      <c r="U10">
        <f t="shared" si="2"/>
        <v>0.14880348333333332</v>
      </c>
      <c r="V10">
        <f t="shared" si="2"/>
        <v>0.17762181666666665</v>
      </c>
    </row>
    <row r="11" spans="1:22" ht="15.75" x14ac:dyDescent="0.25">
      <c r="A11">
        <v>7</v>
      </c>
      <c r="B11" s="20" t="s">
        <v>32</v>
      </c>
      <c r="C11">
        <v>0.20384969999999997</v>
      </c>
      <c r="D11" s="14">
        <v>0.15645580000000001</v>
      </c>
      <c r="E11">
        <f t="shared" si="0"/>
        <v>0.36030549999999995</v>
      </c>
      <c r="G11" s="23" t="s">
        <v>47</v>
      </c>
      <c r="H11">
        <f>STDEV(H7,H8,H9)</f>
        <v>2.2884632056688167E-2</v>
      </c>
      <c r="I11">
        <f t="shared" ref="I11:M11" si="3">STDEV(I7,I8,I9)</f>
        <v>9.7308002704470653E-3</v>
      </c>
      <c r="J11">
        <f t="shared" si="3"/>
        <v>1.9605082404464194E-2</v>
      </c>
      <c r="K11">
        <f t="shared" si="3"/>
        <v>3.1621152101876404E-3</v>
      </c>
      <c r="L11">
        <f t="shared" si="3"/>
        <v>1.1536899977933127E-2</v>
      </c>
      <c r="M11">
        <f t="shared" si="3"/>
        <v>3.4369368430818442E-3</v>
      </c>
      <c r="P11" s="23" t="s">
        <v>47</v>
      </c>
      <c r="Q11">
        <f>STDEV(Q7,Q8,Q9)</f>
        <v>2.211182973666662E-2</v>
      </c>
      <c r="R11">
        <f t="shared" ref="R11:V11" si="4">STDEV(R7,R8,R9)</f>
        <v>1.8648673976720154E-2</v>
      </c>
      <c r="S11">
        <f t="shared" si="4"/>
        <v>1.3096212193257774E-2</v>
      </c>
      <c r="T11">
        <f t="shared" si="4"/>
        <v>5.7114506918849763E-3</v>
      </c>
      <c r="U11">
        <f t="shared" si="4"/>
        <v>1.7858255157232834E-2</v>
      </c>
      <c r="V11">
        <f t="shared" si="4"/>
        <v>1.4727461630685964E-3</v>
      </c>
    </row>
    <row r="12" spans="1:22" x14ac:dyDescent="0.25">
      <c r="A12">
        <v>8</v>
      </c>
      <c r="C12">
        <v>0.20661639999999998</v>
      </c>
      <c r="D12" s="14">
        <v>0.1427292</v>
      </c>
      <c r="E12">
        <f t="shared" si="0"/>
        <v>0.34934559999999998</v>
      </c>
      <c r="G12" s="23" t="s">
        <v>48</v>
      </c>
      <c r="H12">
        <f>H11/1.732</f>
        <v>1.3212836060443515E-2</v>
      </c>
      <c r="I12">
        <f t="shared" ref="I12:M12" si="5">I11/1.732</f>
        <v>5.6182449598424162E-3</v>
      </c>
      <c r="J12">
        <f t="shared" si="5"/>
        <v>1.1319331642300343E-2</v>
      </c>
      <c r="K12">
        <f t="shared" si="5"/>
        <v>1.825701622510185E-3</v>
      </c>
      <c r="L12">
        <f t="shared" si="5"/>
        <v>6.6610277008851771E-3</v>
      </c>
      <c r="M12">
        <f t="shared" si="5"/>
        <v>1.9843746207170001E-3</v>
      </c>
      <c r="P12" s="23" t="s">
        <v>48</v>
      </c>
      <c r="Q12">
        <f>Q11/1.732</f>
        <v>1.2766645344495739E-2</v>
      </c>
      <c r="R12">
        <f t="shared" ref="R12:V12" si="6">R11/1.732</f>
        <v>1.0767132781016256E-2</v>
      </c>
      <c r="S12">
        <f t="shared" si="6"/>
        <v>7.5613234372158052E-3</v>
      </c>
      <c r="T12">
        <f t="shared" si="6"/>
        <v>3.2976043255686931E-3</v>
      </c>
      <c r="U12">
        <f t="shared" si="6"/>
        <v>1.0310770876000483E-2</v>
      </c>
      <c r="V12">
        <f t="shared" si="6"/>
        <v>8.5031533664468612E-4</v>
      </c>
    </row>
    <row r="13" spans="1:22" ht="15.75" x14ac:dyDescent="0.25">
      <c r="A13">
        <v>9</v>
      </c>
      <c r="B13" s="20"/>
      <c r="C13">
        <v>0.17147114999999999</v>
      </c>
      <c r="D13" s="14">
        <v>0.15075090000000002</v>
      </c>
      <c r="E13">
        <f t="shared" si="0"/>
        <v>0.32222205000000004</v>
      </c>
    </row>
    <row r="14" spans="1:22" ht="15.75" x14ac:dyDescent="0.25">
      <c r="A14">
        <v>10</v>
      </c>
      <c r="B14" s="20" t="s">
        <v>33</v>
      </c>
      <c r="C14">
        <v>8.3159099999999986E-2</v>
      </c>
      <c r="D14" s="14">
        <v>7.1450200000000005E-2</v>
      </c>
      <c r="E14">
        <f t="shared" si="0"/>
        <v>0.15460930000000001</v>
      </c>
      <c r="I14" s="1" t="s">
        <v>54</v>
      </c>
      <c r="J14" s="1" t="s">
        <v>55</v>
      </c>
    </row>
    <row r="15" spans="1:22" ht="15.75" x14ac:dyDescent="0.25">
      <c r="A15">
        <v>11</v>
      </c>
      <c r="B15" s="20"/>
      <c r="C15">
        <v>8.1197450000000004E-2</v>
      </c>
      <c r="D15" s="14">
        <v>6.74627E-2</v>
      </c>
      <c r="E15">
        <f t="shared" si="0"/>
        <v>0.14866014999999999</v>
      </c>
      <c r="H15" s="1" t="s">
        <v>49</v>
      </c>
      <c r="I15">
        <v>0.29958364999999998</v>
      </c>
      <c r="J15">
        <v>0.30133333330000001</v>
      </c>
    </row>
    <row r="16" spans="1:22" ht="15.75" x14ac:dyDescent="0.25">
      <c r="A16">
        <v>12</v>
      </c>
      <c r="B16" s="20"/>
      <c r="C16">
        <v>8.8689800000000013E-2</v>
      </c>
      <c r="D16" s="14">
        <v>6.1086799999999997E-2</v>
      </c>
      <c r="E16">
        <f t="shared" si="0"/>
        <v>0.14977660000000001</v>
      </c>
      <c r="H16" s="1" t="s">
        <v>63</v>
      </c>
      <c r="I16">
        <v>0.31168333333300002</v>
      </c>
      <c r="J16">
        <v>0.32415135</v>
      </c>
    </row>
    <row r="17" spans="1:10" ht="15.75" x14ac:dyDescent="0.25">
      <c r="A17">
        <v>13</v>
      </c>
      <c r="B17" s="20" t="s">
        <v>34</v>
      </c>
      <c r="C17">
        <v>8.1219299999999994E-2</v>
      </c>
      <c r="D17" s="14">
        <v>6.0553399999999993E-2</v>
      </c>
      <c r="E17">
        <f t="shared" si="0"/>
        <v>0.14177269999999997</v>
      </c>
      <c r="H17" s="1" t="s">
        <v>50</v>
      </c>
      <c r="I17">
        <v>0.34395771666666669</v>
      </c>
      <c r="J17">
        <v>0.34843883333332998</v>
      </c>
    </row>
    <row r="18" spans="1:10" ht="15.75" x14ac:dyDescent="0.25">
      <c r="A18">
        <v>14</v>
      </c>
      <c r="B18" s="20"/>
      <c r="C18">
        <v>6.8896550000000001E-2</v>
      </c>
      <c r="D18" s="14">
        <v>6.5642099999999995E-2</v>
      </c>
      <c r="E18">
        <f t="shared" si="0"/>
        <v>0.13453864999999998</v>
      </c>
      <c r="H18" s="1" t="s">
        <v>51</v>
      </c>
      <c r="I18">
        <v>0.17101535000000001</v>
      </c>
      <c r="J18">
        <v>0.18329516666666701</v>
      </c>
    </row>
    <row r="19" spans="1:10" x14ac:dyDescent="0.25">
      <c r="A19">
        <v>15</v>
      </c>
      <c r="C19">
        <v>7.9519300000000001E-2</v>
      </c>
      <c r="D19" s="14">
        <v>7.7611399999999983E-2</v>
      </c>
      <c r="E19">
        <f t="shared" si="0"/>
        <v>0.15713069999999998</v>
      </c>
      <c r="H19" s="1" t="s">
        <v>52</v>
      </c>
      <c r="I19">
        <v>0.19448068333333299</v>
      </c>
      <c r="J19">
        <v>0.19990348333333299</v>
      </c>
    </row>
    <row r="20" spans="1:10" x14ac:dyDescent="0.25">
      <c r="A20">
        <v>16</v>
      </c>
      <c r="B20" s="1" t="s">
        <v>35</v>
      </c>
      <c r="C20">
        <v>9.3296850000000001E-2</v>
      </c>
      <c r="D20" s="14">
        <v>6.1689499999999987E-2</v>
      </c>
      <c r="E20">
        <f t="shared" si="0"/>
        <v>0.15498634999999999</v>
      </c>
      <c r="H20" s="1" t="s">
        <v>53</v>
      </c>
      <c r="I20">
        <v>0.203196983333333</v>
      </c>
      <c r="J20">
        <v>0.215762666667</v>
      </c>
    </row>
    <row r="21" spans="1:10" x14ac:dyDescent="0.25">
      <c r="A21">
        <v>17</v>
      </c>
      <c r="C21">
        <v>9.9959049999999994E-2</v>
      </c>
      <c r="D21" s="14">
        <v>6.1863500000000002E-2</v>
      </c>
      <c r="E21">
        <f t="shared" si="0"/>
        <v>0.16182255000000001</v>
      </c>
    </row>
    <row r="22" spans="1:10" x14ac:dyDescent="0.25">
      <c r="A22">
        <v>18</v>
      </c>
      <c r="C22">
        <v>9.1479149999999981E-2</v>
      </c>
      <c r="D22" s="14">
        <v>6.6302899999999998E-2</v>
      </c>
      <c r="E22">
        <f t="shared" si="0"/>
        <v>0.15778204999999998</v>
      </c>
    </row>
    <row r="23" spans="1:10" ht="15.75" x14ac:dyDescent="0.25">
      <c r="A23">
        <v>19</v>
      </c>
      <c r="B23" s="20" t="s">
        <v>36</v>
      </c>
      <c r="C23">
        <v>0.19384255</v>
      </c>
      <c r="D23" s="14">
        <v>0.14338330000000002</v>
      </c>
      <c r="E23">
        <f t="shared" si="0"/>
        <v>0.33722585000000005</v>
      </c>
    </row>
    <row r="24" spans="1:10" ht="15.75" x14ac:dyDescent="0.25">
      <c r="A24">
        <v>20</v>
      </c>
      <c r="B24" s="20"/>
      <c r="C24">
        <v>0.12249765</v>
      </c>
      <c r="D24" s="14">
        <v>0.17098869999999999</v>
      </c>
      <c r="E24">
        <f t="shared" si="0"/>
        <v>0.29348635000000001</v>
      </c>
    </row>
    <row r="25" spans="1:10" ht="15.75" x14ac:dyDescent="0.25">
      <c r="A25">
        <v>21</v>
      </c>
      <c r="B25" s="20"/>
      <c r="C25">
        <v>0.16330345000000002</v>
      </c>
      <c r="D25" s="14">
        <v>0.15770429999999999</v>
      </c>
      <c r="E25">
        <f t="shared" si="0"/>
        <v>0.32100775000000004</v>
      </c>
    </row>
    <row r="26" spans="1:10" ht="15.75" x14ac:dyDescent="0.25">
      <c r="A26">
        <v>22</v>
      </c>
      <c r="B26" s="20" t="s">
        <v>31</v>
      </c>
      <c r="C26">
        <v>0.19342275</v>
      </c>
      <c r="D26" s="14">
        <v>0.1417853</v>
      </c>
      <c r="E26">
        <f t="shared" si="0"/>
        <v>0.33520804999999998</v>
      </c>
    </row>
    <row r="27" spans="1:10" ht="15.75" x14ac:dyDescent="0.25">
      <c r="A27">
        <v>23</v>
      </c>
      <c r="B27" s="20"/>
      <c r="C27">
        <v>0.16324575</v>
      </c>
      <c r="D27" s="14">
        <v>0.13647410000000001</v>
      </c>
      <c r="E27">
        <f t="shared" si="0"/>
        <v>0.29971985000000001</v>
      </c>
    </row>
    <row r="28" spans="1:10" ht="15.75" x14ac:dyDescent="0.25">
      <c r="A28">
        <v>24</v>
      </c>
      <c r="B28" s="20"/>
      <c r="C28">
        <v>0.14368945</v>
      </c>
      <c r="D28" s="14">
        <v>0.1638367</v>
      </c>
      <c r="E28">
        <f t="shared" si="0"/>
        <v>0.30752615</v>
      </c>
    </row>
    <row r="29" spans="1:10" ht="15.75" x14ac:dyDescent="0.25">
      <c r="A29">
        <v>25</v>
      </c>
      <c r="B29" s="20" t="s">
        <v>32</v>
      </c>
      <c r="C29">
        <v>0.17992919999999998</v>
      </c>
      <c r="D29" s="14">
        <v>0.15322079999999999</v>
      </c>
      <c r="E29">
        <f t="shared" si="0"/>
        <v>0.33314999999999995</v>
      </c>
    </row>
    <row r="30" spans="1:10" x14ac:dyDescent="0.25">
      <c r="A30">
        <v>26</v>
      </c>
      <c r="C30">
        <v>0.1751354</v>
      </c>
      <c r="D30" s="14">
        <v>0.1521392</v>
      </c>
      <c r="E30">
        <f t="shared" si="0"/>
        <v>0.32727459999999997</v>
      </c>
    </row>
    <row r="31" spans="1:10" ht="15.75" x14ac:dyDescent="0.25">
      <c r="A31">
        <v>27</v>
      </c>
      <c r="B31" s="20"/>
      <c r="C31">
        <v>0.16646614999999998</v>
      </c>
      <c r="D31" s="14">
        <v>0.14164089999999999</v>
      </c>
      <c r="E31">
        <f t="shared" si="0"/>
        <v>0.30810704999999994</v>
      </c>
    </row>
    <row r="32" spans="1:10" ht="15.75" x14ac:dyDescent="0.25">
      <c r="A32">
        <v>28</v>
      </c>
      <c r="B32" s="20" t="s">
        <v>33</v>
      </c>
      <c r="C32">
        <v>9.0292049999999999E-2</v>
      </c>
      <c r="D32" s="14">
        <v>6.7616700000000002E-2</v>
      </c>
      <c r="E32">
        <f t="shared" si="0"/>
        <v>0.15790874999999999</v>
      </c>
    </row>
    <row r="33" spans="1:5" ht="15.75" x14ac:dyDescent="0.25">
      <c r="A33">
        <v>29</v>
      </c>
      <c r="B33" s="20"/>
      <c r="C33">
        <v>8.9002899999999996E-2</v>
      </c>
      <c r="D33" s="14">
        <v>5.7904199999999996E-2</v>
      </c>
      <c r="E33">
        <f t="shared" si="0"/>
        <v>0.14690709999999998</v>
      </c>
    </row>
    <row r="34" spans="1:5" ht="15.75" x14ac:dyDescent="0.25">
      <c r="A34">
        <v>30</v>
      </c>
      <c r="B34" s="20"/>
      <c r="C34">
        <v>8.4061549999999985E-2</v>
      </c>
      <c r="D34" s="14">
        <v>7.1008100000000005E-2</v>
      </c>
      <c r="E34">
        <f t="shared" si="0"/>
        <v>0.15506965</v>
      </c>
    </row>
    <row r="35" spans="1:5" ht="15.75" x14ac:dyDescent="0.25">
      <c r="A35">
        <v>31</v>
      </c>
      <c r="B35" s="20" t="s">
        <v>34</v>
      </c>
      <c r="C35">
        <v>0.1013898</v>
      </c>
      <c r="D35" s="14">
        <v>5.64068E-2</v>
      </c>
      <c r="E35">
        <f t="shared" si="0"/>
        <v>0.15779660000000001</v>
      </c>
    </row>
    <row r="36" spans="1:5" ht="15.75" x14ac:dyDescent="0.25">
      <c r="A36">
        <v>32</v>
      </c>
      <c r="B36" s="20"/>
      <c r="C36">
        <v>0.10235419999999999</v>
      </c>
      <c r="D36" s="14">
        <v>5.802319999999999E-2</v>
      </c>
      <c r="E36">
        <f t="shared" si="0"/>
        <v>0.16037739999999998</v>
      </c>
    </row>
    <row r="37" spans="1:5" x14ac:dyDescent="0.25">
      <c r="A37">
        <v>33</v>
      </c>
      <c r="C37">
        <v>5.1631149999999994E-2</v>
      </c>
      <c r="D37" s="14">
        <v>7.6605300000000001E-2</v>
      </c>
      <c r="E37">
        <f t="shared" si="0"/>
        <v>0.12823645</v>
      </c>
    </row>
    <row r="38" spans="1:5" x14ac:dyDescent="0.25">
      <c r="A38">
        <v>34</v>
      </c>
      <c r="B38" s="1" t="s">
        <v>35</v>
      </c>
      <c r="C38">
        <v>0.11274480000000001</v>
      </c>
      <c r="D38" s="14">
        <v>6.3176799999999991E-2</v>
      </c>
      <c r="E38">
        <f t="shared" si="0"/>
        <v>0.17592160000000001</v>
      </c>
    </row>
    <row r="39" spans="1:5" x14ac:dyDescent="0.25">
      <c r="A39">
        <v>35</v>
      </c>
      <c r="C39">
        <v>0.1137092</v>
      </c>
      <c r="D39" s="14">
        <v>6.4793199999999981E-2</v>
      </c>
      <c r="E39">
        <f t="shared" si="0"/>
        <v>0.17850239999999998</v>
      </c>
    </row>
    <row r="40" spans="1:5" x14ac:dyDescent="0.25">
      <c r="A40">
        <v>36</v>
      </c>
      <c r="C40">
        <v>0.11378614999999999</v>
      </c>
      <c r="D40" s="14">
        <v>6.4655299999999985E-2</v>
      </c>
      <c r="E40">
        <f t="shared" si="0"/>
        <v>0.17844144999999997</v>
      </c>
    </row>
  </sheetData>
  <mergeCells count="3">
    <mergeCell ref="A1:E2"/>
    <mergeCell ref="I3:L4"/>
    <mergeCell ref="P3:T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Fayyaz Ahmed</dc:creator>
  <cp:lastModifiedBy>huma ch</cp:lastModifiedBy>
  <dcterms:created xsi:type="dcterms:W3CDTF">2015-06-05T18:17:20Z</dcterms:created>
  <dcterms:modified xsi:type="dcterms:W3CDTF">2022-04-21T03:55:31Z</dcterms:modified>
</cp:coreProperties>
</file>