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ma\Downloads\"/>
    </mc:Choice>
  </mc:AlternateContent>
  <xr:revisionPtr revIDLastSave="0" documentId="13_ncr:1_{D158B984-6E03-48E5-A8DB-08187355191A}" xr6:coauthVersionLast="47" xr6:coauthVersionMax="47" xr10:uidLastSave="{00000000-0000-0000-0000-000000000000}"/>
  <bookViews>
    <workbookView xWindow="-120" yWindow="-120" windowWidth="20730" windowHeight="11160" firstSheet="1" activeTab="7" xr2:uid="{373EE9DF-2720-48B7-9CAC-256864268A2E}"/>
  </bookViews>
  <sheets>
    <sheet name="POD1" sheetId="1" r:id="rId1"/>
    <sheet name="POD2" sheetId="2" r:id="rId2"/>
    <sheet name="POD 3" sheetId="3" r:id="rId3"/>
    <sheet name="POD 4" sheetId="4" r:id="rId4"/>
    <sheet name="mean 1" sheetId="5" r:id="rId5"/>
    <sheet name="mean 2" sheetId="6" r:id="rId6"/>
    <sheet name="mean 3" sheetId="7" r:id="rId7"/>
    <sheet name="mean 4" sheetId="8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7" i="8" l="1"/>
  <c r="S7" i="8"/>
  <c r="R7" i="8"/>
  <c r="Q7" i="8"/>
  <c r="P7" i="8"/>
  <c r="O7" i="8"/>
  <c r="K7" i="8"/>
  <c r="J7" i="8"/>
  <c r="I7" i="8"/>
  <c r="H7" i="8"/>
  <c r="G7" i="8"/>
  <c r="F7" i="8"/>
  <c r="T6" i="8"/>
  <c r="S6" i="8"/>
  <c r="R6" i="8"/>
  <c r="Q6" i="8"/>
  <c r="P6" i="8"/>
  <c r="O6" i="8"/>
  <c r="K6" i="8"/>
  <c r="J6" i="8"/>
  <c r="I6" i="8"/>
  <c r="H6" i="8"/>
  <c r="G6" i="8"/>
  <c r="F6" i="8"/>
  <c r="T5" i="8"/>
  <c r="T9" i="8" s="1"/>
  <c r="T10" i="8" s="1"/>
  <c r="S5" i="8"/>
  <c r="S9" i="8" s="1"/>
  <c r="S10" i="8" s="1"/>
  <c r="R5" i="8"/>
  <c r="R9" i="8" s="1"/>
  <c r="R10" i="8" s="1"/>
  <c r="Q5" i="8"/>
  <c r="Q9" i="8" s="1"/>
  <c r="Q10" i="8" s="1"/>
  <c r="P5" i="8"/>
  <c r="P9" i="8" s="1"/>
  <c r="P10" i="8" s="1"/>
  <c r="O5" i="8"/>
  <c r="O9" i="8" s="1"/>
  <c r="O10" i="8" s="1"/>
  <c r="K5" i="8"/>
  <c r="K9" i="8" s="1"/>
  <c r="K10" i="8" s="1"/>
  <c r="J5" i="8"/>
  <c r="J9" i="8" s="1"/>
  <c r="J10" i="8" s="1"/>
  <c r="I5" i="8"/>
  <c r="I9" i="8" s="1"/>
  <c r="I10" i="8" s="1"/>
  <c r="H5" i="8"/>
  <c r="H9" i="8" s="1"/>
  <c r="H10" i="8" s="1"/>
  <c r="G5" i="8"/>
  <c r="G9" i="8" s="1"/>
  <c r="G10" i="8" s="1"/>
  <c r="F5" i="8"/>
  <c r="F9" i="8" s="1"/>
  <c r="F10" i="8" s="1"/>
  <c r="T7" i="7"/>
  <c r="S7" i="7"/>
  <c r="R7" i="7"/>
  <c r="Q7" i="7"/>
  <c r="P7" i="7"/>
  <c r="O7" i="7"/>
  <c r="K7" i="7"/>
  <c r="J7" i="7"/>
  <c r="I7" i="7"/>
  <c r="H7" i="7"/>
  <c r="G7" i="7"/>
  <c r="F7" i="7"/>
  <c r="T6" i="7"/>
  <c r="S6" i="7"/>
  <c r="R6" i="7"/>
  <c r="Q6" i="7"/>
  <c r="P6" i="7"/>
  <c r="O6" i="7"/>
  <c r="K6" i="7"/>
  <c r="J6" i="7"/>
  <c r="I6" i="7"/>
  <c r="H6" i="7"/>
  <c r="G6" i="7"/>
  <c r="F6" i="7"/>
  <c r="T5" i="7"/>
  <c r="T9" i="7" s="1"/>
  <c r="T10" i="7" s="1"/>
  <c r="S5" i="7"/>
  <c r="S9" i="7" s="1"/>
  <c r="S10" i="7" s="1"/>
  <c r="R5" i="7"/>
  <c r="R9" i="7" s="1"/>
  <c r="R10" i="7" s="1"/>
  <c r="Q5" i="7"/>
  <c r="Q9" i="7" s="1"/>
  <c r="Q10" i="7" s="1"/>
  <c r="P5" i="7"/>
  <c r="P9" i="7" s="1"/>
  <c r="P10" i="7" s="1"/>
  <c r="O5" i="7"/>
  <c r="O9" i="7" s="1"/>
  <c r="O10" i="7" s="1"/>
  <c r="K5" i="7"/>
  <c r="K9" i="7" s="1"/>
  <c r="K10" i="7" s="1"/>
  <c r="J5" i="7"/>
  <c r="J9" i="7" s="1"/>
  <c r="J10" i="7" s="1"/>
  <c r="I5" i="7"/>
  <c r="I9" i="7" s="1"/>
  <c r="I10" i="7" s="1"/>
  <c r="H5" i="7"/>
  <c r="H9" i="7" s="1"/>
  <c r="H10" i="7" s="1"/>
  <c r="G5" i="7"/>
  <c r="G9" i="7" s="1"/>
  <c r="G10" i="7" s="1"/>
  <c r="F5" i="7"/>
  <c r="F9" i="7" s="1"/>
  <c r="F10" i="7" s="1"/>
  <c r="T7" i="6"/>
  <c r="S7" i="6"/>
  <c r="R7" i="6"/>
  <c r="Q7" i="6"/>
  <c r="P7" i="6"/>
  <c r="O7" i="6"/>
  <c r="K7" i="6"/>
  <c r="J7" i="6"/>
  <c r="I7" i="6"/>
  <c r="H7" i="6"/>
  <c r="G7" i="6"/>
  <c r="F7" i="6"/>
  <c r="T6" i="6"/>
  <c r="S6" i="6"/>
  <c r="R6" i="6"/>
  <c r="Q6" i="6"/>
  <c r="P6" i="6"/>
  <c r="O6" i="6"/>
  <c r="K6" i="6"/>
  <c r="J6" i="6"/>
  <c r="I6" i="6"/>
  <c r="H6" i="6"/>
  <c r="G6" i="6"/>
  <c r="F6" i="6"/>
  <c r="T5" i="6"/>
  <c r="T9" i="6" s="1"/>
  <c r="T10" i="6" s="1"/>
  <c r="S5" i="6"/>
  <c r="S9" i="6" s="1"/>
  <c r="S10" i="6" s="1"/>
  <c r="R5" i="6"/>
  <c r="R9" i="6" s="1"/>
  <c r="R10" i="6" s="1"/>
  <c r="Q5" i="6"/>
  <c r="Q9" i="6" s="1"/>
  <c r="Q10" i="6" s="1"/>
  <c r="P5" i="6"/>
  <c r="P9" i="6" s="1"/>
  <c r="P10" i="6" s="1"/>
  <c r="O5" i="6"/>
  <c r="O9" i="6" s="1"/>
  <c r="O10" i="6" s="1"/>
  <c r="K5" i="6"/>
  <c r="K9" i="6" s="1"/>
  <c r="K10" i="6" s="1"/>
  <c r="J5" i="6"/>
  <c r="J9" i="6" s="1"/>
  <c r="J10" i="6" s="1"/>
  <c r="I5" i="6"/>
  <c r="I9" i="6" s="1"/>
  <c r="I10" i="6" s="1"/>
  <c r="H5" i="6"/>
  <c r="G5" i="6"/>
  <c r="G9" i="6" s="1"/>
  <c r="G10" i="6" s="1"/>
  <c r="F5" i="6"/>
  <c r="F9" i="6" s="1"/>
  <c r="F10" i="6" s="1"/>
  <c r="T7" i="5"/>
  <c r="S7" i="5"/>
  <c r="R7" i="5"/>
  <c r="Q7" i="5"/>
  <c r="P7" i="5"/>
  <c r="O7" i="5"/>
  <c r="K7" i="5"/>
  <c r="J7" i="5"/>
  <c r="I7" i="5"/>
  <c r="H7" i="5"/>
  <c r="G7" i="5"/>
  <c r="F7" i="5"/>
  <c r="T6" i="5"/>
  <c r="S6" i="5"/>
  <c r="R6" i="5"/>
  <c r="Q6" i="5"/>
  <c r="P6" i="5"/>
  <c r="O6" i="5"/>
  <c r="K6" i="5"/>
  <c r="J6" i="5"/>
  <c r="I6" i="5"/>
  <c r="H6" i="5"/>
  <c r="G6" i="5"/>
  <c r="F6" i="5"/>
  <c r="T5" i="5"/>
  <c r="T9" i="5" s="1"/>
  <c r="T10" i="5" s="1"/>
  <c r="S5" i="5"/>
  <c r="S9" i="5" s="1"/>
  <c r="S10" i="5" s="1"/>
  <c r="R5" i="5"/>
  <c r="R9" i="5" s="1"/>
  <c r="R10" i="5" s="1"/>
  <c r="Q5" i="5"/>
  <c r="Q9" i="5" s="1"/>
  <c r="Q10" i="5" s="1"/>
  <c r="P5" i="5"/>
  <c r="P9" i="5" s="1"/>
  <c r="P10" i="5" s="1"/>
  <c r="O5" i="5"/>
  <c r="O9" i="5" s="1"/>
  <c r="O10" i="5" s="1"/>
  <c r="K5" i="5"/>
  <c r="K9" i="5" s="1"/>
  <c r="K10" i="5" s="1"/>
  <c r="J5" i="5"/>
  <c r="J9" i="5" s="1"/>
  <c r="J10" i="5" s="1"/>
  <c r="I5" i="5"/>
  <c r="I9" i="5" s="1"/>
  <c r="I10" i="5" s="1"/>
  <c r="H5" i="5"/>
  <c r="H9" i="5" s="1"/>
  <c r="H10" i="5" s="1"/>
  <c r="G5" i="5"/>
  <c r="G9" i="5" s="1"/>
  <c r="G10" i="5" s="1"/>
  <c r="F5" i="5"/>
  <c r="F9" i="5" s="1"/>
  <c r="F10" i="5" s="1"/>
  <c r="H9" i="6" l="1"/>
  <c r="H10" i="6" s="1"/>
  <c r="H8" i="6"/>
  <c r="J8" i="8"/>
  <c r="Q8" i="8"/>
  <c r="G8" i="8"/>
  <c r="K8" i="8"/>
  <c r="R8" i="8"/>
  <c r="F8" i="8"/>
  <c r="H8" i="8"/>
  <c r="O8" i="8"/>
  <c r="S8" i="8"/>
  <c r="I8" i="8"/>
  <c r="P8" i="8"/>
  <c r="T8" i="8"/>
  <c r="F8" i="7"/>
  <c r="J8" i="7"/>
  <c r="Q8" i="7"/>
  <c r="G8" i="7"/>
  <c r="R8" i="7"/>
  <c r="H8" i="7"/>
  <c r="O8" i="7"/>
  <c r="S8" i="7"/>
  <c r="K8" i="7"/>
  <c r="I8" i="7"/>
  <c r="P8" i="7"/>
  <c r="T8" i="7"/>
  <c r="F8" i="6"/>
  <c r="J8" i="6"/>
  <c r="G8" i="6"/>
  <c r="K8" i="6"/>
  <c r="R8" i="6"/>
  <c r="Q8" i="6"/>
  <c r="O8" i="6"/>
  <c r="S8" i="6"/>
  <c r="I8" i="6"/>
  <c r="P8" i="6"/>
  <c r="T8" i="6"/>
  <c r="Q8" i="5"/>
  <c r="G8" i="5"/>
  <c r="K8" i="5"/>
  <c r="R8" i="5"/>
  <c r="F8" i="5"/>
  <c r="J8" i="5"/>
  <c r="H8" i="5"/>
  <c r="O8" i="5"/>
  <c r="S8" i="5"/>
  <c r="I8" i="5"/>
  <c r="P8" i="5"/>
  <c r="T8" i="5"/>
  <c r="J37" i="4" l="1"/>
  <c r="I37" i="4"/>
  <c r="H37" i="4"/>
  <c r="G37" i="4"/>
  <c r="K37" i="4" s="1"/>
  <c r="L37" i="4" s="1"/>
  <c r="M37" i="4" s="1"/>
  <c r="N37" i="4" s="1"/>
  <c r="P37" i="4" s="1"/>
  <c r="Q37" i="4" s="1"/>
  <c r="J36" i="4"/>
  <c r="I36" i="4"/>
  <c r="H36" i="4"/>
  <c r="G36" i="4"/>
  <c r="K36" i="4" s="1"/>
  <c r="L36" i="4" s="1"/>
  <c r="M36" i="4" s="1"/>
  <c r="N36" i="4" s="1"/>
  <c r="P36" i="4" s="1"/>
  <c r="Q36" i="4" s="1"/>
  <c r="J35" i="4"/>
  <c r="I35" i="4"/>
  <c r="H35" i="4"/>
  <c r="G35" i="4"/>
  <c r="J34" i="4"/>
  <c r="I34" i="4"/>
  <c r="H34" i="4"/>
  <c r="G34" i="4"/>
  <c r="J33" i="4"/>
  <c r="I33" i="4"/>
  <c r="H33" i="4"/>
  <c r="G33" i="4"/>
  <c r="K33" i="4" s="1"/>
  <c r="L33" i="4" s="1"/>
  <c r="M33" i="4" s="1"/>
  <c r="N33" i="4" s="1"/>
  <c r="P33" i="4" s="1"/>
  <c r="Q33" i="4" s="1"/>
  <c r="J32" i="4"/>
  <c r="I32" i="4"/>
  <c r="H32" i="4"/>
  <c r="G32" i="4"/>
  <c r="K32" i="4" s="1"/>
  <c r="L32" i="4" s="1"/>
  <c r="M32" i="4" s="1"/>
  <c r="N32" i="4" s="1"/>
  <c r="P32" i="4" s="1"/>
  <c r="Q32" i="4" s="1"/>
  <c r="J31" i="4"/>
  <c r="I31" i="4"/>
  <c r="H31" i="4"/>
  <c r="G31" i="4"/>
  <c r="K31" i="4" s="1"/>
  <c r="L31" i="4" s="1"/>
  <c r="M31" i="4" s="1"/>
  <c r="N31" i="4" s="1"/>
  <c r="P31" i="4" s="1"/>
  <c r="Q31" i="4" s="1"/>
  <c r="J30" i="4"/>
  <c r="I30" i="4"/>
  <c r="H30" i="4"/>
  <c r="G30" i="4"/>
  <c r="K30" i="4" s="1"/>
  <c r="L30" i="4" s="1"/>
  <c r="M30" i="4" s="1"/>
  <c r="N30" i="4" s="1"/>
  <c r="P30" i="4" s="1"/>
  <c r="Q30" i="4" s="1"/>
  <c r="J29" i="4"/>
  <c r="I29" i="4"/>
  <c r="H29" i="4"/>
  <c r="G29" i="4"/>
  <c r="J28" i="4"/>
  <c r="I28" i="4"/>
  <c r="H28" i="4"/>
  <c r="G28" i="4"/>
  <c r="K28" i="4" s="1"/>
  <c r="L28" i="4" s="1"/>
  <c r="M28" i="4" s="1"/>
  <c r="N28" i="4" s="1"/>
  <c r="P28" i="4" s="1"/>
  <c r="Q28" i="4" s="1"/>
  <c r="J27" i="4"/>
  <c r="I27" i="4"/>
  <c r="H27" i="4"/>
  <c r="G27" i="4"/>
  <c r="J26" i="4"/>
  <c r="I26" i="4"/>
  <c r="H26" i="4"/>
  <c r="G26" i="4"/>
  <c r="J25" i="4"/>
  <c r="I25" i="4"/>
  <c r="H25" i="4"/>
  <c r="G25" i="4"/>
  <c r="K25" i="4" s="1"/>
  <c r="L25" i="4" s="1"/>
  <c r="M25" i="4" s="1"/>
  <c r="N25" i="4" s="1"/>
  <c r="P25" i="4" s="1"/>
  <c r="Q25" i="4" s="1"/>
  <c r="J24" i="4"/>
  <c r="I24" i="4"/>
  <c r="H24" i="4"/>
  <c r="G24" i="4"/>
  <c r="J23" i="4"/>
  <c r="I23" i="4"/>
  <c r="H23" i="4"/>
  <c r="G23" i="4"/>
  <c r="J22" i="4"/>
  <c r="I22" i="4"/>
  <c r="H22" i="4"/>
  <c r="G22" i="4"/>
  <c r="K22" i="4" s="1"/>
  <c r="L22" i="4" s="1"/>
  <c r="M22" i="4" s="1"/>
  <c r="N22" i="4" s="1"/>
  <c r="P22" i="4" s="1"/>
  <c r="Q22" i="4" s="1"/>
  <c r="J21" i="4"/>
  <c r="I21" i="4"/>
  <c r="H21" i="4"/>
  <c r="G21" i="4"/>
  <c r="J20" i="4"/>
  <c r="I20" i="4"/>
  <c r="H20" i="4"/>
  <c r="G20" i="4"/>
  <c r="K20" i="4" s="1"/>
  <c r="L20" i="4" s="1"/>
  <c r="M20" i="4" s="1"/>
  <c r="N20" i="4" s="1"/>
  <c r="P20" i="4" s="1"/>
  <c r="Q20" i="4" s="1"/>
  <c r="J19" i="4"/>
  <c r="I19" i="4"/>
  <c r="H19" i="4"/>
  <c r="G19" i="4"/>
  <c r="J18" i="4"/>
  <c r="I18" i="4"/>
  <c r="H18" i="4"/>
  <c r="G18" i="4"/>
  <c r="K18" i="4" s="1"/>
  <c r="L18" i="4" s="1"/>
  <c r="M18" i="4" s="1"/>
  <c r="N18" i="4" s="1"/>
  <c r="P18" i="4" s="1"/>
  <c r="Q18" i="4" s="1"/>
  <c r="J17" i="4"/>
  <c r="I17" i="4"/>
  <c r="H17" i="4"/>
  <c r="G17" i="4"/>
  <c r="K17" i="4" s="1"/>
  <c r="L17" i="4" s="1"/>
  <c r="M17" i="4" s="1"/>
  <c r="N17" i="4" s="1"/>
  <c r="P17" i="4" s="1"/>
  <c r="Q17" i="4" s="1"/>
  <c r="J16" i="4"/>
  <c r="I16" i="4"/>
  <c r="H16" i="4"/>
  <c r="G16" i="4"/>
  <c r="K16" i="4" s="1"/>
  <c r="L16" i="4" s="1"/>
  <c r="M16" i="4" s="1"/>
  <c r="N16" i="4" s="1"/>
  <c r="P16" i="4" s="1"/>
  <c r="Q16" i="4" s="1"/>
  <c r="J15" i="4"/>
  <c r="I15" i="4"/>
  <c r="H15" i="4"/>
  <c r="G15" i="4"/>
  <c r="K15" i="4" s="1"/>
  <c r="L15" i="4" s="1"/>
  <c r="M15" i="4" s="1"/>
  <c r="N15" i="4" s="1"/>
  <c r="P15" i="4" s="1"/>
  <c r="Q15" i="4" s="1"/>
  <c r="J14" i="4"/>
  <c r="I14" i="4"/>
  <c r="H14" i="4"/>
  <c r="G14" i="4"/>
  <c r="K14" i="4" s="1"/>
  <c r="L14" i="4" s="1"/>
  <c r="M14" i="4" s="1"/>
  <c r="N14" i="4" s="1"/>
  <c r="P14" i="4" s="1"/>
  <c r="Q14" i="4" s="1"/>
  <c r="J13" i="4"/>
  <c r="I13" i="4"/>
  <c r="H13" i="4"/>
  <c r="J12" i="4"/>
  <c r="K12" i="4" s="1"/>
  <c r="L12" i="4" s="1"/>
  <c r="M12" i="4" s="1"/>
  <c r="N12" i="4" s="1"/>
  <c r="P12" i="4" s="1"/>
  <c r="Q12" i="4" s="1"/>
  <c r="I12" i="4"/>
  <c r="H12" i="4"/>
  <c r="J11" i="4"/>
  <c r="I11" i="4"/>
  <c r="H11" i="4"/>
  <c r="J10" i="4"/>
  <c r="I10" i="4"/>
  <c r="H10" i="4"/>
  <c r="G10" i="4"/>
  <c r="J9" i="4"/>
  <c r="I9" i="4"/>
  <c r="H9" i="4"/>
  <c r="G9" i="4"/>
  <c r="J8" i="4"/>
  <c r="I8" i="4"/>
  <c r="H8" i="4"/>
  <c r="G8" i="4"/>
  <c r="J7" i="4"/>
  <c r="I7" i="4"/>
  <c r="H7" i="4"/>
  <c r="G7" i="4"/>
  <c r="J6" i="4"/>
  <c r="I6" i="4"/>
  <c r="H6" i="4"/>
  <c r="G6" i="4"/>
  <c r="J5" i="4"/>
  <c r="I5" i="4"/>
  <c r="H5" i="4"/>
  <c r="G5" i="4"/>
  <c r="J4" i="4"/>
  <c r="I4" i="4"/>
  <c r="H4" i="4"/>
  <c r="G4" i="4"/>
  <c r="J3" i="4"/>
  <c r="I3" i="4"/>
  <c r="H3" i="4"/>
  <c r="G3" i="4"/>
  <c r="J2" i="4"/>
  <c r="I2" i="4"/>
  <c r="H2" i="4"/>
  <c r="G2" i="4"/>
  <c r="J37" i="3"/>
  <c r="I37" i="3"/>
  <c r="H37" i="3"/>
  <c r="G37" i="3"/>
  <c r="J36" i="3"/>
  <c r="I36" i="3"/>
  <c r="H36" i="3"/>
  <c r="G36" i="3"/>
  <c r="J35" i="3"/>
  <c r="I35" i="3"/>
  <c r="H35" i="3"/>
  <c r="G35" i="3"/>
  <c r="J34" i="3"/>
  <c r="I34" i="3"/>
  <c r="H34" i="3"/>
  <c r="G34" i="3"/>
  <c r="J33" i="3"/>
  <c r="I33" i="3"/>
  <c r="H33" i="3"/>
  <c r="G33" i="3"/>
  <c r="J32" i="3"/>
  <c r="I32" i="3"/>
  <c r="H32" i="3"/>
  <c r="G32" i="3"/>
  <c r="J31" i="3"/>
  <c r="I31" i="3"/>
  <c r="H31" i="3"/>
  <c r="G31" i="3"/>
  <c r="J30" i="3"/>
  <c r="I30" i="3"/>
  <c r="H30" i="3"/>
  <c r="G30" i="3"/>
  <c r="J29" i="3"/>
  <c r="I29" i="3"/>
  <c r="H29" i="3"/>
  <c r="G29" i="3"/>
  <c r="J28" i="3"/>
  <c r="I28" i="3"/>
  <c r="H28" i="3"/>
  <c r="G28" i="3"/>
  <c r="J27" i="3"/>
  <c r="I27" i="3"/>
  <c r="H27" i="3"/>
  <c r="G27" i="3"/>
  <c r="J26" i="3"/>
  <c r="I26" i="3"/>
  <c r="H26" i="3"/>
  <c r="G26" i="3"/>
  <c r="J25" i="3"/>
  <c r="I25" i="3"/>
  <c r="H25" i="3"/>
  <c r="G25" i="3"/>
  <c r="J24" i="3"/>
  <c r="I24" i="3"/>
  <c r="H24" i="3"/>
  <c r="G24" i="3"/>
  <c r="J23" i="3"/>
  <c r="I23" i="3"/>
  <c r="H23" i="3"/>
  <c r="G23" i="3"/>
  <c r="J22" i="3"/>
  <c r="I22" i="3"/>
  <c r="H22" i="3"/>
  <c r="G22" i="3"/>
  <c r="J21" i="3"/>
  <c r="I21" i="3"/>
  <c r="H21" i="3"/>
  <c r="G21" i="3"/>
  <c r="J20" i="3"/>
  <c r="I20" i="3"/>
  <c r="H20" i="3"/>
  <c r="G20" i="3"/>
  <c r="J19" i="3"/>
  <c r="I19" i="3"/>
  <c r="H19" i="3"/>
  <c r="G19" i="3"/>
  <c r="J18" i="3"/>
  <c r="I18" i="3"/>
  <c r="H18" i="3"/>
  <c r="G18" i="3"/>
  <c r="J17" i="3"/>
  <c r="I17" i="3"/>
  <c r="H17" i="3"/>
  <c r="G17" i="3"/>
  <c r="J16" i="3"/>
  <c r="I16" i="3"/>
  <c r="H16" i="3"/>
  <c r="G16" i="3"/>
  <c r="J15" i="3"/>
  <c r="I15" i="3"/>
  <c r="H15" i="3"/>
  <c r="G15" i="3"/>
  <c r="J14" i="3"/>
  <c r="I14" i="3"/>
  <c r="H14" i="3"/>
  <c r="G14" i="3"/>
  <c r="J13" i="3"/>
  <c r="I13" i="3"/>
  <c r="H13" i="3"/>
  <c r="J12" i="3"/>
  <c r="I12" i="3"/>
  <c r="H12" i="3"/>
  <c r="J11" i="3"/>
  <c r="K11" i="3" s="1"/>
  <c r="L11" i="3" s="1"/>
  <c r="M11" i="3" s="1"/>
  <c r="N11" i="3" s="1"/>
  <c r="P11" i="3" s="1"/>
  <c r="Q11" i="3" s="1"/>
  <c r="I11" i="3"/>
  <c r="H11" i="3"/>
  <c r="J10" i="3"/>
  <c r="I10" i="3"/>
  <c r="H10" i="3"/>
  <c r="G10" i="3"/>
  <c r="J9" i="3"/>
  <c r="I9" i="3"/>
  <c r="H9" i="3"/>
  <c r="G9" i="3"/>
  <c r="J8" i="3"/>
  <c r="I8" i="3"/>
  <c r="H8" i="3"/>
  <c r="G8" i="3"/>
  <c r="J7" i="3"/>
  <c r="I7" i="3"/>
  <c r="H7" i="3"/>
  <c r="G7" i="3"/>
  <c r="J6" i="3"/>
  <c r="I6" i="3"/>
  <c r="H6" i="3"/>
  <c r="G6" i="3"/>
  <c r="J5" i="3"/>
  <c r="I5" i="3"/>
  <c r="H5" i="3"/>
  <c r="G5" i="3"/>
  <c r="J4" i="3"/>
  <c r="I4" i="3"/>
  <c r="H4" i="3"/>
  <c r="G4" i="3"/>
  <c r="J3" i="3"/>
  <c r="I3" i="3"/>
  <c r="H3" i="3"/>
  <c r="G3" i="3"/>
  <c r="J2" i="3"/>
  <c r="I2" i="3"/>
  <c r="H2" i="3"/>
  <c r="G2" i="3"/>
  <c r="G17" i="2"/>
  <c r="J37" i="2"/>
  <c r="I37" i="2"/>
  <c r="H37" i="2"/>
  <c r="G37" i="2"/>
  <c r="J36" i="2"/>
  <c r="I36" i="2"/>
  <c r="H36" i="2"/>
  <c r="G36" i="2"/>
  <c r="J35" i="2"/>
  <c r="I35" i="2"/>
  <c r="H35" i="2"/>
  <c r="G35" i="2"/>
  <c r="J34" i="2"/>
  <c r="I34" i="2"/>
  <c r="H34" i="2"/>
  <c r="G34" i="2"/>
  <c r="K34" i="2" s="1"/>
  <c r="L34" i="2" s="1"/>
  <c r="M34" i="2" s="1"/>
  <c r="N34" i="2" s="1"/>
  <c r="P34" i="2" s="1"/>
  <c r="Q34" i="2" s="1"/>
  <c r="J33" i="2"/>
  <c r="I33" i="2"/>
  <c r="H33" i="2"/>
  <c r="G33" i="2"/>
  <c r="J32" i="2"/>
  <c r="I32" i="2"/>
  <c r="H32" i="2"/>
  <c r="G32" i="2"/>
  <c r="J31" i="2"/>
  <c r="I31" i="2"/>
  <c r="H31" i="2"/>
  <c r="G31" i="2"/>
  <c r="K31" i="2" s="1"/>
  <c r="L31" i="2" s="1"/>
  <c r="M31" i="2" s="1"/>
  <c r="N31" i="2" s="1"/>
  <c r="P31" i="2" s="1"/>
  <c r="Q31" i="2" s="1"/>
  <c r="J30" i="2"/>
  <c r="I30" i="2"/>
  <c r="H30" i="2"/>
  <c r="G30" i="2"/>
  <c r="K30" i="2" s="1"/>
  <c r="L30" i="2" s="1"/>
  <c r="M30" i="2" s="1"/>
  <c r="N30" i="2" s="1"/>
  <c r="P30" i="2" s="1"/>
  <c r="Q30" i="2" s="1"/>
  <c r="J29" i="2"/>
  <c r="I29" i="2"/>
  <c r="H29" i="2"/>
  <c r="G29" i="2"/>
  <c r="K29" i="2" s="1"/>
  <c r="L29" i="2" s="1"/>
  <c r="M29" i="2" s="1"/>
  <c r="N29" i="2" s="1"/>
  <c r="P29" i="2" s="1"/>
  <c r="Q29" i="2" s="1"/>
  <c r="J28" i="2"/>
  <c r="I28" i="2"/>
  <c r="H28" i="2"/>
  <c r="G28" i="2"/>
  <c r="J27" i="2"/>
  <c r="I27" i="2"/>
  <c r="H27" i="2"/>
  <c r="G27" i="2"/>
  <c r="J26" i="2"/>
  <c r="I26" i="2"/>
  <c r="H26" i="2"/>
  <c r="G26" i="2"/>
  <c r="K26" i="2" s="1"/>
  <c r="L26" i="2" s="1"/>
  <c r="M26" i="2" s="1"/>
  <c r="N26" i="2" s="1"/>
  <c r="P26" i="2" s="1"/>
  <c r="Q26" i="2" s="1"/>
  <c r="J25" i="2"/>
  <c r="I25" i="2"/>
  <c r="H25" i="2"/>
  <c r="G25" i="2"/>
  <c r="K25" i="2" s="1"/>
  <c r="L25" i="2" s="1"/>
  <c r="M25" i="2" s="1"/>
  <c r="N25" i="2" s="1"/>
  <c r="P25" i="2" s="1"/>
  <c r="Q25" i="2" s="1"/>
  <c r="J24" i="2"/>
  <c r="I24" i="2"/>
  <c r="H24" i="2"/>
  <c r="G24" i="2"/>
  <c r="K24" i="2" s="1"/>
  <c r="L24" i="2" s="1"/>
  <c r="M24" i="2" s="1"/>
  <c r="N24" i="2" s="1"/>
  <c r="P24" i="2" s="1"/>
  <c r="Q24" i="2" s="1"/>
  <c r="J23" i="2"/>
  <c r="I23" i="2"/>
  <c r="H23" i="2"/>
  <c r="G23" i="2"/>
  <c r="J22" i="2"/>
  <c r="I22" i="2"/>
  <c r="H22" i="2"/>
  <c r="G22" i="2"/>
  <c r="J21" i="2"/>
  <c r="I21" i="2"/>
  <c r="H21" i="2"/>
  <c r="G21" i="2"/>
  <c r="J20" i="2"/>
  <c r="I20" i="2"/>
  <c r="H20" i="2"/>
  <c r="G20" i="2"/>
  <c r="J19" i="2"/>
  <c r="I19" i="2"/>
  <c r="H19" i="2"/>
  <c r="G19" i="2"/>
  <c r="K19" i="2" s="1"/>
  <c r="L19" i="2" s="1"/>
  <c r="M19" i="2" s="1"/>
  <c r="N19" i="2" s="1"/>
  <c r="P19" i="2" s="1"/>
  <c r="Q19" i="2" s="1"/>
  <c r="J18" i="2"/>
  <c r="I18" i="2"/>
  <c r="H18" i="2"/>
  <c r="G18" i="2"/>
  <c r="J17" i="2"/>
  <c r="I17" i="2"/>
  <c r="H17" i="2"/>
  <c r="J16" i="2"/>
  <c r="I16" i="2"/>
  <c r="H16" i="2"/>
  <c r="G16" i="2"/>
  <c r="J15" i="2"/>
  <c r="I15" i="2"/>
  <c r="H15" i="2"/>
  <c r="G15" i="2"/>
  <c r="J14" i="2"/>
  <c r="I14" i="2"/>
  <c r="H14" i="2"/>
  <c r="G14" i="2"/>
  <c r="J13" i="2"/>
  <c r="I13" i="2"/>
  <c r="H13" i="2"/>
  <c r="J12" i="2"/>
  <c r="I12" i="2"/>
  <c r="H12" i="2"/>
  <c r="J11" i="2"/>
  <c r="I11" i="2"/>
  <c r="H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J2" i="2"/>
  <c r="I2" i="2"/>
  <c r="H2" i="2"/>
  <c r="G2" i="2"/>
  <c r="G17" i="1"/>
  <c r="J37" i="1"/>
  <c r="I37" i="1"/>
  <c r="H37" i="1"/>
  <c r="G37" i="1"/>
  <c r="J35" i="1"/>
  <c r="I35" i="1"/>
  <c r="H35" i="1"/>
  <c r="G35" i="1"/>
  <c r="J36" i="1"/>
  <c r="I36" i="1"/>
  <c r="H36" i="1"/>
  <c r="G36" i="1"/>
  <c r="J19" i="1"/>
  <c r="I19" i="1"/>
  <c r="H19" i="1"/>
  <c r="G19" i="1"/>
  <c r="J18" i="1"/>
  <c r="I18" i="1"/>
  <c r="H18" i="1"/>
  <c r="G18" i="1"/>
  <c r="J17" i="1"/>
  <c r="I17" i="1"/>
  <c r="H17" i="1"/>
  <c r="J28" i="1"/>
  <c r="I28" i="1"/>
  <c r="H28" i="1"/>
  <c r="G28" i="1"/>
  <c r="J27" i="1"/>
  <c r="I27" i="1"/>
  <c r="H27" i="1"/>
  <c r="G27" i="1"/>
  <c r="K27" i="1" s="1"/>
  <c r="L27" i="1" s="1"/>
  <c r="M27" i="1" s="1"/>
  <c r="N27" i="1" s="1"/>
  <c r="P27" i="1" s="1"/>
  <c r="Q27" i="1" s="1"/>
  <c r="J26" i="1"/>
  <c r="I26" i="1"/>
  <c r="H26" i="1"/>
  <c r="G26" i="1"/>
  <c r="J10" i="1"/>
  <c r="I10" i="1"/>
  <c r="H10" i="1"/>
  <c r="G10" i="1"/>
  <c r="K10" i="1" s="1"/>
  <c r="L10" i="1" s="1"/>
  <c r="M10" i="1" s="1"/>
  <c r="N10" i="1" s="1"/>
  <c r="P10" i="1" s="1"/>
  <c r="Q10" i="1" s="1"/>
  <c r="J9" i="1"/>
  <c r="I9" i="1"/>
  <c r="H9" i="1"/>
  <c r="G9" i="1"/>
  <c r="K9" i="1" s="1"/>
  <c r="L9" i="1" s="1"/>
  <c r="M9" i="1" s="1"/>
  <c r="N9" i="1" s="1"/>
  <c r="P9" i="1" s="1"/>
  <c r="Q9" i="1" s="1"/>
  <c r="J8" i="1"/>
  <c r="I8" i="1"/>
  <c r="H8" i="1"/>
  <c r="G8" i="1"/>
  <c r="K8" i="1" s="1"/>
  <c r="L8" i="1" s="1"/>
  <c r="M8" i="1" s="1"/>
  <c r="N8" i="1" s="1"/>
  <c r="P8" i="1" s="1"/>
  <c r="Q8" i="1" s="1"/>
  <c r="J34" i="1"/>
  <c r="I34" i="1"/>
  <c r="H34" i="1"/>
  <c r="G34" i="1"/>
  <c r="K34" i="1" s="1"/>
  <c r="L34" i="1" s="1"/>
  <c r="M34" i="1" s="1"/>
  <c r="N34" i="1" s="1"/>
  <c r="P34" i="1" s="1"/>
  <c r="Q34" i="1" s="1"/>
  <c r="J33" i="1"/>
  <c r="I33" i="1"/>
  <c r="H33" i="1"/>
  <c r="G33" i="1"/>
  <c r="K33" i="1" s="1"/>
  <c r="L33" i="1" s="1"/>
  <c r="M33" i="1" s="1"/>
  <c r="N33" i="1" s="1"/>
  <c r="P33" i="1" s="1"/>
  <c r="Q33" i="1" s="1"/>
  <c r="J32" i="1"/>
  <c r="I32" i="1"/>
  <c r="H32" i="1"/>
  <c r="G32" i="1"/>
  <c r="K32" i="1" s="1"/>
  <c r="L32" i="1" s="1"/>
  <c r="M32" i="1" s="1"/>
  <c r="N32" i="1" s="1"/>
  <c r="P32" i="1" s="1"/>
  <c r="Q32" i="1" s="1"/>
  <c r="J31" i="1"/>
  <c r="I31" i="1"/>
  <c r="H31" i="1"/>
  <c r="G31" i="1"/>
  <c r="K31" i="1" s="1"/>
  <c r="L31" i="1" s="1"/>
  <c r="M31" i="1" s="1"/>
  <c r="N31" i="1" s="1"/>
  <c r="P31" i="1" s="1"/>
  <c r="Q31" i="1" s="1"/>
  <c r="J30" i="1"/>
  <c r="I30" i="1"/>
  <c r="H30" i="1"/>
  <c r="G30" i="1"/>
  <c r="K30" i="1" s="1"/>
  <c r="L30" i="1" s="1"/>
  <c r="M30" i="1" s="1"/>
  <c r="N30" i="1" s="1"/>
  <c r="P30" i="1" s="1"/>
  <c r="Q30" i="1" s="1"/>
  <c r="J29" i="1"/>
  <c r="I29" i="1"/>
  <c r="H29" i="1"/>
  <c r="G29" i="1"/>
  <c r="J25" i="1"/>
  <c r="I25" i="1"/>
  <c r="H25" i="1"/>
  <c r="G25" i="1"/>
  <c r="J24" i="1"/>
  <c r="I24" i="1"/>
  <c r="H24" i="1"/>
  <c r="G24" i="1"/>
  <c r="J23" i="1"/>
  <c r="I23" i="1"/>
  <c r="H23" i="1"/>
  <c r="G23" i="1"/>
  <c r="J22" i="1"/>
  <c r="I22" i="1"/>
  <c r="H22" i="1"/>
  <c r="G22" i="1"/>
  <c r="J21" i="1"/>
  <c r="I21" i="1"/>
  <c r="H21" i="1"/>
  <c r="G21" i="1"/>
  <c r="J20" i="1"/>
  <c r="I20" i="1"/>
  <c r="H20" i="1"/>
  <c r="G20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K13" i="1" s="1"/>
  <c r="L13" i="1" s="1"/>
  <c r="M13" i="1" s="1"/>
  <c r="N13" i="1" s="1"/>
  <c r="P13" i="1" s="1"/>
  <c r="Q13" i="1" s="1"/>
  <c r="J12" i="1"/>
  <c r="K12" i="1" s="1"/>
  <c r="L12" i="1" s="1"/>
  <c r="M12" i="1" s="1"/>
  <c r="N12" i="1" s="1"/>
  <c r="P12" i="1" s="1"/>
  <c r="Q12" i="1" s="1"/>
  <c r="I12" i="1"/>
  <c r="H12" i="1"/>
  <c r="J11" i="1"/>
  <c r="I11" i="1"/>
  <c r="H11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  <c r="J3" i="1"/>
  <c r="I3" i="1"/>
  <c r="H3" i="1"/>
  <c r="G3" i="1"/>
  <c r="J2" i="1"/>
  <c r="I2" i="1"/>
  <c r="H2" i="1"/>
  <c r="G2" i="1"/>
  <c r="K12" i="2" l="1"/>
  <c r="L12" i="2" s="1"/>
  <c r="M12" i="2" s="1"/>
  <c r="N12" i="2" s="1"/>
  <c r="P12" i="2" s="1"/>
  <c r="Q12" i="2" s="1"/>
  <c r="K14" i="2"/>
  <c r="L14" i="2" s="1"/>
  <c r="M14" i="2" s="1"/>
  <c r="N14" i="2" s="1"/>
  <c r="P14" i="2" s="1"/>
  <c r="Q14" i="2" s="1"/>
  <c r="K11" i="2"/>
  <c r="L11" i="2" s="1"/>
  <c r="M11" i="2" s="1"/>
  <c r="N11" i="2" s="1"/>
  <c r="P11" i="2" s="1"/>
  <c r="Q11" i="2" s="1"/>
  <c r="K13" i="2"/>
  <c r="L13" i="2" s="1"/>
  <c r="M13" i="2" s="1"/>
  <c r="N13" i="2" s="1"/>
  <c r="P13" i="2" s="1"/>
  <c r="Q13" i="2" s="1"/>
  <c r="K17" i="2"/>
  <c r="L17" i="2" s="1"/>
  <c r="M17" i="2" s="1"/>
  <c r="N17" i="2" s="1"/>
  <c r="P17" i="2" s="1"/>
  <c r="Q17" i="2" s="1"/>
  <c r="K12" i="3"/>
  <c r="L12" i="3" s="1"/>
  <c r="M12" i="3" s="1"/>
  <c r="N12" i="3" s="1"/>
  <c r="P12" i="3" s="1"/>
  <c r="Q12" i="3" s="1"/>
  <c r="K14" i="1"/>
  <c r="L14" i="1" s="1"/>
  <c r="M14" i="1" s="1"/>
  <c r="N14" i="1" s="1"/>
  <c r="P14" i="1" s="1"/>
  <c r="Q14" i="1" s="1"/>
  <c r="K15" i="1"/>
  <c r="L15" i="1" s="1"/>
  <c r="M15" i="1" s="1"/>
  <c r="N15" i="1" s="1"/>
  <c r="P15" i="1" s="1"/>
  <c r="Q15" i="1" s="1"/>
  <c r="K20" i="1"/>
  <c r="L20" i="1" s="1"/>
  <c r="M20" i="1" s="1"/>
  <c r="N20" i="1" s="1"/>
  <c r="P20" i="1" s="1"/>
  <c r="Q20" i="1" s="1"/>
  <c r="K21" i="1"/>
  <c r="L21" i="1" s="1"/>
  <c r="M21" i="1" s="1"/>
  <c r="N21" i="1" s="1"/>
  <c r="P21" i="1" s="1"/>
  <c r="Q21" i="1" s="1"/>
  <c r="K22" i="1"/>
  <c r="L22" i="1" s="1"/>
  <c r="M22" i="1" s="1"/>
  <c r="N22" i="1" s="1"/>
  <c r="P22" i="1" s="1"/>
  <c r="Q22" i="1" s="1"/>
  <c r="K23" i="1"/>
  <c r="L23" i="1" s="1"/>
  <c r="M23" i="1" s="1"/>
  <c r="N23" i="1" s="1"/>
  <c r="P23" i="1" s="1"/>
  <c r="Q23" i="1" s="1"/>
  <c r="K24" i="1"/>
  <c r="L24" i="1" s="1"/>
  <c r="M24" i="1" s="1"/>
  <c r="N24" i="1" s="1"/>
  <c r="P24" i="1" s="1"/>
  <c r="Q24" i="1" s="1"/>
  <c r="K25" i="1"/>
  <c r="L25" i="1" s="1"/>
  <c r="M25" i="1" s="1"/>
  <c r="N25" i="1" s="1"/>
  <c r="P25" i="1" s="1"/>
  <c r="Q25" i="1" s="1"/>
  <c r="K29" i="1"/>
  <c r="L29" i="1" s="1"/>
  <c r="M29" i="1" s="1"/>
  <c r="N29" i="1" s="1"/>
  <c r="P29" i="1" s="1"/>
  <c r="Q29" i="1" s="1"/>
  <c r="K19" i="1"/>
  <c r="L19" i="1" s="1"/>
  <c r="M19" i="1" s="1"/>
  <c r="N19" i="1" s="1"/>
  <c r="P19" i="1" s="1"/>
  <c r="Q19" i="1" s="1"/>
  <c r="K36" i="1"/>
  <c r="L36" i="1" s="1"/>
  <c r="M36" i="1" s="1"/>
  <c r="N36" i="1" s="1"/>
  <c r="P36" i="1" s="1"/>
  <c r="Q36" i="1" s="1"/>
  <c r="K35" i="1"/>
  <c r="L35" i="1" s="1"/>
  <c r="M35" i="1" s="1"/>
  <c r="N35" i="1" s="1"/>
  <c r="P35" i="1" s="1"/>
  <c r="Q35" i="1" s="1"/>
  <c r="K37" i="1"/>
  <c r="L37" i="1" s="1"/>
  <c r="M37" i="1" s="1"/>
  <c r="N37" i="1" s="1"/>
  <c r="P37" i="1" s="1"/>
  <c r="Q37" i="1" s="1"/>
  <c r="K13" i="3"/>
  <c r="L13" i="3" s="1"/>
  <c r="M13" i="3" s="1"/>
  <c r="N13" i="3" s="1"/>
  <c r="P13" i="3" s="1"/>
  <c r="Q13" i="3" s="1"/>
  <c r="K30" i="3"/>
  <c r="L30" i="3" s="1"/>
  <c r="M30" i="3" s="1"/>
  <c r="N30" i="3" s="1"/>
  <c r="P30" i="3" s="1"/>
  <c r="Q30" i="3" s="1"/>
  <c r="K31" i="3"/>
  <c r="L31" i="3" s="1"/>
  <c r="M31" i="3" s="1"/>
  <c r="N31" i="3" s="1"/>
  <c r="P31" i="3" s="1"/>
  <c r="Q31" i="3" s="1"/>
  <c r="K23" i="4"/>
  <c r="L23" i="4" s="1"/>
  <c r="M23" i="4" s="1"/>
  <c r="N23" i="4" s="1"/>
  <c r="P23" i="4" s="1"/>
  <c r="Q23" i="4" s="1"/>
  <c r="K24" i="4"/>
  <c r="L24" i="4" s="1"/>
  <c r="M24" i="4" s="1"/>
  <c r="N24" i="4" s="1"/>
  <c r="P24" i="4" s="1"/>
  <c r="Q24" i="4" s="1"/>
  <c r="K32" i="3"/>
  <c r="L32" i="3" s="1"/>
  <c r="M32" i="3" s="1"/>
  <c r="N32" i="3" s="1"/>
  <c r="P32" i="3" s="1"/>
  <c r="Q32" i="3" s="1"/>
  <c r="K33" i="3"/>
  <c r="L33" i="3" s="1"/>
  <c r="M33" i="3" s="1"/>
  <c r="N33" i="3" s="1"/>
  <c r="P33" i="3" s="1"/>
  <c r="Q33" i="3" s="1"/>
  <c r="K34" i="3"/>
  <c r="L34" i="3" s="1"/>
  <c r="M34" i="3" s="1"/>
  <c r="N34" i="3" s="1"/>
  <c r="P34" i="3" s="1"/>
  <c r="Q34" i="3" s="1"/>
  <c r="K36" i="3"/>
  <c r="L36" i="3" s="1"/>
  <c r="M36" i="3" s="1"/>
  <c r="N36" i="3" s="1"/>
  <c r="P36" i="3" s="1"/>
  <c r="Q36" i="3" s="1"/>
  <c r="K37" i="3"/>
  <c r="L37" i="3" s="1"/>
  <c r="M37" i="3" s="1"/>
  <c r="N37" i="3" s="1"/>
  <c r="P37" i="3" s="1"/>
  <c r="Q37" i="3" s="1"/>
  <c r="K11" i="4"/>
  <c r="L11" i="4" s="1"/>
  <c r="M11" i="4" s="1"/>
  <c r="N11" i="4" s="1"/>
  <c r="P11" i="4" s="1"/>
  <c r="Q11" i="4" s="1"/>
  <c r="K26" i="4"/>
  <c r="L26" i="4" s="1"/>
  <c r="M26" i="4" s="1"/>
  <c r="N26" i="4" s="1"/>
  <c r="P26" i="4" s="1"/>
  <c r="Q26" i="4" s="1"/>
  <c r="K34" i="4"/>
  <c r="L34" i="4" s="1"/>
  <c r="M34" i="4" s="1"/>
  <c r="N34" i="4" s="1"/>
  <c r="P34" i="4" s="1"/>
  <c r="Q34" i="4" s="1"/>
  <c r="K35" i="4"/>
  <c r="L35" i="4" s="1"/>
  <c r="M35" i="4" s="1"/>
  <c r="N35" i="4" s="1"/>
  <c r="P35" i="4" s="1"/>
  <c r="Q35" i="4" s="1"/>
  <c r="K2" i="4"/>
  <c r="L2" i="4" s="1"/>
  <c r="M2" i="4" s="1"/>
  <c r="N2" i="4" s="1"/>
  <c r="P2" i="4" s="1"/>
  <c r="Q2" i="4" s="1"/>
  <c r="K6" i="4"/>
  <c r="L6" i="4" s="1"/>
  <c r="M6" i="4" s="1"/>
  <c r="N6" i="4" s="1"/>
  <c r="P6" i="4" s="1"/>
  <c r="Q6" i="4" s="1"/>
  <c r="K7" i="4"/>
  <c r="L7" i="4" s="1"/>
  <c r="M7" i="4" s="1"/>
  <c r="N7" i="4" s="1"/>
  <c r="P7" i="4" s="1"/>
  <c r="Q7" i="4" s="1"/>
  <c r="K8" i="4"/>
  <c r="L8" i="4" s="1"/>
  <c r="M8" i="4" s="1"/>
  <c r="N8" i="4" s="1"/>
  <c r="P8" i="4" s="1"/>
  <c r="Q8" i="4" s="1"/>
  <c r="K10" i="4"/>
  <c r="L10" i="4" s="1"/>
  <c r="M10" i="4" s="1"/>
  <c r="N10" i="4" s="1"/>
  <c r="P10" i="4" s="1"/>
  <c r="Q10" i="4" s="1"/>
  <c r="K5" i="4"/>
  <c r="L5" i="4" s="1"/>
  <c r="M5" i="4" s="1"/>
  <c r="N5" i="4" s="1"/>
  <c r="P5" i="4" s="1"/>
  <c r="Q5" i="4" s="1"/>
  <c r="K3" i="4"/>
  <c r="L3" i="4" s="1"/>
  <c r="M3" i="4" s="1"/>
  <c r="N3" i="4" s="1"/>
  <c r="P3" i="4" s="1"/>
  <c r="Q3" i="4" s="1"/>
  <c r="K21" i="4"/>
  <c r="L21" i="4" s="1"/>
  <c r="M21" i="4" s="1"/>
  <c r="N21" i="4" s="1"/>
  <c r="P21" i="4" s="1"/>
  <c r="Q21" i="4" s="1"/>
  <c r="K29" i="4"/>
  <c r="L29" i="4" s="1"/>
  <c r="M29" i="4" s="1"/>
  <c r="N29" i="4" s="1"/>
  <c r="P29" i="4" s="1"/>
  <c r="Q29" i="4" s="1"/>
  <c r="K4" i="4"/>
  <c r="L4" i="4" s="1"/>
  <c r="M4" i="4" s="1"/>
  <c r="N4" i="4" s="1"/>
  <c r="P4" i="4" s="1"/>
  <c r="Q4" i="4" s="1"/>
  <c r="K9" i="4"/>
  <c r="L9" i="4" s="1"/>
  <c r="M9" i="4" s="1"/>
  <c r="N9" i="4" s="1"/>
  <c r="P9" i="4" s="1"/>
  <c r="Q9" i="4" s="1"/>
  <c r="K13" i="4"/>
  <c r="L13" i="4" s="1"/>
  <c r="M13" i="4" s="1"/>
  <c r="N13" i="4" s="1"/>
  <c r="P13" i="4" s="1"/>
  <c r="Q13" i="4" s="1"/>
  <c r="K19" i="4"/>
  <c r="L19" i="4" s="1"/>
  <c r="M19" i="4" s="1"/>
  <c r="N19" i="4" s="1"/>
  <c r="P19" i="4" s="1"/>
  <c r="Q19" i="4" s="1"/>
  <c r="K27" i="4"/>
  <c r="L27" i="4" s="1"/>
  <c r="M27" i="4" s="1"/>
  <c r="N27" i="4" s="1"/>
  <c r="P27" i="4" s="1"/>
  <c r="Q27" i="4" s="1"/>
  <c r="K35" i="3"/>
  <c r="L35" i="3" s="1"/>
  <c r="M35" i="3" s="1"/>
  <c r="N35" i="3" s="1"/>
  <c r="P35" i="3" s="1"/>
  <c r="Q35" i="3" s="1"/>
  <c r="K15" i="3"/>
  <c r="L15" i="3" s="1"/>
  <c r="M15" i="3" s="1"/>
  <c r="N15" i="3" s="1"/>
  <c r="P15" i="3" s="1"/>
  <c r="Q15" i="3" s="1"/>
  <c r="K21" i="3"/>
  <c r="L21" i="3" s="1"/>
  <c r="M21" i="3" s="1"/>
  <c r="N21" i="3" s="1"/>
  <c r="P21" i="3" s="1"/>
  <c r="Q21" i="3" s="1"/>
  <c r="K23" i="3"/>
  <c r="L23" i="3" s="1"/>
  <c r="M23" i="3" s="1"/>
  <c r="N23" i="3" s="1"/>
  <c r="P23" i="3" s="1"/>
  <c r="Q23" i="3" s="1"/>
  <c r="K26" i="3"/>
  <c r="L26" i="3" s="1"/>
  <c r="M26" i="3" s="1"/>
  <c r="N26" i="3" s="1"/>
  <c r="P26" i="3" s="1"/>
  <c r="Q26" i="3" s="1"/>
  <c r="K28" i="3"/>
  <c r="L28" i="3" s="1"/>
  <c r="M28" i="3" s="1"/>
  <c r="N28" i="3" s="1"/>
  <c r="P28" i="3" s="1"/>
  <c r="Q28" i="3" s="1"/>
  <c r="K2" i="3"/>
  <c r="L2" i="3" s="1"/>
  <c r="M2" i="3" s="1"/>
  <c r="N2" i="3" s="1"/>
  <c r="P2" i="3" s="1"/>
  <c r="Q2" i="3" s="1"/>
  <c r="K3" i="3"/>
  <c r="L3" i="3" s="1"/>
  <c r="M3" i="3" s="1"/>
  <c r="N3" i="3" s="1"/>
  <c r="P3" i="3" s="1"/>
  <c r="Q3" i="3" s="1"/>
  <c r="K4" i="3"/>
  <c r="L4" i="3" s="1"/>
  <c r="M4" i="3" s="1"/>
  <c r="N4" i="3" s="1"/>
  <c r="P4" i="3" s="1"/>
  <c r="Q4" i="3" s="1"/>
  <c r="K6" i="3"/>
  <c r="L6" i="3" s="1"/>
  <c r="M6" i="3" s="1"/>
  <c r="N6" i="3" s="1"/>
  <c r="P6" i="3" s="1"/>
  <c r="Q6" i="3" s="1"/>
  <c r="K8" i="3"/>
  <c r="L8" i="3" s="1"/>
  <c r="M8" i="3" s="1"/>
  <c r="N8" i="3" s="1"/>
  <c r="P8" i="3" s="1"/>
  <c r="Q8" i="3" s="1"/>
  <c r="K14" i="3"/>
  <c r="L14" i="3" s="1"/>
  <c r="M14" i="3" s="1"/>
  <c r="N14" i="3" s="1"/>
  <c r="P14" i="3" s="1"/>
  <c r="Q14" i="3" s="1"/>
  <c r="K16" i="3"/>
  <c r="L16" i="3" s="1"/>
  <c r="M16" i="3" s="1"/>
  <c r="N16" i="3" s="1"/>
  <c r="P16" i="3" s="1"/>
  <c r="Q16" i="3" s="1"/>
  <c r="K18" i="3"/>
  <c r="L18" i="3" s="1"/>
  <c r="M18" i="3" s="1"/>
  <c r="N18" i="3" s="1"/>
  <c r="P18" i="3" s="1"/>
  <c r="Q18" i="3" s="1"/>
  <c r="K20" i="3"/>
  <c r="L20" i="3" s="1"/>
  <c r="M20" i="3" s="1"/>
  <c r="N20" i="3" s="1"/>
  <c r="P20" i="3" s="1"/>
  <c r="Q20" i="3" s="1"/>
  <c r="K22" i="3"/>
  <c r="L22" i="3" s="1"/>
  <c r="M22" i="3" s="1"/>
  <c r="N22" i="3" s="1"/>
  <c r="P22" i="3" s="1"/>
  <c r="Q22" i="3" s="1"/>
  <c r="K24" i="3"/>
  <c r="L24" i="3" s="1"/>
  <c r="M24" i="3" s="1"/>
  <c r="N24" i="3" s="1"/>
  <c r="P24" i="3" s="1"/>
  <c r="Q24" i="3" s="1"/>
  <c r="K29" i="3"/>
  <c r="L29" i="3" s="1"/>
  <c r="M29" i="3" s="1"/>
  <c r="N29" i="3" s="1"/>
  <c r="P29" i="3" s="1"/>
  <c r="Q29" i="3" s="1"/>
  <c r="K5" i="3"/>
  <c r="L5" i="3" s="1"/>
  <c r="M5" i="3" s="1"/>
  <c r="N5" i="3" s="1"/>
  <c r="P5" i="3" s="1"/>
  <c r="Q5" i="3" s="1"/>
  <c r="K9" i="3"/>
  <c r="L9" i="3" s="1"/>
  <c r="M9" i="3" s="1"/>
  <c r="N9" i="3" s="1"/>
  <c r="P9" i="3" s="1"/>
  <c r="Q9" i="3" s="1"/>
  <c r="K19" i="3"/>
  <c r="L19" i="3" s="1"/>
  <c r="M19" i="3" s="1"/>
  <c r="N19" i="3" s="1"/>
  <c r="P19" i="3" s="1"/>
  <c r="Q19" i="3" s="1"/>
  <c r="K27" i="3"/>
  <c r="L27" i="3" s="1"/>
  <c r="M27" i="3" s="1"/>
  <c r="N27" i="3" s="1"/>
  <c r="P27" i="3" s="1"/>
  <c r="Q27" i="3" s="1"/>
  <c r="K7" i="3"/>
  <c r="L7" i="3" s="1"/>
  <c r="M7" i="3" s="1"/>
  <c r="N7" i="3" s="1"/>
  <c r="P7" i="3" s="1"/>
  <c r="Q7" i="3" s="1"/>
  <c r="K10" i="3"/>
  <c r="L10" i="3" s="1"/>
  <c r="M10" i="3" s="1"/>
  <c r="N10" i="3" s="1"/>
  <c r="P10" i="3" s="1"/>
  <c r="Q10" i="3" s="1"/>
  <c r="K17" i="3"/>
  <c r="L17" i="3" s="1"/>
  <c r="M17" i="3" s="1"/>
  <c r="N17" i="3" s="1"/>
  <c r="P17" i="3" s="1"/>
  <c r="Q17" i="3" s="1"/>
  <c r="K25" i="3"/>
  <c r="L25" i="3" s="1"/>
  <c r="M25" i="3" s="1"/>
  <c r="N25" i="3" s="1"/>
  <c r="P25" i="3" s="1"/>
  <c r="Q25" i="3" s="1"/>
  <c r="K32" i="2"/>
  <c r="L32" i="2" s="1"/>
  <c r="M32" i="2" s="1"/>
  <c r="N32" i="2" s="1"/>
  <c r="P32" i="2" s="1"/>
  <c r="Q32" i="2" s="1"/>
  <c r="K33" i="2"/>
  <c r="L33" i="2" s="1"/>
  <c r="M33" i="2" s="1"/>
  <c r="N33" i="2" s="1"/>
  <c r="P33" i="2" s="1"/>
  <c r="Q33" i="2" s="1"/>
  <c r="K36" i="2"/>
  <c r="L36" i="2" s="1"/>
  <c r="M36" i="2" s="1"/>
  <c r="N36" i="2" s="1"/>
  <c r="P36" i="2" s="1"/>
  <c r="Q36" i="2" s="1"/>
  <c r="K37" i="2"/>
  <c r="L37" i="2" s="1"/>
  <c r="M37" i="2" s="1"/>
  <c r="N37" i="2" s="1"/>
  <c r="P37" i="2" s="1"/>
  <c r="Q37" i="2" s="1"/>
  <c r="K35" i="2"/>
  <c r="L35" i="2" s="1"/>
  <c r="M35" i="2" s="1"/>
  <c r="N35" i="2" s="1"/>
  <c r="P35" i="2" s="1"/>
  <c r="Q35" i="2" s="1"/>
  <c r="K28" i="2"/>
  <c r="L28" i="2" s="1"/>
  <c r="M28" i="2" s="1"/>
  <c r="N28" i="2" s="1"/>
  <c r="P28" i="2" s="1"/>
  <c r="Q28" i="2" s="1"/>
  <c r="K27" i="2"/>
  <c r="L27" i="2" s="1"/>
  <c r="M27" i="2" s="1"/>
  <c r="N27" i="2" s="1"/>
  <c r="P27" i="2" s="1"/>
  <c r="Q27" i="2" s="1"/>
  <c r="K23" i="2"/>
  <c r="L23" i="2" s="1"/>
  <c r="M23" i="2" s="1"/>
  <c r="N23" i="2" s="1"/>
  <c r="P23" i="2" s="1"/>
  <c r="Q23" i="2" s="1"/>
  <c r="K22" i="2"/>
  <c r="L22" i="2" s="1"/>
  <c r="M22" i="2" s="1"/>
  <c r="N22" i="2" s="1"/>
  <c r="P22" i="2" s="1"/>
  <c r="Q22" i="2" s="1"/>
  <c r="K21" i="2"/>
  <c r="L21" i="2" s="1"/>
  <c r="M21" i="2" s="1"/>
  <c r="N21" i="2" s="1"/>
  <c r="P21" i="2" s="1"/>
  <c r="Q21" i="2" s="1"/>
  <c r="K20" i="2"/>
  <c r="L20" i="2" s="1"/>
  <c r="M20" i="2" s="1"/>
  <c r="N20" i="2" s="1"/>
  <c r="P20" i="2" s="1"/>
  <c r="Q20" i="2" s="1"/>
  <c r="K18" i="2"/>
  <c r="L18" i="2" s="1"/>
  <c r="M18" i="2" s="1"/>
  <c r="N18" i="2" s="1"/>
  <c r="P18" i="2" s="1"/>
  <c r="Q18" i="2" s="1"/>
  <c r="K16" i="2"/>
  <c r="L16" i="2" s="1"/>
  <c r="M16" i="2" s="1"/>
  <c r="N16" i="2" s="1"/>
  <c r="P16" i="2" s="1"/>
  <c r="Q16" i="2" s="1"/>
  <c r="K15" i="2"/>
  <c r="L15" i="2" s="1"/>
  <c r="M15" i="2" s="1"/>
  <c r="N15" i="2" s="1"/>
  <c r="P15" i="2" s="1"/>
  <c r="Q15" i="2" s="1"/>
  <c r="K2" i="2"/>
  <c r="L2" i="2" s="1"/>
  <c r="M2" i="2" s="1"/>
  <c r="N2" i="2" s="1"/>
  <c r="P2" i="2" s="1"/>
  <c r="Q2" i="2" s="1"/>
  <c r="K3" i="2"/>
  <c r="L3" i="2" s="1"/>
  <c r="M3" i="2" s="1"/>
  <c r="N3" i="2" s="1"/>
  <c r="P3" i="2" s="1"/>
  <c r="Q3" i="2" s="1"/>
  <c r="K4" i="2"/>
  <c r="L4" i="2" s="1"/>
  <c r="M4" i="2" s="1"/>
  <c r="N4" i="2" s="1"/>
  <c r="P4" i="2" s="1"/>
  <c r="Q4" i="2" s="1"/>
  <c r="K5" i="2"/>
  <c r="L5" i="2" s="1"/>
  <c r="M5" i="2" s="1"/>
  <c r="N5" i="2" s="1"/>
  <c r="P5" i="2" s="1"/>
  <c r="Q5" i="2" s="1"/>
  <c r="K6" i="2"/>
  <c r="L6" i="2" s="1"/>
  <c r="M6" i="2" s="1"/>
  <c r="N6" i="2" s="1"/>
  <c r="P6" i="2" s="1"/>
  <c r="Q6" i="2" s="1"/>
  <c r="K7" i="2"/>
  <c r="L7" i="2" s="1"/>
  <c r="M7" i="2" s="1"/>
  <c r="N7" i="2" s="1"/>
  <c r="P7" i="2" s="1"/>
  <c r="Q7" i="2" s="1"/>
  <c r="K8" i="2"/>
  <c r="L8" i="2" s="1"/>
  <c r="M8" i="2" s="1"/>
  <c r="N8" i="2" s="1"/>
  <c r="P8" i="2" s="1"/>
  <c r="Q8" i="2" s="1"/>
  <c r="K9" i="2"/>
  <c r="L9" i="2" s="1"/>
  <c r="M9" i="2" s="1"/>
  <c r="N9" i="2" s="1"/>
  <c r="P9" i="2" s="1"/>
  <c r="Q9" i="2" s="1"/>
  <c r="K10" i="2"/>
  <c r="L10" i="2" s="1"/>
  <c r="M10" i="2" s="1"/>
  <c r="N10" i="2" s="1"/>
  <c r="P10" i="2" s="1"/>
  <c r="Q10" i="2" s="1"/>
  <c r="K28" i="1"/>
  <c r="L28" i="1" s="1"/>
  <c r="M28" i="1" s="1"/>
  <c r="N28" i="1" s="1"/>
  <c r="P28" i="1" s="1"/>
  <c r="Q28" i="1" s="1"/>
  <c r="K26" i="1"/>
  <c r="L26" i="1" s="1"/>
  <c r="M26" i="1" s="1"/>
  <c r="N26" i="1" s="1"/>
  <c r="P26" i="1" s="1"/>
  <c r="Q26" i="1" s="1"/>
  <c r="K18" i="1"/>
  <c r="L18" i="1" s="1"/>
  <c r="M18" i="1" s="1"/>
  <c r="N18" i="1" s="1"/>
  <c r="P18" i="1" s="1"/>
  <c r="Q18" i="1" s="1"/>
  <c r="K17" i="1"/>
  <c r="L17" i="1" s="1"/>
  <c r="M17" i="1" s="1"/>
  <c r="N17" i="1" s="1"/>
  <c r="P17" i="1" s="1"/>
  <c r="Q17" i="1" s="1"/>
  <c r="K16" i="1"/>
  <c r="L16" i="1" s="1"/>
  <c r="M16" i="1" s="1"/>
  <c r="N16" i="1" s="1"/>
  <c r="P16" i="1" s="1"/>
  <c r="Q16" i="1" s="1"/>
  <c r="K11" i="1"/>
  <c r="L11" i="1" s="1"/>
  <c r="M11" i="1" s="1"/>
  <c r="N11" i="1" s="1"/>
  <c r="P11" i="1" s="1"/>
  <c r="Q11" i="1" s="1"/>
  <c r="K2" i="1"/>
  <c r="L2" i="1" s="1"/>
  <c r="M2" i="1" s="1"/>
  <c r="N2" i="1" s="1"/>
  <c r="P2" i="1" s="1"/>
  <c r="Q2" i="1" s="1"/>
  <c r="K3" i="1"/>
  <c r="L3" i="1" s="1"/>
  <c r="M3" i="1" s="1"/>
  <c r="N3" i="1" s="1"/>
  <c r="P3" i="1" s="1"/>
  <c r="Q3" i="1" s="1"/>
  <c r="K4" i="1"/>
  <c r="L4" i="1" s="1"/>
  <c r="M4" i="1" s="1"/>
  <c r="N4" i="1" s="1"/>
  <c r="P4" i="1" s="1"/>
  <c r="Q4" i="1" s="1"/>
  <c r="K5" i="1"/>
  <c r="L5" i="1" s="1"/>
  <c r="M5" i="1" s="1"/>
  <c r="N5" i="1" s="1"/>
  <c r="P5" i="1" s="1"/>
  <c r="Q5" i="1" s="1"/>
  <c r="K6" i="1"/>
  <c r="L6" i="1" s="1"/>
  <c r="M6" i="1" s="1"/>
  <c r="N6" i="1" s="1"/>
  <c r="P6" i="1" s="1"/>
  <c r="Q6" i="1" s="1"/>
  <c r="K7" i="1"/>
  <c r="L7" i="1" s="1"/>
  <c r="M7" i="1" s="1"/>
  <c r="N7" i="1" s="1"/>
  <c r="P7" i="1" s="1"/>
  <c r="Q7" i="1" s="1"/>
</calcChain>
</file>

<file path=xl/sharedStrings.xml><?xml version="1.0" encoding="utf-8"?>
<sst xmlns="http://schemas.openxmlformats.org/spreadsheetml/2006/main" count="320" uniqueCount="40">
  <si>
    <t>30-0</t>
  </si>
  <si>
    <t>60-30</t>
  </si>
  <si>
    <t>90-60</t>
  </si>
  <si>
    <t>120-90</t>
  </si>
  <si>
    <t>Average</t>
  </si>
  <si>
    <t>change in A/30 sec</t>
  </si>
  <si>
    <t>change in A/1 min</t>
  </si>
  <si>
    <r>
      <t>Units/5</t>
    </r>
    <r>
      <rPr>
        <sz val="11"/>
        <color rgb="FF00B050"/>
        <rFont val="Calibri"/>
        <family val="2"/>
      </rPr>
      <t>µl sample</t>
    </r>
  </si>
  <si>
    <r>
      <t>Pro(mg/5</t>
    </r>
    <r>
      <rPr>
        <sz val="11"/>
        <color rgb="FFFF0000"/>
        <rFont val="Calibri"/>
        <family val="2"/>
      </rPr>
      <t>µl sample)</t>
    </r>
  </si>
  <si>
    <t>Units/mg Pro</t>
  </si>
  <si>
    <r>
      <t>Units/</t>
    </r>
    <r>
      <rPr>
        <sz val="11"/>
        <color rgb="FF00B050"/>
        <rFont val="Calibri"/>
        <family val="2"/>
      </rPr>
      <t>µg pro</t>
    </r>
  </si>
  <si>
    <t>control v1</t>
  </si>
  <si>
    <t>0.1mM JA</t>
  </si>
  <si>
    <t>1mM JA</t>
  </si>
  <si>
    <t>Aphid</t>
  </si>
  <si>
    <t>0.1mM+aphid</t>
  </si>
  <si>
    <t>1mMJA+aphid</t>
  </si>
  <si>
    <t>control v2</t>
  </si>
  <si>
    <t>Borlaug2015 V1</t>
  </si>
  <si>
    <t>Zincol2015 V2</t>
  </si>
  <si>
    <t>JA</t>
  </si>
  <si>
    <t>JA+APHID</t>
  </si>
  <si>
    <t>CONTROL</t>
  </si>
  <si>
    <t>1mM+aphid</t>
  </si>
  <si>
    <t>R1</t>
  </si>
  <si>
    <t>R2</t>
  </si>
  <si>
    <t>R3</t>
  </si>
  <si>
    <t>AVERAGE</t>
  </si>
  <si>
    <t>SD</t>
  </si>
  <si>
    <t>SE</t>
  </si>
  <si>
    <r>
      <rPr>
        <b/>
        <sz val="12"/>
        <color rgb="FF00B050"/>
        <rFont val="Calibri"/>
        <family val="2"/>
        <scheme val="minor"/>
      </rPr>
      <t>Units/</t>
    </r>
    <r>
      <rPr>
        <b/>
        <sz val="12"/>
        <color rgb="FF00B050"/>
        <rFont val="Calibri"/>
        <family val="2"/>
      </rPr>
      <t>µg pro</t>
    </r>
  </si>
  <si>
    <t>Control</t>
  </si>
  <si>
    <t>0.1 Mm JA</t>
  </si>
  <si>
    <t>1 mM JA</t>
  </si>
  <si>
    <t xml:space="preserve">Aphid </t>
  </si>
  <si>
    <t>0.1 mM + aphid</t>
  </si>
  <si>
    <t>1 mM JA + aphid</t>
  </si>
  <si>
    <t>Borlaug2015</t>
  </si>
  <si>
    <t>zincol2015</t>
  </si>
  <si>
    <t>0.1 mM 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</si>
</sst>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B050"/>
      <name val="Calibri"/>
      <family val="2"/>
      <scheme val="minor"/>
    </font>
    <font>
      <b/>
      <sz val="12"/>
      <color rgb="FF00B05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1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3" borderId="0" xfId="0" applyFont="1" applyFill="1"/>
    <xf numFmtId="0" fontId="8" fillId="0" borderId="0" xfId="0" applyFont="1" applyAlignment="1">
      <alignment horizontal="right"/>
    </xf>
    <xf numFmtId="0" fontId="0" fillId="4" borderId="0" xfId="0" applyFill="1"/>
    <xf numFmtId="0" fontId="2" fillId="5" borderId="0" xfId="0" applyFont="1" applyFill="1"/>
    <xf numFmtId="0" fontId="2" fillId="0" borderId="0" xfId="0" applyFont="1" applyAlignment="1">
      <alignment horizontal="center"/>
    </xf>
    <xf numFmtId="0" fontId="9" fillId="0" borderId="0" xfId="0" applyFo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'mean 1'!$F$13</c:f>
              <c:strCache>
                <c:ptCount val="1"/>
                <c:pt idx="0">
                  <c:v>Borlaug2015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'mean 1'!$F$24</c:f>
                <c:numCache>
                  <c:formatCode>General</c:formatCode>
                  <c:ptCount val="1"/>
                  <c:pt idx="0">
                    <c:v>0.77973830286160106</c:v>
                  </c:pt>
                </c:numCache>
              </c:numRef>
            </c:plus>
            <c:minus>
              <c:numRef>
                <c:f>'mean 1'!$F$24</c:f>
                <c:numCache>
                  <c:formatCode>General</c:formatCode>
                  <c:ptCount val="1"/>
                  <c:pt idx="0">
                    <c:v>0.77973830286160106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'mean 1'!$E$14:$E$19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'mean 1'!$F$14:$F$19</c:f>
              <c:numCache>
                <c:formatCode>General</c:formatCode>
                <c:ptCount val="6"/>
                <c:pt idx="0">
                  <c:v>2.4977803936923801</c:v>
                </c:pt>
                <c:pt idx="1">
                  <c:v>3.9491621605914098</c:v>
                </c:pt>
                <c:pt idx="2">
                  <c:v>6.6808969034688594</c:v>
                </c:pt>
                <c:pt idx="3">
                  <c:v>17.057193788461099</c:v>
                </c:pt>
                <c:pt idx="4">
                  <c:v>12.64453295654158</c:v>
                </c:pt>
                <c:pt idx="5">
                  <c:v>9.4796714028659821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4-4F7E-9FB1-D52C727B2041}"/>
            </c:ext>
          </c:extLst>
        </c:ser>
        <c:ser>
          <c:idx val="1"/>
          <c:order val="1"/>
          <c:tx>
            <c:strRef>
              <c:f>'mean 1'!$G$13</c:f>
              <c:strCache>
                <c:ptCount val="1"/>
                <c:pt idx="0">
                  <c:v>zincol2015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'mean 1'!$G$24</c:f>
                <c:numCache>
                  <c:formatCode>General</c:formatCode>
                  <c:ptCount val="1"/>
                  <c:pt idx="0">
                    <c:v>0.63341228012854378</c:v>
                  </c:pt>
                </c:numCache>
              </c:numRef>
            </c:plus>
            <c:minus>
              <c:numRef>
                <c:f>'mean 1'!$G$24</c:f>
                <c:numCache>
                  <c:formatCode>General</c:formatCode>
                  <c:ptCount val="1"/>
                  <c:pt idx="0">
                    <c:v>0.63341228012854378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'mean 1'!$E$14:$E$19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'mean 1'!$G$14:$G$19</c:f>
              <c:numCache>
                <c:formatCode>General</c:formatCode>
                <c:ptCount val="6"/>
                <c:pt idx="0">
                  <c:v>2.2413962882810403</c:v>
                </c:pt>
                <c:pt idx="1">
                  <c:v>4.9217645666495198</c:v>
                </c:pt>
                <c:pt idx="2">
                  <c:v>6.7460774197211988</c:v>
                </c:pt>
                <c:pt idx="3">
                  <c:v>16.318389550679374</c:v>
                </c:pt>
                <c:pt idx="4">
                  <c:v>9.6069150426087706</c:v>
                </c:pt>
                <c:pt idx="5">
                  <c:v>9.7802032950810922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D4-4F7E-9FB1-D52C727B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748016"/>
        <c:axId val="418746048"/>
      </c:barChart>
      <c:catAx>
        <c:axId val="418748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46048"/>
        <c:crosses val="autoZero"/>
        <c:auto val="1"/>
        <c:lblAlgn val="ctr"/>
        <c:lblOffset val="100"/>
        <c:noMultiLvlLbl val="0"/>
      </c:catAx>
      <c:valAx>
        <c:axId val="4187460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POD </a:t>
                </a:r>
                <a:r>
                  <a:rPr lang="en-US" sz="1000" b="1" i="0" u="none" strike="noStrike" baseline="0">
                    <a:effectLst/>
                  </a:rPr>
                  <a:t>Units/µg pro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4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'mean 2'!$F$11</c:f>
              <c:strCache>
                <c:ptCount val="1"/>
                <c:pt idx="0">
                  <c:v>Borlaug2015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'mean 2'!$F$25</c:f>
                <c:numCache>
                  <c:formatCode>General</c:formatCode>
                  <c:ptCount val="1"/>
                  <c:pt idx="0">
                    <c:v>0.55675211975252148</c:v>
                  </c:pt>
                </c:numCache>
              </c:numRef>
            </c:plus>
            <c:minus>
              <c:numRef>
                <c:f>'mean 2'!$F$25</c:f>
                <c:numCache>
                  <c:formatCode>General</c:formatCode>
                  <c:ptCount val="1"/>
                  <c:pt idx="0">
                    <c:v>0.55675211975252148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'mean 2'!$E$12:$E$17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'mean 2'!$F$12:$F$17</c:f>
              <c:numCache>
                <c:formatCode>General</c:formatCode>
                <c:ptCount val="6"/>
                <c:pt idx="0">
                  <c:v>3.2969992978405824</c:v>
                </c:pt>
                <c:pt idx="1">
                  <c:v>3.591250653878598</c:v>
                </c:pt>
                <c:pt idx="2">
                  <c:v>3.2854692457220014</c:v>
                </c:pt>
                <c:pt idx="3">
                  <c:v>20.884538322177541</c:v>
                </c:pt>
                <c:pt idx="4">
                  <c:v>9.0809283408571684</c:v>
                </c:pt>
                <c:pt idx="5">
                  <c:v>5.7876920356173756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2-43B2-AC61-50E9B76C0B45}"/>
            </c:ext>
          </c:extLst>
        </c:ser>
        <c:ser>
          <c:idx val="1"/>
          <c:order val="1"/>
          <c:tx>
            <c:strRef>
              <c:f>'mean 2'!$G$11</c:f>
              <c:strCache>
                <c:ptCount val="1"/>
                <c:pt idx="0">
                  <c:v>zincol2015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'mean 2'!$G$24</c:f>
                <c:numCache>
                  <c:formatCode>General</c:formatCode>
                  <c:ptCount val="1"/>
                  <c:pt idx="0">
                    <c:v>1.2349877535915486</c:v>
                  </c:pt>
                </c:numCache>
              </c:numRef>
            </c:plus>
            <c:minus>
              <c:numRef>
                <c:f>'mean 2'!$G$24</c:f>
                <c:numCache>
                  <c:formatCode>General</c:formatCode>
                  <c:ptCount val="1"/>
                  <c:pt idx="0">
                    <c:v>1.2349877535915486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'mean 2'!$E$12:$E$17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'mean 2'!$G$12:$G$17</c:f>
              <c:numCache>
                <c:formatCode>General</c:formatCode>
                <c:ptCount val="6"/>
                <c:pt idx="0">
                  <c:v>2.259293403585318</c:v>
                </c:pt>
                <c:pt idx="1">
                  <c:v>3.047050361417357</c:v>
                </c:pt>
                <c:pt idx="2">
                  <c:v>3.8521279448553352</c:v>
                </c:pt>
                <c:pt idx="3">
                  <c:v>14.089721301367154</c:v>
                </c:pt>
                <c:pt idx="4">
                  <c:v>7.3507443182978731</c:v>
                </c:pt>
                <c:pt idx="5">
                  <c:v>6.3441348511319475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2-43B2-AC61-50E9B76C0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2669608"/>
        <c:axId val="312669936"/>
      </c:barChart>
      <c:catAx>
        <c:axId val="312669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69936"/>
        <c:crosses val="autoZero"/>
        <c:auto val="1"/>
        <c:lblAlgn val="ctr"/>
        <c:lblOffset val="100"/>
        <c:noMultiLvlLbl val="0"/>
      </c:catAx>
      <c:valAx>
        <c:axId val="3126699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POD </a:t>
                </a:r>
                <a:r>
                  <a:rPr lang="en-US" sz="1000" b="1" i="0" u="none" strike="noStrike" baseline="0">
                    <a:effectLst/>
                  </a:rPr>
                  <a:t>Units/µg pro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6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'mean 3'!$F$13</c:f>
              <c:strCache>
                <c:ptCount val="1"/>
                <c:pt idx="0">
                  <c:v>Borlaug2015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'mean 3'!$F$24</c:f>
                <c:numCache>
                  <c:formatCode>General</c:formatCode>
                  <c:ptCount val="1"/>
                  <c:pt idx="0">
                    <c:v>0.77560577717196877</c:v>
                  </c:pt>
                </c:numCache>
              </c:numRef>
            </c:plus>
            <c:minus>
              <c:numRef>
                <c:f>'mean 3'!$F$24</c:f>
                <c:numCache>
                  <c:formatCode>General</c:formatCode>
                  <c:ptCount val="1"/>
                  <c:pt idx="0">
                    <c:v>0.77560577717196877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'mean 3'!$E$14:$E$19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'mean 3'!$F$14:$F$19</c:f>
              <c:numCache>
                <c:formatCode>General</c:formatCode>
                <c:ptCount val="6"/>
                <c:pt idx="0">
                  <c:v>2.5125500154303686</c:v>
                </c:pt>
                <c:pt idx="1">
                  <c:v>6.6015678094988957</c:v>
                </c:pt>
                <c:pt idx="2">
                  <c:v>3.3982815978890151</c:v>
                </c:pt>
                <c:pt idx="3">
                  <c:v>19.117295471539709</c:v>
                </c:pt>
                <c:pt idx="4">
                  <c:v>11.603573041496213</c:v>
                </c:pt>
                <c:pt idx="5">
                  <c:v>8.022906452310762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C-4B9A-9368-A4902F82BAAE}"/>
            </c:ext>
          </c:extLst>
        </c:ser>
        <c:ser>
          <c:idx val="1"/>
          <c:order val="1"/>
          <c:tx>
            <c:strRef>
              <c:f>'mean 3'!$G$13</c:f>
              <c:strCache>
                <c:ptCount val="1"/>
                <c:pt idx="0">
                  <c:v>zincol2015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'mean 3'!$G$24</c:f>
                <c:numCache>
                  <c:formatCode>General</c:formatCode>
                  <c:ptCount val="1"/>
                  <c:pt idx="0">
                    <c:v>1.1388246640584387</c:v>
                  </c:pt>
                </c:numCache>
              </c:numRef>
            </c:plus>
            <c:minus>
              <c:numRef>
                <c:f>'mean 3'!$G$24</c:f>
                <c:numCache>
                  <c:formatCode>General</c:formatCode>
                  <c:ptCount val="1"/>
                  <c:pt idx="0">
                    <c:v>1.1388246640584387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'mean 3'!$E$14:$E$19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'mean 3'!$G$14:$G$19</c:f>
              <c:numCache>
                <c:formatCode>General</c:formatCode>
                <c:ptCount val="6"/>
                <c:pt idx="0">
                  <c:v>3.5526709440881952</c:v>
                </c:pt>
                <c:pt idx="1">
                  <c:v>6.3976154796126998</c:v>
                </c:pt>
                <c:pt idx="2">
                  <c:v>4.3697353191606156</c:v>
                </c:pt>
                <c:pt idx="3">
                  <c:v>14.412490239077535</c:v>
                </c:pt>
                <c:pt idx="4">
                  <c:v>7.9276818138078982</c:v>
                </c:pt>
                <c:pt idx="5">
                  <c:v>12.581422646737806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9C-4B9A-9368-A4902F82B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577376"/>
        <c:axId val="313578360"/>
      </c:barChart>
      <c:catAx>
        <c:axId val="313577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578360"/>
        <c:crosses val="autoZero"/>
        <c:auto val="1"/>
        <c:lblAlgn val="ctr"/>
        <c:lblOffset val="100"/>
        <c:noMultiLvlLbl val="0"/>
      </c:catAx>
      <c:valAx>
        <c:axId val="313578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POD </a:t>
                </a:r>
                <a:r>
                  <a:rPr lang="en-US" sz="1000" b="1" i="0" u="none" strike="noStrike" baseline="0">
                    <a:effectLst/>
                  </a:rPr>
                  <a:t>Units/µg pro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57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'mean 4'!$F$12</c:f>
              <c:strCache>
                <c:ptCount val="1"/>
                <c:pt idx="0">
                  <c:v>Borlaug2015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'mean 4'!$F$23</c:f>
                <c:numCache>
                  <c:formatCode>General</c:formatCode>
                  <c:ptCount val="1"/>
                  <c:pt idx="0">
                    <c:v>0.3737870475988857</c:v>
                  </c:pt>
                </c:numCache>
              </c:numRef>
            </c:plus>
            <c:minus>
              <c:numRef>
                <c:f>'mean 4'!$F$23</c:f>
                <c:numCache>
                  <c:formatCode>General</c:formatCode>
                  <c:ptCount val="1"/>
                  <c:pt idx="0">
                    <c:v>0.3737870475988857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'mean 4'!$E$13:$E$18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'mean 4'!$F$13:$F$18</c:f>
              <c:numCache>
                <c:formatCode>0.0000</c:formatCode>
                <c:ptCount val="6"/>
                <c:pt idx="0">
                  <c:v>4.3645681003999997</c:v>
                </c:pt>
                <c:pt idx="1">
                  <c:v>4.9845702894687696</c:v>
                </c:pt>
                <c:pt idx="2">
                  <c:v>5.4151881603750898</c:v>
                </c:pt>
                <c:pt idx="3">
                  <c:v>2.983333</c:v>
                </c:pt>
                <c:pt idx="4">
                  <c:v>7.7593695861137304</c:v>
                </c:pt>
                <c:pt idx="5">
                  <c:v>8.6321601132490002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5-4DEF-A1F8-DE69A7630F37}"/>
            </c:ext>
          </c:extLst>
        </c:ser>
        <c:ser>
          <c:idx val="1"/>
          <c:order val="1"/>
          <c:tx>
            <c:strRef>
              <c:f>'mean 4'!$G$12</c:f>
              <c:strCache>
                <c:ptCount val="1"/>
                <c:pt idx="0">
                  <c:v>zincol2015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'mean 4'!$G$26</c:f>
                <c:numCache>
                  <c:formatCode>General</c:formatCode>
                  <c:ptCount val="1"/>
                  <c:pt idx="0">
                    <c:v>0.38858241622793499</c:v>
                  </c:pt>
                </c:numCache>
              </c:numRef>
            </c:plus>
            <c:minus>
              <c:numRef>
                <c:f>'mean 4'!$G$26</c:f>
                <c:numCache>
                  <c:formatCode>General</c:formatCode>
                  <c:ptCount val="1"/>
                  <c:pt idx="0">
                    <c:v>0.38858241622793499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'mean 4'!$E$13:$E$18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'mean 4'!$G$13:$G$18</c:f>
              <c:numCache>
                <c:formatCode>0.0000</c:formatCode>
                <c:ptCount val="6"/>
                <c:pt idx="0">
                  <c:v>5.4123359999999998</c:v>
                </c:pt>
                <c:pt idx="1">
                  <c:v>6.2262639053079996</c:v>
                </c:pt>
                <c:pt idx="2">
                  <c:v>6.8262705778547597</c:v>
                </c:pt>
                <c:pt idx="3">
                  <c:v>3.87453</c:v>
                </c:pt>
                <c:pt idx="4">
                  <c:v>8.4489411581243008</c:v>
                </c:pt>
                <c:pt idx="5">
                  <c:v>9.3056109674999998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5-4DEF-A1F8-DE69A7630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533544"/>
        <c:axId val="399533872"/>
      </c:barChart>
      <c:catAx>
        <c:axId val="399533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533872"/>
        <c:crosses val="autoZero"/>
        <c:auto val="1"/>
        <c:lblAlgn val="ctr"/>
        <c:lblOffset val="100"/>
        <c:noMultiLvlLbl val="0"/>
      </c:catAx>
      <c:valAx>
        <c:axId val="3995338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POD units/</a:t>
                </a:r>
                <a:r>
                  <a:rPr lang="en-US" sz="1000" b="0" i="0" u="none" strike="noStrike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µg pro</a:t>
                </a:r>
                <a:endParaRPr lang="en-US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0555555555555555E-2"/>
              <c:y val="0.21182050160396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53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11</xdr:row>
      <xdr:rowOff>147637</xdr:rowOff>
    </xdr:from>
    <xdr:to>
      <xdr:col>16</xdr:col>
      <xdr:colOff>276225</xdr:colOff>
      <xdr:row>25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3C747C-ACD5-4F45-82BB-7247FC9DCD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12</xdr:row>
      <xdr:rowOff>52387</xdr:rowOff>
    </xdr:from>
    <xdr:to>
      <xdr:col>17</xdr:col>
      <xdr:colOff>9525</xdr:colOff>
      <xdr:row>25</xdr:row>
      <xdr:rowOff>195262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456A17-5F16-41A1-B53B-2950F745C9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12</xdr:row>
      <xdr:rowOff>71437</xdr:rowOff>
    </xdr:from>
    <xdr:to>
      <xdr:col>16</xdr:col>
      <xdr:colOff>238125</xdr:colOff>
      <xdr:row>26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6C158C-DEB4-412D-A1DF-63159B9793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9</xdr:row>
      <xdr:rowOff>176212</xdr:rowOff>
    </xdr:from>
    <xdr:to>
      <xdr:col>15</xdr:col>
      <xdr:colOff>504825</xdr:colOff>
      <xdr:row>23</xdr:row>
      <xdr:rowOff>119062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FF4F33-F1AD-4BF1-9FD3-B8C1D91F23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C99C6-4316-4459-B411-7E93E177F38C}">
  <dimension ref="A1:S37"/>
  <sheetViews>
    <sheetView topLeftCell="F1" workbookViewId="0">
      <selection activeCell="Q1" sqref="Q1"/>
    </sheetView>
  </sheetViews>
  <sheetFormatPr defaultRowHeight="15" x14ac:dyDescent="0.25"/>
  <cols>
    <col min="14" max="14" width="10.7109375" customWidth="1"/>
    <col min="15" max="15" width="13.42578125" customWidth="1"/>
    <col min="17" max="17" width="12.140625" customWidth="1"/>
    <col min="19" max="19" width="13.85546875" customWidth="1"/>
  </cols>
  <sheetData>
    <row r="1" spans="1:19" x14ac:dyDescent="0.25">
      <c r="B1" s="1">
        <v>0</v>
      </c>
      <c r="C1" s="1">
        <v>30</v>
      </c>
      <c r="D1" s="1">
        <v>60</v>
      </c>
      <c r="E1" s="1">
        <v>90</v>
      </c>
      <c r="F1" s="1">
        <v>120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2" t="s">
        <v>8</v>
      </c>
      <c r="P1" s="1" t="s">
        <v>9</v>
      </c>
      <c r="Q1" s="1" t="s">
        <v>10</v>
      </c>
      <c r="R1" s="1"/>
    </row>
    <row r="2" spans="1:19" ht="15.75" x14ac:dyDescent="0.25">
      <c r="A2">
        <v>1</v>
      </c>
      <c r="B2">
        <v>1.7230000000000001</v>
      </c>
      <c r="C2">
        <v>1.9079999999999999</v>
      </c>
      <c r="D2">
        <v>1.494</v>
      </c>
      <c r="E2">
        <v>2.1880000000000002</v>
      </c>
      <c r="F2">
        <v>1.544</v>
      </c>
      <c r="G2">
        <f t="shared" ref="G2:J10" si="0">C2-B2</f>
        <v>0.18499999999999983</v>
      </c>
      <c r="H2">
        <f t="shared" si="0"/>
        <v>-0.41399999999999992</v>
      </c>
      <c r="I2">
        <f t="shared" si="0"/>
        <v>0.69400000000000017</v>
      </c>
      <c r="J2">
        <f t="shared" si="0"/>
        <v>-0.64400000000000013</v>
      </c>
      <c r="K2">
        <f t="shared" ref="K2:K10" si="1">G2+H2+I2+J2/4</f>
        <v>0.30400000000000005</v>
      </c>
      <c r="L2">
        <f t="shared" ref="L2:L10" si="2">K2</f>
        <v>0.30400000000000005</v>
      </c>
      <c r="M2">
        <f t="shared" ref="M2:M10" si="3">L2*2</f>
        <v>0.6080000000000001</v>
      </c>
      <c r="N2">
        <f t="shared" ref="N2:N10" si="4">M2/0.01</f>
        <v>60.800000000000011</v>
      </c>
      <c r="O2" s="2">
        <v>2.1197844499999997E-2</v>
      </c>
      <c r="P2">
        <f t="shared" ref="P2:P10" si="5">N2/O2</f>
        <v>2868.2161528262941</v>
      </c>
      <c r="Q2" s="2">
        <f t="shared" ref="Q2:Q10" si="6">P2/1000</f>
        <v>2.8682161528262942</v>
      </c>
      <c r="S2" s="3" t="s">
        <v>11</v>
      </c>
    </row>
    <row r="3" spans="1:19" ht="15.75" x14ac:dyDescent="0.25">
      <c r="A3">
        <v>2</v>
      </c>
      <c r="B3">
        <v>1.7230000000000001</v>
      </c>
      <c r="C3">
        <v>1.9079999999999999</v>
      </c>
      <c r="D3">
        <v>1.494</v>
      </c>
      <c r="E3">
        <v>2.1880000000000002</v>
      </c>
      <c r="F3">
        <v>1.544</v>
      </c>
      <c r="G3">
        <f t="shared" si="0"/>
        <v>0.18499999999999983</v>
      </c>
      <c r="H3">
        <f t="shared" si="0"/>
        <v>-0.41399999999999992</v>
      </c>
      <c r="I3">
        <f t="shared" si="0"/>
        <v>0.69400000000000017</v>
      </c>
      <c r="J3">
        <f t="shared" si="0"/>
        <v>-0.64400000000000013</v>
      </c>
      <c r="K3">
        <f t="shared" si="1"/>
        <v>0.30400000000000005</v>
      </c>
      <c r="L3">
        <f t="shared" si="2"/>
        <v>0.30400000000000005</v>
      </c>
      <c r="M3">
        <f t="shared" si="3"/>
        <v>0.6080000000000001</v>
      </c>
      <c r="N3">
        <f t="shared" si="4"/>
        <v>60.800000000000011</v>
      </c>
      <c r="O3" s="2">
        <v>2.1445296999999995E-2</v>
      </c>
      <c r="P3">
        <f t="shared" si="5"/>
        <v>2835.1204462218466</v>
      </c>
      <c r="Q3" s="2">
        <f t="shared" si="6"/>
        <v>2.8351204462218464</v>
      </c>
      <c r="S3" s="3"/>
    </row>
    <row r="4" spans="1:19" ht="15.75" x14ac:dyDescent="0.25">
      <c r="A4">
        <v>3</v>
      </c>
      <c r="B4">
        <v>1.7230000000000001</v>
      </c>
      <c r="C4">
        <v>1.9079999999999999</v>
      </c>
      <c r="D4">
        <v>1.494</v>
      </c>
      <c r="E4">
        <v>2.1880000000000002</v>
      </c>
      <c r="F4">
        <v>1.544</v>
      </c>
      <c r="G4">
        <f t="shared" si="0"/>
        <v>0.18499999999999983</v>
      </c>
      <c r="H4">
        <f t="shared" si="0"/>
        <v>-0.41399999999999992</v>
      </c>
      <c r="I4">
        <f t="shared" si="0"/>
        <v>0.69400000000000017</v>
      </c>
      <c r="J4">
        <f t="shared" si="0"/>
        <v>-0.64400000000000013</v>
      </c>
      <c r="K4">
        <f t="shared" si="1"/>
        <v>0.30400000000000005</v>
      </c>
      <c r="L4">
        <f t="shared" si="2"/>
        <v>0.30400000000000005</v>
      </c>
      <c r="M4">
        <f t="shared" si="3"/>
        <v>0.6080000000000001</v>
      </c>
      <c r="N4">
        <f t="shared" si="4"/>
        <v>60.800000000000011</v>
      </c>
      <c r="O4" s="2">
        <v>3.3966393500000004E-2</v>
      </c>
      <c r="P4">
        <f t="shared" si="5"/>
        <v>1790.0045820289988</v>
      </c>
      <c r="Q4" s="2">
        <f t="shared" si="6"/>
        <v>1.7900045820289987</v>
      </c>
      <c r="S4" s="3"/>
    </row>
    <row r="5" spans="1:19" ht="15.75" x14ac:dyDescent="0.25">
      <c r="A5">
        <v>4</v>
      </c>
      <c r="B5">
        <v>0.374</v>
      </c>
      <c r="C5">
        <v>0.60599999999999998</v>
      </c>
      <c r="D5">
        <v>0.91100000000000003</v>
      </c>
      <c r="E5">
        <v>1.0680000000000001</v>
      </c>
      <c r="F5">
        <v>1.532</v>
      </c>
      <c r="G5">
        <f t="shared" si="0"/>
        <v>0.23199999999999998</v>
      </c>
      <c r="H5">
        <f t="shared" si="0"/>
        <v>0.30500000000000005</v>
      </c>
      <c r="I5">
        <f t="shared" si="0"/>
        <v>0.15700000000000003</v>
      </c>
      <c r="J5">
        <f t="shared" si="0"/>
        <v>0.46399999999999997</v>
      </c>
      <c r="K5">
        <f t="shared" si="1"/>
        <v>0.81</v>
      </c>
      <c r="L5">
        <f t="shared" si="2"/>
        <v>0.81</v>
      </c>
      <c r="M5">
        <f t="shared" si="3"/>
        <v>1.62</v>
      </c>
      <c r="N5">
        <f t="shared" si="4"/>
        <v>162</v>
      </c>
      <c r="O5" s="2">
        <v>3.8321557499999999E-2</v>
      </c>
      <c r="P5">
        <f t="shared" si="5"/>
        <v>4227.3855909953554</v>
      </c>
      <c r="Q5" s="2">
        <f t="shared" si="6"/>
        <v>4.2273855909953557</v>
      </c>
      <c r="S5" s="3" t="s">
        <v>12</v>
      </c>
    </row>
    <row r="6" spans="1:19" ht="15.75" x14ac:dyDescent="0.25">
      <c r="A6">
        <v>5</v>
      </c>
      <c r="B6">
        <v>0.44900000000000001</v>
      </c>
      <c r="C6">
        <v>0.45100000000000001</v>
      </c>
      <c r="D6">
        <v>0.67100000000000004</v>
      </c>
      <c r="E6">
        <v>0.67200000000000004</v>
      </c>
      <c r="F6">
        <v>1.008</v>
      </c>
      <c r="G6">
        <f t="shared" si="0"/>
        <v>2.0000000000000018E-3</v>
      </c>
      <c r="H6">
        <f t="shared" si="0"/>
        <v>0.22000000000000003</v>
      </c>
      <c r="I6">
        <f t="shared" si="0"/>
        <v>1.0000000000000009E-3</v>
      </c>
      <c r="J6">
        <f t="shared" si="0"/>
        <v>0.33599999999999997</v>
      </c>
      <c r="K6">
        <f t="shared" si="1"/>
        <v>0.30700000000000005</v>
      </c>
      <c r="L6">
        <f t="shared" si="2"/>
        <v>0.30700000000000005</v>
      </c>
      <c r="M6">
        <f t="shared" si="3"/>
        <v>0.6140000000000001</v>
      </c>
      <c r="N6">
        <f t="shared" si="4"/>
        <v>61.400000000000006</v>
      </c>
      <c r="O6" s="2">
        <v>2.5008613000000002E-2</v>
      </c>
      <c r="P6">
        <f t="shared" si="5"/>
        <v>2455.1541502921414</v>
      </c>
      <c r="Q6" s="2">
        <f t="shared" si="6"/>
        <v>2.4551541502921412</v>
      </c>
      <c r="S6" s="3"/>
    </row>
    <row r="7" spans="1:19" ht="15.75" x14ac:dyDescent="0.25">
      <c r="A7">
        <v>6</v>
      </c>
      <c r="B7">
        <v>0.34499999999999997</v>
      </c>
      <c r="C7">
        <v>0.45200000000000001</v>
      </c>
      <c r="D7">
        <v>0.67700000000000005</v>
      </c>
      <c r="E7">
        <v>0.94499999999999995</v>
      </c>
      <c r="F7">
        <v>1.1240000000000001</v>
      </c>
      <c r="G7">
        <f t="shared" si="0"/>
        <v>0.10700000000000004</v>
      </c>
      <c r="H7">
        <f t="shared" si="0"/>
        <v>0.22500000000000003</v>
      </c>
      <c r="I7">
        <f t="shared" si="0"/>
        <v>0.2679999999999999</v>
      </c>
      <c r="J7">
        <f t="shared" si="0"/>
        <v>0.17900000000000016</v>
      </c>
      <c r="K7">
        <f t="shared" si="1"/>
        <v>0.64475000000000005</v>
      </c>
      <c r="L7">
        <f t="shared" si="2"/>
        <v>0.64475000000000005</v>
      </c>
      <c r="M7">
        <f t="shared" si="3"/>
        <v>1.2895000000000001</v>
      </c>
      <c r="N7">
        <f t="shared" si="4"/>
        <v>128.95000000000002</v>
      </c>
      <c r="O7" s="2">
        <v>3.8321557499999999E-2</v>
      </c>
      <c r="P7">
        <f t="shared" si="5"/>
        <v>3364.9467404867355</v>
      </c>
      <c r="Q7" s="2">
        <f t="shared" si="6"/>
        <v>3.3649467404867357</v>
      </c>
      <c r="S7" s="3"/>
    </row>
    <row r="8" spans="1:19" ht="15.75" x14ac:dyDescent="0.25">
      <c r="A8">
        <v>7</v>
      </c>
      <c r="B8">
        <v>0.437</v>
      </c>
      <c r="C8">
        <v>0.67400000000000004</v>
      </c>
      <c r="D8">
        <v>1.103</v>
      </c>
      <c r="E8">
        <v>1.2390000000000001</v>
      </c>
      <c r="F8">
        <v>1.399</v>
      </c>
      <c r="G8">
        <f t="shared" si="0"/>
        <v>0.23700000000000004</v>
      </c>
      <c r="H8">
        <f t="shared" si="0"/>
        <v>0.42899999999999994</v>
      </c>
      <c r="I8">
        <f t="shared" si="0"/>
        <v>0.13600000000000012</v>
      </c>
      <c r="J8">
        <f t="shared" si="0"/>
        <v>0.15999999999999992</v>
      </c>
      <c r="K8">
        <f t="shared" si="1"/>
        <v>0.84200000000000008</v>
      </c>
      <c r="L8">
        <f t="shared" si="2"/>
        <v>0.84200000000000008</v>
      </c>
      <c r="M8">
        <f t="shared" si="3"/>
        <v>1.6840000000000002</v>
      </c>
      <c r="N8">
        <f t="shared" si="4"/>
        <v>168.4</v>
      </c>
      <c r="O8" s="2">
        <v>2.9759701E-2</v>
      </c>
      <c r="P8">
        <f t="shared" si="5"/>
        <v>5658.6590033280245</v>
      </c>
      <c r="Q8" s="2">
        <f t="shared" si="6"/>
        <v>5.6586590033280242</v>
      </c>
      <c r="S8" s="3" t="s">
        <v>13</v>
      </c>
    </row>
    <row r="9" spans="1:19" x14ac:dyDescent="0.25">
      <c r="A9">
        <v>8</v>
      </c>
      <c r="B9">
        <v>0.46700000000000003</v>
      </c>
      <c r="C9">
        <v>0.77400000000000002</v>
      </c>
      <c r="D9">
        <v>1.113</v>
      </c>
      <c r="E9">
        <v>1.4390000000000001</v>
      </c>
      <c r="F9">
        <v>1.6990000000000001</v>
      </c>
      <c r="G9">
        <f t="shared" si="0"/>
        <v>0.307</v>
      </c>
      <c r="H9">
        <f t="shared" si="0"/>
        <v>0.33899999999999997</v>
      </c>
      <c r="I9">
        <f t="shared" si="0"/>
        <v>0.32600000000000007</v>
      </c>
      <c r="J9">
        <f t="shared" si="0"/>
        <v>0.26</v>
      </c>
      <c r="K9">
        <f t="shared" si="1"/>
        <v>1.0369999999999999</v>
      </c>
      <c r="L9">
        <f t="shared" si="2"/>
        <v>1.0369999999999999</v>
      </c>
      <c r="M9">
        <f t="shared" si="3"/>
        <v>2.0739999999999998</v>
      </c>
      <c r="N9">
        <f t="shared" si="4"/>
        <v>207.39999999999998</v>
      </c>
      <c r="O9" s="2">
        <v>2.5256065499999997E-2</v>
      </c>
      <c r="P9">
        <f t="shared" si="5"/>
        <v>8211.8887441117859</v>
      </c>
      <c r="Q9" s="2">
        <f t="shared" si="6"/>
        <v>8.2118887441117856</v>
      </c>
    </row>
    <row r="10" spans="1:19" ht="15.75" x14ac:dyDescent="0.25">
      <c r="A10">
        <v>9</v>
      </c>
      <c r="B10">
        <v>0.40400000000000003</v>
      </c>
      <c r="C10">
        <v>0.56399999999999995</v>
      </c>
      <c r="D10">
        <v>0.94499999999999995</v>
      </c>
      <c r="E10">
        <v>1.0389999999999999</v>
      </c>
      <c r="F10">
        <v>1.2989999999999999</v>
      </c>
      <c r="G10">
        <f t="shared" si="0"/>
        <v>0.15999999999999992</v>
      </c>
      <c r="H10">
        <f t="shared" si="0"/>
        <v>0.38100000000000001</v>
      </c>
      <c r="I10">
        <f t="shared" si="0"/>
        <v>9.3999999999999972E-2</v>
      </c>
      <c r="J10">
        <f t="shared" si="0"/>
        <v>0.26</v>
      </c>
      <c r="K10">
        <f t="shared" si="1"/>
        <v>0.7</v>
      </c>
      <c r="L10">
        <f t="shared" si="2"/>
        <v>0.7</v>
      </c>
      <c r="M10">
        <f t="shared" si="3"/>
        <v>1.4</v>
      </c>
      <c r="N10">
        <f t="shared" si="4"/>
        <v>140</v>
      </c>
      <c r="O10" s="2">
        <v>2.2682559500000001E-2</v>
      </c>
      <c r="P10">
        <f t="shared" si="5"/>
        <v>6172.1429629667673</v>
      </c>
      <c r="Q10" s="2">
        <f t="shared" si="6"/>
        <v>6.1721429629667677</v>
      </c>
      <c r="S10" s="3"/>
    </row>
    <row r="11" spans="1:19" ht="15.75" x14ac:dyDescent="0.25">
      <c r="A11">
        <v>10</v>
      </c>
      <c r="B11">
        <v>0.55800000000000005</v>
      </c>
      <c r="C11">
        <v>1.0980000000000001</v>
      </c>
      <c r="D11">
        <v>1.5389999999999999</v>
      </c>
      <c r="E11">
        <v>1.913</v>
      </c>
      <c r="F11">
        <v>2.198</v>
      </c>
      <c r="G11">
        <v>2.198</v>
      </c>
      <c r="H11">
        <f>D11-C11</f>
        <v>0.44099999999999984</v>
      </c>
      <c r="I11">
        <f>E11-D11</f>
        <v>0.37400000000000011</v>
      </c>
      <c r="J11">
        <f>F11-E11</f>
        <v>0.28499999999999992</v>
      </c>
      <c r="K11">
        <f>G11+H11+I11+J11/4</f>
        <v>3.0842499999999999</v>
      </c>
      <c r="L11">
        <f>K11</f>
        <v>3.0842499999999999</v>
      </c>
      <c r="M11">
        <f>L11*2</f>
        <v>6.1684999999999999</v>
      </c>
      <c r="N11">
        <f>M11/0.01</f>
        <v>616.85</v>
      </c>
      <c r="O11" s="2">
        <v>2.5553008499999998E-2</v>
      </c>
      <c r="P11">
        <f>N11/O11</f>
        <v>24140.014667940177</v>
      </c>
      <c r="Q11" s="5">
        <f>P11/1000</f>
        <v>24.140014667940179</v>
      </c>
      <c r="S11" s="3" t="s">
        <v>14</v>
      </c>
    </row>
    <row r="12" spans="1:19" ht="15.75" x14ac:dyDescent="0.25">
      <c r="A12">
        <v>11</v>
      </c>
      <c r="B12">
        <v>0.46500000000000002</v>
      </c>
      <c r="C12">
        <v>0.79400000000000004</v>
      </c>
      <c r="D12">
        <v>1.0860000000000001</v>
      </c>
      <c r="E12">
        <v>1.355</v>
      </c>
      <c r="F12">
        <v>1.599</v>
      </c>
      <c r="G12">
        <v>1.599</v>
      </c>
      <c r="H12">
        <f t="shared" ref="H12:J19" si="7">D12-C12</f>
        <v>0.29200000000000004</v>
      </c>
      <c r="I12">
        <f t="shared" si="7"/>
        <v>0.26899999999999991</v>
      </c>
      <c r="J12">
        <f t="shared" si="7"/>
        <v>0.24399999999999999</v>
      </c>
      <c r="K12">
        <f t="shared" ref="K12:K19" si="8">G12+H12+I12+J12/4</f>
        <v>2.2210000000000001</v>
      </c>
      <c r="L12">
        <f t="shared" ref="L12:L19" si="9">K12</f>
        <v>2.2210000000000001</v>
      </c>
      <c r="M12">
        <f t="shared" ref="M12:M19" si="10">L12*2</f>
        <v>4.4420000000000002</v>
      </c>
      <c r="N12">
        <f t="shared" ref="N12:N19" si="11">M12/0.01</f>
        <v>444.2</v>
      </c>
      <c r="O12" s="2">
        <v>3.0848492000000002E-2</v>
      </c>
      <c r="P12">
        <f t="shared" ref="P12:P19" si="12">N12/O12</f>
        <v>14399.407270864325</v>
      </c>
      <c r="Q12" s="2">
        <f t="shared" ref="Q12:Q19" si="13">P12/1000</f>
        <v>14.399407270864325</v>
      </c>
      <c r="S12" s="3"/>
    </row>
    <row r="13" spans="1:19" ht="15.75" x14ac:dyDescent="0.25">
      <c r="A13">
        <v>12</v>
      </c>
      <c r="B13">
        <v>0.53200000000000003</v>
      </c>
      <c r="C13">
        <v>0.78400000000000003</v>
      </c>
      <c r="D13">
        <v>1.0760000000000001</v>
      </c>
      <c r="E13">
        <v>1.4319999999999999</v>
      </c>
      <c r="F13">
        <v>1.9379999999999999</v>
      </c>
      <c r="G13">
        <v>1.9379999999999999</v>
      </c>
      <c r="H13">
        <f t="shared" si="7"/>
        <v>0.29200000000000004</v>
      </c>
      <c r="I13">
        <f t="shared" si="7"/>
        <v>0.35599999999999987</v>
      </c>
      <c r="J13">
        <f t="shared" si="7"/>
        <v>0.50600000000000001</v>
      </c>
      <c r="K13">
        <f t="shared" si="8"/>
        <v>2.7124999999999999</v>
      </c>
      <c r="L13">
        <f t="shared" si="9"/>
        <v>2.7124999999999999</v>
      </c>
      <c r="M13">
        <f t="shared" si="10"/>
        <v>5.4249999999999998</v>
      </c>
      <c r="N13">
        <f t="shared" si="11"/>
        <v>542.5</v>
      </c>
      <c r="O13" s="2">
        <v>2.9116324499999995E-2</v>
      </c>
      <c r="P13">
        <f t="shared" si="12"/>
        <v>18632.159426578724</v>
      </c>
      <c r="Q13" s="2">
        <f t="shared" si="13"/>
        <v>18.632159426578724</v>
      </c>
      <c r="S13" s="3"/>
    </row>
    <row r="14" spans="1:19" ht="15.75" x14ac:dyDescent="0.25">
      <c r="A14">
        <v>13</v>
      </c>
      <c r="B14">
        <v>0.92400000000000004</v>
      </c>
      <c r="C14">
        <v>1.621</v>
      </c>
      <c r="D14">
        <v>2.032</v>
      </c>
      <c r="E14">
        <v>2.5529999999999999</v>
      </c>
      <c r="F14">
        <v>2.5779999999999998</v>
      </c>
      <c r="G14">
        <f t="shared" ref="G14:G19" si="14">C14-B14</f>
        <v>0.69699999999999995</v>
      </c>
      <c r="H14">
        <f t="shared" si="7"/>
        <v>0.41100000000000003</v>
      </c>
      <c r="I14">
        <f t="shared" si="7"/>
        <v>0.52099999999999991</v>
      </c>
      <c r="J14">
        <f t="shared" si="7"/>
        <v>2.4999999999999911E-2</v>
      </c>
      <c r="K14">
        <f t="shared" si="8"/>
        <v>1.6352500000000001</v>
      </c>
      <c r="L14">
        <f t="shared" si="9"/>
        <v>1.6352500000000001</v>
      </c>
      <c r="M14">
        <f t="shared" si="10"/>
        <v>3.2705000000000002</v>
      </c>
      <c r="N14">
        <f t="shared" si="11"/>
        <v>327.05</v>
      </c>
      <c r="O14" s="2">
        <v>2.5948932499999997E-2</v>
      </c>
      <c r="P14">
        <f t="shared" si="12"/>
        <v>12603.601323484118</v>
      </c>
      <c r="Q14" s="2">
        <f t="shared" si="13"/>
        <v>12.603601323484117</v>
      </c>
      <c r="S14" s="3" t="s">
        <v>15</v>
      </c>
    </row>
    <row r="15" spans="1:19" ht="15.75" x14ac:dyDescent="0.25">
      <c r="A15">
        <v>14</v>
      </c>
      <c r="B15">
        <v>0.92400000000000004</v>
      </c>
      <c r="C15">
        <v>1.621</v>
      </c>
      <c r="D15">
        <v>2.032</v>
      </c>
      <c r="E15">
        <v>2.5529999999999999</v>
      </c>
      <c r="F15">
        <v>2.5779999999999998</v>
      </c>
      <c r="G15">
        <f t="shared" si="14"/>
        <v>0.69699999999999995</v>
      </c>
      <c r="H15">
        <f t="shared" si="7"/>
        <v>0.41100000000000003</v>
      </c>
      <c r="I15">
        <f t="shared" si="7"/>
        <v>0.52099999999999991</v>
      </c>
      <c r="J15">
        <f t="shared" si="7"/>
        <v>2.4999999999999911E-2</v>
      </c>
      <c r="K15">
        <f t="shared" si="8"/>
        <v>1.6352500000000001</v>
      </c>
      <c r="L15">
        <f t="shared" si="9"/>
        <v>1.6352500000000001</v>
      </c>
      <c r="M15">
        <f t="shared" si="10"/>
        <v>3.2705000000000002</v>
      </c>
      <c r="N15">
        <f t="shared" si="11"/>
        <v>327.05</v>
      </c>
      <c r="O15" s="2">
        <v>2.3325935999999995E-2</v>
      </c>
      <c r="P15">
        <f t="shared" si="12"/>
        <v>14020.873588952662</v>
      </c>
      <c r="Q15" s="2">
        <f t="shared" si="13"/>
        <v>14.020873588952661</v>
      </c>
      <c r="S15" s="3"/>
    </row>
    <row r="16" spans="1:19" x14ac:dyDescent="0.25">
      <c r="A16">
        <v>15</v>
      </c>
      <c r="B16">
        <v>0.56699999999999995</v>
      </c>
      <c r="C16">
        <v>0.96499999999999997</v>
      </c>
      <c r="D16">
        <v>1.133</v>
      </c>
      <c r="E16">
        <v>1.853</v>
      </c>
      <c r="F16">
        <v>2.5670000000000002</v>
      </c>
      <c r="G16">
        <f t="shared" si="14"/>
        <v>0.39800000000000002</v>
      </c>
      <c r="H16">
        <f t="shared" si="7"/>
        <v>0.16800000000000004</v>
      </c>
      <c r="I16">
        <f t="shared" si="7"/>
        <v>0.72</v>
      </c>
      <c r="J16">
        <f t="shared" si="7"/>
        <v>0.71400000000000019</v>
      </c>
      <c r="K16">
        <f t="shared" si="8"/>
        <v>1.4645000000000001</v>
      </c>
      <c r="L16">
        <f t="shared" si="9"/>
        <v>1.4645000000000001</v>
      </c>
      <c r="M16">
        <f t="shared" si="10"/>
        <v>2.9290000000000003</v>
      </c>
      <c r="N16">
        <f t="shared" si="11"/>
        <v>292.90000000000003</v>
      </c>
      <c r="O16" s="2">
        <v>2.5899441999999995E-2</v>
      </c>
      <c r="P16">
        <f t="shared" si="12"/>
        <v>11309.123957187961</v>
      </c>
      <c r="Q16" s="2">
        <f t="shared" si="13"/>
        <v>11.309123957187962</v>
      </c>
    </row>
    <row r="17" spans="1:19" x14ac:dyDescent="0.25">
      <c r="A17">
        <v>16</v>
      </c>
      <c r="B17">
        <v>0.76500000000000001</v>
      </c>
      <c r="C17">
        <v>1.1659999999999999</v>
      </c>
      <c r="D17">
        <v>1.5720000000000001</v>
      </c>
      <c r="E17">
        <v>2.1269999999999998</v>
      </c>
      <c r="F17">
        <v>2.411</v>
      </c>
      <c r="G17">
        <f>C17-B17</f>
        <v>0.40099999999999991</v>
      </c>
      <c r="H17">
        <f t="shared" si="7"/>
        <v>0.40600000000000014</v>
      </c>
      <c r="I17">
        <f t="shared" si="7"/>
        <v>0.55499999999999972</v>
      </c>
      <c r="J17">
        <f t="shared" si="7"/>
        <v>0.28400000000000025</v>
      </c>
      <c r="K17">
        <f t="shared" si="8"/>
        <v>1.4329999999999998</v>
      </c>
      <c r="L17">
        <f t="shared" si="9"/>
        <v>1.4329999999999998</v>
      </c>
      <c r="M17">
        <f t="shared" si="10"/>
        <v>2.8659999999999997</v>
      </c>
      <c r="N17">
        <f t="shared" si="11"/>
        <v>286.59999999999997</v>
      </c>
      <c r="O17" s="2">
        <v>2.8868872000000004E-2</v>
      </c>
      <c r="P17">
        <f t="shared" si="12"/>
        <v>9927.6480217169519</v>
      </c>
      <c r="Q17" s="2">
        <f t="shared" si="13"/>
        <v>9.9276480217169514</v>
      </c>
      <c r="S17" s="4" t="s">
        <v>16</v>
      </c>
    </row>
    <row r="18" spans="1:19" x14ac:dyDescent="0.25">
      <c r="A18">
        <v>17</v>
      </c>
      <c r="B18">
        <v>0.85199999999999998</v>
      </c>
      <c r="C18">
        <v>1.1279999999999999</v>
      </c>
      <c r="D18">
        <v>1.833</v>
      </c>
      <c r="E18">
        <v>2.5110000000000001</v>
      </c>
      <c r="F18">
        <v>2.7320000000000002</v>
      </c>
      <c r="G18">
        <f t="shared" si="14"/>
        <v>0.27599999999999991</v>
      </c>
      <c r="H18">
        <f t="shared" si="7"/>
        <v>0.70500000000000007</v>
      </c>
      <c r="I18">
        <f t="shared" si="7"/>
        <v>0.67800000000000016</v>
      </c>
      <c r="J18">
        <f t="shared" si="7"/>
        <v>0.22100000000000009</v>
      </c>
      <c r="K18">
        <f t="shared" si="8"/>
        <v>1.7142500000000003</v>
      </c>
      <c r="L18">
        <f t="shared" si="9"/>
        <v>1.7142500000000003</v>
      </c>
      <c r="M18">
        <f t="shared" si="10"/>
        <v>3.4285000000000005</v>
      </c>
      <c r="N18">
        <f t="shared" si="11"/>
        <v>342.85</v>
      </c>
      <c r="O18" s="2">
        <v>3.8321557499999999E-2</v>
      </c>
      <c r="P18">
        <f t="shared" si="12"/>
        <v>8946.6614189676402</v>
      </c>
      <c r="Q18" s="2">
        <f t="shared" si="13"/>
        <v>8.9466614189676399</v>
      </c>
    </row>
    <row r="19" spans="1:19" x14ac:dyDescent="0.25">
      <c r="A19">
        <v>18</v>
      </c>
      <c r="B19">
        <v>0.752</v>
      </c>
      <c r="C19">
        <v>1.1279999999999999</v>
      </c>
      <c r="D19">
        <v>1.5329999999999999</v>
      </c>
      <c r="E19">
        <v>1.927</v>
      </c>
      <c r="F19">
        <v>2.0110000000000001</v>
      </c>
      <c r="G19">
        <f t="shared" si="14"/>
        <v>0.37599999999999989</v>
      </c>
      <c r="H19">
        <f t="shared" si="7"/>
        <v>0.40500000000000003</v>
      </c>
      <c r="I19">
        <f t="shared" si="7"/>
        <v>0.39400000000000013</v>
      </c>
      <c r="J19">
        <f t="shared" si="7"/>
        <v>8.4000000000000075E-2</v>
      </c>
      <c r="K19">
        <f t="shared" si="8"/>
        <v>1.1960000000000002</v>
      </c>
      <c r="L19">
        <f t="shared" si="9"/>
        <v>1.1960000000000002</v>
      </c>
      <c r="M19">
        <f t="shared" si="10"/>
        <v>2.3920000000000003</v>
      </c>
      <c r="N19">
        <f t="shared" si="11"/>
        <v>239.20000000000002</v>
      </c>
      <c r="O19" s="2">
        <v>2.5008613000000002E-2</v>
      </c>
      <c r="P19">
        <f t="shared" si="12"/>
        <v>9564.7047679133575</v>
      </c>
      <c r="Q19" s="2">
        <f t="shared" si="13"/>
        <v>9.5647047679133568</v>
      </c>
    </row>
    <row r="20" spans="1:19" ht="15.75" x14ac:dyDescent="0.25">
      <c r="A20">
        <v>19</v>
      </c>
      <c r="B20">
        <v>0.44900000000000001</v>
      </c>
      <c r="C20">
        <v>0.45100000000000001</v>
      </c>
      <c r="D20">
        <v>0.67100000000000004</v>
      </c>
      <c r="E20">
        <v>0.67200000000000004</v>
      </c>
      <c r="F20">
        <v>1.008</v>
      </c>
      <c r="G20">
        <f t="shared" ref="G20:J28" si="15">C20-B20</f>
        <v>2.0000000000000018E-3</v>
      </c>
      <c r="H20">
        <f t="shared" si="15"/>
        <v>0.22000000000000003</v>
      </c>
      <c r="I20">
        <f t="shared" si="15"/>
        <v>1.0000000000000009E-3</v>
      </c>
      <c r="J20">
        <f t="shared" si="15"/>
        <v>0.33599999999999997</v>
      </c>
      <c r="K20">
        <f t="shared" ref="K20:K28" si="16">G20+H20+I20+J20/4</f>
        <v>0.30700000000000005</v>
      </c>
      <c r="L20">
        <f t="shared" ref="L20:L28" si="17">K20</f>
        <v>0.30700000000000005</v>
      </c>
      <c r="M20">
        <f t="shared" ref="M20:M28" si="18">L20*2</f>
        <v>0.6140000000000001</v>
      </c>
      <c r="N20">
        <f t="shared" ref="N20:N28" si="19">M20/0.01</f>
        <v>61.400000000000006</v>
      </c>
      <c r="O20" s="2">
        <v>2.5008613000000002E-2</v>
      </c>
      <c r="P20">
        <f t="shared" ref="P20:P28" si="20">N20/O20</f>
        <v>2455.1541502921414</v>
      </c>
      <c r="Q20" s="2">
        <f t="shared" ref="Q20:Q28" si="21">P20/1000</f>
        <v>2.4551541502921412</v>
      </c>
      <c r="S20" s="3" t="s">
        <v>17</v>
      </c>
    </row>
    <row r="21" spans="1:19" ht="15.75" x14ac:dyDescent="0.25">
      <c r="A21">
        <v>20</v>
      </c>
      <c r="B21">
        <v>0.23200000000000001</v>
      </c>
      <c r="C21">
        <v>0.27300000000000002</v>
      </c>
      <c r="D21">
        <v>0.314</v>
      </c>
      <c r="E21">
        <v>0.35299999999999998</v>
      </c>
      <c r="F21">
        <v>0.39100000000000001</v>
      </c>
      <c r="G21">
        <f t="shared" si="15"/>
        <v>4.1000000000000009E-2</v>
      </c>
      <c r="H21">
        <f t="shared" si="15"/>
        <v>4.0999999999999981E-2</v>
      </c>
      <c r="I21">
        <f t="shared" si="15"/>
        <v>3.8999999999999979E-2</v>
      </c>
      <c r="J21">
        <f t="shared" si="15"/>
        <v>3.8000000000000034E-2</v>
      </c>
      <c r="K21">
        <f t="shared" si="16"/>
        <v>0.13049999999999998</v>
      </c>
      <c r="L21">
        <f t="shared" si="17"/>
        <v>0.13049999999999998</v>
      </c>
      <c r="M21">
        <f t="shared" si="18"/>
        <v>0.26099999999999995</v>
      </c>
      <c r="N21">
        <f t="shared" si="19"/>
        <v>26.099999999999994</v>
      </c>
      <c r="O21" s="2">
        <v>2.8868872000000004E-2</v>
      </c>
      <c r="P21">
        <f t="shared" si="20"/>
        <v>904.08797406424435</v>
      </c>
      <c r="Q21" s="2">
        <f t="shared" si="21"/>
        <v>0.90408797406424435</v>
      </c>
      <c r="S21" s="3"/>
    </row>
    <row r="22" spans="1:19" ht="15.75" x14ac:dyDescent="0.25">
      <c r="A22">
        <v>21</v>
      </c>
      <c r="B22">
        <v>0.34499999999999997</v>
      </c>
      <c r="C22">
        <v>0.45200000000000001</v>
      </c>
      <c r="D22">
        <v>0.67700000000000005</v>
      </c>
      <c r="E22">
        <v>0.94499999999999995</v>
      </c>
      <c r="F22">
        <v>1.1240000000000001</v>
      </c>
      <c r="G22">
        <f t="shared" si="15"/>
        <v>0.10700000000000004</v>
      </c>
      <c r="H22">
        <f t="shared" si="15"/>
        <v>0.22500000000000003</v>
      </c>
      <c r="I22">
        <f t="shared" si="15"/>
        <v>0.2679999999999999</v>
      </c>
      <c r="J22">
        <f t="shared" si="15"/>
        <v>0.17900000000000016</v>
      </c>
      <c r="K22">
        <f t="shared" si="16"/>
        <v>0.64475000000000005</v>
      </c>
      <c r="L22">
        <f t="shared" si="17"/>
        <v>0.64475000000000005</v>
      </c>
      <c r="M22">
        <f t="shared" si="18"/>
        <v>1.2895000000000001</v>
      </c>
      <c r="N22">
        <f t="shared" si="19"/>
        <v>128.95000000000002</v>
      </c>
      <c r="O22" s="2">
        <v>3.8321557499999999E-2</v>
      </c>
      <c r="P22">
        <f t="shared" si="20"/>
        <v>3364.9467404867355</v>
      </c>
      <c r="Q22" s="2">
        <f t="shared" si="21"/>
        <v>3.3649467404867357</v>
      </c>
      <c r="S22" s="3"/>
    </row>
    <row r="23" spans="1:19" ht="15.75" x14ac:dyDescent="0.25">
      <c r="A23">
        <v>22</v>
      </c>
      <c r="B23">
        <v>0.40799999999999997</v>
      </c>
      <c r="C23">
        <v>0.67100000000000004</v>
      </c>
      <c r="D23">
        <v>0.91100000000000003</v>
      </c>
      <c r="E23">
        <v>1.216</v>
      </c>
      <c r="F23">
        <v>1.3180000000000001</v>
      </c>
      <c r="G23">
        <f t="shared" si="15"/>
        <v>0.26300000000000007</v>
      </c>
      <c r="H23">
        <f t="shared" si="15"/>
        <v>0.24</v>
      </c>
      <c r="I23">
        <f t="shared" si="15"/>
        <v>0.30499999999999994</v>
      </c>
      <c r="J23">
        <f t="shared" si="15"/>
        <v>0.10200000000000009</v>
      </c>
      <c r="K23">
        <f t="shared" si="16"/>
        <v>0.83350000000000013</v>
      </c>
      <c r="L23">
        <f t="shared" si="17"/>
        <v>0.83350000000000013</v>
      </c>
      <c r="M23">
        <f t="shared" si="18"/>
        <v>1.6670000000000003</v>
      </c>
      <c r="N23">
        <f t="shared" si="19"/>
        <v>166.70000000000002</v>
      </c>
      <c r="O23" s="2">
        <v>3.8321557499999999E-2</v>
      </c>
      <c r="P23">
        <f t="shared" si="20"/>
        <v>4350.0319630797894</v>
      </c>
      <c r="Q23" s="2">
        <f t="shared" si="21"/>
        <v>4.3500319630797897</v>
      </c>
      <c r="S23" s="3" t="s">
        <v>12</v>
      </c>
    </row>
    <row r="24" spans="1:19" ht="15.75" x14ac:dyDescent="0.25">
      <c r="A24">
        <v>23</v>
      </c>
      <c r="B24">
        <v>0.432</v>
      </c>
      <c r="C24">
        <v>0.84499999999999997</v>
      </c>
      <c r="D24">
        <v>1.0920000000000001</v>
      </c>
      <c r="E24">
        <v>1.331</v>
      </c>
      <c r="F24">
        <v>1.5309999999999999</v>
      </c>
      <c r="G24">
        <f t="shared" si="15"/>
        <v>0.41299999999999998</v>
      </c>
      <c r="H24">
        <f t="shared" si="15"/>
        <v>0.24700000000000011</v>
      </c>
      <c r="I24">
        <f t="shared" si="15"/>
        <v>0.23899999999999988</v>
      </c>
      <c r="J24">
        <f t="shared" si="15"/>
        <v>0.19999999999999996</v>
      </c>
      <c r="K24">
        <f t="shared" si="16"/>
        <v>0.94900000000000007</v>
      </c>
      <c r="L24">
        <f t="shared" si="17"/>
        <v>0.94900000000000007</v>
      </c>
      <c r="M24">
        <f t="shared" si="18"/>
        <v>1.8980000000000001</v>
      </c>
      <c r="N24">
        <f t="shared" si="19"/>
        <v>189.8</v>
      </c>
      <c r="O24" s="2">
        <v>3.3966393500000004E-2</v>
      </c>
      <c r="P24">
        <f t="shared" si="20"/>
        <v>5587.8761458734198</v>
      </c>
      <c r="Q24" s="2">
        <f t="shared" si="21"/>
        <v>5.5878761458734196</v>
      </c>
      <c r="S24" s="3"/>
    </row>
    <row r="25" spans="1:19" ht="15.75" x14ac:dyDescent="0.25">
      <c r="A25">
        <v>24</v>
      </c>
      <c r="B25">
        <v>0.374</v>
      </c>
      <c r="C25">
        <v>0.60599999999999998</v>
      </c>
      <c r="D25">
        <v>0.91100000000000003</v>
      </c>
      <c r="E25">
        <v>1.0680000000000001</v>
      </c>
      <c r="F25">
        <v>1.532</v>
      </c>
      <c r="G25">
        <f t="shared" si="15"/>
        <v>0.23199999999999998</v>
      </c>
      <c r="H25">
        <f t="shared" si="15"/>
        <v>0.30500000000000005</v>
      </c>
      <c r="I25">
        <f t="shared" si="15"/>
        <v>0.15700000000000003</v>
      </c>
      <c r="J25">
        <f t="shared" si="15"/>
        <v>0.46399999999999997</v>
      </c>
      <c r="K25">
        <f t="shared" si="16"/>
        <v>0.81</v>
      </c>
      <c r="L25">
        <f t="shared" si="17"/>
        <v>0.81</v>
      </c>
      <c r="M25">
        <f t="shared" si="18"/>
        <v>1.62</v>
      </c>
      <c r="N25">
        <f t="shared" si="19"/>
        <v>162</v>
      </c>
      <c r="O25" s="2">
        <v>3.8321557499999999E-2</v>
      </c>
      <c r="P25">
        <f t="shared" si="20"/>
        <v>4227.3855909953554</v>
      </c>
      <c r="Q25" s="2">
        <f t="shared" si="21"/>
        <v>4.2273855909953557</v>
      </c>
      <c r="S25" s="3"/>
    </row>
    <row r="26" spans="1:19" ht="15.75" x14ac:dyDescent="0.25">
      <c r="A26">
        <v>25</v>
      </c>
      <c r="B26">
        <v>0.36499999999999999</v>
      </c>
      <c r="C26">
        <v>0.56499999999999995</v>
      </c>
      <c r="D26">
        <v>0.93200000000000005</v>
      </c>
      <c r="E26">
        <v>1.1080000000000001</v>
      </c>
      <c r="F26">
        <v>1.121</v>
      </c>
      <c r="G26">
        <f t="shared" si="15"/>
        <v>0.19999999999999996</v>
      </c>
      <c r="H26">
        <f t="shared" si="15"/>
        <v>0.3670000000000001</v>
      </c>
      <c r="I26">
        <f t="shared" si="15"/>
        <v>0.17600000000000005</v>
      </c>
      <c r="J26">
        <f t="shared" si="15"/>
        <v>1.2999999999999901E-2</v>
      </c>
      <c r="K26">
        <f t="shared" si="16"/>
        <v>0.74625000000000008</v>
      </c>
      <c r="L26">
        <f t="shared" si="17"/>
        <v>0.74625000000000008</v>
      </c>
      <c r="M26">
        <f t="shared" si="18"/>
        <v>1.4925000000000002</v>
      </c>
      <c r="N26">
        <f t="shared" si="19"/>
        <v>149.25</v>
      </c>
      <c r="O26" s="2">
        <v>2.5008613000000002E-2</v>
      </c>
      <c r="P26">
        <f t="shared" si="20"/>
        <v>5967.9439239593166</v>
      </c>
      <c r="Q26" s="2">
        <f t="shared" si="21"/>
        <v>5.9679439239593171</v>
      </c>
      <c r="S26" s="3" t="s">
        <v>13</v>
      </c>
    </row>
    <row r="27" spans="1:19" x14ac:dyDescent="0.25">
      <c r="A27">
        <v>26</v>
      </c>
      <c r="B27">
        <v>0.35399999999999998</v>
      </c>
      <c r="C27">
        <v>0.623</v>
      </c>
      <c r="D27">
        <v>0.86299999999999999</v>
      </c>
      <c r="E27">
        <v>1.1240000000000001</v>
      </c>
      <c r="F27">
        <v>1.143</v>
      </c>
      <c r="G27">
        <f t="shared" si="15"/>
        <v>0.26900000000000002</v>
      </c>
      <c r="H27">
        <f t="shared" si="15"/>
        <v>0.24</v>
      </c>
      <c r="I27">
        <f t="shared" si="15"/>
        <v>0.26100000000000012</v>
      </c>
      <c r="J27">
        <f t="shared" si="15"/>
        <v>1.8999999999999906E-2</v>
      </c>
      <c r="K27">
        <f t="shared" si="16"/>
        <v>0.77475000000000005</v>
      </c>
      <c r="L27">
        <f t="shared" si="17"/>
        <v>0.77475000000000005</v>
      </c>
      <c r="M27">
        <f t="shared" si="18"/>
        <v>1.5495000000000001</v>
      </c>
      <c r="N27">
        <f t="shared" si="19"/>
        <v>154.95000000000002</v>
      </c>
      <c r="O27" s="2">
        <v>1.9366695999999996E-2</v>
      </c>
      <c r="P27">
        <f t="shared" si="20"/>
        <v>8000.8484668732372</v>
      </c>
      <c r="Q27" s="2">
        <f t="shared" si="21"/>
        <v>8.0008484668732365</v>
      </c>
    </row>
    <row r="28" spans="1:19" ht="15.75" x14ac:dyDescent="0.25">
      <c r="A28">
        <v>27</v>
      </c>
      <c r="B28">
        <v>0.443</v>
      </c>
      <c r="C28">
        <v>0.628</v>
      </c>
      <c r="D28">
        <v>0.95299999999999996</v>
      </c>
      <c r="E28">
        <v>1.1120000000000001</v>
      </c>
      <c r="F28">
        <v>1.125</v>
      </c>
      <c r="G28">
        <f t="shared" si="15"/>
        <v>0.185</v>
      </c>
      <c r="H28">
        <f t="shared" si="15"/>
        <v>0.32499999999999996</v>
      </c>
      <c r="I28">
        <f t="shared" si="15"/>
        <v>0.15900000000000014</v>
      </c>
      <c r="J28">
        <f t="shared" si="15"/>
        <v>1.2999999999999901E-2</v>
      </c>
      <c r="K28">
        <f t="shared" si="16"/>
        <v>0.67225000000000013</v>
      </c>
      <c r="L28">
        <f t="shared" si="17"/>
        <v>0.67225000000000013</v>
      </c>
      <c r="M28">
        <f t="shared" si="18"/>
        <v>1.3445000000000003</v>
      </c>
      <c r="N28">
        <f t="shared" si="19"/>
        <v>134.45000000000002</v>
      </c>
      <c r="O28" s="2">
        <v>2.1445296999999995E-2</v>
      </c>
      <c r="P28">
        <f t="shared" si="20"/>
        <v>6269.4398683310401</v>
      </c>
      <c r="Q28" s="2">
        <f t="shared" si="21"/>
        <v>6.2694398683310402</v>
      </c>
      <c r="S28" s="3"/>
    </row>
    <row r="29" spans="1:19" ht="15.75" x14ac:dyDescent="0.25">
      <c r="A29">
        <v>28</v>
      </c>
      <c r="B29">
        <v>1.214</v>
      </c>
      <c r="C29">
        <v>1.8759999999999999</v>
      </c>
      <c r="D29">
        <v>2.0680000000000001</v>
      </c>
      <c r="E29">
        <v>2.645</v>
      </c>
      <c r="F29">
        <v>3.1070000000000002</v>
      </c>
      <c r="G29">
        <f t="shared" ref="G29:J34" si="22">C29-B29</f>
        <v>0.66199999999999992</v>
      </c>
      <c r="H29">
        <f t="shared" si="22"/>
        <v>0.19200000000000017</v>
      </c>
      <c r="I29">
        <f t="shared" si="22"/>
        <v>0.57699999999999996</v>
      </c>
      <c r="J29">
        <f t="shared" si="22"/>
        <v>0.46200000000000019</v>
      </c>
      <c r="K29">
        <f t="shared" ref="K29:K34" si="23">G29+H29+I29+J29/4</f>
        <v>1.5465</v>
      </c>
      <c r="L29">
        <f t="shared" ref="L29:L34" si="24">K29</f>
        <v>1.5465</v>
      </c>
      <c r="M29">
        <f t="shared" ref="M29:M34" si="25">L29*2</f>
        <v>3.093</v>
      </c>
      <c r="N29">
        <f t="shared" ref="N29:N34" si="26">M29/0.01</f>
        <v>309.3</v>
      </c>
      <c r="O29" s="2">
        <v>2.3474407499999999E-2</v>
      </c>
      <c r="P29">
        <f t="shared" ref="P29:P34" si="27">N29/O29</f>
        <v>13176.051408326282</v>
      </c>
      <c r="Q29" s="2">
        <f t="shared" ref="Q29:Q34" si="28">P29/1000</f>
        <v>13.176051408326282</v>
      </c>
      <c r="S29" s="3" t="s">
        <v>14</v>
      </c>
    </row>
    <row r="30" spans="1:19" ht="15.75" x14ac:dyDescent="0.25">
      <c r="A30">
        <v>29</v>
      </c>
      <c r="B30">
        <v>1.145</v>
      </c>
      <c r="C30">
        <v>2.089</v>
      </c>
      <c r="D30">
        <v>2.722</v>
      </c>
      <c r="E30">
        <v>3.1070000000000002</v>
      </c>
      <c r="F30">
        <v>3.25</v>
      </c>
      <c r="G30">
        <f t="shared" si="22"/>
        <v>0.94399999999999995</v>
      </c>
      <c r="H30">
        <f t="shared" si="22"/>
        <v>0.63300000000000001</v>
      </c>
      <c r="I30">
        <f t="shared" si="22"/>
        <v>0.38500000000000023</v>
      </c>
      <c r="J30">
        <f t="shared" si="22"/>
        <v>0.14299999999999979</v>
      </c>
      <c r="K30">
        <f t="shared" si="23"/>
        <v>1.9977500000000001</v>
      </c>
      <c r="L30">
        <f t="shared" si="24"/>
        <v>1.9977500000000001</v>
      </c>
      <c r="M30">
        <f t="shared" si="25"/>
        <v>3.9955000000000003</v>
      </c>
      <c r="N30">
        <f t="shared" si="26"/>
        <v>399.55</v>
      </c>
      <c r="O30" s="2">
        <v>2.1197844499999997E-2</v>
      </c>
      <c r="P30">
        <f t="shared" si="27"/>
        <v>18848.614537199766</v>
      </c>
      <c r="Q30" s="2">
        <f t="shared" si="28"/>
        <v>18.848614537199765</v>
      </c>
      <c r="S30" s="3"/>
    </row>
    <row r="31" spans="1:19" ht="15.75" x14ac:dyDescent="0.25">
      <c r="A31">
        <v>30</v>
      </c>
      <c r="B31">
        <v>0.92400000000000004</v>
      </c>
      <c r="C31">
        <v>1.621</v>
      </c>
      <c r="D31">
        <v>2.032</v>
      </c>
      <c r="E31">
        <v>2.5529999999999999</v>
      </c>
      <c r="F31">
        <v>2.5779999999999998</v>
      </c>
      <c r="G31">
        <f t="shared" si="22"/>
        <v>0.69699999999999995</v>
      </c>
      <c r="H31">
        <f t="shared" si="22"/>
        <v>0.41100000000000003</v>
      </c>
      <c r="I31">
        <f t="shared" si="22"/>
        <v>0.52099999999999991</v>
      </c>
      <c r="J31">
        <f t="shared" si="22"/>
        <v>2.4999999999999911E-2</v>
      </c>
      <c r="K31">
        <f t="shared" si="23"/>
        <v>1.6352500000000001</v>
      </c>
      <c r="L31">
        <f t="shared" si="24"/>
        <v>1.6352500000000001</v>
      </c>
      <c r="M31">
        <f t="shared" si="25"/>
        <v>3.2705000000000002</v>
      </c>
      <c r="N31">
        <f t="shared" si="26"/>
        <v>327.05</v>
      </c>
      <c r="O31" s="2">
        <v>1.93172055E-2</v>
      </c>
      <c r="P31">
        <f t="shared" si="27"/>
        <v>16930.502706512078</v>
      </c>
      <c r="Q31" s="2">
        <f t="shared" si="28"/>
        <v>16.930502706512076</v>
      </c>
      <c r="S31" s="3"/>
    </row>
    <row r="32" spans="1:19" ht="15.75" x14ac:dyDescent="0.25">
      <c r="A32">
        <v>31</v>
      </c>
      <c r="B32">
        <v>0.65200000000000002</v>
      </c>
      <c r="C32">
        <v>1.2829999999999999</v>
      </c>
      <c r="D32">
        <v>1.329</v>
      </c>
      <c r="E32">
        <v>2.2570000000000001</v>
      </c>
      <c r="F32">
        <v>2.286</v>
      </c>
      <c r="G32">
        <f t="shared" si="22"/>
        <v>0.63099999999999989</v>
      </c>
      <c r="H32">
        <f t="shared" si="22"/>
        <v>4.6000000000000041E-2</v>
      </c>
      <c r="I32">
        <f t="shared" si="22"/>
        <v>0.92800000000000016</v>
      </c>
      <c r="J32">
        <f t="shared" si="22"/>
        <v>2.8999999999999915E-2</v>
      </c>
      <c r="K32">
        <f t="shared" si="23"/>
        <v>1.61225</v>
      </c>
      <c r="L32">
        <f t="shared" si="24"/>
        <v>1.61225</v>
      </c>
      <c r="M32">
        <f t="shared" si="25"/>
        <v>3.2244999999999999</v>
      </c>
      <c r="N32">
        <f t="shared" si="26"/>
        <v>322.45</v>
      </c>
      <c r="O32" s="2">
        <v>2.7384157000000003E-2</v>
      </c>
      <c r="P32">
        <f t="shared" si="27"/>
        <v>11775.056650456683</v>
      </c>
      <c r="Q32" s="2">
        <f t="shared" si="28"/>
        <v>11.775056650456683</v>
      </c>
      <c r="S32" s="3" t="s">
        <v>15</v>
      </c>
    </row>
    <row r="33" spans="1:19" ht="15.75" x14ac:dyDescent="0.25">
      <c r="A33">
        <v>32</v>
      </c>
      <c r="B33">
        <v>0.79500000000000004</v>
      </c>
      <c r="C33">
        <v>1.29</v>
      </c>
      <c r="D33">
        <v>1.6240000000000001</v>
      </c>
      <c r="E33">
        <v>1.8859999999999999</v>
      </c>
      <c r="F33">
        <v>2.085</v>
      </c>
      <c r="G33">
        <f t="shared" si="22"/>
        <v>0.495</v>
      </c>
      <c r="H33">
        <f t="shared" si="22"/>
        <v>0.33400000000000007</v>
      </c>
      <c r="I33">
        <f t="shared" si="22"/>
        <v>0.26199999999999979</v>
      </c>
      <c r="J33">
        <f t="shared" si="22"/>
        <v>0.19900000000000007</v>
      </c>
      <c r="K33">
        <f t="shared" si="23"/>
        <v>1.1407499999999997</v>
      </c>
      <c r="L33">
        <f t="shared" si="24"/>
        <v>1.1407499999999997</v>
      </c>
      <c r="M33">
        <f t="shared" si="25"/>
        <v>2.2814999999999994</v>
      </c>
      <c r="N33">
        <f t="shared" si="26"/>
        <v>228.14999999999995</v>
      </c>
      <c r="O33" s="2">
        <v>2.9066834E-2</v>
      </c>
      <c r="P33">
        <f t="shared" si="27"/>
        <v>7849.1520610741418</v>
      </c>
      <c r="Q33" s="2">
        <f t="shared" si="28"/>
        <v>7.8491520610741414</v>
      </c>
      <c r="S33" s="3"/>
    </row>
    <row r="34" spans="1:19" x14ac:dyDescent="0.25">
      <c r="A34">
        <v>33</v>
      </c>
      <c r="B34">
        <v>1.143</v>
      </c>
      <c r="C34">
        <v>2.0760000000000001</v>
      </c>
      <c r="D34">
        <v>2.718</v>
      </c>
      <c r="E34">
        <v>3.1019999999999999</v>
      </c>
      <c r="F34">
        <v>3.2429999999999999</v>
      </c>
      <c r="G34">
        <f t="shared" si="22"/>
        <v>0.93300000000000005</v>
      </c>
      <c r="H34">
        <f t="shared" si="22"/>
        <v>0.6419999999999999</v>
      </c>
      <c r="I34">
        <f t="shared" si="22"/>
        <v>0.3839999999999999</v>
      </c>
      <c r="J34">
        <f t="shared" si="22"/>
        <v>0.14100000000000001</v>
      </c>
      <c r="K34">
        <f t="shared" si="23"/>
        <v>1.9942499999999999</v>
      </c>
      <c r="L34">
        <f t="shared" si="24"/>
        <v>1.9942499999999999</v>
      </c>
      <c r="M34">
        <f t="shared" si="25"/>
        <v>3.9884999999999997</v>
      </c>
      <c r="N34">
        <f t="shared" si="26"/>
        <v>398.84999999999997</v>
      </c>
      <c r="O34" s="2">
        <v>4.3369588500000007E-2</v>
      </c>
      <c r="P34">
        <f t="shared" si="27"/>
        <v>9196.5364162954847</v>
      </c>
      <c r="Q34" s="2">
        <f t="shared" si="28"/>
        <v>9.1965364162954852</v>
      </c>
    </row>
    <row r="35" spans="1:19" x14ac:dyDescent="0.25">
      <c r="A35">
        <v>34</v>
      </c>
      <c r="B35">
        <v>0.65200000000000002</v>
      </c>
      <c r="C35">
        <v>1.2829999999999999</v>
      </c>
      <c r="D35">
        <v>1.329</v>
      </c>
      <c r="E35">
        <v>2.2570000000000001</v>
      </c>
      <c r="F35">
        <v>2.286</v>
      </c>
      <c r="G35">
        <f t="shared" ref="G35" si="29">C35-B35</f>
        <v>0.63099999999999989</v>
      </c>
      <c r="H35">
        <f t="shared" ref="H35" si="30">D35-C35</f>
        <v>4.6000000000000041E-2</v>
      </c>
      <c r="I35">
        <f t="shared" ref="I35" si="31">E35-D35</f>
        <v>0.92800000000000016</v>
      </c>
      <c r="J35">
        <f t="shared" ref="J35" si="32">F35-E35</f>
        <v>2.8999999999999915E-2</v>
      </c>
      <c r="K35">
        <f t="shared" ref="K35" si="33">G35+H35+I35+J35/4</f>
        <v>1.61225</v>
      </c>
      <c r="L35">
        <f t="shared" ref="L35" si="34">K35</f>
        <v>1.61225</v>
      </c>
      <c r="M35">
        <f t="shared" ref="M35" si="35">L35*2</f>
        <v>3.2244999999999999</v>
      </c>
      <c r="N35">
        <f t="shared" ref="N35" si="36">M35/0.01</f>
        <v>322.45</v>
      </c>
      <c r="O35" s="2">
        <v>2.7384157000000003E-2</v>
      </c>
      <c r="P35">
        <f t="shared" ref="P35" si="37">N35/O35</f>
        <v>11775.056650456683</v>
      </c>
      <c r="Q35" s="2">
        <f t="shared" ref="Q35" si="38">P35/1000</f>
        <v>11.775056650456683</v>
      </c>
      <c r="S35" s="4" t="s">
        <v>16</v>
      </c>
    </row>
    <row r="36" spans="1:19" x14ac:dyDescent="0.25">
      <c r="A36">
        <v>35</v>
      </c>
      <c r="B36">
        <v>0.752</v>
      </c>
      <c r="C36">
        <v>1.1279999999999999</v>
      </c>
      <c r="D36">
        <v>1.5329999999999999</v>
      </c>
      <c r="E36">
        <v>1.927</v>
      </c>
      <c r="F36">
        <v>2.0110000000000001</v>
      </c>
      <c r="G36">
        <f t="shared" ref="G36:G37" si="39">C36-B36</f>
        <v>0.37599999999999989</v>
      </c>
      <c r="H36">
        <f t="shared" ref="H36:H37" si="40">D36-C36</f>
        <v>0.40500000000000003</v>
      </c>
      <c r="I36">
        <f t="shared" ref="I36:I37" si="41">E36-D36</f>
        <v>0.39400000000000013</v>
      </c>
      <c r="J36">
        <f t="shared" ref="J36:J37" si="42">F36-E36</f>
        <v>8.4000000000000075E-2</v>
      </c>
      <c r="K36">
        <f t="shared" ref="K36:K37" si="43">G36+H36+I36+J36/4</f>
        <v>1.1960000000000002</v>
      </c>
      <c r="L36">
        <f t="shared" ref="L36:L37" si="44">K36</f>
        <v>1.1960000000000002</v>
      </c>
      <c r="M36">
        <f t="shared" ref="M36:M37" si="45">L36*2</f>
        <v>2.3920000000000003</v>
      </c>
      <c r="N36">
        <f t="shared" ref="N36:N37" si="46">M36/0.01</f>
        <v>239.20000000000002</v>
      </c>
      <c r="O36" s="2">
        <v>2.5008613000000002E-2</v>
      </c>
      <c r="P36">
        <f t="shared" ref="P36:P37" si="47">N36/O36</f>
        <v>9564.7047679133575</v>
      </c>
      <c r="Q36" s="2">
        <f t="shared" ref="Q36:Q37" si="48">P36/1000</f>
        <v>9.5647047679133568</v>
      </c>
    </row>
    <row r="37" spans="1:19" x14ac:dyDescent="0.25">
      <c r="A37">
        <v>36</v>
      </c>
      <c r="B37">
        <v>0.35399999999999998</v>
      </c>
      <c r="C37">
        <v>0.623</v>
      </c>
      <c r="D37">
        <v>0.86299999999999999</v>
      </c>
      <c r="E37">
        <v>1.1240000000000001</v>
      </c>
      <c r="F37">
        <v>1.143</v>
      </c>
      <c r="G37">
        <f t="shared" si="39"/>
        <v>0.26900000000000002</v>
      </c>
      <c r="H37">
        <f t="shared" si="40"/>
        <v>0.24</v>
      </c>
      <c r="I37">
        <f t="shared" si="41"/>
        <v>0.26100000000000012</v>
      </c>
      <c r="J37">
        <f t="shared" si="42"/>
        <v>1.8999999999999906E-2</v>
      </c>
      <c r="K37">
        <f t="shared" si="43"/>
        <v>0.77475000000000005</v>
      </c>
      <c r="L37">
        <f t="shared" si="44"/>
        <v>0.77475000000000005</v>
      </c>
      <c r="M37">
        <f t="shared" si="45"/>
        <v>1.5495000000000001</v>
      </c>
      <c r="N37">
        <f t="shared" si="46"/>
        <v>154.95000000000002</v>
      </c>
      <c r="O37" s="2">
        <v>1.9366695999999996E-2</v>
      </c>
      <c r="P37">
        <f t="shared" si="47"/>
        <v>8000.8484668732372</v>
      </c>
      <c r="Q37" s="2">
        <f t="shared" si="48"/>
        <v>8.0008484668732365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86630-4DA5-4BD1-83EF-9246D6668907}">
  <dimension ref="A1:S37"/>
  <sheetViews>
    <sheetView workbookViewId="0">
      <selection activeCell="Q2" sqref="Q2:Q38"/>
    </sheetView>
  </sheetViews>
  <sheetFormatPr defaultRowHeight="15" x14ac:dyDescent="0.25"/>
  <cols>
    <col min="19" max="19" width="14.28515625" customWidth="1"/>
  </cols>
  <sheetData>
    <row r="1" spans="1:19" x14ac:dyDescent="0.25">
      <c r="B1" s="1">
        <v>0</v>
      </c>
      <c r="C1" s="1">
        <v>30</v>
      </c>
      <c r="D1" s="1">
        <v>60</v>
      </c>
      <c r="E1" s="1">
        <v>90</v>
      </c>
      <c r="F1" s="1">
        <v>120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2" t="s">
        <v>8</v>
      </c>
      <c r="P1" s="1" t="s">
        <v>9</v>
      </c>
      <c r="Q1" s="1" t="s">
        <v>10</v>
      </c>
      <c r="R1" s="1"/>
    </row>
    <row r="2" spans="1:19" ht="15.75" x14ac:dyDescent="0.25">
      <c r="A2">
        <v>1</v>
      </c>
      <c r="B2">
        <v>0.64300000000000002</v>
      </c>
      <c r="C2">
        <v>0.65400000000000003</v>
      </c>
      <c r="D2">
        <v>0.75600000000000001</v>
      </c>
      <c r="E2">
        <v>0.88700000000000001</v>
      </c>
      <c r="F2">
        <v>0.95399999999999996</v>
      </c>
      <c r="G2">
        <f t="shared" ref="G2:J10" si="0">C2-B2</f>
        <v>1.100000000000001E-2</v>
      </c>
      <c r="H2">
        <f t="shared" si="0"/>
        <v>0.10199999999999998</v>
      </c>
      <c r="I2">
        <f t="shared" si="0"/>
        <v>0.13100000000000001</v>
      </c>
      <c r="J2">
        <f t="shared" si="0"/>
        <v>6.6999999999999948E-2</v>
      </c>
      <c r="K2">
        <f t="shared" ref="K2:K10" si="1">G2+H2+I2+J2/4</f>
        <v>0.26074999999999998</v>
      </c>
      <c r="L2">
        <f t="shared" ref="L2:L10" si="2">K2</f>
        <v>0.26074999999999998</v>
      </c>
      <c r="M2">
        <f t="shared" ref="M2:M10" si="3">L2*2</f>
        <v>0.52149999999999996</v>
      </c>
      <c r="N2">
        <f t="shared" ref="N2:N10" si="4">M2/0.01</f>
        <v>52.15</v>
      </c>
      <c r="O2" s="2">
        <v>2.1197844499999997E-2</v>
      </c>
      <c r="P2">
        <f t="shared" ref="P2:P10" si="5">N2/O2</f>
        <v>2460.1557955574212</v>
      </c>
      <c r="Q2" s="2">
        <f t="shared" ref="Q2:Q10" si="6">P2/1000</f>
        <v>2.4601557955574211</v>
      </c>
      <c r="S2" s="3" t="s">
        <v>11</v>
      </c>
    </row>
    <row r="3" spans="1:19" ht="15.75" x14ac:dyDescent="0.25">
      <c r="A3">
        <v>2</v>
      </c>
      <c r="B3">
        <v>0.33200000000000002</v>
      </c>
      <c r="C3">
        <v>0.36699999999999999</v>
      </c>
      <c r="D3">
        <v>0.51100000000000001</v>
      </c>
      <c r="E3">
        <v>0.64300000000000002</v>
      </c>
      <c r="F3">
        <v>0.77600000000000002</v>
      </c>
      <c r="G3">
        <f t="shared" si="0"/>
        <v>3.4999999999999976E-2</v>
      </c>
      <c r="H3">
        <f t="shared" si="0"/>
        <v>0.14400000000000002</v>
      </c>
      <c r="I3">
        <f t="shared" si="0"/>
        <v>0.13200000000000001</v>
      </c>
      <c r="J3">
        <f t="shared" si="0"/>
        <v>0.13300000000000001</v>
      </c>
      <c r="K3">
        <f t="shared" si="1"/>
        <v>0.34425</v>
      </c>
      <c r="L3">
        <f t="shared" si="2"/>
        <v>0.34425</v>
      </c>
      <c r="M3">
        <f t="shared" si="3"/>
        <v>0.6885</v>
      </c>
      <c r="N3">
        <f t="shared" si="4"/>
        <v>68.849999999999994</v>
      </c>
      <c r="O3" s="2">
        <v>2.1445296999999995E-2</v>
      </c>
      <c r="P3">
        <f t="shared" si="5"/>
        <v>3210.4941237232579</v>
      </c>
      <c r="Q3" s="2">
        <f t="shared" si="6"/>
        <v>3.210494123723258</v>
      </c>
      <c r="S3" s="3"/>
    </row>
    <row r="4" spans="1:19" ht="15.75" x14ac:dyDescent="0.25">
      <c r="A4">
        <v>3</v>
      </c>
      <c r="B4">
        <v>0.34200000000000003</v>
      </c>
      <c r="C4">
        <v>0.53400000000000003</v>
      </c>
      <c r="D4">
        <v>0.65400000000000003</v>
      </c>
      <c r="E4">
        <v>0.76400000000000001</v>
      </c>
      <c r="F4">
        <v>1.9430000000000001</v>
      </c>
      <c r="G4">
        <f t="shared" si="0"/>
        <v>0.192</v>
      </c>
      <c r="H4">
        <f t="shared" si="0"/>
        <v>0.12</v>
      </c>
      <c r="I4">
        <f t="shared" si="0"/>
        <v>0.10999999999999999</v>
      </c>
      <c r="J4">
        <f t="shared" si="0"/>
        <v>1.179</v>
      </c>
      <c r="K4">
        <f t="shared" si="1"/>
        <v>0.71675</v>
      </c>
      <c r="L4">
        <f t="shared" si="2"/>
        <v>0.71675</v>
      </c>
      <c r="M4">
        <f t="shared" si="3"/>
        <v>1.4335</v>
      </c>
      <c r="N4">
        <f t="shared" si="4"/>
        <v>143.35</v>
      </c>
      <c r="O4" s="2">
        <v>3.3966393500000004E-2</v>
      </c>
      <c r="P4">
        <f t="shared" si="5"/>
        <v>4220.3479742410682</v>
      </c>
      <c r="Q4" s="2">
        <f t="shared" si="6"/>
        <v>4.2203479742410686</v>
      </c>
      <c r="S4" s="3"/>
    </row>
    <row r="5" spans="1:19" ht="15.75" x14ac:dyDescent="0.25">
      <c r="A5">
        <v>4</v>
      </c>
      <c r="B5">
        <v>1.7310000000000001</v>
      </c>
      <c r="C5">
        <v>1.8939999999999999</v>
      </c>
      <c r="D5">
        <v>1.8979999999999999</v>
      </c>
      <c r="E5">
        <v>2.1829999999999998</v>
      </c>
      <c r="F5">
        <v>2.3919999999999999</v>
      </c>
      <c r="G5">
        <f t="shared" si="0"/>
        <v>0.16299999999999981</v>
      </c>
      <c r="H5">
        <f t="shared" si="0"/>
        <v>4.0000000000000036E-3</v>
      </c>
      <c r="I5">
        <f t="shared" si="0"/>
        <v>0.28499999999999992</v>
      </c>
      <c r="J5">
        <f t="shared" si="0"/>
        <v>0.20900000000000007</v>
      </c>
      <c r="K5">
        <f t="shared" si="1"/>
        <v>0.50424999999999975</v>
      </c>
      <c r="L5">
        <f t="shared" si="2"/>
        <v>0.50424999999999975</v>
      </c>
      <c r="M5">
        <f t="shared" si="3"/>
        <v>1.0084999999999995</v>
      </c>
      <c r="N5">
        <f t="shared" si="4"/>
        <v>100.84999999999995</v>
      </c>
      <c r="O5" s="2">
        <v>3.8321557499999999E-2</v>
      </c>
      <c r="P5">
        <f t="shared" si="5"/>
        <v>2631.6780052585273</v>
      </c>
      <c r="Q5" s="2">
        <f t="shared" si="6"/>
        <v>2.6316780052585274</v>
      </c>
      <c r="S5" s="3" t="s">
        <v>12</v>
      </c>
    </row>
    <row r="6" spans="1:19" ht="15.75" x14ac:dyDescent="0.25">
      <c r="A6">
        <v>5</v>
      </c>
      <c r="B6">
        <v>1.35</v>
      </c>
      <c r="C6">
        <v>1.621</v>
      </c>
      <c r="D6">
        <v>1.855</v>
      </c>
      <c r="E6">
        <v>1.9159999999999999</v>
      </c>
      <c r="F6">
        <v>1.982</v>
      </c>
      <c r="G6">
        <f t="shared" si="0"/>
        <v>0.27099999999999991</v>
      </c>
      <c r="H6">
        <f t="shared" si="0"/>
        <v>0.23399999999999999</v>
      </c>
      <c r="I6">
        <f t="shared" si="0"/>
        <v>6.0999999999999943E-2</v>
      </c>
      <c r="J6">
        <f t="shared" si="0"/>
        <v>6.6000000000000059E-2</v>
      </c>
      <c r="K6">
        <f t="shared" si="1"/>
        <v>0.5824999999999998</v>
      </c>
      <c r="L6">
        <f t="shared" si="2"/>
        <v>0.5824999999999998</v>
      </c>
      <c r="M6">
        <f t="shared" si="3"/>
        <v>1.1649999999999996</v>
      </c>
      <c r="N6">
        <f t="shared" si="4"/>
        <v>116.49999999999996</v>
      </c>
      <c r="O6" s="2">
        <v>2.5008613000000002E-2</v>
      </c>
      <c r="P6">
        <f t="shared" si="5"/>
        <v>4658.3950897236864</v>
      </c>
      <c r="Q6" s="2">
        <f t="shared" si="6"/>
        <v>4.6583950897236868</v>
      </c>
      <c r="S6" s="3"/>
    </row>
    <row r="7" spans="1:19" ht="15.75" x14ac:dyDescent="0.25">
      <c r="A7">
        <v>6</v>
      </c>
      <c r="B7">
        <v>0.91400000000000003</v>
      </c>
      <c r="C7">
        <v>0.94599999999999995</v>
      </c>
      <c r="D7">
        <v>1.431</v>
      </c>
      <c r="E7">
        <v>1.4870000000000001</v>
      </c>
      <c r="F7">
        <v>1.865</v>
      </c>
      <c r="G7">
        <f t="shared" si="0"/>
        <v>3.1999999999999917E-2</v>
      </c>
      <c r="H7">
        <f t="shared" si="0"/>
        <v>0.4850000000000001</v>
      </c>
      <c r="I7">
        <f t="shared" si="0"/>
        <v>5.600000000000005E-2</v>
      </c>
      <c r="J7">
        <f t="shared" si="0"/>
        <v>0.37799999999999989</v>
      </c>
      <c r="K7">
        <f t="shared" si="1"/>
        <v>0.66749999999999998</v>
      </c>
      <c r="L7">
        <f t="shared" si="2"/>
        <v>0.66749999999999998</v>
      </c>
      <c r="M7">
        <f t="shared" si="3"/>
        <v>1.335</v>
      </c>
      <c r="N7">
        <f t="shared" si="4"/>
        <v>133.5</v>
      </c>
      <c r="O7" s="2">
        <v>3.8321557499999999E-2</v>
      </c>
      <c r="P7">
        <f t="shared" si="5"/>
        <v>3483.6788666535799</v>
      </c>
      <c r="Q7" s="2">
        <f t="shared" si="6"/>
        <v>3.4836788666535798</v>
      </c>
      <c r="S7" s="3"/>
    </row>
    <row r="8" spans="1:19" ht="15.75" x14ac:dyDescent="0.25">
      <c r="A8">
        <v>7</v>
      </c>
      <c r="B8">
        <v>0.35399999999999998</v>
      </c>
      <c r="C8">
        <v>0.61099999999999999</v>
      </c>
      <c r="D8">
        <v>0.82799999999999996</v>
      </c>
      <c r="E8">
        <v>1.0521</v>
      </c>
      <c r="F8">
        <v>1.2310000000000001</v>
      </c>
      <c r="G8">
        <f t="shared" si="0"/>
        <v>0.25700000000000001</v>
      </c>
      <c r="H8">
        <f t="shared" si="0"/>
        <v>0.21699999999999997</v>
      </c>
      <c r="I8">
        <f t="shared" si="0"/>
        <v>0.22410000000000008</v>
      </c>
      <c r="J8">
        <f t="shared" si="0"/>
        <v>0.17890000000000006</v>
      </c>
      <c r="K8">
        <f t="shared" si="1"/>
        <v>0.74282500000000007</v>
      </c>
      <c r="L8">
        <f t="shared" si="2"/>
        <v>0.74282500000000007</v>
      </c>
      <c r="M8">
        <f t="shared" si="3"/>
        <v>1.4856500000000001</v>
      </c>
      <c r="N8">
        <f t="shared" si="4"/>
        <v>148.565</v>
      </c>
      <c r="O8" s="2">
        <v>2.9759701E-2</v>
      </c>
      <c r="P8">
        <f t="shared" si="5"/>
        <v>4992.1536510061042</v>
      </c>
      <c r="Q8" s="2">
        <f t="shared" si="6"/>
        <v>4.9921536510061042</v>
      </c>
      <c r="S8" s="3" t="s">
        <v>13</v>
      </c>
    </row>
    <row r="9" spans="1:19" x14ac:dyDescent="0.25">
      <c r="A9">
        <v>8</v>
      </c>
      <c r="B9">
        <v>0.45100000000000001</v>
      </c>
      <c r="C9">
        <v>0.47799999999999998</v>
      </c>
      <c r="D9">
        <v>0.56699999999999995</v>
      </c>
      <c r="E9">
        <v>0.63200000000000001</v>
      </c>
      <c r="F9">
        <v>0.76500000000000001</v>
      </c>
      <c r="G9">
        <f t="shared" si="0"/>
        <v>2.6999999999999968E-2</v>
      </c>
      <c r="H9">
        <f t="shared" si="0"/>
        <v>8.8999999999999968E-2</v>
      </c>
      <c r="I9">
        <f t="shared" si="0"/>
        <v>6.5000000000000058E-2</v>
      </c>
      <c r="J9">
        <f t="shared" si="0"/>
        <v>0.13300000000000001</v>
      </c>
      <c r="K9">
        <f t="shared" si="1"/>
        <v>0.21425</v>
      </c>
      <c r="L9">
        <f t="shared" si="2"/>
        <v>0.21425</v>
      </c>
      <c r="M9">
        <f t="shared" si="3"/>
        <v>0.42849999999999999</v>
      </c>
      <c r="N9">
        <f t="shared" si="4"/>
        <v>42.85</v>
      </c>
      <c r="O9" s="2">
        <v>2.5256065499999997E-2</v>
      </c>
      <c r="P9">
        <f t="shared" si="5"/>
        <v>1696.6221440944555</v>
      </c>
      <c r="Q9" s="2">
        <f t="shared" si="6"/>
        <v>1.6966221440944556</v>
      </c>
    </row>
    <row r="10" spans="1:19" ht="15.75" x14ac:dyDescent="0.25">
      <c r="A10">
        <v>9</v>
      </c>
      <c r="B10">
        <v>0.74199999999999999</v>
      </c>
      <c r="C10">
        <v>0.76500000000000001</v>
      </c>
      <c r="D10">
        <v>0.79200000000000004</v>
      </c>
      <c r="E10">
        <v>1.0209999999999999</v>
      </c>
      <c r="F10">
        <v>1.3420000000000001</v>
      </c>
      <c r="G10">
        <f t="shared" si="0"/>
        <v>2.300000000000002E-2</v>
      </c>
      <c r="H10">
        <f t="shared" si="0"/>
        <v>2.7000000000000024E-2</v>
      </c>
      <c r="I10">
        <f t="shared" si="0"/>
        <v>0.22899999999999987</v>
      </c>
      <c r="J10">
        <f t="shared" si="0"/>
        <v>0.32100000000000017</v>
      </c>
      <c r="K10">
        <f t="shared" si="1"/>
        <v>0.35924999999999996</v>
      </c>
      <c r="L10">
        <f t="shared" si="2"/>
        <v>0.35924999999999996</v>
      </c>
      <c r="M10">
        <f t="shared" si="3"/>
        <v>0.71849999999999992</v>
      </c>
      <c r="N10">
        <f t="shared" si="4"/>
        <v>71.849999999999994</v>
      </c>
      <c r="O10" s="2">
        <v>2.2682559500000001E-2</v>
      </c>
      <c r="P10">
        <f t="shared" si="5"/>
        <v>3167.631942065444</v>
      </c>
      <c r="Q10" s="2">
        <f t="shared" si="6"/>
        <v>3.167631942065444</v>
      </c>
      <c r="S10" s="3"/>
    </row>
    <row r="11" spans="1:19" ht="15.75" x14ac:dyDescent="0.25">
      <c r="A11">
        <v>10</v>
      </c>
      <c r="B11">
        <v>0.66400000000000003</v>
      </c>
      <c r="C11">
        <v>1.0960000000000001</v>
      </c>
      <c r="D11">
        <v>1.4670000000000001</v>
      </c>
      <c r="E11">
        <v>1.788</v>
      </c>
      <c r="F11">
        <v>2.1619999999999999</v>
      </c>
      <c r="G11">
        <v>2.198</v>
      </c>
      <c r="H11">
        <f>D11-C11</f>
        <v>0.371</v>
      </c>
      <c r="I11">
        <f>E11-D11</f>
        <v>0.32099999999999995</v>
      </c>
      <c r="J11">
        <f>F11-E11</f>
        <v>0.37399999999999989</v>
      </c>
      <c r="K11">
        <f>G11+H11+I11+J11/4</f>
        <v>2.9834999999999998</v>
      </c>
      <c r="L11">
        <f>K11</f>
        <v>2.9834999999999998</v>
      </c>
      <c r="M11">
        <f>L11*2</f>
        <v>5.9669999999999996</v>
      </c>
      <c r="N11">
        <f>M11/0.01</f>
        <v>596.69999999999993</v>
      </c>
      <c r="O11" s="2">
        <v>2.5553008499999998E-2</v>
      </c>
      <c r="P11">
        <f>N11/O11</f>
        <v>23351.457813666049</v>
      </c>
      <c r="Q11" s="5">
        <f>P11/1000</f>
        <v>23.351457813666048</v>
      </c>
      <c r="S11" s="3" t="s">
        <v>14</v>
      </c>
    </row>
    <row r="12" spans="1:19" ht="15.75" x14ac:dyDescent="0.25">
      <c r="A12">
        <v>11</v>
      </c>
      <c r="B12">
        <v>0.81299999999999994</v>
      </c>
      <c r="C12">
        <v>1.504</v>
      </c>
      <c r="D12">
        <v>2.4569999999999999</v>
      </c>
      <c r="E12">
        <v>3.0049999999999999</v>
      </c>
      <c r="F12">
        <v>3.077</v>
      </c>
      <c r="G12">
        <v>1.599</v>
      </c>
      <c r="H12">
        <f t="shared" ref="H12:J19" si="7">D12-C12</f>
        <v>0.95299999999999985</v>
      </c>
      <c r="I12">
        <f t="shared" si="7"/>
        <v>0.54800000000000004</v>
      </c>
      <c r="J12">
        <f t="shared" si="7"/>
        <v>7.2000000000000064E-2</v>
      </c>
      <c r="K12">
        <f t="shared" ref="K12:K37" si="8">G12+H12+I12+J12/4</f>
        <v>3.1179999999999994</v>
      </c>
      <c r="L12">
        <f t="shared" ref="L12:L37" si="9">K12</f>
        <v>3.1179999999999994</v>
      </c>
      <c r="M12">
        <f t="shared" ref="M12:M37" si="10">L12*2</f>
        <v>6.2359999999999989</v>
      </c>
      <c r="N12">
        <f t="shared" ref="N12:N37" si="11">M12/0.01</f>
        <v>623.59999999999991</v>
      </c>
      <c r="O12" s="2">
        <v>3.0848492000000002E-2</v>
      </c>
      <c r="P12">
        <f t="shared" ref="P12:P37" si="12">N12/O12</f>
        <v>20214.926551352975</v>
      </c>
      <c r="Q12" s="2">
        <f t="shared" ref="Q12:Q37" si="13">P12/1000</f>
        <v>20.214926551352974</v>
      </c>
      <c r="S12" s="3"/>
    </row>
    <row r="13" spans="1:19" ht="15.75" x14ac:dyDescent="0.25">
      <c r="A13">
        <v>12</v>
      </c>
      <c r="B13">
        <v>0.96699999999999997</v>
      </c>
      <c r="C13">
        <v>1.369</v>
      </c>
      <c r="D13">
        <v>1.6950000000000001</v>
      </c>
      <c r="E13">
        <v>2.1320000000000001</v>
      </c>
      <c r="F13">
        <v>2.4430000000000001</v>
      </c>
      <c r="G13">
        <v>1.9379999999999999</v>
      </c>
      <c r="H13">
        <f t="shared" si="7"/>
        <v>0.32600000000000007</v>
      </c>
      <c r="I13">
        <f t="shared" si="7"/>
        <v>0.43700000000000006</v>
      </c>
      <c r="J13">
        <f t="shared" si="7"/>
        <v>0.31099999999999994</v>
      </c>
      <c r="K13">
        <f t="shared" si="8"/>
        <v>2.7787500000000005</v>
      </c>
      <c r="L13">
        <f t="shared" si="9"/>
        <v>2.7787500000000005</v>
      </c>
      <c r="M13">
        <f t="shared" si="10"/>
        <v>5.557500000000001</v>
      </c>
      <c r="N13">
        <f t="shared" si="11"/>
        <v>555.75000000000011</v>
      </c>
      <c r="O13" s="2">
        <v>2.9116324499999995E-2</v>
      </c>
      <c r="P13">
        <f t="shared" si="12"/>
        <v>19087.230601513602</v>
      </c>
      <c r="Q13" s="2">
        <f t="shared" si="13"/>
        <v>19.087230601513603</v>
      </c>
      <c r="S13" s="3"/>
    </row>
    <row r="14" spans="1:19" ht="15.75" x14ac:dyDescent="0.25">
      <c r="A14">
        <v>13</v>
      </c>
      <c r="B14">
        <v>1.224</v>
      </c>
      <c r="C14">
        <v>2.1320000000000001</v>
      </c>
      <c r="D14">
        <v>2.6589999999999998</v>
      </c>
      <c r="E14">
        <v>2.9780000000000002</v>
      </c>
      <c r="F14">
        <v>3.1240000000000001</v>
      </c>
      <c r="G14">
        <f t="shared" ref="G14:J29" si="14">C14-B14</f>
        <v>0.90800000000000014</v>
      </c>
      <c r="H14">
        <f t="shared" si="7"/>
        <v>0.52699999999999969</v>
      </c>
      <c r="I14">
        <f t="shared" si="7"/>
        <v>0.31900000000000039</v>
      </c>
      <c r="J14">
        <f t="shared" si="7"/>
        <v>0.14599999999999991</v>
      </c>
      <c r="K14">
        <f t="shared" si="8"/>
        <v>1.7905000000000002</v>
      </c>
      <c r="L14">
        <f t="shared" si="9"/>
        <v>1.7905000000000002</v>
      </c>
      <c r="M14">
        <f t="shared" si="10"/>
        <v>3.5810000000000004</v>
      </c>
      <c r="N14">
        <f t="shared" si="11"/>
        <v>358.1</v>
      </c>
      <c r="O14" s="2">
        <v>2.5948932499999997E-2</v>
      </c>
      <c r="P14">
        <f t="shared" si="12"/>
        <v>13800.182338907392</v>
      </c>
      <c r="Q14" s="2">
        <f t="shared" si="13"/>
        <v>13.800182338907392</v>
      </c>
      <c r="S14" s="3" t="s">
        <v>15</v>
      </c>
    </row>
    <row r="15" spans="1:19" ht="15.75" x14ac:dyDescent="0.25">
      <c r="A15">
        <v>14</v>
      </c>
      <c r="B15">
        <v>0.78600000000000003</v>
      </c>
      <c r="C15">
        <v>0.85399999999999998</v>
      </c>
      <c r="D15">
        <v>0.94499999999999995</v>
      </c>
      <c r="E15">
        <v>1.4650000000000001</v>
      </c>
      <c r="F15">
        <v>1.5780000000000001</v>
      </c>
      <c r="G15">
        <f t="shared" si="14"/>
        <v>6.7999999999999949E-2</v>
      </c>
      <c r="H15">
        <f t="shared" si="7"/>
        <v>9.099999999999997E-2</v>
      </c>
      <c r="I15">
        <f t="shared" si="7"/>
        <v>0.52000000000000013</v>
      </c>
      <c r="J15">
        <f t="shared" si="7"/>
        <v>0.11299999999999999</v>
      </c>
      <c r="K15">
        <f t="shared" si="8"/>
        <v>0.70725000000000005</v>
      </c>
      <c r="L15">
        <f t="shared" si="9"/>
        <v>0.70725000000000005</v>
      </c>
      <c r="M15">
        <f t="shared" si="10"/>
        <v>1.4145000000000001</v>
      </c>
      <c r="N15">
        <f t="shared" si="11"/>
        <v>141.45000000000002</v>
      </c>
      <c r="O15" s="2">
        <v>2.3325935999999995E-2</v>
      </c>
      <c r="P15">
        <f t="shared" si="12"/>
        <v>6064.0653391143678</v>
      </c>
      <c r="Q15" s="2">
        <f t="shared" si="13"/>
        <v>6.064065339114368</v>
      </c>
      <c r="S15" s="3"/>
    </row>
    <row r="16" spans="1:19" x14ac:dyDescent="0.25">
      <c r="A16">
        <v>15</v>
      </c>
      <c r="B16">
        <v>0.35499999999999998</v>
      </c>
      <c r="C16">
        <v>0.745</v>
      </c>
      <c r="D16">
        <v>0.96499999999999997</v>
      </c>
      <c r="E16">
        <v>1.2130000000000001</v>
      </c>
      <c r="F16">
        <v>1.603</v>
      </c>
      <c r="G16">
        <f t="shared" si="14"/>
        <v>0.39</v>
      </c>
      <c r="H16">
        <f t="shared" si="7"/>
        <v>0.21999999999999997</v>
      </c>
      <c r="I16">
        <f t="shared" si="7"/>
        <v>0.24800000000000011</v>
      </c>
      <c r="J16">
        <f t="shared" si="7"/>
        <v>0.3899999999999999</v>
      </c>
      <c r="K16">
        <f t="shared" si="8"/>
        <v>0.95550000000000002</v>
      </c>
      <c r="L16">
        <f t="shared" si="9"/>
        <v>0.95550000000000002</v>
      </c>
      <c r="M16">
        <f t="shared" si="10"/>
        <v>1.911</v>
      </c>
      <c r="N16">
        <f t="shared" si="11"/>
        <v>191.1</v>
      </c>
      <c r="O16" s="2">
        <v>2.5899441999999995E-2</v>
      </c>
      <c r="P16">
        <f t="shared" si="12"/>
        <v>7378.5373445497407</v>
      </c>
      <c r="Q16" s="2">
        <f t="shared" si="13"/>
        <v>7.3785373445497404</v>
      </c>
    </row>
    <row r="17" spans="1:19" x14ac:dyDescent="0.25">
      <c r="A17">
        <v>16</v>
      </c>
      <c r="B17">
        <v>0.23100000000000001</v>
      </c>
      <c r="C17">
        <v>0.65200000000000002</v>
      </c>
      <c r="D17">
        <v>0.94299999999999995</v>
      </c>
      <c r="E17">
        <v>1.1559999999999999</v>
      </c>
      <c r="F17">
        <v>1.423</v>
      </c>
      <c r="G17">
        <f>C17-B17</f>
        <v>0.42100000000000004</v>
      </c>
      <c r="H17">
        <f t="shared" si="7"/>
        <v>0.29099999999999993</v>
      </c>
      <c r="I17">
        <f t="shared" si="7"/>
        <v>0.21299999999999997</v>
      </c>
      <c r="J17">
        <f t="shared" si="7"/>
        <v>0.26700000000000013</v>
      </c>
      <c r="K17">
        <f t="shared" si="8"/>
        <v>0.99174999999999991</v>
      </c>
      <c r="L17">
        <f t="shared" si="9"/>
        <v>0.99174999999999991</v>
      </c>
      <c r="M17">
        <f t="shared" si="10"/>
        <v>1.9834999999999998</v>
      </c>
      <c r="N17">
        <f t="shared" si="11"/>
        <v>198.34999999999997</v>
      </c>
      <c r="O17" s="2">
        <v>2.8868872000000004E-2</v>
      </c>
      <c r="P17">
        <f t="shared" si="12"/>
        <v>6870.7222090284631</v>
      </c>
      <c r="Q17" s="2">
        <f t="shared" si="13"/>
        <v>6.8707222090284628</v>
      </c>
      <c r="S17" s="4" t="s">
        <v>16</v>
      </c>
    </row>
    <row r="18" spans="1:19" x14ac:dyDescent="0.25">
      <c r="A18">
        <v>17</v>
      </c>
      <c r="B18">
        <v>0.35320000000000001</v>
      </c>
      <c r="C18">
        <v>0.79100000000000004</v>
      </c>
      <c r="D18">
        <v>0.97499999999999998</v>
      </c>
      <c r="E18">
        <v>1.1910000000000001</v>
      </c>
      <c r="F18">
        <v>1.6890000000000001</v>
      </c>
      <c r="G18">
        <f t="shared" si="14"/>
        <v>0.43780000000000002</v>
      </c>
      <c r="H18">
        <f t="shared" si="7"/>
        <v>0.18399999999999994</v>
      </c>
      <c r="I18">
        <f t="shared" si="7"/>
        <v>0.21600000000000008</v>
      </c>
      <c r="J18">
        <f t="shared" si="7"/>
        <v>0.498</v>
      </c>
      <c r="K18">
        <f t="shared" si="8"/>
        <v>0.96229999999999993</v>
      </c>
      <c r="L18">
        <f t="shared" si="9"/>
        <v>0.96229999999999993</v>
      </c>
      <c r="M18">
        <f t="shared" si="10"/>
        <v>1.9245999999999999</v>
      </c>
      <c r="N18">
        <f t="shared" si="11"/>
        <v>192.45999999999998</v>
      </c>
      <c r="O18" s="2">
        <v>3.8321557499999999E-2</v>
      </c>
      <c r="P18">
        <f t="shared" si="12"/>
        <v>5022.2384619936174</v>
      </c>
      <c r="Q18" s="2">
        <f t="shared" si="13"/>
        <v>5.0222384619936173</v>
      </c>
    </row>
    <row r="19" spans="1:19" x14ac:dyDescent="0.25">
      <c r="A19">
        <v>18</v>
      </c>
      <c r="B19">
        <v>0.28199999999999997</v>
      </c>
      <c r="C19">
        <v>0.52100000000000002</v>
      </c>
      <c r="D19">
        <v>0.745</v>
      </c>
      <c r="E19">
        <v>0.93100000000000005</v>
      </c>
      <c r="F19">
        <v>1.071</v>
      </c>
      <c r="G19">
        <f t="shared" si="14"/>
        <v>0.23900000000000005</v>
      </c>
      <c r="H19">
        <f t="shared" si="7"/>
        <v>0.22399999999999998</v>
      </c>
      <c r="I19">
        <f t="shared" si="7"/>
        <v>0.18600000000000005</v>
      </c>
      <c r="J19">
        <f t="shared" si="7"/>
        <v>0.1399999999999999</v>
      </c>
      <c r="K19">
        <f t="shared" si="8"/>
        <v>0.68399999999999994</v>
      </c>
      <c r="L19">
        <f t="shared" si="9"/>
        <v>0.68399999999999994</v>
      </c>
      <c r="M19">
        <f t="shared" si="10"/>
        <v>1.3679999999999999</v>
      </c>
      <c r="N19">
        <f t="shared" si="11"/>
        <v>136.79999999999998</v>
      </c>
      <c r="O19" s="2">
        <v>2.5008613000000002E-2</v>
      </c>
      <c r="P19">
        <f t="shared" si="12"/>
        <v>5470.1154358300464</v>
      </c>
      <c r="Q19" s="2">
        <f t="shared" si="13"/>
        <v>5.4701154358300466</v>
      </c>
    </row>
    <row r="20" spans="1:19" ht="15.75" x14ac:dyDescent="0.25">
      <c r="A20">
        <v>19</v>
      </c>
      <c r="B20">
        <v>0.59099999999999997</v>
      </c>
      <c r="C20">
        <v>0.624</v>
      </c>
      <c r="D20">
        <v>0.86699999999999999</v>
      </c>
      <c r="E20">
        <v>0.96499999999999997</v>
      </c>
      <c r="F20">
        <v>1.1259999999999999</v>
      </c>
      <c r="G20">
        <f t="shared" si="14"/>
        <v>3.3000000000000029E-2</v>
      </c>
      <c r="H20">
        <f t="shared" si="14"/>
        <v>0.24299999999999999</v>
      </c>
      <c r="I20">
        <f t="shared" si="14"/>
        <v>9.7999999999999976E-2</v>
      </c>
      <c r="J20">
        <f t="shared" si="14"/>
        <v>0.16099999999999992</v>
      </c>
      <c r="K20">
        <f t="shared" si="8"/>
        <v>0.41425000000000001</v>
      </c>
      <c r="L20">
        <f t="shared" si="9"/>
        <v>0.41425000000000001</v>
      </c>
      <c r="M20">
        <f t="shared" si="10"/>
        <v>0.82850000000000001</v>
      </c>
      <c r="N20">
        <f t="shared" si="11"/>
        <v>82.85</v>
      </c>
      <c r="O20" s="2">
        <v>2.5008613000000002E-2</v>
      </c>
      <c r="P20">
        <f t="shared" si="12"/>
        <v>3312.8586539365451</v>
      </c>
      <c r="Q20" s="2">
        <f t="shared" si="13"/>
        <v>3.3128586539365452</v>
      </c>
      <c r="S20" s="3" t="s">
        <v>17</v>
      </c>
    </row>
    <row r="21" spans="1:19" ht="15.75" x14ac:dyDescent="0.25">
      <c r="A21">
        <v>20</v>
      </c>
      <c r="B21">
        <v>0.21099999999999999</v>
      </c>
      <c r="C21">
        <v>0.245</v>
      </c>
      <c r="D21">
        <v>0.33200000000000002</v>
      </c>
      <c r="E21">
        <v>0.41899999999999998</v>
      </c>
      <c r="F21">
        <v>0.42899999999999999</v>
      </c>
      <c r="G21">
        <f t="shared" si="14"/>
        <v>3.4000000000000002E-2</v>
      </c>
      <c r="H21">
        <f t="shared" si="14"/>
        <v>8.7000000000000022E-2</v>
      </c>
      <c r="I21">
        <f t="shared" si="14"/>
        <v>8.6999999999999966E-2</v>
      </c>
      <c r="J21">
        <f t="shared" si="14"/>
        <v>1.0000000000000009E-2</v>
      </c>
      <c r="K21">
        <f t="shared" si="8"/>
        <v>0.21049999999999999</v>
      </c>
      <c r="L21">
        <f t="shared" si="9"/>
        <v>0.21049999999999999</v>
      </c>
      <c r="M21">
        <f t="shared" si="10"/>
        <v>0.42099999999999999</v>
      </c>
      <c r="N21">
        <f t="shared" si="11"/>
        <v>42.099999999999994</v>
      </c>
      <c r="O21" s="2">
        <v>2.8868872000000004E-2</v>
      </c>
      <c r="P21">
        <f t="shared" si="12"/>
        <v>1458.3181497358119</v>
      </c>
      <c r="Q21" s="2">
        <f t="shared" si="13"/>
        <v>1.4583181497358118</v>
      </c>
      <c r="S21" s="3"/>
    </row>
    <row r="22" spans="1:19" ht="15.75" x14ac:dyDescent="0.25">
      <c r="A22">
        <v>21</v>
      </c>
      <c r="B22">
        <v>0.74099999999999999</v>
      </c>
      <c r="C22">
        <v>0.85399999999999998</v>
      </c>
      <c r="D22">
        <v>0.89700000000000002</v>
      </c>
      <c r="E22">
        <v>1.107</v>
      </c>
      <c r="F22">
        <v>1.181</v>
      </c>
      <c r="G22">
        <f t="shared" si="14"/>
        <v>0.11299999999999999</v>
      </c>
      <c r="H22">
        <f t="shared" si="14"/>
        <v>4.3000000000000038E-2</v>
      </c>
      <c r="I22">
        <f t="shared" si="14"/>
        <v>0.20999999999999996</v>
      </c>
      <c r="J22">
        <f t="shared" si="14"/>
        <v>7.4000000000000066E-2</v>
      </c>
      <c r="K22">
        <f t="shared" si="8"/>
        <v>0.38450000000000001</v>
      </c>
      <c r="L22">
        <f t="shared" si="9"/>
        <v>0.38450000000000001</v>
      </c>
      <c r="M22">
        <f t="shared" si="10"/>
        <v>0.76900000000000002</v>
      </c>
      <c r="N22">
        <f t="shared" si="11"/>
        <v>76.900000000000006</v>
      </c>
      <c r="O22" s="2">
        <v>3.8321557499999999E-2</v>
      </c>
      <c r="P22">
        <f t="shared" si="12"/>
        <v>2006.703407083598</v>
      </c>
      <c r="Q22" s="2">
        <f t="shared" si="13"/>
        <v>2.0067034070835978</v>
      </c>
      <c r="S22" s="3"/>
    </row>
    <row r="23" spans="1:19" ht="15.75" x14ac:dyDescent="0.25">
      <c r="A23">
        <v>22</v>
      </c>
      <c r="B23">
        <v>0.48099999999999998</v>
      </c>
      <c r="C23">
        <v>0.51800000000000002</v>
      </c>
      <c r="D23">
        <v>0.63200000000000001</v>
      </c>
      <c r="E23">
        <v>0.754</v>
      </c>
      <c r="F23">
        <v>0.85299999999999998</v>
      </c>
      <c r="G23">
        <f t="shared" si="14"/>
        <v>3.7000000000000033E-2</v>
      </c>
      <c r="H23">
        <f t="shared" si="14"/>
        <v>0.11399999999999999</v>
      </c>
      <c r="I23">
        <f t="shared" si="14"/>
        <v>0.122</v>
      </c>
      <c r="J23">
        <f t="shared" si="14"/>
        <v>9.8999999999999977E-2</v>
      </c>
      <c r="K23">
        <f t="shared" si="8"/>
        <v>0.29775000000000001</v>
      </c>
      <c r="L23">
        <f t="shared" si="9"/>
        <v>0.29775000000000001</v>
      </c>
      <c r="M23">
        <f t="shared" si="10"/>
        <v>0.59550000000000003</v>
      </c>
      <c r="N23">
        <f t="shared" si="11"/>
        <v>59.550000000000004</v>
      </c>
      <c r="O23" s="2">
        <v>3.8321557499999999E-2</v>
      </c>
      <c r="P23">
        <f t="shared" si="12"/>
        <v>1553.9556292825521</v>
      </c>
      <c r="Q23" s="2">
        <f t="shared" si="13"/>
        <v>1.553955629282552</v>
      </c>
      <c r="S23" s="3" t="s">
        <v>12</v>
      </c>
    </row>
    <row r="24" spans="1:19" ht="15.75" x14ac:dyDescent="0.25">
      <c r="A24">
        <v>23</v>
      </c>
      <c r="B24">
        <v>0.38800000000000001</v>
      </c>
      <c r="C24">
        <v>0.61399999999999999</v>
      </c>
      <c r="D24">
        <v>0.81899999999999995</v>
      </c>
      <c r="E24">
        <v>0.98699999999999999</v>
      </c>
      <c r="F24">
        <v>1.1339999999999999</v>
      </c>
      <c r="G24">
        <f t="shared" si="14"/>
        <v>0.22599999999999998</v>
      </c>
      <c r="H24">
        <f t="shared" si="14"/>
        <v>0.20499999999999996</v>
      </c>
      <c r="I24">
        <f t="shared" si="14"/>
        <v>0.16800000000000004</v>
      </c>
      <c r="J24">
        <f t="shared" si="14"/>
        <v>0.14699999999999991</v>
      </c>
      <c r="K24">
        <f t="shared" si="8"/>
        <v>0.63574999999999993</v>
      </c>
      <c r="L24">
        <f t="shared" si="9"/>
        <v>0.63574999999999993</v>
      </c>
      <c r="M24">
        <f t="shared" si="10"/>
        <v>1.2714999999999999</v>
      </c>
      <c r="N24">
        <f t="shared" si="11"/>
        <v>127.14999999999998</v>
      </c>
      <c r="O24" s="2">
        <v>3.3966393500000004E-2</v>
      </c>
      <c r="P24">
        <f t="shared" si="12"/>
        <v>3743.4059638978147</v>
      </c>
      <c r="Q24" s="2">
        <f t="shared" si="13"/>
        <v>3.7434059638978145</v>
      </c>
      <c r="S24" s="3"/>
    </row>
    <row r="25" spans="1:19" ht="15.75" x14ac:dyDescent="0.25">
      <c r="A25">
        <v>24</v>
      </c>
      <c r="B25">
        <v>0.40799999999999997</v>
      </c>
      <c r="C25">
        <v>0.61699999999999999</v>
      </c>
      <c r="D25">
        <v>0.84499999999999997</v>
      </c>
      <c r="E25">
        <v>1.012</v>
      </c>
      <c r="F25">
        <v>1.542</v>
      </c>
      <c r="G25">
        <f t="shared" si="14"/>
        <v>0.20900000000000002</v>
      </c>
      <c r="H25">
        <f t="shared" si="14"/>
        <v>0.22799999999999998</v>
      </c>
      <c r="I25">
        <f t="shared" si="14"/>
        <v>0.16700000000000004</v>
      </c>
      <c r="J25">
        <f t="shared" si="14"/>
        <v>0.53</v>
      </c>
      <c r="K25">
        <f t="shared" si="8"/>
        <v>0.73650000000000015</v>
      </c>
      <c r="L25">
        <f t="shared" si="9"/>
        <v>0.73650000000000015</v>
      </c>
      <c r="M25">
        <f t="shared" si="10"/>
        <v>1.4730000000000003</v>
      </c>
      <c r="N25">
        <f t="shared" si="11"/>
        <v>147.30000000000004</v>
      </c>
      <c r="O25" s="2">
        <v>3.8321557499999999E-2</v>
      </c>
      <c r="P25">
        <f t="shared" si="12"/>
        <v>3843.7894910717041</v>
      </c>
      <c r="Q25" s="2">
        <f t="shared" si="13"/>
        <v>3.8437894910717043</v>
      </c>
      <c r="S25" s="3"/>
    </row>
    <row r="26" spans="1:19" ht="15.75" x14ac:dyDescent="0.25">
      <c r="A26">
        <v>25</v>
      </c>
      <c r="B26">
        <v>1.742</v>
      </c>
      <c r="C26">
        <v>1.9119999999999999</v>
      </c>
      <c r="D26">
        <v>1.599</v>
      </c>
      <c r="E26">
        <v>2.2509999999999999</v>
      </c>
      <c r="F26">
        <v>2.9780000000000002</v>
      </c>
      <c r="G26">
        <f t="shared" si="14"/>
        <v>0.16999999999999993</v>
      </c>
      <c r="H26">
        <f t="shared" si="14"/>
        <v>-0.31299999999999994</v>
      </c>
      <c r="I26">
        <f t="shared" si="14"/>
        <v>0.65199999999999991</v>
      </c>
      <c r="J26">
        <f t="shared" si="14"/>
        <v>0.72700000000000031</v>
      </c>
      <c r="K26">
        <f t="shared" si="8"/>
        <v>0.69074999999999998</v>
      </c>
      <c r="L26">
        <f t="shared" si="9"/>
        <v>0.69074999999999998</v>
      </c>
      <c r="M26">
        <f t="shared" si="10"/>
        <v>1.3815</v>
      </c>
      <c r="N26">
        <f t="shared" si="11"/>
        <v>138.15</v>
      </c>
      <c r="O26" s="2">
        <v>2.5008613000000002E-2</v>
      </c>
      <c r="P26">
        <f t="shared" si="12"/>
        <v>5524.0968381573175</v>
      </c>
      <c r="Q26" s="2">
        <f t="shared" si="13"/>
        <v>5.5240968381573179</v>
      </c>
      <c r="S26" s="3" t="s">
        <v>13</v>
      </c>
    </row>
    <row r="27" spans="1:19" x14ac:dyDescent="0.25">
      <c r="A27">
        <v>26</v>
      </c>
      <c r="B27">
        <v>0.628</v>
      </c>
      <c r="C27">
        <v>0.745</v>
      </c>
      <c r="D27">
        <v>0.81100000000000005</v>
      </c>
      <c r="E27">
        <v>0.89400000000000002</v>
      </c>
      <c r="F27">
        <v>1.165</v>
      </c>
      <c r="G27">
        <f t="shared" si="14"/>
        <v>0.11699999999999999</v>
      </c>
      <c r="H27">
        <f t="shared" si="14"/>
        <v>6.6000000000000059E-2</v>
      </c>
      <c r="I27">
        <f t="shared" si="14"/>
        <v>8.2999999999999963E-2</v>
      </c>
      <c r="J27">
        <f t="shared" si="14"/>
        <v>0.27100000000000002</v>
      </c>
      <c r="K27">
        <f t="shared" si="8"/>
        <v>0.33374999999999999</v>
      </c>
      <c r="L27">
        <f t="shared" si="9"/>
        <v>0.33374999999999999</v>
      </c>
      <c r="M27">
        <f t="shared" si="10"/>
        <v>0.66749999999999998</v>
      </c>
      <c r="N27">
        <f t="shared" si="11"/>
        <v>66.75</v>
      </c>
      <c r="O27" s="2">
        <v>1.9366695999999996E-2</v>
      </c>
      <c r="P27">
        <f t="shared" si="12"/>
        <v>3446.6384973461668</v>
      </c>
      <c r="Q27" s="2">
        <f t="shared" si="13"/>
        <v>3.446638497346167</v>
      </c>
    </row>
    <row r="28" spans="1:19" ht="15.75" x14ac:dyDescent="0.25">
      <c r="A28">
        <v>27</v>
      </c>
      <c r="B28">
        <v>0.98699999999999999</v>
      </c>
      <c r="C28">
        <v>1.069</v>
      </c>
      <c r="D28">
        <v>1.135</v>
      </c>
      <c r="E28">
        <v>1.278</v>
      </c>
      <c r="F28">
        <v>1.2230000000000001</v>
      </c>
      <c r="G28">
        <f t="shared" si="14"/>
        <v>8.1999999999999962E-2</v>
      </c>
      <c r="H28">
        <f t="shared" si="14"/>
        <v>6.6000000000000059E-2</v>
      </c>
      <c r="I28">
        <f t="shared" si="14"/>
        <v>0.14300000000000002</v>
      </c>
      <c r="J28">
        <f t="shared" si="14"/>
        <v>-5.4999999999999938E-2</v>
      </c>
      <c r="K28">
        <f t="shared" si="8"/>
        <v>0.27725000000000005</v>
      </c>
      <c r="L28">
        <f t="shared" si="9"/>
        <v>0.27725000000000005</v>
      </c>
      <c r="M28">
        <f t="shared" si="10"/>
        <v>0.5545000000000001</v>
      </c>
      <c r="N28">
        <f t="shared" si="11"/>
        <v>55.45000000000001</v>
      </c>
      <c r="O28" s="2">
        <v>2.1445296999999995E-2</v>
      </c>
      <c r="P28">
        <f t="shared" si="12"/>
        <v>2585.6484990625227</v>
      </c>
      <c r="Q28" s="2">
        <f t="shared" si="13"/>
        <v>2.5856484990625228</v>
      </c>
      <c r="S28" s="3"/>
    </row>
    <row r="29" spans="1:19" ht="15.75" x14ac:dyDescent="0.25">
      <c r="A29">
        <v>28</v>
      </c>
      <c r="B29">
        <v>0.372</v>
      </c>
      <c r="C29">
        <v>0.58099999999999996</v>
      </c>
      <c r="D29">
        <v>0.98099999999999998</v>
      </c>
      <c r="E29">
        <v>1.1140000000000001</v>
      </c>
      <c r="F29">
        <v>1.1930000000000001</v>
      </c>
      <c r="G29">
        <f t="shared" si="14"/>
        <v>0.20899999999999996</v>
      </c>
      <c r="H29">
        <f t="shared" si="14"/>
        <v>0.4</v>
      </c>
      <c r="I29">
        <f t="shared" si="14"/>
        <v>0.13300000000000012</v>
      </c>
      <c r="J29">
        <f t="shared" si="14"/>
        <v>7.8999999999999959E-2</v>
      </c>
      <c r="K29">
        <f t="shared" si="8"/>
        <v>0.76175000000000015</v>
      </c>
      <c r="L29">
        <f t="shared" si="9"/>
        <v>0.76175000000000015</v>
      </c>
      <c r="M29">
        <f t="shared" si="10"/>
        <v>1.5235000000000003</v>
      </c>
      <c r="N29">
        <f t="shared" si="11"/>
        <v>152.35000000000002</v>
      </c>
      <c r="O29" s="2">
        <v>2.3474407499999999E-2</v>
      </c>
      <c r="P29">
        <f t="shared" si="12"/>
        <v>6490.0466603896193</v>
      </c>
      <c r="Q29" s="2">
        <f t="shared" si="13"/>
        <v>6.490046660389619</v>
      </c>
      <c r="S29" s="3" t="s">
        <v>14</v>
      </c>
    </row>
    <row r="30" spans="1:19" ht="15.75" x14ac:dyDescent="0.25">
      <c r="A30">
        <v>29</v>
      </c>
      <c r="B30">
        <v>1.145</v>
      </c>
      <c r="C30">
        <v>2.089</v>
      </c>
      <c r="D30">
        <v>2.722</v>
      </c>
      <c r="E30">
        <v>3.1070000000000002</v>
      </c>
      <c r="F30">
        <v>3.25</v>
      </c>
      <c r="G30">
        <f t="shared" ref="G30:J37" si="15">C30-B30</f>
        <v>0.94399999999999995</v>
      </c>
      <c r="H30">
        <f t="shared" si="15"/>
        <v>0.63300000000000001</v>
      </c>
      <c r="I30">
        <f t="shared" si="15"/>
        <v>0.38500000000000023</v>
      </c>
      <c r="J30">
        <f t="shared" si="15"/>
        <v>0.14299999999999979</v>
      </c>
      <c r="K30">
        <f t="shared" si="8"/>
        <v>1.9977500000000001</v>
      </c>
      <c r="L30">
        <f t="shared" si="9"/>
        <v>1.9977500000000001</v>
      </c>
      <c r="M30">
        <f t="shared" si="10"/>
        <v>3.9955000000000003</v>
      </c>
      <c r="N30">
        <f t="shared" si="11"/>
        <v>399.55</v>
      </c>
      <c r="O30" s="2">
        <v>2.1197844499999997E-2</v>
      </c>
      <c r="P30">
        <f t="shared" si="12"/>
        <v>18848.614537199766</v>
      </c>
      <c r="Q30" s="2">
        <f t="shared" si="13"/>
        <v>18.848614537199765</v>
      </c>
      <c r="S30" s="3"/>
    </row>
    <row r="31" spans="1:19" ht="15.75" x14ac:dyDescent="0.25">
      <c r="A31">
        <v>30</v>
      </c>
      <c r="B31">
        <v>0.92400000000000004</v>
      </c>
      <c r="C31">
        <v>1.621</v>
      </c>
      <c r="D31">
        <v>2.032</v>
      </c>
      <c r="E31">
        <v>2.5529999999999999</v>
      </c>
      <c r="F31">
        <v>2.5779999999999998</v>
      </c>
      <c r="G31">
        <f t="shared" si="15"/>
        <v>0.69699999999999995</v>
      </c>
      <c r="H31">
        <f t="shared" si="15"/>
        <v>0.41100000000000003</v>
      </c>
      <c r="I31">
        <f t="shared" si="15"/>
        <v>0.52099999999999991</v>
      </c>
      <c r="J31">
        <f t="shared" si="15"/>
        <v>2.4999999999999911E-2</v>
      </c>
      <c r="K31">
        <f t="shared" si="8"/>
        <v>1.6352500000000001</v>
      </c>
      <c r="L31">
        <f t="shared" si="9"/>
        <v>1.6352500000000001</v>
      </c>
      <c r="M31">
        <f t="shared" si="10"/>
        <v>3.2705000000000002</v>
      </c>
      <c r="N31">
        <f t="shared" si="11"/>
        <v>327.05</v>
      </c>
      <c r="O31" s="2">
        <v>1.93172055E-2</v>
      </c>
      <c r="P31">
        <f t="shared" si="12"/>
        <v>16930.502706512078</v>
      </c>
      <c r="Q31" s="2">
        <f t="shared" si="13"/>
        <v>16.930502706512076</v>
      </c>
      <c r="S31" s="3"/>
    </row>
    <row r="32" spans="1:19" ht="15.75" x14ac:dyDescent="0.25">
      <c r="A32">
        <v>31</v>
      </c>
      <c r="B32">
        <v>0.65200000000000002</v>
      </c>
      <c r="C32">
        <v>0.78600000000000003</v>
      </c>
      <c r="D32">
        <v>0.89600000000000002</v>
      </c>
      <c r="E32">
        <v>1.288</v>
      </c>
      <c r="F32">
        <v>1.486</v>
      </c>
      <c r="G32">
        <f t="shared" si="15"/>
        <v>0.13400000000000001</v>
      </c>
      <c r="H32">
        <f t="shared" si="15"/>
        <v>0.10999999999999999</v>
      </c>
      <c r="I32">
        <f t="shared" si="15"/>
        <v>0.39200000000000002</v>
      </c>
      <c r="J32">
        <f t="shared" si="15"/>
        <v>0.19799999999999995</v>
      </c>
      <c r="K32">
        <f t="shared" si="8"/>
        <v>0.6855</v>
      </c>
      <c r="L32">
        <f t="shared" si="9"/>
        <v>0.6855</v>
      </c>
      <c r="M32">
        <f t="shared" si="10"/>
        <v>1.371</v>
      </c>
      <c r="N32">
        <f t="shared" si="11"/>
        <v>137.1</v>
      </c>
      <c r="O32" s="2">
        <v>2.7384157000000003E-2</v>
      </c>
      <c r="P32">
        <f t="shared" si="12"/>
        <v>5006.5444775239921</v>
      </c>
      <c r="Q32" s="2">
        <f t="shared" si="13"/>
        <v>5.0065444775239918</v>
      </c>
      <c r="S32" s="3" t="s">
        <v>15</v>
      </c>
    </row>
    <row r="33" spans="1:19" ht="15.75" x14ac:dyDescent="0.25">
      <c r="A33">
        <v>32</v>
      </c>
      <c r="B33">
        <v>0.89500000000000002</v>
      </c>
      <c r="C33">
        <v>1.2929999999999999</v>
      </c>
      <c r="D33">
        <v>1.6240000000000001</v>
      </c>
      <c r="E33">
        <v>1.986</v>
      </c>
      <c r="F33">
        <v>2.1850000000000001</v>
      </c>
      <c r="G33">
        <f t="shared" si="15"/>
        <v>0.39799999999999991</v>
      </c>
      <c r="H33">
        <f t="shared" si="15"/>
        <v>0.33100000000000018</v>
      </c>
      <c r="I33">
        <f t="shared" si="15"/>
        <v>0.36199999999999988</v>
      </c>
      <c r="J33">
        <f t="shared" si="15"/>
        <v>0.19900000000000007</v>
      </c>
      <c r="K33">
        <f t="shared" si="8"/>
        <v>1.1407499999999999</v>
      </c>
      <c r="L33">
        <f t="shared" si="9"/>
        <v>1.1407499999999999</v>
      </c>
      <c r="M33">
        <f t="shared" si="10"/>
        <v>2.2814999999999999</v>
      </c>
      <c r="N33">
        <f t="shared" si="11"/>
        <v>228.14999999999998</v>
      </c>
      <c r="O33" s="2">
        <v>2.9066834E-2</v>
      </c>
      <c r="P33">
        <f t="shared" si="12"/>
        <v>7849.1520610741427</v>
      </c>
      <c r="Q33" s="2">
        <f t="shared" si="13"/>
        <v>7.8491520610741423</v>
      </c>
      <c r="S33" s="3"/>
    </row>
    <row r="34" spans="1:19" x14ac:dyDescent="0.25">
      <c r="A34">
        <v>33</v>
      </c>
      <c r="B34">
        <v>1.143</v>
      </c>
      <c r="C34">
        <v>2.0760000000000001</v>
      </c>
      <c r="D34">
        <v>2.718</v>
      </c>
      <c r="E34">
        <v>3.1019999999999999</v>
      </c>
      <c r="F34">
        <v>3.2429999999999999</v>
      </c>
      <c r="G34">
        <f t="shared" si="15"/>
        <v>0.93300000000000005</v>
      </c>
      <c r="H34">
        <f t="shared" si="15"/>
        <v>0.6419999999999999</v>
      </c>
      <c r="I34">
        <f t="shared" si="15"/>
        <v>0.3839999999999999</v>
      </c>
      <c r="J34">
        <f t="shared" si="15"/>
        <v>0.14100000000000001</v>
      </c>
      <c r="K34">
        <f t="shared" si="8"/>
        <v>1.9942499999999999</v>
      </c>
      <c r="L34">
        <f t="shared" si="9"/>
        <v>1.9942499999999999</v>
      </c>
      <c r="M34">
        <f t="shared" si="10"/>
        <v>3.9884999999999997</v>
      </c>
      <c r="N34">
        <f t="shared" si="11"/>
        <v>398.84999999999997</v>
      </c>
      <c r="O34" s="2">
        <v>4.3369588500000007E-2</v>
      </c>
      <c r="P34">
        <f t="shared" si="12"/>
        <v>9196.5364162954847</v>
      </c>
      <c r="Q34" s="2">
        <f t="shared" si="13"/>
        <v>9.1965364162954852</v>
      </c>
    </row>
    <row r="35" spans="1:19" x14ac:dyDescent="0.25">
      <c r="A35">
        <v>34</v>
      </c>
      <c r="B35">
        <v>0.65200000000000002</v>
      </c>
      <c r="C35">
        <v>0.78600000000000003</v>
      </c>
      <c r="D35">
        <v>0.81100000000000005</v>
      </c>
      <c r="E35">
        <v>0.89100000000000001</v>
      </c>
      <c r="F35">
        <v>0.98699999999999999</v>
      </c>
      <c r="G35">
        <f t="shared" si="15"/>
        <v>0.13400000000000001</v>
      </c>
      <c r="H35">
        <f t="shared" si="15"/>
        <v>2.5000000000000022E-2</v>
      </c>
      <c r="I35">
        <f t="shared" si="15"/>
        <v>7.999999999999996E-2</v>
      </c>
      <c r="J35">
        <f t="shared" si="15"/>
        <v>9.5999999999999974E-2</v>
      </c>
      <c r="K35">
        <f t="shared" si="8"/>
        <v>0.26300000000000001</v>
      </c>
      <c r="L35">
        <f t="shared" si="9"/>
        <v>0.26300000000000001</v>
      </c>
      <c r="M35">
        <f t="shared" si="10"/>
        <v>0.52600000000000002</v>
      </c>
      <c r="N35">
        <f t="shared" si="11"/>
        <v>52.6</v>
      </c>
      <c r="O35" s="2">
        <v>2.7384157000000003E-2</v>
      </c>
      <c r="P35">
        <f t="shared" si="12"/>
        <v>1920.8186689844058</v>
      </c>
      <c r="Q35" s="2">
        <f t="shared" si="13"/>
        <v>1.9208186689844058</v>
      </c>
      <c r="S35" s="4" t="s">
        <v>16</v>
      </c>
    </row>
    <row r="36" spans="1:19" x14ac:dyDescent="0.25">
      <c r="A36">
        <v>35</v>
      </c>
      <c r="B36">
        <v>0.78800000000000003</v>
      </c>
      <c r="C36">
        <v>1.1279999999999999</v>
      </c>
      <c r="D36">
        <v>1.5329999999999999</v>
      </c>
      <c r="E36">
        <v>1.927</v>
      </c>
      <c r="F36">
        <v>2.008</v>
      </c>
      <c r="G36">
        <f t="shared" si="15"/>
        <v>0.33999999999999986</v>
      </c>
      <c r="H36">
        <f t="shared" si="15"/>
        <v>0.40500000000000003</v>
      </c>
      <c r="I36">
        <f t="shared" si="15"/>
        <v>0.39400000000000013</v>
      </c>
      <c r="J36">
        <f t="shared" si="15"/>
        <v>8.0999999999999961E-2</v>
      </c>
      <c r="K36">
        <f t="shared" si="8"/>
        <v>1.1592500000000001</v>
      </c>
      <c r="L36">
        <f t="shared" si="9"/>
        <v>1.1592500000000001</v>
      </c>
      <c r="M36">
        <f t="shared" si="10"/>
        <v>2.3185000000000002</v>
      </c>
      <c r="N36">
        <f t="shared" si="11"/>
        <v>231.85000000000002</v>
      </c>
      <c r="O36" s="2">
        <v>2.5008613000000002E-2</v>
      </c>
      <c r="P36">
        <f t="shared" si="12"/>
        <v>9270.8060219093313</v>
      </c>
      <c r="Q36" s="2">
        <f t="shared" si="13"/>
        <v>9.2708060219093316</v>
      </c>
    </row>
    <row r="37" spans="1:19" x14ac:dyDescent="0.25">
      <c r="A37">
        <v>36</v>
      </c>
      <c r="B37">
        <v>0.36699999999999999</v>
      </c>
      <c r="C37">
        <v>0.623</v>
      </c>
      <c r="D37">
        <v>0.86299999999999999</v>
      </c>
      <c r="E37">
        <v>1.1240000000000001</v>
      </c>
      <c r="F37">
        <v>1.133</v>
      </c>
      <c r="G37">
        <f t="shared" si="15"/>
        <v>0.25600000000000001</v>
      </c>
      <c r="H37">
        <f t="shared" si="15"/>
        <v>0.24</v>
      </c>
      <c r="I37">
        <f t="shared" si="15"/>
        <v>0.26100000000000012</v>
      </c>
      <c r="J37">
        <f t="shared" si="15"/>
        <v>8.999999999999897E-3</v>
      </c>
      <c r="K37">
        <f t="shared" si="8"/>
        <v>0.75925000000000009</v>
      </c>
      <c r="L37">
        <f t="shared" si="9"/>
        <v>0.75925000000000009</v>
      </c>
      <c r="M37">
        <f t="shared" si="10"/>
        <v>1.5185000000000002</v>
      </c>
      <c r="N37">
        <f t="shared" si="11"/>
        <v>151.85000000000002</v>
      </c>
      <c r="O37" s="2">
        <v>1.9366695999999996E-2</v>
      </c>
      <c r="P37">
        <f t="shared" si="12"/>
        <v>7840.7798625021042</v>
      </c>
      <c r="Q37" s="2">
        <f t="shared" si="13"/>
        <v>7.8407798625021039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80912-6103-43F7-8B6C-A48606ED7C57}">
  <dimension ref="A1:S37"/>
  <sheetViews>
    <sheetView workbookViewId="0">
      <selection activeCell="Q2" sqref="Q2:Q37"/>
    </sheetView>
  </sheetViews>
  <sheetFormatPr defaultRowHeight="15" x14ac:dyDescent="0.25"/>
  <sheetData>
    <row r="1" spans="1:19" x14ac:dyDescent="0.25">
      <c r="B1" s="1">
        <v>0</v>
      </c>
      <c r="C1" s="1">
        <v>30</v>
      </c>
      <c r="D1" s="1">
        <v>60</v>
      </c>
      <c r="E1" s="1">
        <v>90</v>
      </c>
      <c r="F1" s="1">
        <v>120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2" t="s">
        <v>8</v>
      </c>
      <c r="P1" s="1" t="s">
        <v>9</v>
      </c>
      <c r="Q1" s="1" t="s">
        <v>10</v>
      </c>
      <c r="R1" s="1"/>
    </row>
    <row r="2" spans="1:19" ht="15.75" x14ac:dyDescent="0.25">
      <c r="A2">
        <v>1</v>
      </c>
      <c r="B2">
        <v>1.0509999999999999</v>
      </c>
      <c r="C2">
        <v>1.099</v>
      </c>
      <c r="D2">
        <v>1.349</v>
      </c>
      <c r="E2">
        <v>1.5149999999999999</v>
      </c>
      <c r="F2">
        <v>1.621</v>
      </c>
      <c r="G2">
        <f t="shared" ref="G2:J10" si="0">C2-B2</f>
        <v>4.8000000000000043E-2</v>
      </c>
      <c r="H2">
        <f t="shared" si="0"/>
        <v>0.25</v>
      </c>
      <c r="I2">
        <f t="shared" si="0"/>
        <v>0.16599999999999993</v>
      </c>
      <c r="J2">
        <f t="shared" si="0"/>
        <v>0.10600000000000009</v>
      </c>
      <c r="K2">
        <f t="shared" ref="K2:K10" si="1">G2+H2+I2+J2/4</f>
        <v>0.49049999999999999</v>
      </c>
      <c r="L2">
        <f t="shared" ref="L2:L10" si="2">K2</f>
        <v>0.49049999999999999</v>
      </c>
      <c r="M2">
        <f t="shared" ref="M2:M10" si="3">L2*2</f>
        <v>0.98099999999999998</v>
      </c>
      <c r="N2">
        <f t="shared" ref="N2:N10" si="4">M2/0.01</f>
        <v>98.1</v>
      </c>
      <c r="O2" s="2">
        <v>2.1197844499999997E-2</v>
      </c>
      <c r="P2">
        <f t="shared" ref="P2:P10" si="5">N2/O2</f>
        <v>4627.8290228990036</v>
      </c>
      <c r="Q2" s="2">
        <f t="shared" ref="Q2:Q10" si="6">P2/1000</f>
        <v>4.6278290228990038</v>
      </c>
      <c r="S2" s="3" t="s">
        <v>11</v>
      </c>
    </row>
    <row r="3" spans="1:19" ht="15.75" x14ac:dyDescent="0.25">
      <c r="A3">
        <v>2</v>
      </c>
      <c r="B3">
        <v>0.24299999999999999</v>
      </c>
      <c r="C3">
        <v>0.309</v>
      </c>
      <c r="D3">
        <v>0.38800000000000001</v>
      </c>
      <c r="E3">
        <v>0.41199999999999998</v>
      </c>
      <c r="F3">
        <v>0.47199999999999998</v>
      </c>
      <c r="G3">
        <f t="shared" si="0"/>
        <v>6.6000000000000003E-2</v>
      </c>
      <c r="H3">
        <f t="shared" si="0"/>
        <v>7.9000000000000015E-2</v>
      </c>
      <c r="I3">
        <f t="shared" si="0"/>
        <v>2.3999999999999966E-2</v>
      </c>
      <c r="J3">
        <f t="shared" si="0"/>
        <v>0.06</v>
      </c>
      <c r="K3">
        <f t="shared" si="1"/>
        <v>0.184</v>
      </c>
      <c r="L3">
        <f t="shared" si="2"/>
        <v>0.184</v>
      </c>
      <c r="M3">
        <f t="shared" si="3"/>
        <v>0.36799999999999999</v>
      </c>
      <c r="N3">
        <f t="shared" si="4"/>
        <v>36.799999999999997</v>
      </c>
      <c r="O3" s="2">
        <v>2.1445296999999995E-2</v>
      </c>
      <c r="P3">
        <f t="shared" si="5"/>
        <v>1715.9939542921697</v>
      </c>
      <c r="Q3" s="2">
        <f t="shared" si="6"/>
        <v>1.7159939542921698</v>
      </c>
      <c r="S3" s="3"/>
    </row>
    <row r="4" spans="1:19" ht="15.75" x14ac:dyDescent="0.25">
      <c r="A4">
        <v>3</v>
      </c>
      <c r="B4">
        <v>0.40200000000000002</v>
      </c>
      <c r="C4">
        <v>0.45100000000000001</v>
      </c>
      <c r="D4">
        <v>0.52300000000000002</v>
      </c>
      <c r="E4">
        <v>0.59799999999999998</v>
      </c>
      <c r="F4">
        <v>0.625</v>
      </c>
      <c r="G4">
        <f t="shared" si="0"/>
        <v>4.8999999999999988E-2</v>
      </c>
      <c r="H4">
        <f t="shared" si="0"/>
        <v>7.2000000000000008E-2</v>
      </c>
      <c r="I4">
        <f t="shared" si="0"/>
        <v>7.4999999999999956E-2</v>
      </c>
      <c r="J4">
        <f t="shared" si="0"/>
        <v>2.7000000000000024E-2</v>
      </c>
      <c r="K4">
        <f t="shared" si="1"/>
        <v>0.20274999999999996</v>
      </c>
      <c r="L4">
        <f t="shared" si="2"/>
        <v>0.20274999999999996</v>
      </c>
      <c r="M4">
        <f t="shared" si="3"/>
        <v>0.40549999999999992</v>
      </c>
      <c r="N4">
        <f t="shared" si="4"/>
        <v>40.54999999999999</v>
      </c>
      <c r="O4" s="2">
        <v>3.3966393500000004E-2</v>
      </c>
      <c r="P4">
        <f t="shared" si="5"/>
        <v>1193.827069099932</v>
      </c>
      <c r="Q4" s="2">
        <f t="shared" si="6"/>
        <v>1.193827069099932</v>
      </c>
      <c r="S4" s="3"/>
    </row>
    <row r="5" spans="1:19" ht="15.75" x14ac:dyDescent="0.25">
      <c r="A5">
        <v>4</v>
      </c>
      <c r="B5">
        <v>1.746</v>
      </c>
      <c r="C5">
        <v>2.3940000000000001</v>
      </c>
      <c r="D5">
        <v>2.8610000000000002</v>
      </c>
      <c r="E5">
        <v>3.1829999999999998</v>
      </c>
      <c r="F5">
        <v>3.3919999999999999</v>
      </c>
      <c r="G5">
        <f t="shared" si="0"/>
        <v>0.64800000000000013</v>
      </c>
      <c r="H5">
        <f t="shared" si="0"/>
        <v>0.46700000000000008</v>
      </c>
      <c r="I5">
        <f t="shared" si="0"/>
        <v>0.32199999999999962</v>
      </c>
      <c r="J5">
        <f t="shared" si="0"/>
        <v>0.20900000000000007</v>
      </c>
      <c r="K5">
        <f t="shared" si="1"/>
        <v>1.4892499999999997</v>
      </c>
      <c r="L5">
        <f t="shared" si="2"/>
        <v>1.4892499999999997</v>
      </c>
      <c r="M5">
        <f t="shared" si="3"/>
        <v>2.9784999999999995</v>
      </c>
      <c r="N5">
        <f t="shared" si="4"/>
        <v>297.84999999999997</v>
      </c>
      <c r="O5" s="2">
        <v>3.8321557499999999E-2</v>
      </c>
      <c r="P5">
        <f t="shared" si="5"/>
        <v>7772.3876436911514</v>
      </c>
      <c r="Q5" s="2">
        <f t="shared" si="6"/>
        <v>7.7723876436911512</v>
      </c>
      <c r="S5" s="3" t="s">
        <v>12</v>
      </c>
    </row>
    <row r="6" spans="1:19" ht="15.75" x14ac:dyDescent="0.25">
      <c r="A6">
        <v>5</v>
      </c>
      <c r="B6">
        <v>1.788</v>
      </c>
      <c r="C6">
        <v>1.9430000000000001</v>
      </c>
      <c r="D6">
        <v>2.391</v>
      </c>
      <c r="E6">
        <v>2.5609999999999999</v>
      </c>
      <c r="F6">
        <v>2.931</v>
      </c>
      <c r="G6">
        <f t="shared" si="0"/>
        <v>0.15500000000000003</v>
      </c>
      <c r="H6">
        <f t="shared" si="0"/>
        <v>0.44799999999999995</v>
      </c>
      <c r="I6">
        <f t="shared" si="0"/>
        <v>0.16999999999999993</v>
      </c>
      <c r="J6">
        <f t="shared" si="0"/>
        <v>0.37000000000000011</v>
      </c>
      <c r="K6">
        <f t="shared" si="1"/>
        <v>0.86549999999999994</v>
      </c>
      <c r="L6">
        <f t="shared" si="2"/>
        <v>0.86549999999999994</v>
      </c>
      <c r="M6">
        <f t="shared" si="3"/>
        <v>1.7309999999999999</v>
      </c>
      <c r="N6">
        <f t="shared" si="4"/>
        <v>173.1</v>
      </c>
      <c r="O6" s="2">
        <v>2.5008613000000002E-2</v>
      </c>
      <c r="P6">
        <f t="shared" si="5"/>
        <v>6921.6153650744236</v>
      </c>
      <c r="Q6" s="2">
        <f t="shared" si="6"/>
        <v>6.9216153650744232</v>
      </c>
      <c r="S6" s="3"/>
    </row>
    <row r="7" spans="1:19" ht="15.75" x14ac:dyDescent="0.25">
      <c r="A7">
        <v>6</v>
      </c>
      <c r="B7">
        <v>1.804</v>
      </c>
      <c r="C7">
        <v>1.843</v>
      </c>
      <c r="D7">
        <v>2.234</v>
      </c>
      <c r="E7">
        <v>2.6080000000000001</v>
      </c>
      <c r="F7">
        <v>3.3090000000000002</v>
      </c>
      <c r="G7">
        <f t="shared" si="0"/>
        <v>3.8999999999999924E-2</v>
      </c>
      <c r="H7">
        <f t="shared" si="0"/>
        <v>0.39100000000000001</v>
      </c>
      <c r="I7">
        <f t="shared" si="0"/>
        <v>0.37400000000000011</v>
      </c>
      <c r="J7">
        <f t="shared" si="0"/>
        <v>0.70100000000000007</v>
      </c>
      <c r="K7">
        <f t="shared" si="1"/>
        <v>0.97925000000000006</v>
      </c>
      <c r="L7">
        <f t="shared" si="2"/>
        <v>0.97925000000000006</v>
      </c>
      <c r="M7">
        <f t="shared" si="3"/>
        <v>1.9585000000000001</v>
      </c>
      <c r="N7">
        <f t="shared" si="4"/>
        <v>195.85000000000002</v>
      </c>
      <c r="O7" s="2">
        <v>3.8321557499999999E-2</v>
      </c>
      <c r="P7">
        <f t="shared" si="5"/>
        <v>5110.7004197311144</v>
      </c>
      <c r="Q7" s="2">
        <f t="shared" si="6"/>
        <v>5.1107004197311143</v>
      </c>
      <c r="S7" s="3"/>
    </row>
    <row r="8" spans="1:19" ht="15.75" x14ac:dyDescent="0.25">
      <c r="A8">
        <v>7</v>
      </c>
      <c r="B8">
        <v>0.36099999999999999</v>
      </c>
      <c r="C8">
        <v>0.6</v>
      </c>
      <c r="D8">
        <v>0.82599999999999996</v>
      </c>
      <c r="E8">
        <v>1.0409999999999999</v>
      </c>
      <c r="F8">
        <v>1.2210000000000001</v>
      </c>
      <c r="G8">
        <f t="shared" si="0"/>
        <v>0.23899999999999999</v>
      </c>
      <c r="H8">
        <f t="shared" si="0"/>
        <v>0.22599999999999998</v>
      </c>
      <c r="I8">
        <f t="shared" si="0"/>
        <v>0.21499999999999997</v>
      </c>
      <c r="J8">
        <f t="shared" si="0"/>
        <v>0.18000000000000016</v>
      </c>
      <c r="K8">
        <f t="shared" si="1"/>
        <v>0.72499999999999998</v>
      </c>
      <c r="L8">
        <f t="shared" si="2"/>
        <v>0.72499999999999998</v>
      </c>
      <c r="M8">
        <f t="shared" si="3"/>
        <v>1.45</v>
      </c>
      <c r="N8">
        <f t="shared" si="4"/>
        <v>145</v>
      </c>
      <c r="O8" s="2">
        <v>2.9759701E-2</v>
      </c>
      <c r="P8">
        <f t="shared" si="5"/>
        <v>4872.3607807753178</v>
      </c>
      <c r="Q8" s="2">
        <f t="shared" si="6"/>
        <v>4.8723607807753178</v>
      </c>
      <c r="S8" s="3" t="s">
        <v>13</v>
      </c>
    </row>
    <row r="9" spans="1:19" x14ac:dyDescent="0.25">
      <c r="A9">
        <v>8</v>
      </c>
      <c r="B9">
        <v>0.75</v>
      </c>
      <c r="C9">
        <v>0.76500000000000001</v>
      </c>
      <c r="D9">
        <v>0.876</v>
      </c>
      <c r="E9">
        <v>0.996</v>
      </c>
      <c r="F9">
        <v>1.145</v>
      </c>
      <c r="G9">
        <f t="shared" si="0"/>
        <v>1.5000000000000013E-2</v>
      </c>
      <c r="H9">
        <f t="shared" si="0"/>
        <v>0.11099999999999999</v>
      </c>
      <c r="I9">
        <f t="shared" si="0"/>
        <v>0.12</v>
      </c>
      <c r="J9">
        <f t="shared" si="0"/>
        <v>0.14900000000000002</v>
      </c>
      <c r="K9">
        <f t="shared" si="1"/>
        <v>0.28325</v>
      </c>
      <c r="L9">
        <f t="shared" si="2"/>
        <v>0.28325</v>
      </c>
      <c r="M9">
        <f t="shared" si="3"/>
        <v>0.5665</v>
      </c>
      <c r="N9">
        <f t="shared" si="4"/>
        <v>56.65</v>
      </c>
      <c r="O9" s="2">
        <v>2.5256065499999997E-2</v>
      </c>
      <c r="P9">
        <f t="shared" si="5"/>
        <v>2243.0255417258086</v>
      </c>
      <c r="Q9" s="2">
        <f t="shared" si="6"/>
        <v>2.2430255417258085</v>
      </c>
    </row>
    <row r="10" spans="1:19" ht="15.75" x14ac:dyDescent="0.25">
      <c r="A10">
        <v>9</v>
      </c>
      <c r="B10">
        <v>0.27500000000000002</v>
      </c>
      <c r="C10">
        <v>0.40500000000000003</v>
      </c>
      <c r="D10">
        <v>0.50900000000000001</v>
      </c>
      <c r="E10">
        <v>0.60299999999999998</v>
      </c>
      <c r="F10">
        <v>0.68799999999999994</v>
      </c>
      <c r="G10">
        <f t="shared" si="0"/>
        <v>0.13</v>
      </c>
      <c r="H10">
        <f t="shared" si="0"/>
        <v>0.10399999999999998</v>
      </c>
      <c r="I10">
        <f t="shared" si="0"/>
        <v>9.3999999999999972E-2</v>
      </c>
      <c r="J10">
        <f t="shared" si="0"/>
        <v>8.4999999999999964E-2</v>
      </c>
      <c r="K10">
        <f t="shared" si="1"/>
        <v>0.34924999999999995</v>
      </c>
      <c r="L10">
        <f t="shared" si="2"/>
        <v>0.34924999999999995</v>
      </c>
      <c r="M10">
        <f t="shared" si="3"/>
        <v>0.6984999999999999</v>
      </c>
      <c r="N10">
        <f t="shared" si="4"/>
        <v>69.849999999999994</v>
      </c>
      <c r="O10" s="2">
        <v>2.2682559500000001E-2</v>
      </c>
      <c r="P10">
        <f t="shared" si="5"/>
        <v>3079.458471165919</v>
      </c>
      <c r="Q10" s="2">
        <f t="shared" si="6"/>
        <v>3.079458471165919</v>
      </c>
      <c r="S10" s="3"/>
    </row>
    <row r="11" spans="1:19" ht="15.75" x14ac:dyDescent="0.25">
      <c r="A11">
        <v>10</v>
      </c>
      <c r="B11">
        <v>0.22</v>
      </c>
      <c r="C11">
        <v>0.30199999999999999</v>
      </c>
      <c r="D11">
        <v>0.38100000000000001</v>
      </c>
      <c r="E11">
        <v>0.44600000000000001</v>
      </c>
      <c r="F11">
        <v>0.504</v>
      </c>
      <c r="G11">
        <v>2.198</v>
      </c>
      <c r="H11">
        <f>D11-C11</f>
        <v>7.9000000000000015E-2</v>
      </c>
      <c r="I11">
        <f>E11-D11</f>
        <v>6.5000000000000002E-2</v>
      </c>
      <c r="J11">
        <f>F11-E11</f>
        <v>5.7999999999999996E-2</v>
      </c>
      <c r="K11">
        <f>G11+H11+I11+J11/4</f>
        <v>2.3565</v>
      </c>
      <c r="L11">
        <f>K11</f>
        <v>2.3565</v>
      </c>
      <c r="M11">
        <f>L11*2</f>
        <v>4.7130000000000001</v>
      </c>
      <c r="N11">
        <f>M11/0.01</f>
        <v>471.3</v>
      </c>
      <c r="O11" s="2">
        <v>2.5553008499999998E-2</v>
      </c>
      <c r="P11">
        <f>N11/O11</f>
        <v>18444.012179622609</v>
      </c>
      <c r="Q11" s="5">
        <f>P11/1000</f>
        <v>18.444012179622607</v>
      </c>
      <c r="S11" s="3" t="s">
        <v>14</v>
      </c>
    </row>
    <row r="12" spans="1:19" ht="15.75" x14ac:dyDescent="0.25">
      <c r="A12">
        <v>11</v>
      </c>
      <c r="B12">
        <v>0.91300000000000003</v>
      </c>
      <c r="C12">
        <v>1.6040000000000001</v>
      </c>
      <c r="D12">
        <v>2.5569999999999999</v>
      </c>
      <c r="E12">
        <v>3.0350000000000001</v>
      </c>
      <c r="F12">
        <v>3.1840000000000002</v>
      </c>
      <c r="G12">
        <v>1.599</v>
      </c>
      <c r="H12">
        <f t="shared" ref="H12:J19" si="7">D12-C12</f>
        <v>0.95299999999999985</v>
      </c>
      <c r="I12">
        <f t="shared" si="7"/>
        <v>0.4780000000000002</v>
      </c>
      <c r="J12">
        <f t="shared" si="7"/>
        <v>0.14900000000000002</v>
      </c>
      <c r="K12">
        <f t="shared" ref="K12:K37" si="8">G12+H12+I12+J12/4</f>
        <v>3.0672499999999996</v>
      </c>
      <c r="L12">
        <f t="shared" ref="L12:L37" si="9">K12</f>
        <v>3.0672499999999996</v>
      </c>
      <c r="M12">
        <f t="shared" ref="M12:M37" si="10">L12*2</f>
        <v>6.1344999999999992</v>
      </c>
      <c r="N12">
        <f t="shared" ref="N12:N37" si="11">M12/0.01</f>
        <v>613.44999999999993</v>
      </c>
      <c r="O12" s="2">
        <v>3.0848492000000002E-2</v>
      </c>
      <c r="P12">
        <f t="shared" ref="P12:P37" si="12">N12/O12</f>
        <v>19885.899122718864</v>
      </c>
      <c r="Q12" s="2">
        <f t="shared" ref="Q12:Q37" si="13">P12/1000</f>
        <v>19.885899122718865</v>
      </c>
      <c r="S12" s="3"/>
    </row>
    <row r="13" spans="1:19" ht="15.75" x14ac:dyDescent="0.25">
      <c r="A13">
        <v>12</v>
      </c>
      <c r="B13">
        <v>0.93700000000000006</v>
      </c>
      <c r="C13">
        <v>1.389</v>
      </c>
      <c r="D13">
        <v>1.7949999999999999</v>
      </c>
      <c r="E13">
        <v>2.1459999999999999</v>
      </c>
      <c r="F13">
        <v>2.4430000000000001</v>
      </c>
      <c r="G13">
        <v>1.9379999999999999</v>
      </c>
      <c r="H13">
        <f t="shared" si="7"/>
        <v>0.40599999999999992</v>
      </c>
      <c r="I13">
        <f t="shared" si="7"/>
        <v>0.35099999999999998</v>
      </c>
      <c r="J13">
        <f t="shared" si="7"/>
        <v>0.29700000000000015</v>
      </c>
      <c r="K13">
        <f t="shared" si="8"/>
        <v>2.76925</v>
      </c>
      <c r="L13">
        <f t="shared" si="9"/>
        <v>2.76925</v>
      </c>
      <c r="M13">
        <f t="shared" si="10"/>
        <v>5.5385</v>
      </c>
      <c r="N13">
        <f t="shared" si="11"/>
        <v>553.85</v>
      </c>
      <c r="O13" s="2">
        <v>2.9116324499999995E-2</v>
      </c>
      <c r="P13">
        <f t="shared" si="12"/>
        <v>19021.975112277654</v>
      </c>
      <c r="Q13" s="2">
        <f t="shared" si="13"/>
        <v>19.021975112277655</v>
      </c>
      <c r="S13" s="3"/>
    </row>
    <row r="14" spans="1:19" ht="15.75" x14ac:dyDescent="0.25">
      <c r="A14">
        <v>13</v>
      </c>
      <c r="B14">
        <v>0.93</v>
      </c>
      <c r="C14">
        <v>1.6779999999999999</v>
      </c>
      <c r="D14">
        <v>2.355</v>
      </c>
      <c r="E14">
        <v>2.9340000000000002</v>
      </c>
      <c r="F14">
        <v>3.1970000000000001</v>
      </c>
      <c r="G14">
        <f t="shared" ref="G14:J29" si="14">C14-B14</f>
        <v>0.74799999999999989</v>
      </c>
      <c r="H14">
        <f t="shared" si="7"/>
        <v>0.67700000000000005</v>
      </c>
      <c r="I14">
        <f t="shared" si="7"/>
        <v>0.57900000000000018</v>
      </c>
      <c r="J14">
        <f t="shared" si="7"/>
        <v>0.2629999999999999</v>
      </c>
      <c r="K14">
        <f t="shared" si="8"/>
        <v>2.06975</v>
      </c>
      <c r="L14">
        <f t="shared" si="9"/>
        <v>2.06975</v>
      </c>
      <c r="M14">
        <f t="shared" si="10"/>
        <v>4.1395</v>
      </c>
      <c r="N14">
        <f t="shared" si="11"/>
        <v>413.95</v>
      </c>
      <c r="O14" s="2">
        <v>2.5948932499999997E-2</v>
      </c>
      <c r="P14">
        <f t="shared" si="12"/>
        <v>15952.486677438466</v>
      </c>
      <c r="Q14" s="2">
        <f t="shared" si="13"/>
        <v>15.952486677438467</v>
      </c>
      <c r="S14" s="3" t="s">
        <v>15</v>
      </c>
    </row>
    <row r="15" spans="1:19" ht="15.75" x14ac:dyDescent="0.25">
      <c r="A15">
        <v>14</v>
      </c>
      <c r="B15">
        <v>0.503</v>
      </c>
      <c r="C15">
        <v>0.79400000000000004</v>
      </c>
      <c r="D15">
        <v>0.999</v>
      </c>
      <c r="E15">
        <v>1.5680000000000001</v>
      </c>
      <c r="F15">
        <v>2.532</v>
      </c>
      <c r="G15">
        <f t="shared" si="14"/>
        <v>0.29100000000000004</v>
      </c>
      <c r="H15">
        <f t="shared" si="7"/>
        <v>0.20499999999999996</v>
      </c>
      <c r="I15">
        <f t="shared" si="7"/>
        <v>0.56900000000000006</v>
      </c>
      <c r="J15">
        <f t="shared" si="7"/>
        <v>0.96399999999999997</v>
      </c>
      <c r="K15">
        <f t="shared" si="8"/>
        <v>1.306</v>
      </c>
      <c r="L15">
        <f t="shared" si="9"/>
        <v>1.306</v>
      </c>
      <c r="M15">
        <f t="shared" si="10"/>
        <v>2.6120000000000001</v>
      </c>
      <c r="N15">
        <f t="shared" si="11"/>
        <v>261.2</v>
      </c>
      <c r="O15" s="2">
        <v>2.3325935999999995E-2</v>
      </c>
      <c r="P15">
        <f t="shared" si="12"/>
        <v>11197.835748156045</v>
      </c>
      <c r="Q15" s="2">
        <f t="shared" si="13"/>
        <v>11.197835748156045</v>
      </c>
      <c r="S15" s="3"/>
    </row>
    <row r="16" spans="1:19" x14ac:dyDescent="0.25">
      <c r="A16">
        <v>15</v>
      </c>
      <c r="B16">
        <v>0.26700000000000002</v>
      </c>
      <c r="C16">
        <v>0.73499999999999999</v>
      </c>
      <c r="D16">
        <v>0.97499999999999998</v>
      </c>
      <c r="E16">
        <v>1.2030000000000001</v>
      </c>
      <c r="F16">
        <v>1.427</v>
      </c>
      <c r="G16">
        <f t="shared" si="14"/>
        <v>0.46799999999999997</v>
      </c>
      <c r="H16">
        <f t="shared" si="7"/>
        <v>0.24</v>
      </c>
      <c r="I16">
        <f t="shared" si="7"/>
        <v>0.22800000000000009</v>
      </c>
      <c r="J16">
        <f t="shared" si="7"/>
        <v>0.22399999999999998</v>
      </c>
      <c r="K16">
        <f t="shared" si="8"/>
        <v>0.99199999999999999</v>
      </c>
      <c r="L16">
        <f t="shared" si="9"/>
        <v>0.99199999999999999</v>
      </c>
      <c r="M16">
        <f t="shared" si="10"/>
        <v>1.984</v>
      </c>
      <c r="N16">
        <f t="shared" si="11"/>
        <v>198.4</v>
      </c>
      <c r="O16" s="2">
        <v>2.5899441999999995E-2</v>
      </c>
      <c r="P16">
        <f t="shared" si="12"/>
        <v>7660.396698894132</v>
      </c>
      <c r="Q16" s="2">
        <f t="shared" si="13"/>
        <v>7.6603966988941323</v>
      </c>
    </row>
    <row r="17" spans="1:19" x14ac:dyDescent="0.25">
      <c r="A17">
        <v>16</v>
      </c>
      <c r="B17">
        <v>0.433</v>
      </c>
      <c r="C17">
        <v>0.66700000000000004</v>
      </c>
      <c r="D17">
        <v>0.92300000000000004</v>
      </c>
      <c r="E17">
        <v>1.171</v>
      </c>
      <c r="F17">
        <v>1.395</v>
      </c>
      <c r="G17">
        <f>C17-B17</f>
        <v>0.23400000000000004</v>
      </c>
      <c r="H17">
        <f t="shared" si="7"/>
        <v>0.25600000000000001</v>
      </c>
      <c r="I17">
        <f t="shared" si="7"/>
        <v>0.248</v>
      </c>
      <c r="J17">
        <f t="shared" si="7"/>
        <v>0.22399999999999998</v>
      </c>
      <c r="K17">
        <f t="shared" si="8"/>
        <v>0.79400000000000004</v>
      </c>
      <c r="L17">
        <f t="shared" si="9"/>
        <v>0.79400000000000004</v>
      </c>
      <c r="M17">
        <f t="shared" si="10"/>
        <v>1.5880000000000001</v>
      </c>
      <c r="N17">
        <f t="shared" si="11"/>
        <v>158.80000000000001</v>
      </c>
      <c r="O17" s="2">
        <v>2.8868872000000004E-2</v>
      </c>
      <c r="P17">
        <f t="shared" si="12"/>
        <v>5500.734493540308</v>
      </c>
      <c r="Q17" s="2">
        <f t="shared" si="13"/>
        <v>5.5007344935403077</v>
      </c>
      <c r="S17" s="4" t="s">
        <v>16</v>
      </c>
    </row>
    <row r="18" spans="1:19" x14ac:dyDescent="0.25">
      <c r="A18">
        <v>17</v>
      </c>
      <c r="B18">
        <v>0.23200000000000001</v>
      </c>
      <c r="C18">
        <v>0.69699999999999995</v>
      </c>
      <c r="D18">
        <v>0.94899999999999995</v>
      </c>
      <c r="E18">
        <v>1.4890000000000001</v>
      </c>
      <c r="F18">
        <v>1.921</v>
      </c>
      <c r="G18">
        <f t="shared" si="14"/>
        <v>0.46499999999999997</v>
      </c>
      <c r="H18">
        <f t="shared" si="7"/>
        <v>0.252</v>
      </c>
      <c r="I18">
        <f t="shared" si="7"/>
        <v>0.54000000000000015</v>
      </c>
      <c r="J18">
        <f t="shared" si="7"/>
        <v>0.43199999999999994</v>
      </c>
      <c r="K18">
        <f t="shared" si="8"/>
        <v>1.3650000000000002</v>
      </c>
      <c r="L18">
        <f t="shared" si="9"/>
        <v>1.3650000000000002</v>
      </c>
      <c r="M18">
        <f t="shared" si="10"/>
        <v>2.7300000000000004</v>
      </c>
      <c r="N18">
        <f t="shared" si="11"/>
        <v>273.00000000000006</v>
      </c>
      <c r="O18" s="2">
        <v>3.8321557499999999E-2</v>
      </c>
      <c r="P18">
        <f t="shared" si="12"/>
        <v>7123.9275700106937</v>
      </c>
      <c r="Q18" s="2">
        <f t="shared" si="13"/>
        <v>7.1239275700106939</v>
      </c>
    </row>
    <row r="19" spans="1:19" x14ac:dyDescent="0.25">
      <c r="A19">
        <v>18</v>
      </c>
      <c r="B19">
        <v>0.29199999999999998</v>
      </c>
      <c r="C19">
        <v>0.52900000000000003</v>
      </c>
      <c r="D19">
        <v>0.85599999999999998</v>
      </c>
      <c r="E19">
        <v>1.573</v>
      </c>
      <c r="F19">
        <v>2.173</v>
      </c>
      <c r="G19">
        <f t="shared" si="14"/>
        <v>0.23700000000000004</v>
      </c>
      <c r="H19">
        <f t="shared" si="7"/>
        <v>0.32699999999999996</v>
      </c>
      <c r="I19">
        <f t="shared" si="7"/>
        <v>0.71699999999999997</v>
      </c>
      <c r="J19">
        <f t="shared" si="7"/>
        <v>0.60000000000000009</v>
      </c>
      <c r="K19">
        <f t="shared" si="8"/>
        <v>1.431</v>
      </c>
      <c r="L19">
        <f t="shared" si="9"/>
        <v>1.431</v>
      </c>
      <c r="M19">
        <f t="shared" si="10"/>
        <v>2.8620000000000001</v>
      </c>
      <c r="N19">
        <f t="shared" si="11"/>
        <v>286.2</v>
      </c>
      <c r="O19" s="2">
        <v>2.5008613000000002E-2</v>
      </c>
      <c r="P19">
        <f t="shared" si="12"/>
        <v>11444.057293381282</v>
      </c>
      <c r="Q19" s="2">
        <f t="shared" si="13"/>
        <v>11.444057293381281</v>
      </c>
    </row>
    <row r="20" spans="1:19" ht="15.75" x14ac:dyDescent="0.25">
      <c r="A20">
        <v>19</v>
      </c>
      <c r="B20">
        <v>0.222</v>
      </c>
      <c r="C20">
        <v>0.308</v>
      </c>
      <c r="D20">
        <v>0.38700000000000001</v>
      </c>
      <c r="E20">
        <v>0.44900000000000001</v>
      </c>
      <c r="F20">
        <v>0.504</v>
      </c>
      <c r="G20">
        <f t="shared" si="14"/>
        <v>8.5999999999999993E-2</v>
      </c>
      <c r="H20">
        <f t="shared" si="14"/>
        <v>7.9000000000000015E-2</v>
      </c>
      <c r="I20">
        <f t="shared" si="14"/>
        <v>6.2E-2</v>
      </c>
      <c r="J20">
        <f t="shared" si="14"/>
        <v>5.4999999999999993E-2</v>
      </c>
      <c r="K20">
        <f t="shared" si="8"/>
        <v>0.24075000000000002</v>
      </c>
      <c r="L20">
        <f t="shared" si="9"/>
        <v>0.24075000000000002</v>
      </c>
      <c r="M20">
        <f t="shared" si="10"/>
        <v>0.48150000000000004</v>
      </c>
      <c r="N20">
        <f t="shared" si="11"/>
        <v>48.150000000000006</v>
      </c>
      <c r="O20" s="2">
        <v>2.5008613000000002E-2</v>
      </c>
      <c r="P20">
        <f t="shared" si="12"/>
        <v>1925.3366830059708</v>
      </c>
      <c r="Q20" s="2">
        <f t="shared" si="13"/>
        <v>1.9253366830059708</v>
      </c>
      <c r="S20" s="3" t="s">
        <v>17</v>
      </c>
    </row>
    <row r="21" spans="1:19" ht="15.75" x14ac:dyDescent="0.25">
      <c r="A21">
        <v>20</v>
      </c>
      <c r="B21">
        <v>0.432</v>
      </c>
      <c r="C21">
        <v>0.59799999999999998</v>
      </c>
      <c r="D21">
        <v>0.876</v>
      </c>
      <c r="E21">
        <v>1.006</v>
      </c>
      <c r="F21">
        <v>1.141</v>
      </c>
      <c r="G21">
        <f t="shared" si="14"/>
        <v>0.16599999999999998</v>
      </c>
      <c r="H21">
        <f t="shared" si="14"/>
        <v>0.27800000000000002</v>
      </c>
      <c r="I21">
        <f t="shared" si="14"/>
        <v>0.13</v>
      </c>
      <c r="J21">
        <f t="shared" si="14"/>
        <v>0.13500000000000001</v>
      </c>
      <c r="K21">
        <f t="shared" si="8"/>
        <v>0.60775000000000001</v>
      </c>
      <c r="L21">
        <f t="shared" si="9"/>
        <v>0.60775000000000001</v>
      </c>
      <c r="M21">
        <f t="shared" si="10"/>
        <v>1.2155</v>
      </c>
      <c r="N21">
        <f t="shared" si="11"/>
        <v>121.55</v>
      </c>
      <c r="O21" s="2">
        <v>2.8868872000000004E-2</v>
      </c>
      <c r="P21">
        <f t="shared" si="12"/>
        <v>4210.4173658049394</v>
      </c>
      <c r="Q21" s="2">
        <f>P21/1000</f>
        <v>4.2104173658049397</v>
      </c>
      <c r="S21" s="3"/>
    </row>
    <row r="22" spans="1:19" ht="15.75" x14ac:dyDescent="0.25">
      <c r="A22">
        <v>21</v>
      </c>
      <c r="B22">
        <v>0.95099999999999996</v>
      </c>
      <c r="C22">
        <v>1.1359999999999999</v>
      </c>
      <c r="D22">
        <v>1.494</v>
      </c>
      <c r="E22">
        <v>1.798</v>
      </c>
      <c r="F22">
        <v>1.8759999999999999</v>
      </c>
      <c r="G22">
        <f t="shared" si="14"/>
        <v>0.18499999999999994</v>
      </c>
      <c r="H22">
        <f t="shared" si="14"/>
        <v>0.3580000000000001</v>
      </c>
      <c r="I22">
        <f t="shared" si="14"/>
        <v>0.30400000000000005</v>
      </c>
      <c r="J22">
        <f t="shared" si="14"/>
        <v>7.7999999999999847E-2</v>
      </c>
      <c r="K22">
        <f t="shared" si="8"/>
        <v>0.86650000000000005</v>
      </c>
      <c r="L22">
        <f t="shared" si="9"/>
        <v>0.86650000000000005</v>
      </c>
      <c r="M22">
        <f t="shared" si="10"/>
        <v>1.7330000000000001</v>
      </c>
      <c r="N22">
        <f t="shared" si="11"/>
        <v>173.3</v>
      </c>
      <c r="O22" s="2">
        <v>3.8321557499999999E-2</v>
      </c>
      <c r="P22">
        <f t="shared" si="12"/>
        <v>4522.2587834536744</v>
      </c>
      <c r="Q22" s="2">
        <f t="shared" si="13"/>
        <v>4.5222587834536743</v>
      </c>
      <c r="S22" s="3"/>
    </row>
    <row r="23" spans="1:19" ht="15.75" x14ac:dyDescent="0.25">
      <c r="A23">
        <v>22</v>
      </c>
      <c r="B23">
        <v>0.49099999999999999</v>
      </c>
      <c r="C23">
        <v>0.90800000000000003</v>
      </c>
      <c r="D23">
        <v>1.274</v>
      </c>
      <c r="E23">
        <v>1.5860000000000001</v>
      </c>
      <c r="F23">
        <v>1.853</v>
      </c>
      <c r="G23">
        <f t="shared" si="14"/>
        <v>0.41700000000000004</v>
      </c>
      <c r="H23">
        <f t="shared" si="14"/>
        <v>0.36599999999999999</v>
      </c>
      <c r="I23">
        <f t="shared" si="14"/>
        <v>0.31200000000000006</v>
      </c>
      <c r="J23">
        <f t="shared" si="14"/>
        <v>0.2669999999999999</v>
      </c>
      <c r="K23">
        <f t="shared" si="8"/>
        <v>1.1617500000000001</v>
      </c>
      <c r="L23">
        <f t="shared" si="9"/>
        <v>1.1617500000000001</v>
      </c>
      <c r="M23">
        <f t="shared" si="10"/>
        <v>2.3235000000000001</v>
      </c>
      <c r="N23">
        <f t="shared" si="11"/>
        <v>232.35</v>
      </c>
      <c r="O23" s="2">
        <v>3.8321557499999999E-2</v>
      </c>
      <c r="P23">
        <f t="shared" si="12"/>
        <v>6063.1669263442645</v>
      </c>
      <c r="Q23" s="2">
        <f t="shared" si="13"/>
        <v>6.0631669263442642</v>
      </c>
      <c r="S23" s="3" t="s">
        <v>12</v>
      </c>
    </row>
    <row r="24" spans="1:19" ht="15.75" x14ac:dyDescent="0.25">
      <c r="A24">
        <v>23</v>
      </c>
      <c r="B24">
        <v>0.46500000000000002</v>
      </c>
      <c r="C24">
        <v>0.86199999999999999</v>
      </c>
      <c r="D24">
        <v>1.123</v>
      </c>
      <c r="E24">
        <v>1.5620000000000001</v>
      </c>
      <c r="F24">
        <v>2.1030000000000002</v>
      </c>
      <c r="G24">
        <f t="shared" si="14"/>
        <v>0.39699999999999996</v>
      </c>
      <c r="H24">
        <f t="shared" si="14"/>
        <v>0.26100000000000001</v>
      </c>
      <c r="I24">
        <f t="shared" si="14"/>
        <v>0.43900000000000006</v>
      </c>
      <c r="J24">
        <f t="shared" si="14"/>
        <v>0.54100000000000015</v>
      </c>
      <c r="K24">
        <f t="shared" si="8"/>
        <v>1.2322500000000001</v>
      </c>
      <c r="L24">
        <f t="shared" si="9"/>
        <v>1.2322500000000001</v>
      </c>
      <c r="M24">
        <f t="shared" si="10"/>
        <v>2.4645000000000001</v>
      </c>
      <c r="N24">
        <f t="shared" si="11"/>
        <v>246.45000000000002</v>
      </c>
      <c r="O24" s="2">
        <v>3.3966393500000004E-2</v>
      </c>
      <c r="P24">
        <f t="shared" si="12"/>
        <v>7255.7011388330056</v>
      </c>
      <c r="Q24" s="2">
        <f t="shared" si="13"/>
        <v>7.2557011388330057</v>
      </c>
      <c r="S24" s="3"/>
    </row>
    <row r="25" spans="1:19" ht="15.75" x14ac:dyDescent="0.25">
      <c r="A25">
        <v>24</v>
      </c>
      <c r="B25">
        <v>0.502</v>
      </c>
      <c r="C25">
        <v>0.88300000000000001</v>
      </c>
      <c r="D25">
        <v>1.254</v>
      </c>
      <c r="E25">
        <v>1.542</v>
      </c>
      <c r="F25">
        <v>1.8839999999999999</v>
      </c>
      <c r="G25">
        <f t="shared" si="14"/>
        <v>0.38100000000000001</v>
      </c>
      <c r="H25">
        <f t="shared" si="14"/>
        <v>0.371</v>
      </c>
      <c r="I25">
        <f t="shared" si="14"/>
        <v>0.28800000000000003</v>
      </c>
      <c r="J25">
        <f t="shared" si="14"/>
        <v>0.34199999999999986</v>
      </c>
      <c r="K25">
        <f t="shared" si="8"/>
        <v>1.1254999999999999</v>
      </c>
      <c r="L25">
        <f t="shared" si="9"/>
        <v>1.1254999999999999</v>
      </c>
      <c r="M25">
        <f t="shared" si="10"/>
        <v>2.2509999999999999</v>
      </c>
      <c r="N25">
        <f t="shared" si="11"/>
        <v>225.1</v>
      </c>
      <c r="O25" s="2">
        <v>3.8321557499999999E-2</v>
      </c>
      <c r="P25">
        <f t="shared" si="12"/>
        <v>5873.9783736608306</v>
      </c>
      <c r="Q25" s="2">
        <f t="shared" si="13"/>
        <v>5.8739783736608304</v>
      </c>
      <c r="S25" s="3"/>
    </row>
    <row r="26" spans="1:19" ht="15.75" x14ac:dyDescent="0.25">
      <c r="A26">
        <v>25</v>
      </c>
      <c r="B26">
        <v>0.75</v>
      </c>
      <c r="C26">
        <v>0.76500000000000001</v>
      </c>
      <c r="D26">
        <v>0.876</v>
      </c>
      <c r="E26">
        <v>0.996</v>
      </c>
      <c r="F26">
        <v>1.145</v>
      </c>
      <c r="G26">
        <f t="shared" si="14"/>
        <v>1.5000000000000013E-2</v>
      </c>
      <c r="H26">
        <f t="shared" si="14"/>
        <v>0.11099999999999999</v>
      </c>
      <c r="I26">
        <f t="shared" si="14"/>
        <v>0.12</v>
      </c>
      <c r="J26">
        <f t="shared" si="14"/>
        <v>0.14900000000000002</v>
      </c>
      <c r="K26">
        <f t="shared" si="8"/>
        <v>0.28325</v>
      </c>
      <c r="L26">
        <f t="shared" si="9"/>
        <v>0.28325</v>
      </c>
      <c r="M26">
        <f t="shared" si="10"/>
        <v>0.5665</v>
      </c>
      <c r="N26">
        <f t="shared" si="11"/>
        <v>56.65</v>
      </c>
      <c r="O26" s="2">
        <v>2.5008613000000002E-2</v>
      </c>
      <c r="P26">
        <f t="shared" si="12"/>
        <v>2265.2195865480421</v>
      </c>
      <c r="Q26" s="2">
        <f t="shared" si="13"/>
        <v>2.2652195865480422</v>
      </c>
      <c r="S26" s="3" t="s">
        <v>13</v>
      </c>
    </row>
    <row r="27" spans="1:19" x14ac:dyDescent="0.25">
      <c r="A27">
        <v>26</v>
      </c>
      <c r="B27">
        <v>0.45300000000000001</v>
      </c>
      <c r="C27">
        <v>0.57799999999999996</v>
      </c>
      <c r="D27">
        <v>0.67800000000000005</v>
      </c>
      <c r="E27">
        <v>0.89500000000000002</v>
      </c>
      <c r="F27">
        <v>0.93500000000000005</v>
      </c>
      <c r="G27">
        <f t="shared" si="14"/>
        <v>0.12499999999999994</v>
      </c>
      <c r="H27">
        <f t="shared" si="14"/>
        <v>0.10000000000000009</v>
      </c>
      <c r="I27">
        <f t="shared" si="14"/>
        <v>0.21699999999999997</v>
      </c>
      <c r="J27">
        <f t="shared" si="14"/>
        <v>4.0000000000000036E-2</v>
      </c>
      <c r="K27">
        <f t="shared" si="8"/>
        <v>0.45200000000000001</v>
      </c>
      <c r="L27">
        <f t="shared" si="9"/>
        <v>0.45200000000000001</v>
      </c>
      <c r="M27">
        <f t="shared" si="10"/>
        <v>0.90400000000000003</v>
      </c>
      <c r="N27">
        <f t="shared" si="11"/>
        <v>90.4</v>
      </c>
      <c r="O27" s="2">
        <v>1.9366695999999996E-2</v>
      </c>
      <c r="P27">
        <f t="shared" si="12"/>
        <v>4667.8070435969057</v>
      </c>
      <c r="Q27" s="2">
        <f t="shared" si="13"/>
        <v>4.6678070435969055</v>
      </c>
    </row>
    <row r="28" spans="1:19" ht="15.75" x14ac:dyDescent="0.25">
      <c r="A28">
        <v>27</v>
      </c>
      <c r="B28">
        <v>0.45200000000000001</v>
      </c>
      <c r="C28">
        <v>0.68600000000000005</v>
      </c>
      <c r="D28">
        <v>0.89600000000000002</v>
      </c>
      <c r="E28">
        <v>0.95699999999999996</v>
      </c>
      <c r="F28">
        <v>1.5860000000000001</v>
      </c>
      <c r="G28">
        <f t="shared" si="14"/>
        <v>0.23400000000000004</v>
      </c>
      <c r="H28">
        <f t="shared" si="14"/>
        <v>0.20999999999999996</v>
      </c>
      <c r="I28">
        <f t="shared" si="14"/>
        <v>6.0999999999999943E-2</v>
      </c>
      <c r="J28">
        <f t="shared" si="14"/>
        <v>0.62900000000000011</v>
      </c>
      <c r="K28">
        <f t="shared" si="8"/>
        <v>0.66224999999999989</v>
      </c>
      <c r="L28">
        <f t="shared" si="9"/>
        <v>0.66224999999999989</v>
      </c>
      <c r="M28">
        <f t="shared" si="10"/>
        <v>1.3244999999999998</v>
      </c>
      <c r="N28">
        <f t="shared" si="11"/>
        <v>132.44999999999999</v>
      </c>
      <c r="O28" s="2">
        <v>2.1445296999999995E-2</v>
      </c>
      <c r="P28">
        <f t="shared" si="12"/>
        <v>6176.1793273368994</v>
      </c>
      <c r="Q28" s="2">
        <f t="shared" si="13"/>
        <v>6.1761793273368992</v>
      </c>
      <c r="S28" s="3"/>
    </row>
    <row r="29" spans="1:19" ht="15.75" x14ac:dyDescent="0.25">
      <c r="A29">
        <v>28</v>
      </c>
      <c r="B29">
        <v>1.4430000000000001</v>
      </c>
      <c r="C29">
        <v>2.2320000000000002</v>
      </c>
      <c r="D29">
        <v>2.9039999999999999</v>
      </c>
      <c r="E29">
        <v>3.2890000000000001</v>
      </c>
      <c r="F29">
        <v>3.4630000000000001</v>
      </c>
      <c r="G29">
        <f t="shared" si="14"/>
        <v>0.78900000000000015</v>
      </c>
      <c r="H29">
        <f t="shared" si="14"/>
        <v>0.67199999999999971</v>
      </c>
      <c r="I29">
        <f t="shared" si="14"/>
        <v>0.38500000000000023</v>
      </c>
      <c r="J29">
        <f t="shared" si="14"/>
        <v>0.17399999999999993</v>
      </c>
      <c r="K29">
        <f t="shared" si="8"/>
        <v>1.8895</v>
      </c>
      <c r="L29">
        <f t="shared" si="9"/>
        <v>1.8895</v>
      </c>
      <c r="M29">
        <f t="shared" si="10"/>
        <v>3.7789999999999999</v>
      </c>
      <c r="N29">
        <f t="shared" si="11"/>
        <v>377.9</v>
      </c>
      <c r="O29" s="2">
        <v>2.3474407499999999E-2</v>
      </c>
      <c r="P29">
        <f t="shared" si="12"/>
        <v>16098.382887832206</v>
      </c>
      <c r="Q29" s="2">
        <f t="shared" si="13"/>
        <v>16.098382887832205</v>
      </c>
      <c r="S29" s="3" t="s">
        <v>14</v>
      </c>
    </row>
    <row r="30" spans="1:19" ht="15.75" x14ac:dyDescent="0.25">
      <c r="A30">
        <v>29</v>
      </c>
      <c r="B30">
        <v>0.85399999999999998</v>
      </c>
      <c r="C30">
        <v>1.321</v>
      </c>
      <c r="D30">
        <v>1.6419999999999999</v>
      </c>
      <c r="E30">
        <v>1.8320000000000001</v>
      </c>
      <c r="F30">
        <v>2.2480000000000002</v>
      </c>
      <c r="G30">
        <f t="shared" ref="G30:J37" si="15">C30-B30</f>
        <v>0.46699999999999997</v>
      </c>
      <c r="H30">
        <f t="shared" si="15"/>
        <v>0.32099999999999995</v>
      </c>
      <c r="I30">
        <f t="shared" si="15"/>
        <v>0.19000000000000017</v>
      </c>
      <c r="J30">
        <f t="shared" si="15"/>
        <v>0.41600000000000015</v>
      </c>
      <c r="K30">
        <f t="shared" si="8"/>
        <v>1.0820000000000001</v>
      </c>
      <c r="L30">
        <f t="shared" si="9"/>
        <v>1.0820000000000001</v>
      </c>
      <c r="M30">
        <f t="shared" si="10"/>
        <v>2.1640000000000001</v>
      </c>
      <c r="N30">
        <f t="shared" si="11"/>
        <v>216.4</v>
      </c>
      <c r="O30" s="2">
        <v>2.1197844499999997E-2</v>
      </c>
      <c r="P30">
        <f t="shared" si="12"/>
        <v>10208.585122888322</v>
      </c>
      <c r="Q30" s="2">
        <f t="shared" si="13"/>
        <v>10.208585122888323</v>
      </c>
      <c r="S30" s="3"/>
    </row>
    <row r="31" spans="1:19" ht="15.75" x14ac:dyDescent="0.25">
      <c r="A31">
        <v>30</v>
      </c>
      <c r="B31">
        <v>0.92400000000000004</v>
      </c>
      <c r="C31">
        <v>1.621</v>
      </c>
      <c r="D31">
        <v>2.032</v>
      </c>
      <c r="E31">
        <v>2.5529999999999999</v>
      </c>
      <c r="F31">
        <v>2.5779999999999998</v>
      </c>
      <c r="G31">
        <f t="shared" si="15"/>
        <v>0.69699999999999995</v>
      </c>
      <c r="H31">
        <f t="shared" si="15"/>
        <v>0.41100000000000003</v>
      </c>
      <c r="I31">
        <f t="shared" si="15"/>
        <v>0.52099999999999991</v>
      </c>
      <c r="J31">
        <f t="shared" si="15"/>
        <v>2.4999999999999911E-2</v>
      </c>
      <c r="K31">
        <f t="shared" si="8"/>
        <v>1.6352500000000001</v>
      </c>
      <c r="L31">
        <f t="shared" si="9"/>
        <v>1.6352500000000001</v>
      </c>
      <c r="M31">
        <f t="shared" si="10"/>
        <v>3.2705000000000002</v>
      </c>
      <c r="N31">
        <f t="shared" si="11"/>
        <v>327.05</v>
      </c>
      <c r="O31" s="2">
        <v>1.93172055E-2</v>
      </c>
      <c r="P31">
        <f t="shared" si="12"/>
        <v>16930.502706512078</v>
      </c>
      <c r="Q31" s="2">
        <f t="shared" si="13"/>
        <v>16.930502706512076</v>
      </c>
      <c r="S31" s="3"/>
    </row>
    <row r="32" spans="1:19" ht="15.75" x14ac:dyDescent="0.25">
      <c r="A32">
        <v>31</v>
      </c>
      <c r="B32">
        <v>0.34899999999999998</v>
      </c>
      <c r="C32">
        <v>0.71199999999999997</v>
      </c>
      <c r="D32">
        <v>0.95499999999999996</v>
      </c>
      <c r="E32">
        <v>1.286</v>
      </c>
      <c r="F32">
        <v>1.605</v>
      </c>
      <c r="G32">
        <f t="shared" si="15"/>
        <v>0.36299999999999999</v>
      </c>
      <c r="H32">
        <f t="shared" si="15"/>
        <v>0.24299999999999999</v>
      </c>
      <c r="I32">
        <f t="shared" si="15"/>
        <v>0.33100000000000007</v>
      </c>
      <c r="J32">
        <f t="shared" si="15"/>
        <v>0.31899999999999995</v>
      </c>
      <c r="K32">
        <f t="shared" si="8"/>
        <v>1.01675</v>
      </c>
      <c r="L32">
        <f t="shared" si="9"/>
        <v>1.01675</v>
      </c>
      <c r="M32">
        <f t="shared" si="10"/>
        <v>2.0335000000000001</v>
      </c>
      <c r="N32">
        <f t="shared" si="11"/>
        <v>203.35</v>
      </c>
      <c r="O32" s="2">
        <v>2.7384157000000003E-2</v>
      </c>
      <c r="P32">
        <f t="shared" si="12"/>
        <v>7425.8265463494081</v>
      </c>
      <c r="Q32" s="2">
        <f t="shared" si="13"/>
        <v>7.4258265463494082</v>
      </c>
      <c r="S32" s="3" t="s">
        <v>15</v>
      </c>
    </row>
    <row r="33" spans="1:19" ht="15.75" x14ac:dyDescent="0.25">
      <c r="A33">
        <v>32</v>
      </c>
      <c r="B33">
        <v>0.81299999999999994</v>
      </c>
      <c r="C33">
        <v>1.4319999999999999</v>
      </c>
      <c r="D33">
        <v>1.833</v>
      </c>
      <c r="E33">
        <v>2.3140000000000001</v>
      </c>
      <c r="F33">
        <v>2.7850000000000001</v>
      </c>
      <c r="G33">
        <f t="shared" si="15"/>
        <v>0.61899999999999999</v>
      </c>
      <c r="H33">
        <f t="shared" si="15"/>
        <v>0.40100000000000002</v>
      </c>
      <c r="I33">
        <f t="shared" si="15"/>
        <v>0.48100000000000009</v>
      </c>
      <c r="J33">
        <f t="shared" si="15"/>
        <v>0.47100000000000009</v>
      </c>
      <c r="K33">
        <f t="shared" si="8"/>
        <v>1.6187500000000001</v>
      </c>
      <c r="L33">
        <f t="shared" si="9"/>
        <v>1.6187500000000001</v>
      </c>
      <c r="M33">
        <f t="shared" si="10"/>
        <v>3.2375000000000003</v>
      </c>
      <c r="N33">
        <f t="shared" si="11"/>
        <v>323.75</v>
      </c>
      <c r="O33" s="2">
        <v>2.9066834E-2</v>
      </c>
      <c r="P33">
        <f t="shared" si="12"/>
        <v>11138.123952543301</v>
      </c>
      <c r="Q33" s="2">
        <f t="shared" si="13"/>
        <v>11.138123952543301</v>
      </c>
      <c r="S33" s="3"/>
    </row>
    <row r="34" spans="1:19" x14ac:dyDescent="0.25">
      <c r="A34">
        <v>33</v>
      </c>
      <c r="B34">
        <v>0.625</v>
      </c>
      <c r="C34">
        <v>1.014</v>
      </c>
      <c r="D34">
        <v>1.3560000000000001</v>
      </c>
      <c r="E34">
        <v>1.6839999999999999</v>
      </c>
      <c r="F34">
        <v>1.9750000000000001</v>
      </c>
      <c r="G34">
        <f t="shared" si="15"/>
        <v>0.38900000000000001</v>
      </c>
      <c r="H34">
        <f t="shared" si="15"/>
        <v>0.34200000000000008</v>
      </c>
      <c r="I34">
        <f t="shared" si="15"/>
        <v>0.32799999999999985</v>
      </c>
      <c r="J34">
        <f t="shared" si="15"/>
        <v>0.29100000000000015</v>
      </c>
      <c r="K34">
        <f t="shared" si="8"/>
        <v>1.13175</v>
      </c>
      <c r="L34">
        <f t="shared" si="9"/>
        <v>1.13175</v>
      </c>
      <c r="M34">
        <f t="shared" si="10"/>
        <v>2.2635000000000001</v>
      </c>
      <c r="N34">
        <f t="shared" si="11"/>
        <v>226.35</v>
      </c>
      <c r="O34" s="2">
        <v>4.3369588500000007E-2</v>
      </c>
      <c r="P34">
        <f t="shared" si="12"/>
        <v>5219.0949425309846</v>
      </c>
      <c r="Q34" s="2">
        <f t="shared" si="13"/>
        <v>5.2190949425309849</v>
      </c>
    </row>
    <row r="35" spans="1:19" x14ac:dyDescent="0.25">
      <c r="A35">
        <v>34</v>
      </c>
      <c r="B35">
        <v>1.6870000000000001</v>
      </c>
      <c r="C35">
        <v>1.913</v>
      </c>
      <c r="D35">
        <v>2.2170000000000001</v>
      </c>
      <c r="E35">
        <v>2.5819999999999999</v>
      </c>
      <c r="F35">
        <v>2.907</v>
      </c>
      <c r="G35">
        <f t="shared" si="15"/>
        <v>0.22599999999999998</v>
      </c>
      <c r="H35">
        <f t="shared" si="15"/>
        <v>0.30400000000000005</v>
      </c>
      <c r="I35">
        <f t="shared" si="15"/>
        <v>0.36499999999999977</v>
      </c>
      <c r="J35">
        <f t="shared" si="15"/>
        <v>0.32500000000000018</v>
      </c>
      <c r="K35">
        <f t="shared" si="8"/>
        <v>0.97624999999999984</v>
      </c>
      <c r="L35">
        <f t="shared" si="9"/>
        <v>0.97624999999999984</v>
      </c>
      <c r="M35">
        <f t="shared" si="10"/>
        <v>1.9524999999999997</v>
      </c>
      <c r="N35">
        <f t="shared" si="11"/>
        <v>195.24999999999997</v>
      </c>
      <c r="O35" s="2">
        <v>2.7384157000000003E-2</v>
      </c>
      <c r="P35">
        <f t="shared" si="12"/>
        <v>7130.0350783118847</v>
      </c>
      <c r="Q35" s="2">
        <f t="shared" si="13"/>
        <v>7.1300350783118844</v>
      </c>
      <c r="S35" s="4" t="s">
        <v>16</v>
      </c>
    </row>
    <row r="36" spans="1:19" x14ac:dyDescent="0.25">
      <c r="A36">
        <v>35</v>
      </c>
      <c r="B36">
        <v>0.96899999999999997</v>
      </c>
      <c r="C36">
        <v>1.9119999999999999</v>
      </c>
      <c r="D36">
        <v>2.6150000000000002</v>
      </c>
      <c r="E36">
        <v>3.0990000000000002</v>
      </c>
      <c r="F36">
        <v>3.4180000000000001</v>
      </c>
      <c r="G36">
        <f t="shared" si="15"/>
        <v>0.94299999999999995</v>
      </c>
      <c r="H36">
        <f t="shared" si="15"/>
        <v>0.70300000000000029</v>
      </c>
      <c r="I36">
        <f t="shared" si="15"/>
        <v>0.48399999999999999</v>
      </c>
      <c r="J36">
        <f t="shared" si="15"/>
        <v>0.31899999999999995</v>
      </c>
      <c r="K36">
        <f t="shared" si="8"/>
        <v>2.2097500000000005</v>
      </c>
      <c r="L36">
        <f t="shared" si="9"/>
        <v>2.2097500000000005</v>
      </c>
      <c r="M36">
        <f t="shared" si="10"/>
        <v>4.4195000000000011</v>
      </c>
      <c r="N36">
        <f t="shared" si="11"/>
        <v>441.9500000000001</v>
      </c>
      <c r="O36" s="2">
        <v>2.5008613000000002E-2</v>
      </c>
      <c r="P36">
        <f t="shared" si="12"/>
        <v>17671.911672990424</v>
      </c>
      <c r="Q36" s="2">
        <f t="shared" si="13"/>
        <v>17.671911672990422</v>
      </c>
    </row>
    <row r="37" spans="1:19" x14ac:dyDescent="0.25">
      <c r="A37">
        <v>36</v>
      </c>
      <c r="B37">
        <v>0.60399999999999998</v>
      </c>
      <c r="C37">
        <v>0.999</v>
      </c>
      <c r="D37">
        <v>1.395</v>
      </c>
      <c r="E37">
        <v>1.754</v>
      </c>
      <c r="F37">
        <v>2.1669999999999998</v>
      </c>
      <c r="G37">
        <f t="shared" si="15"/>
        <v>0.39500000000000002</v>
      </c>
      <c r="H37">
        <f t="shared" si="15"/>
        <v>0.39600000000000002</v>
      </c>
      <c r="I37">
        <f t="shared" si="15"/>
        <v>0.35899999999999999</v>
      </c>
      <c r="J37">
        <f t="shared" si="15"/>
        <v>0.41299999999999981</v>
      </c>
      <c r="K37">
        <f t="shared" si="8"/>
        <v>1.25325</v>
      </c>
      <c r="L37">
        <f t="shared" si="9"/>
        <v>1.25325</v>
      </c>
      <c r="M37">
        <f t="shared" si="10"/>
        <v>2.5065</v>
      </c>
      <c r="N37">
        <f t="shared" si="11"/>
        <v>250.64999999999998</v>
      </c>
      <c r="O37" s="2">
        <v>1.9366695999999996E-2</v>
      </c>
      <c r="P37">
        <f t="shared" si="12"/>
        <v>12942.32118891111</v>
      </c>
      <c r="Q37" s="2">
        <f t="shared" si="13"/>
        <v>12.94232118891111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BC6AB-F520-4C3A-A94C-846B60306EA0}">
  <dimension ref="A1:S37"/>
  <sheetViews>
    <sheetView topLeftCell="A10" workbookViewId="0">
      <selection activeCell="Q24" sqref="Q24"/>
    </sheetView>
  </sheetViews>
  <sheetFormatPr defaultRowHeight="15" x14ac:dyDescent="0.25"/>
  <sheetData>
    <row r="1" spans="1:19" x14ac:dyDescent="0.25">
      <c r="B1" s="1">
        <v>0</v>
      </c>
      <c r="C1" s="1">
        <v>30</v>
      </c>
      <c r="D1" s="1">
        <v>60</v>
      </c>
      <c r="E1" s="1">
        <v>90</v>
      </c>
      <c r="F1" s="1">
        <v>120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2" t="s">
        <v>8</v>
      </c>
      <c r="P1" s="1" t="s">
        <v>9</v>
      </c>
      <c r="Q1" s="1" t="s">
        <v>10</v>
      </c>
      <c r="R1" s="1"/>
    </row>
    <row r="2" spans="1:19" ht="15.75" x14ac:dyDescent="0.25">
      <c r="A2">
        <v>1</v>
      </c>
      <c r="B2">
        <v>0.29599999999999999</v>
      </c>
      <c r="C2">
        <v>0.34499999999999997</v>
      </c>
      <c r="D2">
        <v>0.45600000000000002</v>
      </c>
      <c r="E2">
        <v>0.499</v>
      </c>
      <c r="F2">
        <v>0.52300000000000002</v>
      </c>
      <c r="G2">
        <f t="shared" ref="G2:J10" si="0">C2-B2</f>
        <v>4.8999999999999988E-2</v>
      </c>
      <c r="H2">
        <f t="shared" si="0"/>
        <v>0.11100000000000004</v>
      </c>
      <c r="I2">
        <f t="shared" si="0"/>
        <v>4.2999999999999983E-2</v>
      </c>
      <c r="J2">
        <f t="shared" si="0"/>
        <v>2.4000000000000021E-2</v>
      </c>
      <c r="K2">
        <f t="shared" ref="K2:K10" si="1">G2+H2+I2+J2/4</f>
        <v>0.20900000000000002</v>
      </c>
      <c r="L2">
        <f t="shared" ref="L2:L10" si="2">K2</f>
        <v>0.20900000000000002</v>
      </c>
      <c r="M2">
        <f t="shared" ref="M2:M10" si="3">L2*2</f>
        <v>0.41800000000000004</v>
      </c>
      <c r="N2">
        <f t="shared" ref="N2:N10" si="4">M2/0.01</f>
        <v>41.800000000000004</v>
      </c>
      <c r="O2" s="2">
        <v>2.1197844499999997E-2</v>
      </c>
      <c r="P2">
        <f t="shared" ref="P2:P10" si="5">N2/O2</f>
        <v>1971.8986050680771</v>
      </c>
      <c r="Q2" s="2">
        <f t="shared" ref="Q2:Q10" si="6">P2/1000</f>
        <v>1.9718986050680771</v>
      </c>
      <c r="S2" s="3" t="s">
        <v>11</v>
      </c>
    </row>
    <row r="3" spans="1:19" ht="15.75" x14ac:dyDescent="0.25">
      <c r="A3">
        <v>2</v>
      </c>
      <c r="B3">
        <v>1.643</v>
      </c>
      <c r="C3">
        <v>1.6539999999999999</v>
      </c>
      <c r="D3">
        <v>1.659</v>
      </c>
      <c r="E3">
        <v>1.659</v>
      </c>
      <c r="F3">
        <v>1.663</v>
      </c>
      <c r="G3">
        <f t="shared" si="0"/>
        <v>1.0999999999999899E-2</v>
      </c>
      <c r="H3">
        <f t="shared" si="0"/>
        <v>5.0000000000001155E-3</v>
      </c>
      <c r="I3">
        <f t="shared" si="0"/>
        <v>0</v>
      </c>
      <c r="J3">
        <f t="shared" si="0"/>
        <v>4.0000000000000036E-3</v>
      </c>
      <c r="K3">
        <f t="shared" si="1"/>
        <v>1.7000000000000015E-2</v>
      </c>
      <c r="L3">
        <f t="shared" si="2"/>
        <v>1.7000000000000015E-2</v>
      </c>
      <c r="M3">
        <f t="shared" si="3"/>
        <v>3.400000000000003E-2</v>
      </c>
      <c r="N3">
        <f t="shared" si="4"/>
        <v>3.400000000000003</v>
      </c>
      <c r="O3" s="2">
        <v>2.1445296999999995E-2</v>
      </c>
      <c r="P3">
        <f t="shared" si="5"/>
        <v>158.54291969003756</v>
      </c>
      <c r="Q3" s="2">
        <f t="shared" si="6"/>
        <v>0.15854291969003756</v>
      </c>
      <c r="S3" s="3"/>
    </row>
    <row r="4" spans="1:19" ht="15.75" x14ac:dyDescent="0.25">
      <c r="A4">
        <v>3</v>
      </c>
      <c r="B4">
        <v>0.34499999999999997</v>
      </c>
      <c r="C4">
        <v>0.38700000000000001</v>
      </c>
      <c r="D4">
        <v>0.47799999999999998</v>
      </c>
      <c r="E4">
        <v>0.499</v>
      </c>
      <c r="F4">
        <v>0.56699999999999995</v>
      </c>
      <c r="G4">
        <f t="shared" si="0"/>
        <v>4.2000000000000037E-2</v>
      </c>
      <c r="H4">
        <f t="shared" si="0"/>
        <v>9.099999999999997E-2</v>
      </c>
      <c r="I4">
        <f t="shared" si="0"/>
        <v>2.1000000000000019E-2</v>
      </c>
      <c r="J4">
        <f t="shared" si="0"/>
        <v>6.7999999999999949E-2</v>
      </c>
      <c r="K4">
        <f t="shared" si="1"/>
        <v>0.17100000000000001</v>
      </c>
      <c r="L4">
        <f t="shared" si="2"/>
        <v>0.17100000000000001</v>
      </c>
      <c r="M4">
        <f t="shared" si="3"/>
        <v>0.34200000000000003</v>
      </c>
      <c r="N4">
        <f t="shared" si="4"/>
        <v>34.200000000000003</v>
      </c>
      <c r="O4" s="2">
        <v>3.3966393500000004E-2</v>
      </c>
      <c r="P4">
        <f t="shared" si="5"/>
        <v>1006.8775773913118</v>
      </c>
      <c r="Q4" s="2">
        <f t="shared" si="6"/>
        <v>1.0068775773913117</v>
      </c>
      <c r="S4" s="3"/>
    </row>
    <row r="5" spans="1:19" ht="15.75" x14ac:dyDescent="0.25">
      <c r="A5">
        <v>4</v>
      </c>
      <c r="B5">
        <v>1.194</v>
      </c>
      <c r="C5">
        <v>1.268</v>
      </c>
      <c r="D5">
        <v>1.3440000000000001</v>
      </c>
      <c r="E5">
        <v>1.355</v>
      </c>
      <c r="F5">
        <v>1.4618</v>
      </c>
      <c r="G5">
        <f t="shared" si="0"/>
        <v>7.4000000000000066E-2</v>
      </c>
      <c r="H5">
        <f t="shared" si="0"/>
        <v>7.6000000000000068E-2</v>
      </c>
      <c r="I5">
        <f t="shared" si="0"/>
        <v>1.0999999999999899E-2</v>
      </c>
      <c r="J5">
        <f t="shared" si="0"/>
        <v>0.10680000000000001</v>
      </c>
      <c r="K5">
        <f t="shared" si="1"/>
        <v>0.18770000000000003</v>
      </c>
      <c r="L5">
        <f t="shared" si="2"/>
        <v>0.18770000000000003</v>
      </c>
      <c r="M5">
        <f t="shared" si="3"/>
        <v>0.37540000000000007</v>
      </c>
      <c r="N5">
        <f t="shared" si="4"/>
        <v>37.540000000000006</v>
      </c>
      <c r="O5" s="2">
        <v>3.8321557499999999E-2</v>
      </c>
      <c r="P5">
        <f t="shared" si="5"/>
        <v>979.60527830843012</v>
      </c>
      <c r="Q5" s="2">
        <f t="shared" si="6"/>
        <v>0.97960527830843014</v>
      </c>
      <c r="S5" s="3" t="s">
        <v>12</v>
      </c>
    </row>
    <row r="6" spans="1:19" ht="15.75" x14ac:dyDescent="0.25">
      <c r="A6">
        <v>5</v>
      </c>
      <c r="B6">
        <v>1.1890000000000001</v>
      </c>
      <c r="C6">
        <v>1.2090000000000001</v>
      </c>
      <c r="D6">
        <v>1.242</v>
      </c>
      <c r="E6">
        <v>1.2669999999999999</v>
      </c>
      <c r="F6">
        <v>1.7090000000000001</v>
      </c>
      <c r="G6">
        <f t="shared" si="0"/>
        <v>2.0000000000000018E-2</v>
      </c>
      <c r="H6">
        <f t="shared" si="0"/>
        <v>3.2999999999999918E-2</v>
      </c>
      <c r="I6">
        <f t="shared" si="0"/>
        <v>2.4999999999999911E-2</v>
      </c>
      <c r="J6">
        <f t="shared" si="0"/>
        <v>0.44200000000000017</v>
      </c>
      <c r="K6">
        <f t="shared" si="1"/>
        <v>0.18849999999999989</v>
      </c>
      <c r="L6">
        <f t="shared" si="2"/>
        <v>0.18849999999999989</v>
      </c>
      <c r="M6">
        <f t="shared" si="3"/>
        <v>0.37699999999999978</v>
      </c>
      <c r="N6">
        <f t="shared" si="4"/>
        <v>37.699999999999974</v>
      </c>
      <c r="O6" s="2">
        <v>2.5008613000000002E-2</v>
      </c>
      <c r="P6">
        <f t="shared" si="5"/>
        <v>1507.4806427689521</v>
      </c>
      <c r="Q6" s="2">
        <f t="shared" si="6"/>
        <v>1.507480642768952</v>
      </c>
      <c r="S6" s="3"/>
    </row>
    <row r="7" spans="1:19" ht="15.75" x14ac:dyDescent="0.25">
      <c r="A7">
        <v>6</v>
      </c>
      <c r="B7">
        <v>1.1419999999999999</v>
      </c>
      <c r="C7">
        <v>1.5669999999999999</v>
      </c>
      <c r="D7">
        <v>1.64</v>
      </c>
      <c r="E7">
        <v>1.984</v>
      </c>
      <c r="F7">
        <v>1.0429999999999999</v>
      </c>
      <c r="G7">
        <f t="shared" si="0"/>
        <v>0.42500000000000004</v>
      </c>
      <c r="H7">
        <f t="shared" si="0"/>
        <v>7.2999999999999954E-2</v>
      </c>
      <c r="I7">
        <f t="shared" si="0"/>
        <v>0.34400000000000008</v>
      </c>
      <c r="J7">
        <f t="shared" si="0"/>
        <v>-0.94100000000000006</v>
      </c>
      <c r="K7">
        <f t="shared" si="1"/>
        <v>0.60675000000000012</v>
      </c>
      <c r="L7">
        <f t="shared" si="2"/>
        <v>0.60675000000000012</v>
      </c>
      <c r="M7">
        <f t="shared" si="3"/>
        <v>1.2135000000000002</v>
      </c>
      <c r="N7">
        <f t="shared" si="4"/>
        <v>121.35000000000002</v>
      </c>
      <c r="O7" s="2">
        <v>3.8321557499999999E-2</v>
      </c>
      <c r="P7">
        <f t="shared" si="5"/>
        <v>3166.624947328929</v>
      </c>
      <c r="Q7" s="2">
        <f t="shared" si="6"/>
        <v>3.1666249473289292</v>
      </c>
      <c r="S7" s="3"/>
    </row>
    <row r="8" spans="1:19" ht="15.75" x14ac:dyDescent="0.25">
      <c r="A8">
        <v>7</v>
      </c>
      <c r="B8">
        <v>0.56699999999999995</v>
      </c>
      <c r="C8">
        <v>0.61699999999999999</v>
      </c>
      <c r="D8">
        <v>0.69699999999999995</v>
      </c>
      <c r="E8">
        <v>0.74299999999999999</v>
      </c>
      <c r="F8">
        <v>0.79500000000000004</v>
      </c>
      <c r="G8">
        <f t="shared" si="0"/>
        <v>5.0000000000000044E-2</v>
      </c>
      <c r="H8">
        <f t="shared" si="0"/>
        <v>7.999999999999996E-2</v>
      </c>
      <c r="I8">
        <f t="shared" si="0"/>
        <v>4.6000000000000041E-2</v>
      </c>
      <c r="J8">
        <f t="shared" si="0"/>
        <v>5.2000000000000046E-2</v>
      </c>
      <c r="K8">
        <f t="shared" si="1"/>
        <v>0.18900000000000006</v>
      </c>
      <c r="L8">
        <f t="shared" si="2"/>
        <v>0.18900000000000006</v>
      </c>
      <c r="M8">
        <f t="shared" si="3"/>
        <v>0.37800000000000011</v>
      </c>
      <c r="N8">
        <f t="shared" si="4"/>
        <v>37.800000000000011</v>
      </c>
      <c r="O8" s="2">
        <v>2.9759701E-2</v>
      </c>
      <c r="P8">
        <f t="shared" si="5"/>
        <v>1270.1740518159108</v>
      </c>
      <c r="Q8" s="2">
        <f t="shared" si="6"/>
        <v>1.2701740518159108</v>
      </c>
      <c r="S8" s="3" t="s">
        <v>13</v>
      </c>
    </row>
    <row r="9" spans="1:19" x14ac:dyDescent="0.25">
      <c r="A9">
        <v>8</v>
      </c>
      <c r="B9">
        <v>0.623</v>
      </c>
      <c r="C9">
        <v>0.82099999999999995</v>
      </c>
      <c r="D9">
        <v>0.86499999999999999</v>
      </c>
      <c r="E9">
        <v>0.91200000000000003</v>
      </c>
      <c r="F9">
        <v>0.98899999999999999</v>
      </c>
      <c r="G9">
        <f t="shared" si="0"/>
        <v>0.19799999999999995</v>
      </c>
      <c r="H9">
        <f t="shared" si="0"/>
        <v>4.4000000000000039E-2</v>
      </c>
      <c r="I9">
        <f t="shared" si="0"/>
        <v>4.7000000000000042E-2</v>
      </c>
      <c r="J9">
        <f t="shared" si="0"/>
        <v>7.6999999999999957E-2</v>
      </c>
      <c r="K9">
        <f t="shared" si="1"/>
        <v>0.30825000000000002</v>
      </c>
      <c r="L9">
        <f t="shared" si="2"/>
        <v>0.30825000000000002</v>
      </c>
      <c r="M9">
        <f t="shared" si="3"/>
        <v>0.61650000000000005</v>
      </c>
      <c r="N9">
        <f t="shared" si="4"/>
        <v>61.650000000000006</v>
      </c>
      <c r="O9" s="2">
        <v>2.5256065499999997E-2</v>
      </c>
      <c r="P9">
        <f t="shared" si="5"/>
        <v>2440.9977872444151</v>
      </c>
      <c r="Q9" s="2">
        <f t="shared" si="6"/>
        <v>2.4409977872444153</v>
      </c>
    </row>
    <row r="10" spans="1:19" ht="15.75" x14ac:dyDescent="0.25">
      <c r="A10">
        <v>9</v>
      </c>
      <c r="B10">
        <v>0.45600000000000002</v>
      </c>
      <c r="C10">
        <v>0.56699999999999995</v>
      </c>
      <c r="D10">
        <v>0.63200000000000001</v>
      </c>
      <c r="E10">
        <v>0.69799999999999995</v>
      </c>
      <c r="F10">
        <v>0.78900000000000003</v>
      </c>
      <c r="G10">
        <f t="shared" si="0"/>
        <v>0.11099999999999993</v>
      </c>
      <c r="H10">
        <f t="shared" si="0"/>
        <v>6.5000000000000058E-2</v>
      </c>
      <c r="I10">
        <f t="shared" si="0"/>
        <v>6.5999999999999948E-2</v>
      </c>
      <c r="J10">
        <f t="shared" si="0"/>
        <v>9.1000000000000081E-2</v>
      </c>
      <c r="K10">
        <f t="shared" si="1"/>
        <v>0.26474999999999993</v>
      </c>
      <c r="L10">
        <f t="shared" si="2"/>
        <v>0.26474999999999993</v>
      </c>
      <c r="M10">
        <f t="shared" si="3"/>
        <v>0.52949999999999986</v>
      </c>
      <c r="N10">
        <f t="shared" si="4"/>
        <v>52.949999999999982</v>
      </c>
      <c r="O10" s="2">
        <v>2.2682559500000001E-2</v>
      </c>
      <c r="P10">
        <f t="shared" si="5"/>
        <v>2334.39264206493</v>
      </c>
      <c r="Q10" s="2">
        <f t="shared" si="6"/>
        <v>2.3343926420649299</v>
      </c>
      <c r="S10" s="3"/>
    </row>
    <row r="11" spans="1:19" ht="15.75" x14ac:dyDescent="0.25">
      <c r="A11">
        <v>10</v>
      </c>
      <c r="B11">
        <v>2.177</v>
      </c>
      <c r="C11">
        <v>2.6720000000000002</v>
      </c>
      <c r="D11">
        <v>3.032</v>
      </c>
      <c r="E11">
        <v>3.1190000000000002</v>
      </c>
      <c r="F11">
        <v>3.294</v>
      </c>
      <c r="G11">
        <v>2.198</v>
      </c>
      <c r="H11">
        <f>D11-C11</f>
        <v>0.35999999999999988</v>
      </c>
      <c r="I11">
        <f>E11-D11</f>
        <v>8.7000000000000188E-2</v>
      </c>
      <c r="J11">
        <f>F11-E11</f>
        <v>0.17499999999999982</v>
      </c>
      <c r="K11">
        <f>G11+H11+I11+J11/4</f>
        <v>2.6887499999999998</v>
      </c>
      <c r="L11">
        <f>K11</f>
        <v>2.6887499999999998</v>
      </c>
      <c r="M11">
        <f>L11*2</f>
        <v>5.3774999999999995</v>
      </c>
      <c r="N11">
        <f>M11/0.01</f>
        <v>537.74999999999989</v>
      </c>
      <c r="O11" s="2">
        <v>2.5553008499999998E-2</v>
      </c>
      <c r="P11">
        <f>N11/O11</f>
        <v>21044.488753643232</v>
      </c>
      <c r="Q11" s="5">
        <f>P11/1000</f>
        <v>21.044488753643233</v>
      </c>
      <c r="S11" s="3" t="s">
        <v>14</v>
      </c>
    </row>
    <row r="12" spans="1:19" ht="15.75" x14ac:dyDescent="0.25">
      <c r="A12">
        <v>11</v>
      </c>
      <c r="B12">
        <v>0.112</v>
      </c>
      <c r="C12">
        <v>1.1839999999999999</v>
      </c>
      <c r="D12">
        <v>1.5780000000000001</v>
      </c>
      <c r="E12">
        <v>1.907</v>
      </c>
      <c r="F12">
        <v>2.177</v>
      </c>
      <c r="G12">
        <v>1.599</v>
      </c>
      <c r="H12">
        <f t="shared" ref="H12:J19" si="7">D12-C12</f>
        <v>0.39400000000000013</v>
      </c>
      <c r="I12">
        <f t="shared" si="7"/>
        <v>0.32899999999999996</v>
      </c>
      <c r="J12">
        <f t="shared" si="7"/>
        <v>0.27</v>
      </c>
      <c r="K12">
        <f t="shared" ref="K12:K37" si="8">G12+H12+I12+J12/4</f>
        <v>2.3895</v>
      </c>
      <c r="L12">
        <f t="shared" ref="L12:L37" si="9">K12</f>
        <v>2.3895</v>
      </c>
      <c r="M12">
        <f t="shared" ref="M12:M37" si="10">L12*2</f>
        <v>4.7789999999999999</v>
      </c>
      <c r="N12">
        <f t="shared" ref="N12:N37" si="11">M12/0.01</f>
        <v>477.9</v>
      </c>
      <c r="O12" s="2">
        <v>3.0848492000000002E-2</v>
      </c>
      <c r="P12">
        <f t="shared" ref="P12:P37" si="12">N12/O12</f>
        <v>15491.843166920444</v>
      </c>
      <c r="Q12" s="2">
        <f t="shared" ref="Q12:Q37" si="13">P12/1000</f>
        <v>15.491843166920443</v>
      </c>
      <c r="S12" s="3"/>
    </row>
    <row r="13" spans="1:19" ht="15.75" x14ac:dyDescent="0.25">
      <c r="A13">
        <v>12</v>
      </c>
      <c r="B13">
        <v>2.0230000000000001</v>
      </c>
      <c r="C13">
        <v>2.0579999999999998</v>
      </c>
      <c r="D13">
        <v>2.0910000000000002</v>
      </c>
      <c r="E13">
        <v>2.0760000000000001</v>
      </c>
      <c r="F13">
        <v>2.0760000000000001</v>
      </c>
      <c r="G13">
        <v>1.9379999999999999</v>
      </c>
      <c r="H13">
        <f t="shared" si="7"/>
        <v>3.3000000000000362E-2</v>
      </c>
      <c r="I13">
        <f t="shared" si="7"/>
        <v>-1.5000000000000124E-2</v>
      </c>
      <c r="J13">
        <f t="shared" si="7"/>
        <v>0</v>
      </c>
      <c r="K13">
        <f t="shared" si="8"/>
        <v>1.9560000000000002</v>
      </c>
      <c r="L13">
        <f t="shared" si="9"/>
        <v>1.9560000000000002</v>
      </c>
      <c r="M13">
        <f t="shared" si="10"/>
        <v>3.9120000000000004</v>
      </c>
      <c r="N13">
        <f t="shared" si="11"/>
        <v>391.20000000000005</v>
      </c>
      <c r="O13" s="2">
        <v>2.9116324499999995E-2</v>
      </c>
      <c r="P13">
        <f t="shared" si="12"/>
        <v>13435.761783737507</v>
      </c>
      <c r="Q13" s="2">
        <f t="shared" si="13"/>
        <v>13.435761783737508</v>
      </c>
      <c r="S13" s="3"/>
    </row>
    <row r="14" spans="1:19" ht="15.75" x14ac:dyDescent="0.25">
      <c r="A14">
        <v>13</v>
      </c>
      <c r="B14">
        <v>1.018</v>
      </c>
      <c r="C14">
        <v>1.4530000000000001</v>
      </c>
      <c r="D14">
        <v>1.6779999999999999</v>
      </c>
      <c r="E14">
        <v>1.954</v>
      </c>
      <c r="F14">
        <v>2.5310000000000001</v>
      </c>
      <c r="G14">
        <f t="shared" ref="G14:J29" si="14">C14-B14</f>
        <v>0.43500000000000005</v>
      </c>
      <c r="H14">
        <f t="shared" si="7"/>
        <v>0.22499999999999987</v>
      </c>
      <c r="I14">
        <f t="shared" si="7"/>
        <v>0.27600000000000002</v>
      </c>
      <c r="J14">
        <f t="shared" si="7"/>
        <v>0.57700000000000018</v>
      </c>
      <c r="K14">
        <f t="shared" si="8"/>
        <v>1.0802499999999999</v>
      </c>
      <c r="L14">
        <f t="shared" si="9"/>
        <v>1.0802499999999999</v>
      </c>
      <c r="M14">
        <f t="shared" si="10"/>
        <v>2.1604999999999999</v>
      </c>
      <c r="N14">
        <f t="shared" si="11"/>
        <v>216.04999999999998</v>
      </c>
      <c r="O14" s="2">
        <v>2.5948932499999997E-2</v>
      </c>
      <c r="P14">
        <f t="shared" si="12"/>
        <v>8325.9687079613013</v>
      </c>
      <c r="Q14" s="2">
        <f t="shared" si="13"/>
        <v>8.3259687079613016</v>
      </c>
      <c r="S14" s="3" t="s">
        <v>15</v>
      </c>
    </row>
    <row r="15" spans="1:19" ht="15.75" x14ac:dyDescent="0.25">
      <c r="A15">
        <v>14</v>
      </c>
      <c r="B15">
        <v>1.744</v>
      </c>
      <c r="C15">
        <v>2.194</v>
      </c>
      <c r="D15">
        <v>2.5609999999999999</v>
      </c>
      <c r="E15">
        <v>3.0419999999999998</v>
      </c>
      <c r="F15">
        <v>3.1890000000000001</v>
      </c>
      <c r="G15">
        <f t="shared" si="14"/>
        <v>0.44999999999999996</v>
      </c>
      <c r="H15">
        <f t="shared" si="7"/>
        <v>0.36699999999999999</v>
      </c>
      <c r="I15">
        <f t="shared" si="7"/>
        <v>0.48099999999999987</v>
      </c>
      <c r="J15">
        <f t="shared" si="7"/>
        <v>0.14700000000000024</v>
      </c>
      <c r="K15">
        <f t="shared" si="8"/>
        <v>1.3347499999999999</v>
      </c>
      <c r="L15">
        <f t="shared" si="9"/>
        <v>1.3347499999999999</v>
      </c>
      <c r="M15">
        <f t="shared" si="10"/>
        <v>2.6694999999999998</v>
      </c>
      <c r="N15">
        <f t="shared" si="11"/>
        <v>266.95</v>
      </c>
      <c r="O15" s="2">
        <v>2.3325935999999995E-2</v>
      </c>
      <c r="P15">
        <f t="shared" si="12"/>
        <v>11444.342469258256</v>
      </c>
      <c r="Q15" s="2">
        <f t="shared" si="13"/>
        <v>11.444342469258256</v>
      </c>
      <c r="S15" s="3"/>
    </row>
    <row r="16" spans="1:19" x14ac:dyDescent="0.25">
      <c r="A16">
        <v>15</v>
      </c>
      <c r="B16">
        <v>0.34499999999999997</v>
      </c>
      <c r="C16">
        <v>0.502</v>
      </c>
      <c r="D16">
        <v>0.64100000000000001</v>
      </c>
      <c r="E16">
        <v>0.76900000000000002</v>
      </c>
      <c r="F16">
        <v>0.89</v>
      </c>
      <c r="G16">
        <f t="shared" si="14"/>
        <v>0.15700000000000003</v>
      </c>
      <c r="H16">
        <f t="shared" si="7"/>
        <v>0.13900000000000001</v>
      </c>
      <c r="I16">
        <f t="shared" si="7"/>
        <v>0.128</v>
      </c>
      <c r="J16">
        <f t="shared" si="7"/>
        <v>0.121</v>
      </c>
      <c r="K16">
        <f t="shared" si="8"/>
        <v>0.45425000000000004</v>
      </c>
      <c r="L16">
        <f t="shared" si="9"/>
        <v>0.45425000000000004</v>
      </c>
      <c r="M16">
        <f t="shared" si="10"/>
        <v>0.90850000000000009</v>
      </c>
      <c r="N16">
        <f t="shared" si="11"/>
        <v>90.850000000000009</v>
      </c>
      <c r="O16" s="2">
        <v>2.5899441999999995E-2</v>
      </c>
      <c r="P16">
        <f t="shared" si="12"/>
        <v>3507.7975811216329</v>
      </c>
      <c r="Q16" s="2">
        <f t="shared" si="13"/>
        <v>3.5077975811216331</v>
      </c>
    </row>
    <row r="17" spans="1:19" x14ac:dyDescent="0.25">
      <c r="A17">
        <v>16</v>
      </c>
      <c r="B17">
        <v>0.38400000000000001</v>
      </c>
      <c r="C17">
        <v>0.60399999999999998</v>
      </c>
      <c r="D17">
        <v>0.80500000000000005</v>
      </c>
      <c r="E17">
        <v>0.98699999999999999</v>
      </c>
      <c r="F17">
        <v>1.1499999999999999</v>
      </c>
      <c r="G17">
        <f>C17-B17</f>
        <v>0.21999999999999997</v>
      </c>
      <c r="H17">
        <f t="shared" si="7"/>
        <v>0.20100000000000007</v>
      </c>
      <c r="I17">
        <f t="shared" si="7"/>
        <v>0.18199999999999994</v>
      </c>
      <c r="J17">
        <f t="shared" si="7"/>
        <v>0.16299999999999992</v>
      </c>
      <c r="K17">
        <f t="shared" si="8"/>
        <v>0.64374999999999993</v>
      </c>
      <c r="L17">
        <f t="shared" si="9"/>
        <v>0.64374999999999993</v>
      </c>
      <c r="M17">
        <f t="shared" si="10"/>
        <v>1.2874999999999999</v>
      </c>
      <c r="N17">
        <f t="shared" si="11"/>
        <v>128.74999999999997</v>
      </c>
      <c r="O17" s="2">
        <v>2.8868872000000004E-2</v>
      </c>
      <c r="P17">
        <f t="shared" si="12"/>
        <v>4459.8209448571442</v>
      </c>
      <c r="Q17" s="2">
        <f t="shared" si="13"/>
        <v>4.4598209448571442</v>
      </c>
      <c r="S17" s="4" t="s">
        <v>16</v>
      </c>
    </row>
    <row r="18" spans="1:19" x14ac:dyDescent="0.25">
      <c r="A18">
        <v>17</v>
      </c>
      <c r="B18">
        <v>0.45100000000000001</v>
      </c>
      <c r="C18">
        <v>0.66800000000000004</v>
      </c>
      <c r="D18">
        <v>0.94899999999999995</v>
      </c>
      <c r="E18">
        <v>1.1910000000000001</v>
      </c>
      <c r="F18">
        <v>1.4319999999999999</v>
      </c>
      <c r="G18">
        <f t="shared" si="14"/>
        <v>0.21700000000000003</v>
      </c>
      <c r="H18">
        <f t="shared" si="7"/>
        <v>0.28099999999999992</v>
      </c>
      <c r="I18">
        <f t="shared" si="7"/>
        <v>0.2420000000000001</v>
      </c>
      <c r="J18">
        <f t="shared" si="7"/>
        <v>0.24099999999999988</v>
      </c>
      <c r="K18">
        <f t="shared" si="8"/>
        <v>0.80024999999999991</v>
      </c>
      <c r="L18">
        <f t="shared" si="9"/>
        <v>0.80024999999999991</v>
      </c>
      <c r="M18">
        <f t="shared" si="10"/>
        <v>1.6004999999999998</v>
      </c>
      <c r="N18">
        <f t="shared" si="11"/>
        <v>160.04999999999998</v>
      </c>
      <c r="O18" s="2">
        <v>3.8321557499999999E-2</v>
      </c>
      <c r="P18">
        <f t="shared" si="12"/>
        <v>4176.5003940667075</v>
      </c>
      <c r="Q18" s="2">
        <f t="shared" si="13"/>
        <v>4.1765003940667071</v>
      </c>
    </row>
    <row r="19" spans="1:19" x14ac:dyDescent="0.25">
      <c r="A19">
        <v>18</v>
      </c>
      <c r="B19">
        <v>1.121</v>
      </c>
      <c r="C19">
        <v>1.536</v>
      </c>
      <c r="D19">
        <v>1.9330000000000001</v>
      </c>
      <c r="E19">
        <v>2.2639999999999998</v>
      </c>
      <c r="F19">
        <v>2.5649999999999999</v>
      </c>
      <c r="G19">
        <f t="shared" si="14"/>
        <v>0.41500000000000004</v>
      </c>
      <c r="H19">
        <f t="shared" si="7"/>
        <v>0.39700000000000002</v>
      </c>
      <c r="I19">
        <f t="shared" si="7"/>
        <v>0.33099999999999974</v>
      </c>
      <c r="J19">
        <f t="shared" si="7"/>
        <v>0.30100000000000016</v>
      </c>
      <c r="K19">
        <f t="shared" si="8"/>
        <v>1.2182499999999998</v>
      </c>
      <c r="L19">
        <f t="shared" si="9"/>
        <v>1.2182499999999998</v>
      </c>
      <c r="M19">
        <f t="shared" si="10"/>
        <v>2.4364999999999997</v>
      </c>
      <c r="N19">
        <f t="shared" si="11"/>
        <v>243.64999999999995</v>
      </c>
      <c r="O19" s="2">
        <v>2.5008613000000002E-2</v>
      </c>
      <c r="P19">
        <f t="shared" si="12"/>
        <v>9742.6434644736164</v>
      </c>
      <c r="Q19" s="2">
        <f t="shared" si="13"/>
        <v>9.7426434644736162</v>
      </c>
    </row>
    <row r="20" spans="1:19" ht="15.75" x14ac:dyDescent="0.25">
      <c r="A20">
        <v>19</v>
      </c>
      <c r="B20">
        <v>0.72299999999999998</v>
      </c>
      <c r="C20">
        <v>0.78600000000000003</v>
      </c>
      <c r="D20">
        <v>0.85399999999999998</v>
      </c>
      <c r="E20">
        <v>0.95399999999999996</v>
      </c>
      <c r="F20">
        <v>1.004</v>
      </c>
      <c r="G20">
        <f t="shared" si="14"/>
        <v>6.3000000000000056E-2</v>
      </c>
      <c r="H20">
        <f t="shared" si="14"/>
        <v>6.7999999999999949E-2</v>
      </c>
      <c r="I20">
        <f t="shared" si="14"/>
        <v>9.9999999999999978E-2</v>
      </c>
      <c r="J20">
        <f t="shared" si="14"/>
        <v>5.0000000000000044E-2</v>
      </c>
      <c r="K20">
        <f t="shared" si="8"/>
        <v>0.24349999999999999</v>
      </c>
      <c r="L20">
        <f t="shared" si="9"/>
        <v>0.24349999999999999</v>
      </c>
      <c r="M20">
        <f t="shared" si="10"/>
        <v>0.48699999999999999</v>
      </c>
      <c r="N20">
        <f t="shared" si="11"/>
        <v>48.699999999999996</v>
      </c>
      <c r="O20" s="2">
        <v>2.5008613000000002E-2</v>
      </c>
      <c r="P20">
        <f t="shared" si="12"/>
        <v>1947.3291061763398</v>
      </c>
      <c r="Q20" s="2">
        <f t="shared" si="13"/>
        <v>1.9473291061763398</v>
      </c>
      <c r="S20" s="3" t="s">
        <v>17</v>
      </c>
    </row>
    <row r="21" spans="1:19" ht="15.75" x14ac:dyDescent="0.25">
      <c r="A21">
        <v>20</v>
      </c>
      <c r="B21">
        <v>0.99099999999999999</v>
      </c>
      <c r="C21">
        <v>1.111</v>
      </c>
      <c r="D21">
        <v>1.3120000000000001</v>
      </c>
      <c r="E21">
        <v>1.464</v>
      </c>
      <c r="F21">
        <v>1.679</v>
      </c>
      <c r="G21">
        <f t="shared" si="14"/>
        <v>0.12</v>
      </c>
      <c r="H21">
        <f t="shared" si="14"/>
        <v>0.20100000000000007</v>
      </c>
      <c r="I21">
        <f t="shared" si="14"/>
        <v>0.15199999999999991</v>
      </c>
      <c r="J21">
        <f t="shared" si="14"/>
        <v>0.21500000000000008</v>
      </c>
      <c r="K21">
        <f t="shared" si="8"/>
        <v>0.52675000000000005</v>
      </c>
      <c r="L21">
        <f t="shared" si="9"/>
        <v>0.52675000000000005</v>
      </c>
      <c r="M21">
        <f t="shared" si="10"/>
        <v>1.0535000000000001</v>
      </c>
      <c r="N21">
        <f t="shared" si="11"/>
        <v>105.35000000000001</v>
      </c>
      <c r="O21" s="2">
        <v>2.8868872000000004E-2</v>
      </c>
      <c r="P21">
        <f t="shared" si="12"/>
        <v>3649.2593129374782</v>
      </c>
      <c r="Q21" s="2">
        <f>P21/1000</f>
        <v>3.649259312937478</v>
      </c>
      <c r="S21" s="3"/>
    </row>
    <row r="22" spans="1:19" ht="15.75" x14ac:dyDescent="0.25">
      <c r="A22">
        <v>21</v>
      </c>
      <c r="B22">
        <v>0.88900000000000001</v>
      </c>
      <c r="C22">
        <v>0.93200000000000005</v>
      </c>
      <c r="D22">
        <v>0.998</v>
      </c>
      <c r="E22">
        <v>1.012</v>
      </c>
      <c r="F22">
        <v>1.1120000000000001</v>
      </c>
      <c r="G22">
        <f t="shared" si="14"/>
        <v>4.3000000000000038E-2</v>
      </c>
      <c r="H22">
        <f t="shared" si="14"/>
        <v>6.5999999999999948E-2</v>
      </c>
      <c r="I22">
        <f t="shared" si="14"/>
        <v>1.4000000000000012E-2</v>
      </c>
      <c r="J22">
        <f t="shared" si="14"/>
        <v>0.10000000000000009</v>
      </c>
      <c r="K22">
        <f t="shared" si="8"/>
        <v>0.14800000000000002</v>
      </c>
      <c r="L22">
        <f t="shared" si="9"/>
        <v>0.14800000000000002</v>
      </c>
      <c r="M22">
        <f t="shared" si="10"/>
        <v>0.29600000000000004</v>
      </c>
      <c r="N22">
        <f t="shared" si="11"/>
        <v>29.600000000000005</v>
      </c>
      <c r="O22" s="2">
        <v>3.8321557499999999E-2</v>
      </c>
      <c r="P22">
        <f t="shared" si="12"/>
        <v>772.41119440408977</v>
      </c>
      <c r="Q22" s="2">
        <f t="shared" si="13"/>
        <v>0.77241119440408978</v>
      </c>
      <c r="S22" s="3"/>
    </row>
    <row r="23" spans="1:19" ht="15.75" x14ac:dyDescent="0.25">
      <c r="A23">
        <v>22</v>
      </c>
      <c r="B23">
        <v>0.85399999999999998</v>
      </c>
      <c r="C23">
        <v>0.93200000000000005</v>
      </c>
      <c r="D23">
        <v>1.1220000000000001</v>
      </c>
      <c r="E23">
        <v>1.212</v>
      </c>
      <c r="F23">
        <v>1.268</v>
      </c>
      <c r="G23">
        <f t="shared" si="14"/>
        <v>7.8000000000000069E-2</v>
      </c>
      <c r="H23">
        <f t="shared" si="14"/>
        <v>0.19000000000000006</v>
      </c>
      <c r="I23">
        <f t="shared" si="14"/>
        <v>8.9999999999999858E-2</v>
      </c>
      <c r="J23">
        <f t="shared" si="14"/>
        <v>5.600000000000005E-2</v>
      </c>
      <c r="K23">
        <f t="shared" si="8"/>
        <v>0.372</v>
      </c>
      <c r="L23">
        <f t="shared" si="9"/>
        <v>0.372</v>
      </c>
      <c r="M23">
        <f t="shared" si="10"/>
        <v>0.74399999999999999</v>
      </c>
      <c r="N23">
        <f t="shared" si="11"/>
        <v>74.399999999999991</v>
      </c>
      <c r="O23" s="2">
        <v>3.8321557499999999E-2</v>
      </c>
      <c r="P23">
        <f t="shared" si="12"/>
        <v>1941.4659751237928</v>
      </c>
      <c r="Q23" s="2">
        <f t="shared" si="13"/>
        <v>1.9414659751237928</v>
      </c>
      <c r="S23" s="3" t="s">
        <v>12</v>
      </c>
    </row>
    <row r="24" spans="1:19" ht="15.75" x14ac:dyDescent="0.25">
      <c r="A24">
        <v>23</v>
      </c>
      <c r="B24">
        <v>1.927</v>
      </c>
      <c r="C24">
        <v>1.9730000000000001</v>
      </c>
      <c r="D24">
        <v>2.1120000000000001</v>
      </c>
      <c r="E24">
        <v>2.1779999999999999</v>
      </c>
      <c r="F24">
        <v>2.2130000000000001</v>
      </c>
      <c r="G24">
        <f t="shared" si="14"/>
        <v>4.6000000000000041E-2</v>
      </c>
      <c r="H24">
        <f t="shared" si="14"/>
        <v>0.13900000000000001</v>
      </c>
      <c r="I24">
        <f t="shared" si="14"/>
        <v>6.5999999999999837E-2</v>
      </c>
      <c r="J24">
        <f t="shared" si="14"/>
        <v>3.5000000000000142E-2</v>
      </c>
      <c r="K24">
        <f t="shared" si="8"/>
        <v>0.25974999999999993</v>
      </c>
      <c r="L24">
        <f t="shared" si="9"/>
        <v>0.25974999999999993</v>
      </c>
      <c r="M24">
        <f t="shared" si="10"/>
        <v>0.51949999999999985</v>
      </c>
      <c r="N24">
        <f t="shared" si="11"/>
        <v>51.949999999999982</v>
      </c>
      <c r="O24" s="2">
        <v>3.3966393500000004E-2</v>
      </c>
      <c r="P24">
        <f t="shared" si="12"/>
        <v>1529.452928230369</v>
      </c>
      <c r="Q24" s="2">
        <f t="shared" si="13"/>
        <v>1.529452928230369</v>
      </c>
      <c r="S24" s="3"/>
    </row>
    <row r="25" spans="1:19" ht="15.75" x14ac:dyDescent="0.25">
      <c r="A25">
        <v>24</v>
      </c>
      <c r="B25">
        <v>0.45600000000000002</v>
      </c>
      <c r="C25">
        <v>0.498</v>
      </c>
      <c r="D25">
        <v>0.53200000000000003</v>
      </c>
      <c r="E25">
        <v>0.58799999999999997</v>
      </c>
      <c r="F25">
        <v>0.60099999999999998</v>
      </c>
      <c r="G25">
        <f t="shared" si="14"/>
        <v>4.1999999999999982E-2</v>
      </c>
      <c r="H25">
        <f t="shared" si="14"/>
        <v>3.400000000000003E-2</v>
      </c>
      <c r="I25">
        <f t="shared" si="14"/>
        <v>5.5999999999999939E-2</v>
      </c>
      <c r="J25">
        <f t="shared" si="14"/>
        <v>1.3000000000000012E-2</v>
      </c>
      <c r="K25">
        <f t="shared" si="8"/>
        <v>0.13524999999999995</v>
      </c>
      <c r="L25">
        <f t="shared" si="9"/>
        <v>0.13524999999999995</v>
      </c>
      <c r="M25">
        <f t="shared" si="10"/>
        <v>0.27049999999999991</v>
      </c>
      <c r="N25">
        <f t="shared" si="11"/>
        <v>27.04999999999999</v>
      </c>
      <c r="O25" s="2">
        <v>3.8321557499999999E-2</v>
      </c>
      <c r="P25">
        <f t="shared" si="12"/>
        <v>705.86901380508846</v>
      </c>
      <c r="Q25" s="2">
        <f t="shared" si="13"/>
        <v>0.70586901380508849</v>
      </c>
      <c r="S25" s="3"/>
    </row>
    <row r="26" spans="1:19" ht="15.75" x14ac:dyDescent="0.25">
      <c r="A26">
        <v>25</v>
      </c>
      <c r="B26">
        <v>0.48899999999999999</v>
      </c>
      <c r="C26">
        <v>0.59099999999999997</v>
      </c>
      <c r="D26">
        <v>0.76500000000000001</v>
      </c>
      <c r="E26">
        <v>0.84499999999999997</v>
      </c>
      <c r="F26">
        <v>0.94299999999999995</v>
      </c>
      <c r="G26">
        <f t="shared" si="14"/>
        <v>0.10199999999999998</v>
      </c>
      <c r="H26">
        <f t="shared" si="14"/>
        <v>0.17400000000000004</v>
      </c>
      <c r="I26">
        <f t="shared" si="14"/>
        <v>7.999999999999996E-2</v>
      </c>
      <c r="J26">
        <f t="shared" si="14"/>
        <v>9.7999999999999976E-2</v>
      </c>
      <c r="K26">
        <f t="shared" si="8"/>
        <v>0.38049999999999995</v>
      </c>
      <c r="L26">
        <f t="shared" si="9"/>
        <v>0.38049999999999995</v>
      </c>
      <c r="M26">
        <f t="shared" si="10"/>
        <v>0.7609999999999999</v>
      </c>
      <c r="N26">
        <f t="shared" si="11"/>
        <v>76.099999999999994</v>
      </c>
      <c r="O26" s="2">
        <v>2.5008613000000002E-2</v>
      </c>
      <c r="P26">
        <f t="shared" si="12"/>
        <v>3042.9516423001942</v>
      </c>
      <c r="Q26" s="2">
        <f t="shared" si="13"/>
        <v>3.0429516423001943</v>
      </c>
      <c r="S26" s="3" t="s">
        <v>13</v>
      </c>
    </row>
    <row r="27" spans="1:19" x14ac:dyDescent="0.25">
      <c r="A27">
        <v>26</v>
      </c>
      <c r="B27">
        <v>0.39500000000000002</v>
      </c>
      <c r="C27">
        <v>0.45200000000000001</v>
      </c>
      <c r="D27">
        <v>0.67700000000000005</v>
      </c>
      <c r="E27">
        <v>0.745</v>
      </c>
      <c r="F27">
        <v>0.80900000000000005</v>
      </c>
      <c r="G27">
        <f t="shared" si="14"/>
        <v>5.6999999999999995E-2</v>
      </c>
      <c r="H27">
        <f t="shared" si="14"/>
        <v>0.22500000000000003</v>
      </c>
      <c r="I27">
        <f t="shared" si="14"/>
        <v>6.7999999999999949E-2</v>
      </c>
      <c r="J27">
        <f t="shared" si="14"/>
        <v>6.4000000000000057E-2</v>
      </c>
      <c r="K27">
        <f t="shared" si="8"/>
        <v>0.36599999999999999</v>
      </c>
      <c r="L27">
        <f t="shared" si="9"/>
        <v>0.36599999999999999</v>
      </c>
      <c r="M27">
        <f t="shared" si="10"/>
        <v>0.73199999999999998</v>
      </c>
      <c r="N27">
        <f t="shared" si="11"/>
        <v>73.2</v>
      </c>
      <c r="O27" s="2">
        <v>1.9366695999999996E-2</v>
      </c>
      <c r="P27">
        <f t="shared" si="12"/>
        <v>3779.6844645054593</v>
      </c>
      <c r="Q27" s="2">
        <f t="shared" si="13"/>
        <v>3.7796844645054595</v>
      </c>
    </row>
    <row r="28" spans="1:19" ht="15.75" x14ac:dyDescent="0.25">
      <c r="A28">
        <v>27</v>
      </c>
      <c r="B28">
        <v>0.253</v>
      </c>
      <c r="C28">
        <v>0.27300000000000002</v>
      </c>
      <c r="D28">
        <v>0.314</v>
      </c>
      <c r="E28">
        <v>0.35799999999999998</v>
      </c>
      <c r="F28">
        <v>0.39100000000000001</v>
      </c>
      <c r="G28">
        <f t="shared" si="14"/>
        <v>2.0000000000000018E-2</v>
      </c>
      <c r="H28">
        <f t="shared" si="14"/>
        <v>4.0999999999999981E-2</v>
      </c>
      <c r="I28">
        <f t="shared" si="14"/>
        <v>4.3999999999999984E-2</v>
      </c>
      <c r="J28">
        <f t="shared" si="14"/>
        <v>3.3000000000000029E-2</v>
      </c>
      <c r="K28">
        <f t="shared" si="8"/>
        <v>0.11324999999999999</v>
      </c>
      <c r="L28">
        <f t="shared" si="9"/>
        <v>0.11324999999999999</v>
      </c>
      <c r="M28">
        <f t="shared" si="10"/>
        <v>0.22649999999999998</v>
      </c>
      <c r="N28">
        <f t="shared" si="11"/>
        <v>22.65</v>
      </c>
      <c r="O28" s="2">
        <v>2.1445296999999995E-2</v>
      </c>
      <c r="P28">
        <f t="shared" si="12"/>
        <v>1056.1756267586318</v>
      </c>
      <c r="Q28" s="2">
        <f t="shared" si="13"/>
        <v>1.0561756267586317</v>
      </c>
      <c r="S28" s="3"/>
    </row>
    <row r="29" spans="1:19" ht="15.75" x14ac:dyDescent="0.25">
      <c r="A29">
        <v>28</v>
      </c>
      <c r="B29">
        <v>0.218</v>
      </c>
      <c r="C29">
        <v>0.93899999999999995</v>
      </c>
      <c r="D29">
        <v>1.2569999999999999</v>
      </c>
      <c r="E29">
        <v>1.5740000000000001</v>
      </c>
      <c r="F29">
        <v>1.794</v>
      </c>
      <c r="G29">
        <f t="shared" si="14"/>
        <v>0.72099999999999997</v>
      </c>
      <c r="H29">
        <f t="shared" si="14"/>
        <v>0.31799999999999995</v>
      </c>
      <c r="I29">
        <f t="shared" si="14"/>
        <v>0.31700000000000017</v>
      </c>
      <c r="J29">
        <f t="shared" si="14"/>
        <v>0.21999999999999997</v>
      </c>
      <c r="K29">
        <f t="shared" si="8"/>
        <v>1.411</v>
      </c>
      <c r="L29">
        <f t="shared" si="9"/>
        <v>1.411</v>
      </c>
      <c r="M29">
        <f t="shared" si="10"/>
        <v>2.8220000000000001</v>
      </c>
      <c r="N29">
        <f t="shared" si="11"/>
        <v>282.2</v>
      </c>
      <c r="O29" s="2">
        <v>2.3474407499999999E-2</v>
      </c>
      <c r="P29">
        <f t="shared" si="12"/>
        <v>12021.602675168691</v>
      </c>
      <c r="Q29" s="2">
        <f t="shared" si="13"/>
        <v>12.021602675168692</v>
      </c>
      <c r="S29" s="3" t="s">
        <v>14</v>
      </c>
    </row>
    <row r="30" spans="1:19" ht="15.75" x14ac:dyDescent="0.25">
      <c r="A30">
        <v>29</v>
      </c>
      <c r="B30">
        <v>1.079</v>
      </c>
      <c r="C30">
        <v>1.712</v>
      </c>
      <c r="D30">
        <v>1.9550000000000001</v>
      </c>
      <c r="E30">
        <v>2.286</v>
      </c>
      <c r="F30">
        <v>2.605</v>
      </c>
      <c r="G30">
        <f>C30-B30</f>
        <v>0.63300000000000001</v>
      </c>
      <c r="H30">
        <f>D30-C30</f>
        <v>0.2430000000000001</v>
      </c>
      <c r="I30">
        <f>E30-D30</f>
        <v>0.33099999999999996</v>
      </c>
      <c r="J30">
        <f>F30-E30</f>
        <v>0.31899999999999995</v>
      </c>
      <c r="K30">
        <f t="shared" si="8"/>
        <v>1.2867500000000001</v>
      </c>
      <c r="L30">
        <f t="shared" si="9"/>
        <v>1.2867500000000001</v>
      </c>
      <c r="M30">
        <f t="shared" si="10"/>
        <v>2.5735000000000001</v>
      </c>
      <c r="N30">
        <f t="shared" si="11"/>
        <v>257.35000000000002</v>
      </c>
      <c r="O30" s="2">
        <v>2.1197844499999997E-2</v>
      </c>
      <c r="P30">
        <f t="shared" si="12"/>
        <v>12140.385311346163</v>
      </c>
      <c r="Q30" s="2">
        <f t="shared" si="13"/>
        <v>12.140385311346163</v>
      </c>
      <c r="S30" s="3"/>
    </row>
    <row r="31" spans="1:19" ht="15.75" x14ac:dyDescent="0.25">
      <c r="A31">
        <v>30</v>
      </c>
      <c r="B31">
        <v>0.69099999999999995</v>
      </c>
      <c r="C31">
        <v>1.1830000000000001</v>
      </c>
      <c r="D31">
        <v>1.5760000000000001</v>
      </c>
      <c r="E31">
        <v>1.907</v>
      </c>
      <c r="F31">
        <v>2.1709999999999998</v>
      </c>
      <c r="G31">
        <f t="shared" ref="G31:J37" si="15">C31-B31</f>
        <v>0.4920000000000001</v>
      </c>
      <c r="H31">
        <f t="shared" si="15"/>
        <v>0.39300000000000002</v>
      </c>
      <c r="I31">
        <f t="shared" si="15"/>
        <v>0.33099999999999996</v>
      </c>
      <c r="J31">
        <f t="shared" si="15"/>
        <v>0.26399999999999979</v>
      </c>
      <c r="K31">
        <f t="shared" si="8"/>
        <v>1.282</v>
      </c>
      <c r="L31">
        <f t="shared" si="9"/>
        <v>1.282</v>
      </c>
      <c r="M31">
        <f t="shared" si="10"/>
        <v>2.5640000000000001</v>
      </c>
      <c r="N31">
        <f t="shared" si="11"/>
        <v>256.39999999999998</v>
      </c>
      <c r="O31" s="2">
        <v>1.93172055E-2</v>
      </c>
      <c r="P31">
        <f t="shared" si="12"/>
        <v>13273.141397186046</v>
      </c>
      <c r="Q31" s="2">
        <f t="shared" si="13"/>
        <v>13.273141397186045</v>
      </c>
      <c r="S31" s="3"/>
    </row>
    <row r="32" spans="1:19" ht="15.75" x14ac:dyDescent="0.25">
      <c r="A32">
        <v>31</v>
      </c>
      <c r="B32">
        <v>0.45200000000000001</v>
      </c>
      <c r="C32">
        <v>0.68600000000000005</v>
      </c>
      <c r="D32">
        <v>0.89600000000000002</v>
      </c>
      <c r="E32">
        <v>0.95699999999999996</v>
      </c>
      <c r="F32">
        <v>1.5860000000000001</v>
      </c>
      <c r="G32">
        <f t="shared" si="15"/>
        <v>0.23400000000000004</v>
      </c>
      <c r="H32">
        <f t="shared" si="15"/>
        <v>0.20999999999999996</v>
      </c>
      <c r="I32">
        <f t="shared" si="15"/>
        <v>6.0999999999999943E-2</v>
      </c>
      <c r="J32">
        <f t="shared" si="15"/>
        <v>0.62900000000000011</v>
      </c>
      <c r="K32">
        <f t="shared" si="8"/>
        <v>0.66224999999999989</v>
      </c>
      <c r="L32">
        <f t="shared" si="9"/>
        <v>0.66224999999999989</v>
      </c>
      <c r="M32">
        <f t="shared" si="10"/>
        <v>1.3244999999999998</v>
      </c>
      <c r="N32">
        <f t="shared" si="11"/>
        <v>132.44999999999999</v>
      </c>
      <c r="O32" s="2">
        <v>2.7384157000000003E-2</v>
      </c>
      <c r="P32">
        <f t="shared" si="12"/>
        <v>4836.7382643913406</v>
      </c>
      <c r="Q32" s="2">
        <f t="shared" si="13"/>
        <v>4.8367382643913404</v>
      </c>
      <c r="S32" s="3" t="s">
        <v>15</v>
      </c>
    </row>
    <row r="33" spans="1:19" ht="15.75" x14ac:dyDescent="0.25">
      <c r="A33">
        <v>32</v>
      </c>
      <c r="B33">
        <v>0.89500000000000002</v>
      </c>
      <c r="C33">
        <v>1.2929999999999999</v>
      </c>
      <c r="D33">
        <v>1.6240000000000001</v>
      </c>
      <c r="E33">
        <v>1.986</v>
      </c>
      <c r="F33">
        <v>2.1850000000000001</v>
      </c>
      <c r="G33">
        <f t="shared" si="15"/>
        <v>0.39799999999999991</v>
      </c>
      <c r="H33">
        <f t="shared" si="15"/>
        <v>0.33100000000000018</v>
      </c>
      <c r="I33">
        <f t="shared" si="15"/>
        <v>0.36199999999999988</v>
      </c>
      <c r="J33">
        <f t="shared" si="15"/>
        <v>0.19900000000000007</v>
      </c>
      <c r="K33">
        <f t="shared" si="8"/>
        <v>1.1407499999999999</v>
      </c>
      <c r="L33">
        <f t="shared" si="9"/>
        <v>1.1407499999999999</v>
      </c>
      <c r="M33">
        <f t="shared" si="10"/>
        <v>2.2814999999999999</v>
      </c>
      <c r="N33">
        <f t="shared" si="11"/>
        <v>228.14999999999998</v>
      </c>
      <c r="O33" s="2">
        <v>2.9066834E-2</v>
      </c>
      <c r="P33">
        <f t="shared" si="12"/>
        <v>7849.1520610741427</v>
      </c>
      <c r="Q33" s="2">
        <f t="shared" si="13"/>
        <v>7.8491520610741423</v>
      </c>
      <c r="S33" s="3"/>
    </row>
    <row r="34" spans="1:19" x14ac:dyDescent="0.25">
      <c r="A34">
        <v>33</v>
      </c>
      <c r="B34">
        <v>1.1319999999999999</v>
      </c>
      <c r="C34">
        <v>2.0550000000000002</v>
      </c>
      <c r="D34">
        <v>2.718</v>
      </c>
      <c r="E34">
        <v>3.1019999999999999</v>
      </c>
      <c r="F34">
        <v>3.2530000000000001</v>
      </c>
      <c r="G34">
        <f t="shared" si="15"/>
        <v>0.92300000000000026</v>
      </c>
      <c r="H34">
        <f t="shared" si="15"/>
        <v>0.66299999999999981</v>
      </c>
      <c r="I34">
        <f t="shared" si="15"/>
        <v>0.3839999999999999</v>
      </c>
      <c r="J34">
        <f t="shared" si="15"/>
        <v>0.15100000000000025</v>
      </c>
      <c r="K34">
        <f t="shared" si="8"/>
        <v>2.0077500000000001</v>
      </c>
      <c r="L34">
        <f t="shared" si="9"/>
        <v>2.0077500000000001</v>
      </c>
      <c r="M34">
        <f t="shared" si="10"/>
        <v>4.0155000000000003</v>
      </c>
      <c r="N34">
        <f t="shared" si="11"/>
        <v>401.55</v>
      </c>
      <c r="O34" s="2">
        <v>4.3369588500000007E-2</v>
      </c>
      <c r="P34">
        <f t="shared" si="12"/>
        <v>9258.7920219717998</v>
      </c>
      <c r="Q34" s="2">
        <f t="shared" si="13"/>
        <v>9.2587920219718001</v>
      </c>
    </row>
    <row r="35" spans="1:19" x14ac:dyDescent="0.25">
      <c r="A35">
        <v>34</v>
      </c>
      <c r="B35">
        <v>0.54700000000000004</v>
      </c>
      <c r="C35">
        <v>0.78600000000000003</v>
      </c>
      <c r="D35">
        <v>0.95599999999999996</v>
      </c>
      <c r="E35">
        <v>1.546</v>
      </c>
      <c r="F35">
        <v>1.9870000000000001</v>
      </c>
      <c r="G35">
        <f t="shared" si="15"/>
        <v>0.23899999999999999</v>
      </c>
      <c r="H35">
        <f t="shared" si="15"/>
        <v>0.16999999999999993</v>
      </c>
      <c r="I35">
        <f t="shared" si="15"/>
        <v>0.59000000000000008</v>
      </c>
      <c r="J35">
        <f t="shared" si="15"/>
        <v>0.44100000000000006</v>
      </c>
      <c r="K35">
        <f t="shared" si="8"/>
        <v>1.1092500000000001</v>
      </c>
      <c r="L35">
        <f t="shared" si="9"/>
        <v>1.1092500000000001</v>
      </c>
      <c r="M35">
        <f t="shared" si="10"/>
        <v>2.2185000000000001</v>
      </c>
      <c r="N35">
        <f t="shared" si="11"/>
        <v>221.85000000000002</v>
      </c>
      <c r="O35" s="2">
        <v>2.7384157000000003E-2</v>
      </c>
      <c r="P35">
        <f t="shared" si="12"/>
        <v>8101.3996523610349</v>
      </c>
      <c r="Q35" s="2">
        <f t="shared" si="13"/>
        <v>8.1013996523610352</v>
      </c>
      <c r="S35" s="4" t="s">
        <v>16</v>
      </c>
    </row>
    <row r="36" spans="1:19" x14ac:dyDescent="0.25">
      <c r="A36">
        <v>35</v>
      </c>
      <c r="B36">
        <v>0.77800000000000002</v>
      </c>
      <c r="C36">
        <v>1.1180000000000001</v>
      </c>
      <c r="D36">
        <v>1.5429999999999999</v>
      </c>
      <c r="E36">
        <v>1.927</v>
      </c>
      <c r="F36">
        <v>2.0179999999999998</v>
      </c>
      <c r="G36">
        <f t="shared" si="15"/>
        <v>0.34000000000000008</v>
      </c>
      <c r="H36">
        <f t="shared" si="15"/>
        <v>0.42499999999999982</v>
      </c>
      <c r="I36">
        <f t="shared" si="15"/>
        <v>0.38400000000000012</v>
      </c>
      <c r="J36">
        <f t="shared" si="15"/>
        <v>9.0999999999999748E-2</v>
      </c>
      <c r="K36">
        <f t="shared" si="8"/>
        <v>1.1717499999999998</v>
      </c>
      <c r="L36">
        <f t="shared" si="9"/>
        <v>1.1717499999999998</v>
      </c>
      <c r="M36">
        <f t="shared" si="10"/>
        <v>2.3434999999999997</v>
      </c>
      <c r="N36">
        <f t="shared" si="11"/>
        <v>234.34999999999997</v>
      </c>
      <c r="O36" s="2">
        <v>2.5008613000000002E-2</v>
      </c>
      <c r="P36">
        <f t="shared" si="12"/>
        <v>9370.7715817746448</v>
      </c>
      <c r="Q36" s="2">
        <f t="shared" si="13"/>
        <v>9.370771581774644</v>
      </c>
    </row>
    <row r="37" spans="1:19" x14ac:dyDescent="0.25">
      <c r="A37">
        <v>36</v>
      </c>
      <c r="B37">
        <v>0.26700000000000002</v>
      </c>
      <c r="C37">
        <v>0.623</v>
      </c>
      <c r="D37">
        <v>0.86299999999999999</v>
      </c>
      <c r="E37">
        <v>1.145</v>
      </c>
      <c r="F37">
        <v>1.167</v>
      </c>
      <c r="G37">
        <f t="shared" si="15"/>
        <v>0.35599999999999998</v>
      </c>
      <c r="H37">
        <f t="shared" si="15"/>
        <v>0.24</v>
      </c>
      <c r="I37">
        <f t="shared" si="15"/>
        <v>0.28200000000000003</v>
      </c>
      <c r="J37">
        <f t="shared" si="15"/>
        <v>2.200000000000002E-2</v>
      </c>
      <c r="K37">
        <f t="shared" si="8"/>
        <v>0.88349999999999995</v>
      </c>
      <c r="L37">
        <f t="shared" si="9"/>
        <v>0.88349999999999995</v>
      </c>
      <c r="M37">
        <f t="shared" si="10"/>
        <v>1.7669999999999999</v>
      </c>
      <c r="N37">
        <f t="shared" si="11"/>
        <v>176.7</v>
      </c>
      <c r="O37" s="2">
        <v>1.9366695999999996E-2</v>
      </c>
      <c r="P37">
        <f t="shared" si="12"/>
        <v>9123.9104491545713</v>
      </c>
      <c r="Q37" s="2">
        <f t="shared" si="13"/>
        <v>9.1239104491545717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391BB-D41C-4B46-A9EA-734BCDB18B73}">
  <dimension ref="A1:T39"/>
  <sheetViews>
    <sheetView topLeftCell="D1" workbookViewId="0">
      <selection activeCell="I19" sqref="I19"/>
    </sheetView>
  </sheetViews>
  <sheetFormatPr defaultRowHeight="15" x14ac:dyDescent="0.25"/>
  <cols>
    <col min="2" max="2" width="12.85546875" customWidth="1"/>
    <col min="3" max="3" width="13" customWidth="1"/>
    <col min="5" max="5" width="15.28515625" customWidth="1"/>
    <col min="6" max="6" width="11.85546875" customWidth="1"/>
    <col min="7" max="7" width="10.28515625" customWidth="1"/>
  </cols>
  <sheetData>
    <row r="1" spans="1:20" x14ac:dyDescent="0.25">
      <c r="G1" s="12" t="s">
        <v>18</v>
      </c>
      <c r="H1" s="13"/>
      <c r="I1" s="13"/>
      <c r="J1" s="13"/>
      <c r="N1" s="12" t="s">
        <v>19</v>
      </c>
      <c r="O1" s="13"/>
      <c r="P1" s="13"/>
      <c r="Q1" s="13"/>
      <c r="R1" s="13"/>
    </row>
    <row r="2" spans="1:20" x14ac:dyDescent="0.25">
      <c r="G2" s="13"/>
      <c r="H2" s="13"/>
      <c r="I2" s="13"/>
      <c r="J2" s="13"/>
      <c r="N2" s="13"/>
      <c r="O2" s="13"/>
      <c r="P2" s="13"/>
      <c r="Q2" s="13"/>
      <c r="R2" s="13"/>
    </row>
    <row r="3" spans="1:20" ht="15.75" x14ac:dyDescent="0.25">
      <c r="B3" s="11" t="s">
        <v>30</v>
      </c>
      <c r="G3" s="6" t="s">
        <v>20</v>
      </c>
      <c r="H3" s="6"/>
      <c r="I3" s="6"/>
      <c r="J3" s="6" t="s">
        <v>21</v>
      </c>
      <c r="K3" s="6"/>
      <c r="P3" s="6" t="s">
        <v>20</v>
      </c>
      <c r="Q3" s="6"/>
      <c r="R3" s="6"/>
      <c r="S3" s="6" t="s">
        <v>21</v>
      </c>
      <c r="T3" s="6"/>
    </row>
    <row r="4" spans="1:20" ht="15.75" x14ac:dyDescent="0.25">
      <c r="A4">
        <v>1</v>
      </c>
      <c r="B4" s="7">
        <v>2.8682161528262942</v>
      </c>
      <c r="C4" s="3" t="s">
        <v>11</v>
      </c>
      <c r="F4" s="8" t="s">
        <v>22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23</v>
      </c>
      <c r="O4" s="8" t="s">
        <v>22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23</v>
      </c>
    </row>
    <row r="5" spans="1:20" ht="15.75" x14ac:dyDescent="0.25">
      <c r="A5">
        <v>2</v>
      </c>
      <c r="B5" s="7">
        <v>2.8351204462218464</v>
      </c>
      <c r="C5" s="3"/>
      <c r="E5" s="9" t="s">
        <v>24</v>
      </c>
      <c r="F5" s="10">
        <f>B4</f>
        <v>2.8682161528262942</v>
      </c>
      <c r="G5">
        <f>B7</f>
        <v>4.2273855909953557</v>
      </c>
      <c r="H5" s="10">
        <f>B10</f>
        <v>5.6586590033280242</v>
      </c>
      <c r="I5">
        <f>B13</f>
        <v>24.140014667940179</v>
      </c>
      <c r="J5">
        <f>B16</f>
        <v>12.603601323484117</v>
      </c>
      <c r="K5">
        <f>B19</f>
        <v>9.9276480217169514</v>
      </c>
      <c r="N5" s="9" t="s">
        <v>24</v>
      </c>
      <c r="O5">
        <f>B22</f>
        <v>2.4551541502921412</v>
      </c>
      <c r="P5">
        <f>B25</f>
        <v>4.3500319630797897</v>
      </c>
      <c r="Q5">
        <f>B28</f>
        <v>5.9679439239593171</v>
      </c>
      <c r="R5">
        <f>B31</f>
        <v>13.176051408326282</v>
      </c>
      <c r="S5">
        <f>B34</f>
        <v>11.775056650456683</v>
      </c>
      <c r="T5">
        <f>B37</f>
        <v>11.775056650456683</v>
      </c>
    </row>
    <row r="6" spans="1:20" ht="15.75" x14ac:dyDescent="0.25">
      <c r="A6">
        <v>3</v>
      </c>
      <c r="B6" s="7">
        <v>1.7900045820289987</v>
      </c>
      <c r="C6" s="3"/>
      <c r="E6" s="9" t="s">
        <v>25</v>
      </c>
      <c r="F6" s="10">
        <f>B5</f>
        <v>2.8351204462218464</v>
      </c>
      <c r="G6">
        <f>B8</f>
        <v>2.4551541502921412</v>
      </c>
      <c r="H6" s="10">
        <f>B11</f>
        <v>8.2118887441117856</v>
      </c>
      <c r="I6">
        <f>B14</f>
        <v>14.399407270864325</v>
      </c>
      <c r="J6">
        <f>B17</f>
        <v>14.020873588952661</v>
      </c>
      <c r="K6">
        <f>B20</f>
        <v>8.9466614189676399</v>
      </c>
      <c r="N6" s="9" t="s">
        <v>25</v>
      </c>
      <c r="O6">
        <f>B23</f>
        <v>0.90408797406424435</v>
      </c>
      <c r="P6">
        <f>B26</f>
        <v>5.5878761458734196</v>
      </c>
      <c r="Q6">
        <f>B29</f>
        <v>8.0008484668732365</v>
      </c>
      <c r="R6">
        <f>B32</f>
        <v>18.848614537199765</v>
      </c>
      <c r="S6">
        <f>B35</f>
        <v>7.8491520610741414</v>
      </c>
      <c r="T6">
        <f>B38</f>
        <v>9.5647047679133568</v>
      </c>
    </row>
    <row r="7" spans="1:20" ht="15.75" x14ac:dyDescent="0.25">
      <c r="A7">
        <v>4</v>
      </c>
      <c r="B7" s="7">
        <v>4.2273855909953557</v>
      </c>
      <c r="C7" s="3" t="s">
        <v>12</v>
      </c>
      <c r="E7" s="9" t="s">
        <v>26</v>
      </c>
      <c r="F7" s="10">
        <f>B6</f>
        <v>1.7900045820289987</v>
      </c>
      <c r="G7">
        <f>B9</f>
        <v>3.3649467404867357</v>
      </c>
      <c r="H7" s="10">
        <f>B12</f>
        <v>6.1721429629667677</v>
      </c>
      <c r="I7">
        <f>B15</f>
        <v>18.632159426578724</v>
      </c>
      <c r="J7">
        <f>B18</f>
        <v>11.309123957187962</v>
      </c>
      <c r="K7">
        <f>B21</f>
        <v>9.5647047679133568</v>
      </c>
      <c r="N7" s="9" t="s">
        <v>26</v>
      </c>
      <c r="O7">
        <f>B24</f>
        <v>3.3649467404867357</v>
      </c>
      <c r="P7">
        <f>B27</f>
        <v>4.2273855909953557</v>
      </c>
      <c r="Q7">
        <f>B30</f>
        <v>6.2694398683310402</v>
      </c>
      <c r="R7">
        <f>B33</f>
        <v>16.930502706512076</v>
      </c>
      <c r="S7">
        <f>B36</f>
        <v>9.1965364162954852</v>
      </c>
      <c r="T7">
        <f>B39</f>
        <v>8.0008484668732365</v>
      </c>
    </row>
    <row r="8" spans="1:20" ht="15.75" x14ac:dyDescent="0.25">
      <c r="A8">
        <v>5</v>
      </c>
      <c r="B8" s="7">
        <v>2.4551541502921412</v>
      </c>
      <c r="C8" s="3"/>
      <c r="E8" s="9" t="s">
        <v>27</v>
      </c>
      <c r="F8">
        <f>AVERAGE(F5:F7)</f>
        <v>2.4977803936923801</v>
      </c>
      <c r="G8">
        <f t="shared" ref="G8:K8" si="0">AVERAGE(G5:G7)</f>
        <v>3.3491621605914106</v>
      </c>
      <c r="H8">
        <f t="shared" si="0"/>
        <v>6.6808969034688594</v>
      </c>
      <c r="I8">
        <f t="shared" si="0"/>
        <v>19.057193788461074</v>
      </c>
      <c r="J8">
        <f t="shared" si="0"/>
        <v>12.64453295654158</v>
      </c>
      <c r="K8">
        <f t="shared" si="0"/>
        <v>9.4796714028659821</v>
      </c>
      <c r="N8" s="9" t="s">
        <v>27</v>
      </c>
      <c r="O8">
        <f t="shared" ref="O8:T8" si="1">AVERAGE(O5:O7)</f>
        <v>2.2413962882810403</v>
      </c>
      <c r="P8">
        <f t="shared" si="1"/>
        <v>4.7217645666495214</v>
      </c>
      <c r="Q8">
        <f t="shared" si="1"/>
        <v>6.7460774197211988</v>
      </c>
      <c r="R8">
        <f t="shared" si="1"/>
        <v>16.318389550679374</v>
      </c>
      <c r="S8">
        <f t="shared" si="1"/>
        <v>9.6069150426087706</v>
      </c>
      <c r="T8">
        <f t="shared" si="1"/>
        <v>9.7802032950810922</v>
      </c>
    </row>
    <row r="9" spans="1:20" ht="15.75" x14ac:dyDescent="0.25">
      <c r="A9">
        <v>6</v>
      </c>
      <c r="B9" s="7">
        <v>3.3649467404867357</v>
      </c>
      <c r="C9" s="3"/>
      <c r="E9" s="9" t="s">
        <v>28</v>
      </c>
      <c r="F9">
        <f>STDEV(F5,F6,F7)</f>
        <v>0.61317516349794343</v>
      </c>
      <c r="G9">
        <f t="shared" ref="G9:K9" si="2">STDEV(G5,G6,G7)</f>
        <v>0.88622115443951333</v>
      </c>
      <c r="H9">
        <f t="shared" si="2"/>
        <v>1.3505067405562929</v>
      </c>
      <c r="I9">
        <f t="shared" si="2"/>
        <v>4.8841937689426107</v>
      </c>
      <c r="J9">
        <f t="shared" si="2"/>
        <v>1.3563381087629138</v>
      </c>
      <c r="K9">
        <f t="shared" si="2"/>
        <v>0.49599060835046954</v>
      </c>
      <c r="N9" s="9" t="s">
        <v>28</v>
      </c>
      <c r="O9">
        <f t="shared" ref="O9:T9" si="3">STDEV(O5,O6,O7)</f>
        <v>1.244277213786491</v>
      </c>
      <c r="P9">
        <f t="shared" si="3"/>
        <v>0.7525772278614703</v>
      </c>
      <c r="Q9">
        <f t="shared" si="3"/>
        <v>1.0970700691826378</v>
      </c>
      <c r="R9">
        <f t="shared" si="3"/>
        <v>2.8853951201562249</v>
      </c>
      <c r="S9">
        <f t="shared" si="3"/>
        <v>1.9948658285545871</v>
      </c>
      <c r="T9">
        <f t="shared" si="3"/>
        <v>1.8963099864383108</v>
      </c>
    </row>
    <row r="10" spans="1:20" ht="15.75" x14ac:dyDescent="0.25">
      <c r="A10">
        <v>7</v>
      </c>
      <c r="B10" s="7">
        <v>5.6586590033280242</v>
      </c>
      <c r="C10" s="3" t="s">
        <v>13</v>
      </c>
      <c r="E10" s="9" t="s">
        <v>29</v>
      </c>
      <c r="F10">
        <f>F9/1.732</f>
        <v>0.35402723065701125</v>
      </c>
      <c r="G10">
        <f t="shared" ref="G10:K10" si="4">G9/1.732</f>
        <v>0.51167503143158966</v>
      </c>
      <c r="H10">
        <f t="shared" si="4"/>
        <v>0.77973830286160106</v>
      </c>
      <c r="I10">
        <f t="shared" si="4"/>
        <v>2.8199733077035858</v>
      </c>
      <c r="J10">
        <f t="shared" si="4"/>
        <v>0.78310514362754846</v>
      </c>
      <c r="K10">
        <f t="shared" si="4"/>
        <v>0.28636871151874688</v>
      </c>
      <c r="N10" s="9" t="s">
        <v>29</v>
      </c>
      <c r="O10">
        <f t="shared" ref="O10:T10" si="5">O9/1.732</f>
        <v>0.71840485784439434</v>
      </c>
      <c r="P10">
        <f t="shared" si="5"/>
        <v>0.43451341100546786</v>
      </c>
      <c r="Q10">
        <f t="shared" si="5"/>
        <v>0.63341228012854378</v>
      </c>
      <c r="R10">
        <f t="shared" si="5"/>
        <v>1.6659325174112154</v>
      </c>
      <c r="S10">
        <f t="shared" si="5"/>
        <v>1.151770108865235</v>
      </c>
      <c r="T10">
        <f t="shared" si="5"/>
        <v>1.0948671977126505</v>
      </c>
    </row>
    <row r="11" spans="1:20" ht="15.75" x14ac:dyDescent="0.25">
      <c r="A11">
        <v>8</v>
      </c>
      <c r="B11" s="7">
        <v>8.2118887441117856</v>
      </c>
    </row>
    <row r="12" spans="1:20" ht="15.75" x14ac:dyDescent="0.25">
      <c r="A12">
        <v>9</v>
      </c>
      <c r="B12" s="7">
        <v>6.1721429629667677</v>
      </c>
      <c r="C12" s="3"/>
    </row>
    <row r="13" spans="1:20" ht="15.75" x14ac:dyDescent="0.25">
      <c r="A13">
        <v>10</v>
      </c>
      <c r="B13" s="7">
        <v>24.140014667940179</v>
      </c>
      <c r="C13" s="3" t="s">
        <v>14</v>
      </c>
      <c r="F13" s="4" t="s">
        <v>37</v>
      </c>
      <c r="G13" s="4" t="s">
        <v>38</v>
      </c>
    </row>
    <row r="14" spans="1:20" ht="15.75" x14ac:dyDescent="0.25">
      <c r="A14">
        <v>11</v>
      </c>
      <c r="B14" s="7">
        <v>14.399407270864325</v>
      </c>
      <c r="C14" s="3"/>
      <c r="E14" s="4" t="s">
        <v>31</v>
      </c>
      <c r="F14">
        <v>2.4977803936923801</v>
      </c>
      <c r="G14">
        <v>2.2413962882810403</v>
      </c>
    </row>
    <row r="15" spans="1:20" ht="15.75" x14ac:dyDescent="0.25">
      <c r="A15">
        <v>12</v>
      </c>
      <c r="B15" s="7">
        <v>18.632159426578724</v>
      </c>
      <c r="C15" s="3"/>
      <c r="E15" s="4" t="s">
        <v>39</v>
      </c>
      <c r="F15">
        <v>3.9491621605914098</v>
      </c>
      <c r="G15">
        <v>4.9217645666495198</v>
      </c>
    </row>
    <row r="16" spans="1:20" ht="15.75" x14ac:dyDescent="0.25">
      <c r="A16">
        <v>13</v>
      </c>
      <c r="B16" s="7">
        <v>12.603601323484117</v>
      </c>
      <c r="C16" s="3" t="s">
        <v>15</v>
      </c>
      <c r="E16" s="4" t="s">
        <v>33</v>
      </c>
      <c r="F16">
        <v>6.6808969034688594</v>
      </c>
      <c r="G16">
        <v>6.7460774197211988</v>
      </c>
    </row>
    <row r="17" spans="1:7" ht="15.75" x14ac:dyDescent="0.25">
      <c r="A17">
        <v>14</v>
      </c>
      <c r="B17" s="7">
        <v>14.020873588952661</v>
      </c>
      <c r="C17" s="3"/>
      <c r="E17" s="4" t="s">
        <v>34</v>
      </c>
      <c r="F17">
        <v>17.057193788461099</v>
      </c>
      <c r="G17">
        <v>16.318389550679374</v>
      </c>
    </row>
    <row r="18" spans="1:7" ht="15.75" x14ac:dyDescent="0.25">
      <c r="A18">
        <v>15</v>
      </c>
      <c r="B18" s="7">
        <v>11.309123957187962</v>
      </c>
      <c r="E18" s="4" t="s">
        <v>35</v>
      </c>
      <c r="F18">
        <v>12.64453295654158</v>
      </c>
      <c r="G18">
        <v>9.6069150426087706</v>
      </c>
    </row>
    <row r="19" spans="1:7" ht="15.75" x14ac:dyDescent="0.25">
      <c r="A19">
        <v>16</v>
      </c>
      <c r="B19" s="7">
        <v>9.9276480217169514</v>
      </c>
      <c r="C19" s="4" t="s">
        <v>16</v>
      </c>
      <c r="E19" s="4" t="s">
        <v>36</v>
      </c>
      <c r="F19">
        <v>9.4796714028659821</v>
      </c>
      <c r="G19">
        <v>9.7802032950810922</v>
      </c>
    </row>
    <row r="20" spans="1:7" ht="15.75" x14ac:dyDescent="0.25">
      <c r="A20">
        <v>17</v>
      </c>
      <c r="B20" s="7">
        <v>8.9466614189676399</v>
      </c>
      <c r="E20" s="4"/>
    </row>
    <row r="21" spans="1:7" ht="15.75" x14ac:dyDescent="0.25">
      <c r="A21">
        <v>18</v>
      </c>
      <c r="B21" s="7">
        <v>9.5647047679133568</v>
      </c>
      <c r="E21" s="4"/>
    </row>
    <row r="22" spans="1:7" ht="15.75" x14ac:dyDescent="0.25">
      <c r="A22">
        <v>19</v>
      </c>
      <c r="B22" s="7">
        <v>2.4551541502921412</v>
      </c>
      <c r="C22" s="3" t="s">
        <v>17</v>
      </c>
      <c r="E22" s="4" t="s">
        <v>31</v>
      </c>
      <c r="F22">
        <v>0.35402723065701125</v>
      </c>
      <c r="G22">
        <v>0.71840485784439434</v>
      </c>
    </row>
    <row r="23" spans="1:7" ht="15.75" x14ac:dyDescent="0.25">
      <c r="A23">
        <v>20</v>
      </c>
      <c r="B23" s="7">
        <v>0.90408797406424435</v>
      </c>
      <c r="C23" s="3"/>
      <c r="E23" s="4" t="s">
        <v>32</v>
      </c>
      <c r="F23">
        <v>0.51167503143158966</v>
      </c>
      <c r="G23">
        <v>0.43451341100546786</v>
      </c>
    </row>
    <row r="24" spans="1:7" ht="15.75" x14ac:dyDescent="0.25">
      <c r="A24">
        <v>21</v>
      </c>
      <c r="B24" s="7">
        <v>3.3649467404867357</v>
      </c>
      <c r="C24" s="3"/>
      <c r="E24" s="4" t="s">
        <v>33</v>
      </c>
      <c r="F24">
        <v>0.77973830286160106</v>
      </c>
      <c r="G24">
        <v>0.63341228012854378</v>
      </c>
    </row>
    <row r="25" spans="1:7" ht="15.75" x14ac:dyDescent="0.25">
      <c r="A25">
        <v>22</v>
      </c>
      <c r="B25" s="7">
        <v>4.3500319630797897</v>
      </c>
      <c r="C25" s="3" t="s">
        <v>12</v>
      </c>
      <c r="E25" s="4" t="s">
        <v>34</v>
      </c>
      <c r="F25">
        <v>2.8199733077035858</v>
      </c>
      <c r="G25">
        <v>1.6659325174112154</v>
      </c>
    </row>
    <row r="26" spans="1:7" ht="15.75" x14ac:dyDescent="0.25">
      <c r="A26">
        <v>23</v>
      </c>
      <c r="B26" s="7">
        <v>5.5878761458734196</v>
      </c>
      <c r="C26" s="3"/>
      <c r="E26" s="4" t="s">
        <v>35</v>
      </c>
      <c r="F26">
        <v>0.78310514362754846</v>
      </c>
      <c r="G26">
        <v>1.151770108865235</v>
      </c>
    </row>
    <row r="27" spans="1:7" ht="15.75" x14ac:dyDescent="0.25">
      <c r="A27">
        <v>24</v>
      </c>
      <c r="B27" s="7">
        <v>4.2273855909953557</v>
      </c>
      <c r="C27" s="3"/>
      <c r="E27" s="4" t="s">
        <v>36</v>
      </c>
      <c r="F27">
        <v>0.28636871151874688</v>
      </c>
      <c r="G27">
        <v>1.0948671977126505</v>
      </c>
    </row>
    <row r="28" spans="1:7" ht="15.75" x14ac:dyDescent="0.25">
      <c r="A28">
        <v>25</v>
      </c>
      <c r="B28" s="7">
        <v>5.9679439239593171</v>
      </c>
      <c r="C28" s="3" t="s">
        <v>13</v>
      </c>
    </row>
    <row r="29" spans="1:7" ht="15.75" x14ac:dyDescent="0.25">
      <c r="A29">
        <v>26</v>
      </c>
      <c r="B29" s="7">
        <v>8.0008484668732365</v>
      </c>
    </row>
    <row r="30" spans="1:7" ht="15.75" x14ac:dyDescent="0.25">
      <c r="A30">
        <v>27</v>
      </c>
      <c r="B30" s="7">
        <v>6.2694398683310402</v>
      </c>
      <c r="C30" s="3"/>
    </row>
    <row r="31" spans="1:7" ht="15.75" x14ac:dyDescent="0.25">
      <c r="A31">
        <v>28</v>
      </c>
      <c r="B31" s="7">
        <v>13.176051408326282</v>
      </c>
      <c r="C31" s="3" t="s">
        <v>14</v>
      </c>
    </row>
    <row r="32" spans="1:7" ht="15.75" x14ac:dyDescent="0.25">
      <c r="A32">
        <v>29</v>
      </c>
      <c r="B32" s="7">
        <v>18.848614537199765</v>
      </c>
      <c r="C32" s="3"/>
    </row>
    <row r="33" spans="1:3" ht="15.75" x14ac:dyDescent="0.25">
      <c r="A33">
        <v>30</v>
      </c>
      <c r="B33" s="7">
        <v>16.930502706512076</v>
      </c>
      <c r="C33" s="3"/>
    </row>
    <row r="34" spans="1:3" ht="15.75" x14ac:dyDescent="0.25">
      <c r="A34">
        <v>31</v>
      </c>
      <c r="B34" s="7">
        <v>11.775056650456683</v>
      </c>
      <c r="C34" s="3" t="s">
        <v>15</v>
      </c>
    </row>
    <row r="35" spans="1:3" ht="15.75" x14ac:dyDescent="0.25">
      <c r="A35">
        <v>32</v>
      </c>
      <c r="B35" s="7">
        <v>7.8491520610741414</v>
      </c>
      <c r="C35" s="3"/>
    </row>
    <row r="36" spans="1:3" ht="15.75" x14ac:dyDescent="0.25">
      <c r="A36">
        <v>33</v>
      </c>
      <c r="B36" s="7">
        <v>9.1965364162954852</v>
      </c>
    </row>
    <row r="37" spans="1:3" ht="15.75" x14ac:dyDescent="0.25">
      <c r="A37">
        <v>34</v>
      </c>
      <c r="B37" s="7">
        <v>11.775056650456683</v>
      </c>
      <c r="C37" s="4" t="s">
        <v>16</v>
      </c>
    </row>
    <row r="38" spans="1:3" ht="15.75" x14ac:dyDescent="0.25">
      <c r="A38">
        <v>35</v>
      </c>
      <c r="B38" s="7">
        <v>9.5647047679133568</v>
      </c>
    </row>
    <row r="39" spans="1:3" ht="15.75" x14ac:dyDescent="0.25">
      <c r="A39">
        <v>36</v>
      </c>
      <c r="B39" s="7">
        <v>8.0008484668732365</v>
      </c>
    </row>
  </sheetData>
  <mergeCells count="2">
    <mergeCell ref="G1:J2"/>
    <mergeCell ref="N1:R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CE7A7-F3AE-40B3-A07A-D680510A6E06}">
  <dimension ref="A1:T39"/>
  <sheetViews>
    <sheetView topLeftCell="C10" workbookViewId="0">
      <selection activeCell="F11" sqref="F11:G11"/>
    </sheetView>
  </sheetViews>
  <sheetFormatPr defaultRowHeight="15" x14ac:dyDescent="0.25"/>
  <cols>
    <col min="2" max="2" width="12.85546875" customWidth="1"/>
    <col min="3" max="3" width="13.28515625" customWidth="1"/>
    <col min="5" max="5" width="14.5703125" customWidth="1"/>
    <col min="6" max="6" width="11.42578125" customWidth="1"/>
    <col min="7" max="7" width="10.7109375" customWidth="1"/>
  </cols>
  <sheetData>
    <row r="1" spans="1:20" x14ac:dyDescent="0.25">
      <c r="G1" s="12" t="s">
        <v>18</v>
      </c>
      <c r="H1" s="13"/>
      <c r="I1" s="13"/>
      <c r="J1" s="13"/>
      <c r="N1" s="12" t="s">
        <v>19</v>
      </c>
      <c r="O1" s="13"/>
      <c r="P1" s="13"/>
      <c r="Q1" s="13"/>
      <c r="R1" s="13"/>
    </row>
    <row r="2" spans="1:20" x14ac:dyDescent="0.25">
      <c r="G2" s="13"/>
      <c r="H2" s="13"/>
      <c r="I2" s="13"/>
      <c r="J2" s="13"/>
      <c r="N2" s="13"/>
      <c r="O2" s="13"/>
      <c r="P2" s="13"/>
      <c r="Q2" s="13"/>
      <c r="R2" s="13"/>
    </row>
    <row r="3" spans="1:20" ht="15.75" x14ac:dyDescent="0.25">
      <c r="B3" s="11" t="s">
        <v>30</v>
      </c>
      <c r="G3" s="6" t="s">
        <v>20</v>
      </c>
      <c r="H3" s="6"/>
      <c r="I3" s="6"/>
      <c r="J3" s="6" t="s">
        <v>21</v>
      </c>
      <c r="K3" s="6"/>
      <c r="P3" s="6" t="s">
        <v>20</v>
      </c>
      <c r="Q3" s="6"/>
      <c r="R3" s="6"/>
      <c r="S3" s="6" t="s">
        <v>21</v>
      </c>
      <c r="T3" s="6"/>
    </row>
    <row r="4" spans="1:20" ht="15.75" x14ac:dyDescent="0.25">
      <c r="A4">
        <v>1</v>
      </c>
      <c r="B4" s="7">
        <v>2.4601557955574211</v>
      </c>
      <c r="C4" s="3" t="s">
        <v>11</v>
      </c>
      <c r="F4" s="8" t="s">
        <v>22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23</v>
      </c>
      <c r="O4" s="8" t="s">
        <v>22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23</v>
      </c>
    </row>
    <row r="5" spans="1:20" ht="15.75" x14ac:dyDescent="0.25">
      <c r="A5">
        <v>2</v>
      </c>
      <c r="B5" s="7">
        <v>3.210494123723258</v>
      </c>
      <c r="C5" s="3"/>
      <c r="E5" s="9" t="s">
        <v>24</v>
      </c>
      <c r="F5" s="10">
        <f>B4</f>
        <v>2.4601557955574211</v>
      </c>
      <c r="G5">
        <f>B7</f>
        <v>2.6316780052585274</v>
      </c>
      <c r="H5" s="10">
        <f>B10</f>
        <v>4.9921536510061042</v>
      </c>
      <c r="I5">
        <f>B13</f>
        <v>23.351457813666048</v>
      </c>
      <c r="J5">
        <f>B16</f>
        <v>13.800182338907392</v>
      </c>
      <c r="K5">
        <f>B19</f>
        <v>6.8707222090284628</v>
      </c>
      <c r="N5" s="9" t="s">
        <v>24</v>
      </c>
      <c r="O5">
        <f>B22</f>
        <v>3.3128586539365452</v>
      </c>
      <c r="P5">
        <f>B25</f>
        <v>1.553955629282552</v>
      </c>
      <c r="Q5">
        <f>B28</f>
        <v>5.5240968381573179</v>
      </c>
      <c r="R5">
        <f>B31</f>
        <v>6.490046660389619</v>
      </c>
      <c r="S5">
        <f>B34</f>
        <v>5.0065444775239918</v>
      </c>
      <c r="T5">
        <f>B37</f>
        <v>1.9208186689844058</v>
      </c>
    </row>
    <row r="6" spans="1:20" ht="15.75" x14ac:dyDescent="0.25">
      <c r="A6">
        <v>3</v>
      </c>
      <c r="B6" s="7">
        <v>4.2203479742410686</v>
      </c>
      <c r="C6" s="3"/>
      <c r="E6" s="9" t="s">
        <v>25</v>
      </c>
      <c r="F6" s="10">
        <f>B5</f>
        <v>3.210494123723258</v>
      </c>
      <c r="G6">
        <f>B8</f>
        <v>4.6583950897236868</v>
      </c>
      <c r="H6" s="10">
        <f>B11</f>
        <v>1.6966221440944556</v>
      </c>
      <c r="I6">
        <f>B14</f>
        <v>20.214926551352974</v>
      </c>
      <c r="J6">
        <f>B17</f>
        <v>6.064065339114368</v>
      </c>
      <c r="K6">
        <f>B20</f>
        <v>5.0222384619936173</v>
      </c>
      <c r="N6" s="9" t="s">
        <v>25</v>
      </c>
      <c r="O6">
        <f>B23</f>
        <v>1.4583181497358118</v>
      </c>
      <c r="P6">
        <f>B26</f>
        <v>3.7434059638978145</v>
      </c>
      <c r="Q6">
        <f>B29</f>
        <v>3.446638497346167</v>
      </c>
      <c r="R6">
        <f>B32</f>
        <v>18.848614537199765</v>
      </c>
      <c r="S6">
        <f>B35</f>
        <v>7.8491520610741423</v>
      </c>
      <c r="T6">
        <f>B38</f>
        <v>9.2708060219093316</v>
      </c>
    </row>
    <row r="7" spans="1:20" ht="15.75" x14ac:dyDescent="0.25">
      <c r="A7">
        <v>4</v>
      </c>
      <c r="B7" s="7">
        <v>2.6316780052585274</v>
      </c>
      <c r="C7" s="3" t="s">
        <v>12</v>
      </c>
      <c r="E7" s="9" t="s">
        <v>26</v>
      </c>
      <c r="F7" s="10">
        <f>B6</f>
        <v>4.2203479742410686</v>
      </c>
      <c r="G7">
        <f>B9</f>
        <v>3.4836788666535798</v>
      </c>
      <c r="H7" s="10">
        <f>B12</f>
        <v>3.167631942065444</v>
      </c>
      <c r="I7">
        <f>B15</f>
        <v>19.087230601513603</v>
      </c>
      <c r="J7">
        <f>B18</f>
        <v>7.3785373445497404</v>
      </c>
      <c r="K7">
        <f>B21</f>
        <v>5.4701154358300466</v>
      </c>
      <c r="N7" s="9" t="s">
        <v>26</v>
      </c>
      <c r="O7">
        <f>B24</f>
        <v>2.0067034070835978</v>
      </c>
      <c r="P7">
        <f>B27</f>
        <v>3.8437894910717043</v>
      </c>
      <c r="Q7">
        <f>B30</f>
        <v>2.5856484990625228</v>
      </c>
      <c r="R7">
        <f>B33</f>
        <v>16.930502706512076</v>
      </c>
      <c r="S7">
        <f>B36</f>
        <v>9.1965364162954852</v>
      </c>
      <c r="T7">
        <f>B39</f>
        <v>7.8407798625021039</v>
      </c>
    </row>
    <row r="8" spans="1:20" ht="15.75" x14ac:dyDescent="0.25">
      <c r="A8">
        <v>5</v>
      </c>
      <c r="B8" s="7">
        <v>4.6583950897236868</v>
      </c>
      <c r="C8" s="3"/>
      <c r="E8" s="9" t="s">
        <v>27</v>
      </c>
      <c r="F8">
        <f>AVERAGE(F5:F7)</f>
        <v>3.2969992978405824</v>
      </c>
      <c r="G8">
        <f t="shared" ref="G8:K8" si="0">AVERAGE(G5:G7)</f>
        <v>3.591250653878598</v>
      </c>
      <c r="H8">
        <f>AVERAGE(H5:H7)</f>
        <v>3.2854692457220014</v>
      </c>
      <c r="I8">
        <f t="shared" si="0"/>
        <v>20.884538322177541</v>
      </c>
      <c r="J8">
        <f t="shared" si="0"/>
        <v>9.0809283408571684</v>
      </c>
      <c r="K8">
        <f t="shared" si="0"/>
        <v>5.7876920356173756</v>
      </c>
      <c r="N8" s="9" t="s">
        <v>27</v>
      </c>
      <c r="O8">
        <f t="shared" ref="O8:T8" si="1">AVERAGE(O5:O7)</f>
        <v>2.259293403585318</v>
      </c>
      <c r="P8">
        <f t="shared" si="1"/>
        <v>3.047050361417357</v>
      </c>
      <c r="Q8">
        <f t="shared" si="1"/>
        <v>3.8521279448553352</v>
      </c>
      <c r="R8">
        <f t="shared" si="1"/>
        <v>14.089721301367154</v>
      </c>
      <c r="S8">
        <f t="shared" si="1"/>
        <v>7.3507443182978731</v>
      </c>
      <c r="T8">
        <f t="shared" si="1"/>
        <v>6.3441348511319475</v>
      </c>
    </row>
    <row r="9" spans="1:20" ht="15.75" x14ac:dyDescent="0.25">
      <c r="A9">
        <v>6</v>
      </c>
      <c r="B9" s="7">
        <v>3.4836788666535798</v>
      </c>
      <c r="C9" s="3"/>
      <c r="E9" s="9" t="s">
        <v>28</v>
      </c>
      <c r="F9">
        <f>STDEV(F5,F6,F7)</f>
        <v>0.88327882649623712</v>
      </c>
      <c r="G9">
        <f t="shared" ref="G9:K9" si="2">STDEV(G5,G6,G7)</f>
        <v>1.0176317124435683</v>
      </c>
      <c r="H9">
        <f t="shared" si="2"/>
        <v>1.6509228331032391</v>
      </c>
      <c r="I9">
        <f t="shared" si="2"/>
        <v>2.2095685940779171</v>
      </c>
      <c r="J9">
        <f t="shared" si="2"/>
        <v>4.1395021303114543</v>
      </c>
      <c r="K9">
        <f t="shared" si="2"/>
        <v>0.96429467141136715</v>
      </c>
      <c r="N9" s="9" t="s">
        <v>28</v>
      </c>
      <c r="O9">
        <f t="shared" ref="O9:T9" si="3">STDEV(O5,O6,O7)</f>
        <v>0.95272314980787187</v>
      </c>
      <c r="P9">
        <f t="shared" si="3"/>
        <v>1.2940317316350853</v>
      </c>
      <c r="Q9">
        <f t="shared" si="3"/>
        <v>1.5106078013214468</v>
      </c>
      <c r="R9">
        <f t="shared" si="3"/>
        <v>6.6510209167686281</v>
      </c>
      <c r="S9">
        <f t="shared" si="3"/>
        <v>2.1389987892205622</v>
      </c>
      <c r="T9">
        <f t="shared" si="3"/>
        <v>3.8968626149228647</v>
      </c>
    </row>
    <row r="10" spans="1:20" ht="15.75" x14ac:dyDescent="0.25">
      <c r="A10">
        <v>7</v>
      </c>
      <c r="B10" s="7">
        <v>4.9921536510061042</v>
      </c>
      <c r="C10" s="3" t="s">
        <v>13</v>
      </c>
      <c r="E10" s="9" t="s">
        <v>29</v>
      </c>
      <c r="F10">
        <f>F9/1.732</f>
        <v>0.50997622776919005</v>
      </c>
      <c r="G10">
        <f t="shared" ref="G10:K10" si="4">G9/1.732</f>
        <v>0.58754717808520107</v>
      </c>
      <c r="H10">
        <f t="shared" si="4"/>
        <v>0.95318870271549605</v>
      </c>
      <c r="I10">
        <f t="shared" si="4"/>
        <v>1.2757324446177349</v>
      </c>
      <c r="J10">
        <f t="shared" si="4"/>
        <v>2.3900127773160822</v>
      </c>
      <c r="K10">
        <f t="shared" si="4"/>
        <v>0.55675211975252148</v>
      </c>
      <c r="N10" s="9" t="s">
        <v>29</v>
      </c>
      <c r="O10">
        <f t="shared" ref="O10:T10" si="5">O9/1.732</f>
        <v>0.55007110266043413</v>
      </c>
      <c r="P10">
        <f t="shared" si="5"/>
        <v>0.74713148477776292</v>
      </c>
      <c r="Q10">
        <f t="shared" si="5"/>
        <v>0.87217540492000389</v>
      </c>
      <c r="R10">
        <f t="shared" si="5"/>
        <v>3.8400813607209168</v>
      </c>
      <c r="S10">
        <f t="shared" si="5"/>
        <v>1.2349877535915486</v>
      </c>
      <c r="T10">
        <f t="shared" si="5"/>
        <v>2.249920678361931</v>
      </c>
    </row>
    <row r="11" spans="1:20" ht="15.75" x14ac:dyDescent="0.25">
      <c r="A11">
        <v>8</v>
      </c>
      <c r="B11" s="7">
        <v>1.6966221440944556</v>
      </c>
      <c r="F11" s="4" t="s">
        <v>37</v>
      </c>
      <c r="G11" s="4" t="s">
        <v>38</v>
      </c>
    </row>
    <row r="12" spans="1:20" ht="15.75" x14ac:dyDescent="0.25">
      <c r="A12">
        <v>9</v>
      </c>
      <c r="B12" s="7">
        <v>3.167631942065444</v>
      </c>
      <c r="C12" s="3"/>
      <c r="E12" s="4" t="s">
        <v>31</v>
      </c>
      <c r="F12">
        <v>3.2969992978405824</v>
      </c>
      <c r="G12">
        <v>2.259293403585318</v>
      </c>
    </row>
    <row r="13" spans="1:20" ht="15.75" x14ac:dyDescent="0.25">
      <c r="A13">
        <v>10</v>
      </c>
      <c r="B13" s="7">
        <v>23.351457813666048</v>
      </c>
      <c r="C13" s="3" t="s">
        <v>14</v>
      </c>
      <c r="E13" s="4" t="s">
        <v>32</v>
      </c>
      <c r="F13">
        <v>3.591250653878598</v>
      </c>
      <c r="G13">
        <v>3.047050361417357</v>
      </c>
    </row>
    <row r="14" spans="1:20" ht="15.75" x14ac:dyDescent="0.25">
      <c r="A14">
        <v>11</v>
      </c>
      <c r="B14" s="7">
        <v>20.214926551352974</v>
      </c>
      <c r="C14" s="3"/>
      <c r="E14" s="4" t="s">
        <v>33</v>
      </c>
      <c r="F14">
        <v>3.2854692457220014</v>
      </c>
      <c r="G14">
        <v>3.8521279448553352</v>
      </c>
    </row>
    <row r="15" spans="1:20" ht="15.75" x14ac:dyDescent="0.25">
      <c r="A15">
        <v>12</v>
      </c>
      <c r="B15" s="7">
        <v>19.087230601513603</v>
      </c>
      <c r="C15" s="3"/>
      <c r="E15" s="4" t="s">
        <v>34</v>
      </c>
      <c r="F15">
        <v>20.884538322177541</v>
      </c>
      <c r="G15">
        <v>14.089721301367154</v>
      </c>
    </row>
    <row r="16" spans="1:20" ht="15.75" x14ac:dyDescent="0.25">
      <c r="A16">
        <v>13</v>
      </c>
      <c r="B16" s="7">
        <v>13.800182338907392</v>
      </c>
      <c r="C16" s="3" t="s">
        <v>15</v>
      </c>
      <c r="E16" s="4" t="s">
        <v>35</v>
      </c>
      <c r="F16">
        <v>9.0809283408571684</v>
      </c>
      <c r="G16">
        <v>7.3507443182978731</v>
      </c>
    </row>
    <row r="17" spans="1:7" ht="15.75" x14ac:dyDescent="0.25">
      <c r="A17">
        <v>14</v>
      </c>
      <c r="B17" s="7">
        <v>6.064065339114368</v>
      </c>
      <c r="C17" s="3"/>
      <c r="E17" s="4" t="s">
        <v>36</v>
      </c>
      <c r="F17">
        <v>5.7876920356173756</v>
      </c>
      <c r="G17">
        <v>6.3441348511319475</v>
      </c>
    </row>
    <row r="18" spans="1:7" ht="15.75" x14ac:dyDescent="0.25">
      <c r="A18">
        <v>15</v>
      </c>
      <c r="B18" s="7">
        <v>7.3785373445497404</v>
      </c>
      <c r="E18" s="4"/>
    </row>
    <row r="19" spans="1:7" ht="15.75" x14ac:dyDescent="0.25">
      <c r="A19">
        <v>16</v>
      </c>
      <c r="B19" s="7">
        <v>6.8707222090284628</v>
      </c>
      <c r="C19" s="4" t="s">
        <v>16</v>
      </c>
      <c r="E19" s="4"/>
    </row>
    <row r="20" spans="1:7" ht="15.75" x14ac:dyDescent="0.25">
      <c r="A20">
        <v>17</v>
      </c>
      <c r="B20" s="7">
        <v>5.0222384619936173</v>
      </c>
      <c r="E20" s="4" t="s">
        <v>31</v>
      </c>
      <c r="F20">
        <v>0.50997622776919005</v>
      </c>
      <c r="G20">
        <v>0.55007110266043413</v>
      </c>
    </row>
    <row r="21" spans="1:7" ht="15.75" x14ac:dyDescent="0.25">
      <c r="A21">
        <v>18</v>
      </c>
      <c r="B21" s="7">
        <v>5.4701154358300466</v>
      </c>
      <c r="E21" s="4" t="s">
        <v>32</v>
      </c>
      <c r="F21">
        <v>0.58754717808520107</v>
      </c>
      <c r="G21">
        <v>0.74713148477776292</v>
      </c>
    </row>
    <row r="22" spans="1:7" ht="15.75" x14ac:dyDescent="0.25">
      <c r="A22">
        <v>19</v>
      </c>
      <c r="B22" s="7">
        <v>3.3128586539365452</v>
      </c>
      <c r="C22" s="3" t="s">
        <v>17</v>
      </c>
      <c r="E22" s="4" t="s">
        <v>33</v>
      </c>
      <c r="F22">
        <v>0.95318870271549605</v>
      </c>
      <c r="G22">
        <v>0.87217540492000389</v>
      </c>
    </row>
    <row r="23" spans="1:7" ht="15.75" x14ac:dyDescent="0.25">
      <c r="A23">
        <v>20</v>
      </c>
      <c r="B23" s="7">
        <v>1.4583181497358118</v>
      </c>
      <c r="C23" s="3"/>
      <c r="E23" s="4" t="s">
        <v>34</v>
      </c>
      <c r="F23">
        <v>1.2757324446177349</v>
      </c>
      <c r="G23">
        <v>3.8400813607209168</v>
      </c>
    </row>
    <row r="24" spans="1:7" ht="15.75" x14ac:dyDescent="0.25">
      <c r="A24">
        <v>21</v>
      </c>
      <c r="B24" s="7">
        <v>2.0067034070835978</v>
      </c>
      <c r="C24" s="3"/>
      <c r="E24" s="4" t="s">
        <v>35</v>
      </c>
      <c r="F24">
        <v>2.3900127773160822</v>
      </c>
      <c r="G24">
        <v>1.2349877535915486</v>
      </c>
    </row>
    <row r="25" spans="1:7" ht="15.75" x14ac:dyDescent="0.25">
      <c r="A25">
        <v>22</v>
      </c>
      <c r="B25" s="7">
        <v>1.553955629282552</v>
      </c>
      <c r="C25" s="3" t="s">
        <v>12</v>
      </c>
      <c r="E25" s="4" t="s">
        <v>36</v>
      </c>
      <c r="F25">
        <v>0.55675211975252148</v>
      </c>
      <c r="G25">
        <v>2.249920678361931</v>
      </c>
    </row>
    <row r="26" spans="1:7" ht="15.75" x14ac:dyDescent="0.25">
      <c r="A26">
        <v>23</v>
      </c>
      <c r="B26" s="7">
        <v>3.7434059638978145</v>
      </c>
      <c r="C26" s="3"/>
    </row>
    <row r="27" spans="1:7" ht="15.75" x14ac:dyDescent="0.25">
      <c r="A27">
        <v>24</v>
      </c>
      <c r="B27" s="7">
        <v>3.8437894910717043</v>
      </c>
      <c r="C27" s="3"/>
    </row>
    <row r="28" spans="1:7" ht="15.75" x14ac:dyDescent="0.25">
      <c r="A28">
        <v>25</v>
      </c>
      <c r="B28" s="7">
        <v>5.5240968381573179</v>
      </c>
      <c r="C28" s="3" t="s">
        <v>13</v>
      </c>
    </row>
    <row r="29" spans="1:7" ht="15.75" x14ac:dyDescent="0.25">
      <c r="A29">
        <v>26</v>
      </c>
      <c r="B29" s="7">
        <v>3.446638497346167</v>
      </c>
    </row>
    <row r="30" spans="1:7" ht="15.75" x14ac:dyDescent="0.25">
      <c r="A30">
        <v>27</v>
      </c>
      <c r="B30" s="7">
        <v>2.5856484990625228</v>
      </c>
      <c r="C30" s="3"/>
    </row>
    <row r="31" spans="1:7" ht="15.75" x14ac:dyDescent="0.25">
      <c r="A31">
        <v>28</v>
      </c>
      <c r="B31" s="7">
        <v>6.490046660389619</v>
      </c>
      <c r="C31" s="3" t="s">
        <v>14</v>
      </c>
    </row>
    <row r="32" spans="1:7" ht="15.75" x14ac:dyDescent="0.25">
      <c r="A32">
        <v>29</v>
      </c>
      <c r="B32" s="7">
        <v>18.848614537199765</v>
      </c>
      <c r="C32" s="3"/>
    </row>
    <row r="33" spans="1:3" ht="15.75" x14ac:dyDescent="0.25">
      <c r="A33">
        <v>30</v>
      </c>
      <c r="B33" s="7">
        <v>16.930502706512076</v>
      </c>
      <c r="C33" s="3"/>
    </row>
    <row r="34" spans="1:3" ht="15.75" x14ac:dyDescent="0.25">
      <c r="A34">
        <v>31</v>
      </c>
      <c r="B34" s="7">
        <v>5.0065444775239918</v>
      </c>
      <c r="C34" s="3" t="s">
        <v>15</v>
      </c>
    </row>
    <row r="35" spans="1:3" ht="15.75" x14ac:dyDescent="0.25">
      <c r="A35">
        <v>32</v>
      </c>
      <c r="B35" s="7">
        <v>7.8491520610741423</v>
      </c>
      <c r="C35" s="3"/>
    </row>
    <row r="36" spans="1:3" ht="15.75" x14ac:dyDescent="0.25">
      <c r="A36">
        <v>33</v>
      </c>
      <c r="B36" s="7">
        <v>9.1965364162954852</v>
      </c>
    </row>
    <row r="37" spans="1:3" ht="15.75" x14ac:dyDescent="0.25">
      <c r="A37">
        <v>34</v>
      </c>
      <c r="B37" s="7">
        <v>1.9208186689844058</v>
      </c>
      <c r="C37" s="4" t="s">
        <v>16</v>
      </c>
    </row>
    <row r="38" spans="1:3" ht="15.75" x14ac:dyDescent="0.25">
      <c r="A38">
        <v>35</v>
      </c>
      <c r="B38" s="7">
        <v>9.2708060219093316</v>
      </c>
    </row>
    <row r="39" spans="1:3" ht="15.75" x14ac:dyDescent="0.25">
      <c r="A39">
        <v>36</v>
      </c>
      <c r="B39" s="7">
        <v>7.8407798625021039</v>
      </c>
    </row>
  </sheetData>
  <mergeCells count="2">
    <mergeCell ref="G1:J2"/>
    <mergeCell ref="N1:R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FDD35-D3AE-4E3F-8E4E-E0CD216924BB}">
  <dimension ref="A1:T39"/>
  <sheetViews>
    <sheetView topLeftCell="B6" workbookViewId="0">
      <selection activeCell="G13" sqref="G13"/>
    </sheetView>
  </sheetViews>
  <sheetFormatPr defaultRowHeight="15" x14ac:dyDescent="0.25"/>
  <cols>
    <col min="5" max="5" width="14.85546875" customWidth="1"/>
    <col min="6" max="6" width="12" customWidth="1"/>
    <col min="7" max="7" width="10" customWidth="1"/>
  </cols>
  <sheetData>
    <row r="1" spans="1:20" x14ac:dyDescent="0.25">
      <c r="G1" s="12" t="s">
        <v>18</v>
      </c>
      <c r="H1" s="13"/>
      <c r="I1" s="13"/>
      <c r="J1" s="13"/>
      <c r="N1" s="12" t="s">
        <v>19</v>
      </c>
      <c r="O1" s="13"/>
      <c r="P1" s="13"/>
      <c r="Q1" s="13"/>
      <c r="R1" s="13"/>
    </row>
    <row r="2" spans="1:20" x14ac:dyDescent="0.25">
      <c r="G2" s="13"/>
      <c r="H2" s="13"/>
      <c r="I2" s="13"/>
      <c r="J2" s="13"/>
      <c r="N2" s="13"/>
      <c r="O2" s="13"/>
      <c r="P2" s="13"/>
      <c r="Q2" s="13"/>
      <c r="R2" s="13"/>
    </row>
    <row r="3" spans="1:20" ht="15.75" x14ac:dyDescent="0.25">
      <c r="B3" s="11" t="s">
        <v>30</v>
      </c>
      <c r="G3" s="6" t="s">
        <v>20</v>
      </c>
      <c r="H3" s="6"/>
      <c r="I3" s="6"/>
      <c r="J3" s="6" t="s">
        <v>21</v>
      </c>
      <c r="K3" s="6"/>
      <c r="P3" s="6" t="s">
        <v>20</v>
      </c>
      <c r="Q3" s="6"/>
      <c r="R3" s="6"/>
      <c r="S3" s="6" t="s">
        <v>21</v>
      </c>
      <c r="T3" s="6"/>
    </row>
    <row r="4" spans="1:20" ht="15.75" x14ac:dyDescent="0.25">
      <c r="A4">
        <v>1</v>
      </c>
      <c r="B4" s="7">
        <v>4.6278290228990038</v>
      </c>
      <c r="C4" s="3" t="s">
        <v>11</v>
      </c>
      <c r="F4" s="8" t="s">
        <v>22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23</v>
      </c>
      <c r="O4" s="8" t="s">
        <v>22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23</v>
      </c>
    </row>
    <row r="5" spans="1:20" ht="15.75" x14ac:dyDescent="0.25">
      <c r="A5">
        <v>2</v>
      </c>
      <c r="B5" s="7">
        <v>1.7159939542921698</v>
      </c>
      <c r="C5" s="3"/>
      <c r="E5" s="9" t="s">
        <v>24</v>
      </c>
      <c r="F5" s="10">
        <f>B4</f>
        <v>4.6278290228990038</v>
      </c>
      <c r="G5">
        <f>B7</f>
        <v>7.7723876436911512</v>
      </c>
      <c r="H5" s="10">
        <f>B10</f>
        <v>4.8723607807753178</v>
      </c>
      <c r="I5">
        <f>B13</f>
        <v>18.444012179622607</v>
      </c>
      <c r="J5">
        <f>B16</f>
        <v>15.952486677438467</v>
      </c>
      <c r="K5">
        <f>B19</f>
        <v>5.5007344935403077</v>
      </c>
      <c r="N5" s="9" t="s">
        <v>24</v>
      </c>
      <c r="O5">
        <f>B22</f>
        <v>1.9253366830059708</v>
      </c>
      <c r="P5">
        <f>B25</f>
        <v>6.0631669263442642</v>
      </c>
      <c r="Q5">
        <f>B28</f>
        <v>2.2652195865480422</v>
      </c>
      <c r="R5">
        <f>B31</f>
        <v>16.098382887832205</v>
      </c>
      <c r="S5">
        <f>B34</f>
        <v>7.4258265463494082</v>
      </c>
      <c r="T5">
        <f>B37</f>
        <v>7.1300350783118844</v>
      </c>
    </row>
    <row r="6" spans="1:20" ht="15.75" x14ac:dyDescent="0.25">
      <c r="A6">
        <v>3</v>
      </c>
      <c r="B6" s="7">
        <v>1.193827069099932</v>
      </c>
      <c r="C6" s="3"/>
      <c r="E6" s="9" t="s">
        <v>25</v>
      </c>
      <c r="F6" s="10">
        <f>B5</f>
        <v>1.7159939542921698</v>
      </c>
      <c r="G6">
        <f>B8</f>
        <v>6.9216153650744232</v>
      </c>
      <c r="H6" s="10">
        <f>B11</f>
        <v>2.2430255417258085</v>
      </c>
      <c r="I6">
        <f>B14</f>
        <v>19.885899122718865</v>
      </c>
      <c r="J6">
        <f>B17</f>
        <v>11.197835748156045</v>
      </c>
      <c r="K6">
        <f>B20</f>
        <v>7.1239275700106939</v>
      </c>
      <c r="N6" s="9" t="s">
        <v>25</v>
      </c>
      <c r="O6">
        <f>B23</f>
        <v>4.2104173658049397</v>
      </c>
      <c r="P6">
        <f>B26</f>
        <v>7.2557011388330057</v>
      </c>
      <c r="Q6">
        <f>B29</f>
        <v>4.6678070435969055</v>
      </c>
      <c r="R6">
        <f>B32</f>
        <v>10.208585122888323</v>
      </c>
      <c r="S6">
        <f>B35</f>
        <v>11.138123952543301</v>
      </c>
      <c r="T6">
        <f>B38</f>
        <v>17.671911672990422</v>
      </c>
    </row>
    <row r="7" spans="1:20" ht="15.75" x14ac:dyDescent="0.25">
      <c r="A7">
        <v>4</v>
      </c>
      <c r="B7" s="7">
        <v>7.7723876436911512</v>
      </c>
      <c r="C7" s="3" t="s">
        <v>12</v>
      </c>
      <c r="E7" s="9" t="s">
        <v>26</v>
      </c>
      <c r="F7" s="10">
        <f>B6</f>
        <v>1.193827069099932</v>
      </c>
      <c r="G7">
        <f>B9</f>
        <v>5.1107004197311143</v>
      </c>
      <c r="H7" s="10">
        <f>B12</f>
        <v>3.079458471165919</v>
      </c>
      <c r="I7">
        <f>B15</f>
        <v>19.021975112277655</v>
      </c>
      <c r="J7">
        <f>B18</f>
        <v>7.6603966988941323</v>
      </c>
      <c r="K7">
        <f>B21</f>
        <v>11.444057293381281</v>
      </c>
      <c r="N7" s="9" t="s">
        <v>26</v>
      </c>
      <c r="O7">
        <f>B24</f>
        <v>4.5222587834536743</v>
      </c>
      <c r="P7">
        <f>B27</f>
        <v>5.8739783736608304</v>
      </c>
      <c r="Q7">
        <f>B30</f>
        <v>6.1761793273368992</v>
      </c>
      <c r="R7">
        <f>B33</f>
        <v>16.930502706512076</v>
      </c>
      <c r="S7">
        <f>B36</f>
        <v>5.2190949425309849</v>
      </c>
      <c r="T7">
        <f>B39</f>
        <v>12.94232118891111</v>
      </c>
    </row>
    <row r="8" spans="1:20" ht="15.75" x14ac:dyDescent="0.25">
      <c r="A8">
        <v>5</v>
      </c>
      <c r="B8" s="7">
        <v>6.9216153650744232</v>
      </c>
      <c r="C8" s="3"/>
      <c r="E8" s="9" t="s">
        <v>27</v>
      </c>
      <c r="F8">
        <f>AVERAGE(F5:F7)</f>
        <v>2.5125500154303686</v>
      </c>
      <c r="G8">
        <f t="shared" ref="G8:K8" si="0">AVERAGE(G5:G7)</f>
        <v>6.6015678094988957</v>
      </c>
      <c r="H8">
        <f t="shared" si="0"/>
        <v>3.3982815978890151</v>
      </c>
      <c r="I8">
        <f t="shared" si="0"/>
        <v>19.117295471539709</v>
      </c>
      <c r="J8">
        <f t="shared" si="0"/>
        <v>11.603573041496213</v>
      </c>
      <c r="K8">
        <f t="shared" si="0"/>
        <v>8.022906452310762</v>
      </c>
      <c r="N8" s="9" t="s">
        <v>27</v>
      </c>
      <c r="O8">
        <f t="shared" ref="O8:T8" si="1">AVERAGE(O5:O7)</f>
        <v>3.5526709440881952</v>
      </c>
      <c r="P8">
        <f t="shared" si="1"/>
        <v>6.3976154796126998</v>
      </c>
      <c r="Q8">
        <f t="shared" si="1"/>
        <v>4.3697353191606156</v>
      </c>
      <c r="R8">
        <f t="shared" si="1"/>
        <v>14.412490239077535</v>
      </c>
      <c r="S8">
        <f t="shared" si="1"/>
        <v>7.9276818138078982</v>
      </c>
      <c r="T8">
        <f t="shared" si="1"/>
        <v>12.581422646737806</v>
      </c>
    </row>
    <row r="9" spans="1:20" ht="15.75" x14ac:dyDescent="0.25">
      <c r="A9">
        <v>6</v>
      </c>
      <c r="B9" s="7">
        <v>5.1107004197311143</v>
      </c>
      <c r="C9" s="3"/>
      <c r="E9" s="9" t="s">
        <v>28</v>
      </c>
      <c r="F9">
        <f>STDEV(F5,F6,F7)</f>
        <v>1.8503968556977077</v>
      </c>
      <c r="G9">
        <f t="shared" ref="G9:K9" si="2">STDEV(G5,G6,G7)</f>
        <v>1.3593997013095278</v>
      </c>
      <c r="H9">
        <f t="shared" si="2"/>
        <v>1.3433492060618499</v>
      </c>
      <c r="I9">
        <f t="shared" si="2"/>
        <v>0.72565416510570147</v>
      </c>
      <c r="J9">
        <f t="shared" si="2"/>
        <v>4.1609080879627847</v>
      </c>
      <c r="K9">
        <f t="shared" si="2"/>
        <v>3.0719527582457169</v>
      </c>
      <c r="N9" s="9" t="s">
        <v>28</v>
      </c>
      <c r="O9">
        <f t="shared" ref="O9:T9" si="3">STDEV(O5,O6,O7)</f>
        <v>1.4179117974716586</v>
      </c>
      <c r="P9">
        <f t="shared" si="3"/>
        <v>0.74912036818943384</v>
      </c>
      <c r="Q9">
        <f t="shared" si="3"/>
        <v>1.9724443181492159</v>
      </c>
      <c r="R9">
        <f t="shared" si="3"/>
        <v>3.6643852850923522</v>
      </c>
      <c r="S9">
        <f t="shared" si="3"/>
        <v>2.991257283726815</v>
      </c>
      <c r="T9">
        <f t="shared" si="3"/>
        <v>5.2801966206444275</v>
      </c>
    </row>
    <row r="10" spans="1:20" ht="15.75" x14ac:dyDescent="0.25">
      <c r="A10">
        <v>7</v>
      </c>
      <c r="B10" s="7">
        <v>4.8723607807753178</v>
      </c>
      <c r="C10" s="3" t="s">
        <v>13</v>
      </c>
      <c r="E10" s="9" t="s">
        <v>29</v>
      </c>
      <c r="F10">
        <f>F9/1.732</f>
        <v>1.0683584617192308</v>
      </c>
      <c r="G10">
        <f t="shared" ref="G10:K10" si="4">G9/1.732</f>
        <v>0.78487280676069737</v>
      </c>
      <c r="H10">
        <f t="shared" si="4"/>
        <v>0.77560577717196877</v>
      </c>
      <c r="I10">
        <f t="shared" si="4"/>
        <v>0.41896891749751819</v>
      </c>
      <c r="J10">
        <f t="shared" si="4"/>
        <v>2.4023718752671965</v>
      </c>
      <c r="K10">
        <f t="shared" si="4"/>
        <v>1.7736447795875965</v>
      </c>
      <c r="N10" s="9" t="s">
        <v>29</v>
      </c>
      <c r="O10">
        <f t="shared" ref="O10:T10" si="5">O9/1.732</f>
        <v>0.81865577221227404</v>
      </c>
      <c r="P10">
        <f t="shared" si="5"/>
        <v>0.43251753359667083</v>
      </c>
      <c r="Q10">
        <f t="shared" si="5"/>
        <v>1.1388246640584387</v>
      </c>
      <c r="R10">
        <f t="shared" si="5"/>
        <v>2.1156958920856539</v>
      </c>
      <c r="S10">
        <f t="shared" si="5"/>
        <v>1.7270538589646738</v>
      </c>
      <c r="T10">
        <f t="shared" si="5"/>
        <v>3.048612367577614</v>
      </c>
    </row>
    <row r="11" spans="1:20" ht="15.75" x14ac:dyDescent="0.25">
      <c r="A11">
        <v>8</v>
      </c>
      <c r="B11" s="7">
        <v>2.2430255417258085</v>
      </c>
    </row>
    <row r="12" spans="1:20" ht="15.75" x14ac:dyDescent="0.25">
      <c r="A12">
        <v>9</v>
      </c>
      <c r="B12" s="7">
        <v>3.079458471165919</v>
      </c>
      <c r="C12" s="3"/>
    </row>
    <row r="13" spans="1:20" ht="15.75" x14ac:dyDescent="0.25">
      <c r="A13">
        <v>10</v>
      </c>
      <c r="B13" s="7">
        <v>18.444012179622607</v>
      </c>
      <c r="C13" s="3" t="s">
        <v>14</v>
      </c>
      <c r="F13" s="4" t="s">
        <v>37</v>
      </c>
      <c r="G13" s="4" t="s">
        <v>38</v>
      </c>
    </row>
    <row r="14" spans="1:20" ht="15.75" x14ac:dyDescent="0.25">
      <c r="A14">
        <v>11</v>
      </c>
      <c r="B14" s="7">
        <v>19.885899122718865</v>
      </c>
      <c r="C14" s="3"/>
      <c r="E14" s="4" t="s">
        <v>31</v>
      </c>
      <c r="F14">
        <v>2.5125500154303686</v>
      </c>
      <c r="G14">
        <v>3.5526709440881952</v>
      </c>
    </row>
    <row r="15" spans="1:20" ht="15.75" x14ac:dyDescent="0.25">
      <c r="A15">
        <v>12</v>
      </c>
      <c r="B15" s="7">
        <v>19.021975112277655</v>
      </c>
      <c r="C15" s="3"/>
      <c r="E15" s="4" t="s">
        <v>32</v>
      </c>
      <c r="F15">
        <v>6.6015678094988957</v>
      </c>
      <c r="G15">
        <v>6.3976154796126998</v>
      </c>
    </row>
    <row r="16" spans="1:20" ht="15.75" x14ac:dyDescent="0.25">
      <c r="A16">
        <v>13</v>
      </c>
      <c r="B16" s="7">
        <v>15.952486677438467</v>
      </c>
      <c r="C16" s="3" t="s">
        <v>15</v>
      </c>
      <c r="E16" s="4" t="s">
        <v>33</v>
      </c>
      <c r="F16">
        <v>3.3982815978890151</v>
      </c>
      <c r="G16">
        <v>4.3697353191606156</v>
      </c>
    </row>
    <row r="17" spans="1:7" ht="15.75" x14ac:dyDescent="0.25">
      <c r="A17">
        <v>14</v>
      </c>
      <c r="B17" s="7">
        <v>11.197835748156045</v>
      </c>
      <c r="C17" s="3"/>
      <c r="E17" s="4" t="s">
        <v>34</v>
      </c>
      <c r="F17">
        <v>19.117295471539709</v>
      </c>
      <c r="G17">
        <v>14.412490239077535</v>
      </c>
    </row>
    <row r="18" spans="1:7" ht="15.75" x14ac:dyDescent="0.25">
      <c r="A18">
        <v>15</v>
      </c>
      <c r="B18" s="7">
        <v>7.6603966988941323</v>
      </c>
      <c r="E18" s="4" t="s">
        <v>35</v>
      </c>
      <c r="F18">
        <v>11.603573041496213</v>
      </c>
      <c r="G18">
        <v>7.9276818138078982</v>
      </c>
    </row>
    <row r="19" spans="1:7" ht="15.75" x14ac:dyDescent="0.25">
      <c r="A19">
        <v>16</v>
      </c>
      <c r="B19" s="7">
        <v>5.5007344935403077</v>
      </c>
      <c r="C19" s="4" t="s">
        <v>16</v>
      </c>
      <c r="E19" s="4" t="s">
        <v>36</v>
      </c>
      <c r="F19">
        <v>8.022906452310762</v>
      </c>
      <c r="G19">
        <v>12.581422646737806</v>
      </c>
    </row>
    <row r="20" spans="1:7" ht="15.75" x14ac:dyDescent="0.25">
      <c r="A20">
        <v>17</v>
      </c>
      <c r="B20" s="7">
        <v>7.1239275700106939</v>
      </c>
      <c r="E20" s="4"/>
    </row>
    <row r="21" spans="1:7" ht="15.75" x14ac:dyDescent="0.25">
      <c r="A21">
        <v>18</v>
      </c>
      <c r="B21" s="7">
        <v>11.444057293381281</v>
      </c>
      <c r="E21" s="4"/>
    </row>
    <row r="22" spans="1:7" ht="15.75" x14ac:dyDescent="0.25">
      <c r="A22">
        <v>19</v>
      </c>
      <c r="B22" s="7">
        <v>1.9253366830059708</v>
      </c>
      <c r="C22" s="3" t="s">
        <v>17</v>
      </c>
      <c r="E22" s="4" t="s">
        <v>31</v>
      </c>
      <c r="F22">
        <v>1.0683584617192308</v>
      </c>
      <c r="G22">
        <v>0.81865577221227404</v>
      </c>
    </row>
    <row r="23" spans="1:7" ht="15.75" x14ac:dyDescent="0.25">
      <c r="A23">
        <v>20</v>
      </c>
      <c r="B23" s="7">
        <v>4.2104173658049397</v>
      </c>
      <c r="C23" s="3"/>
      <c r="E23" s="4" t="s">
        <v>32</v>
      </c>
      <c r="F23">
        <v>0.78487280676069737</v>
      </c>
      <c r="G23">
        <v>0.43251753359667083</v>
      </c>
    </row>
    <row r="24" spans="1:7" ht="15.75" x14ac:dyDescent="0.25">
      <c r="A24">
        <v>21</v>
      </c>
      <c r="B24" s="7">
        <v>4.5222587834536743</v>
      </c>
      <c r="C24" s="3"/>
      <c r="E24" s="4" t="s">
        <v>33</v>
      </c>
      <c r="F24">
        <v>0.77560577717196877</v>
      </c>
      <c r="G24">
        <v>1.1388246640584387</v>
      </c>
    </row>
    <row r="25" spans="1:7" ht="15.75" x14ac:dyDescent="0.25">
      <c r="A25">
        <v>22</v>
      </c>
      <c r="B25" s="7">
        <v>6.0631669263442642</v>
      </c>
      <c r="C25" s="3" t="s">
        <v>12</v>
      </c>
      <c r="E25" s="4" t="s">
        <v>34</v>
      </c>
      <c r="F25">
        <v>0.41896891749751819</v>
      </c>
      <c r="G25">
        <v>2.1156958920856539</v>
      </c>
    </row>
    <row r="26" spans="1:7" ht="15.75" x14ac:dyDescent="0.25">
      <c r="A26">
        <v>23</v>
      </c>
      <c r="B26" s="7">
        <v>7.2557011388330057</v>
      </c>
      <c r="C26" s="3"/>
      <c r="E26" s="4" t="s">
        <v>35</v>
      </c>
      <c r="F26">
        <v>2.4023718752671965</v>
      </c>
      <c r="G26">
        <v>1.7270538589646738</v>
      </c>
    </row>
    <row r="27" spans="1:7" ht="15.75" x14ac:dyDescent="0.25">
      <c r="A27">
        <v>24</v>
      </c>
      <c r="B27" s="7">
        <v>5.8739783736608304</v>
      </c>
      <c r="C27" s="3"/>
      <c r="E27" s="4" t="s">
        <v>36</v>
      </c>
      <c r="F27">
        <v>1.7736447795875965</v>
      </c>
      <c r="G27">
        <v>3.048612367577614</v>
      </c>
    </row>
    <row r="28" spans="1:7" ht="15.75" x14ac:dyDescent="0.25">
      <c r="A28">
        <v>25</v>
      </c>
      <c r="B28" s="7">
        <v>2.2652195865480422</v>
      </c>
      <c r="C28" s="3" t="s">
        <v>13</v>
      </c>
    </row>
    <row r="29" spans="1:7" ht="15.75" x14ac:dyDescent="0.25">
      <c r="A29">
        <v>26</v>
      </c>
      <c r="B29" s="7">
        <v>4.6678070435969055</v>
      </c>
    </row>
    <row r="30" spans="1:7" ht="15.75" x14ac:dyDescent="0.25">
      <c r="A30">
        <v>27</v>
      </c>
      <c r="B30" s="7">
        <v>6.1761793273368992</v>
      </c>
      <c r="C30" s="3"/>
    </row>
    <row r="31" spans="1:7" ht="15.75" x14ac:dyDescent="0.25">
      <c r="A31">
        <v>28</v>
      </c>
      <c r="B31" s="7">
        <v>16.098382887832205</v>
      </c>
      <c r="C31" s="3" t="s">
        <v>14</v>
      </c>
    </row>
    <row r="32" spans="1:7" ht="15.75" x14ac:dyDescent="0.25">
      <c r="A32">
        <v>29</v>
      </c>
      <c r="B32" s="7">
        <v>10.208585122888323</v>
      </c>
      <c r="C32" s="3"/>
    </row>
    <row r="33" spans="1:3" ht="15.75" x14ac:dyDescent="0.25">
      <c r="A33">
        <v>30</v>
      </c>
      <c r="B33" s="7">
        <v>16.930502706512076</v>
      </c>
      <c r="C33" s="3"/>
    </row>
    <row r="34" spans="1:3" ht="15.75" x14ac:dyDescent="0.25">
      <c r="A34">
        <v>31</v>
      </c>
      <c r="B34" s="7">
        <v>7.4258265463494082</v>
      </c>
      <c r="C34" s="3" t="s">
        <v>15</v>
      </c>
    </row>
    <row r="35" spans="1:3" ht="15.75" x14ac:dyDescent="0.25">
      <c r="A35">
        <v>32</v>
      </c>
      <c r="B35" s="7">
        <v>11.138123952543301</v>
      </c>
      <c r="C35" s="3"/>
    </row>
    <row r="36" spans="1:3" ht="15.75" x14ac:dyDescent="0.25">
      <c r="A36">
        <v>33</v>
      </c>
      <c r="B36" s="7">
        <v>5.2190949425309849</v>
      </c>
    </row>
    <row r="37" spans="1:3" ht="15.75" x14ac:dyDescent="0.25">
      <c r="A37">
        <v>34</v>
      </c>
      <c r="B37" s="7">
        <v>7.1300350783118844</v>
      </c>
      <c r="C37" s="4" t="s">
        <v>16</v>
      </c>
    </row>
    <row r="38" spans="1:3" ht="15.75" x14ac:dyDescent="0.25">
      <c r="A38">
        <v>35</v>
      </c>
      <c r="B38" s="7">
        <v>17.671911672990422</v>
      </c>
    </row>
    <row r="39" spans="1:3" ht="15.75" x14ac:dyDescent="0.25">
      <c r="A39">
        <v>36</v>
      </c>
      <c r="B39" s="7">
        <v>12.94232118891111</v>
      </c>
    </row>
  </sheetData>
  <mergeCells count="2">
    <mergeCell ref="G1:J2"/>
    <mergeCell ref="N1:R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CDCDC-B66E-4BE4-B31C-4AC4F1117669}">
  <dimension ref="A1:T39"/>
  <sheetViews>
    <sheetView tabSelected="1" topLeftCell="D7" workbookViewId="0">
      <selection activeCell="H16" sqref="H16"/>
    </sheetView>
  </sheetViews>
  <sheetFormatPr defaultRowHeight="15" x14ac:dyDescent="0.25"/>
  <cols>
    <col min="2" max="2" width="11.42578125" customWidth="1"/>
    <col min="3" max="3" width="13.7109375" customWidth="1"/>
    <col min="5" max="5" width="15.28515625" customWidth="1"/>
    <col min="6" max="6" width="12" customWidth="1"/>
    <col min="7" max="7" width="11.28515625" customWidth="1"/>
  </cols>
  <sheetData>
    <row r="1" spans="1:20" x14ac:dyDescent="0.25">
      <c r="G1" s="12" t="s">
        <v>18</v>
      </c>
      <c r="H1" s="13"/>
      <c r="I1" s="13"/>
      <c r="J1" s="13"/>
      <c r="N1" s="12" t="s">
        <v>19</v>
      </c>
      <c r="O1" s="13"/>
      <c r="P1" s="13"/>
      <c r="Q1" s="13"/>
      <c r="R1" s="13"/>
    </row>
    <row r="2" spans="1:20" x14ac:dyDescent="0.25">
      <c r="G2" s="13"/>
      <c r="H2" s="13"/>
      <c r="I2" s="13"/>
      <c r="J2" s="13"/>
      <c r="N2" s="13"/>
      <c r="O2" s="13"/>
      <c r="P2" s="13"/>
      <c r="Q2" s="13"/>
      <c r="R2" s="13"/>
    </row>
    <row r="3" spans="1:20" ht="15.75" x14ac:dyDescent="0.25">
      <c r="B3" s="11" t="s">
        <v>30</v>
      </c>
      <c r="G3" s="6" t="s">
        <v>20</v>
      </c>
      <c r="H3" s="6"/>
      <c r="I3" s="6"/>
      <c r="J3" s="6" t="s">
        <v>21</v>
      </c>
      <c r="K3" s="6"/>
      <c r="P3" s="6" t="s">
        <v>20</v>
      </c>
      <c r="Q3" s="6"/>
      <c r="R3" s="6"/>
      <c r="S3" s="6" t="s">
        <v>21</v>
      </c>
      <c r="T3" s="6"/>
    </row>
    <row r="4" spans="1:20" ht="15.75" x14ac:dyDescent="0.25">
      <c r="A4">
        <v>1</v>
      </c>
      <c r="B4" s="7">
        <v>1.9718986050680771</v>
      </c>
      <c r="C4" s="3" t="s">
        <v>11</v>
      </c>
      <c r="F4" s="8" t="s">
        <v>22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23</v>
      </c>
      <c r="O4" s="8" t="s">
        <v>22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23</v>
      </c>
    </row>
    <row r="5" spans="1:20" ht="15.75" x14ac:dyDescent="0.25">
      <c r="A5">
        <v>2</v>
      </c>
      <c r="B5" s="7">
        <v>0.15854291969003756</v>
      </c>
      <c r="C5" s="3"/>
      <c r="E5" s="9" t="s">
        <v>24</v>
      </c>
      <c r="F5" s="10">
        <f>B4</f>
        <v>1.9718986050680771</v>
      </c>
      <c r="G5">
        <f>B7</f>
        <v>0.97960527830843014</v>
      </c>
      <c r="H5" s="10">
        <f>B10</f>
        <v>1.2701740518159108</v>
      </c>
      <c r="I5">
        <f>B13</f>
        <v>21.044488753643233</v>
      </c>
      <c r="J5">
        <f>B16</f>
        <v>8.3259687079613016</v>
      </c>
      <c r="K5">
        <f>B19</f>
        <v>4.4598209448571442</v>
      </c>
      <c r="N5" s="9" t="s">
        <v>24</v>
      </c>
      <c r="O5">
        <f>B22</f>
        <v>1.9473291061763398</v>
      </c>
      <c r="P5">
        <f>B25</f>
        <v>1.9414659751237928</v>
      </c>
      <c r="Q5">
        <f>B28</f>
        <v>3.0429516423001943</v>
      </c>
      <c r="R5">
        <f>B31</f>
        <v>12.021602675168692</v>
      </c>
      <c r="S5">
        <f>B34</f>
        <v>4.8367382643913404</v>
      </c>
      <c r="T5">
        <f>B37</f>
        <v>8.1013996523610352</v>
      </c>
    </row>
    <row r="6" spans="1:20" ht="15.75" x14ac:dyDescent="0.25">
      <c r="A6">
        <v>3</v>
      </c>
      <c r="B6" s="7">
        <v>1.0068775773913117</v>
      </c>
      <c r="C6" s="3"/>
      <c r="E6" s="9" t="s">
        <v>25</v>
      </c>
      <c r="F6" s="10">
        <f>B5</f>
        <v>0.15854291969003756</v>
      </c>
      <c r="G6">
        <f>B8</f>
        <v>1.507480642768952</v>
      </c>
      <c r="H6" s="10">
        <f>B11</f>
        <v>2.4409977872444153</v>
      </c>
      <c r="I6">
        <f>B14</f>
        <v>15.491843166920443</v>
      </c>
      <c r="J6">
        <f>B17</f>
        <v>11.444342469258256</v>
      </c>
      <c r="K6">
        <f>B20</f>
        <v>4.1765003940667071</v>
      </c>
      <c r="N6" s="9" t="s">
        <v>25</v>
      </c>
      <c r="O6">
        <f>B23</f>
        <v>3.649259312937478</v>
      </c>
      <c r="P6">
        <f>B26</f>
        <v>1.529452928230369</v>
      </c>
      <c r="Q6">
        <f>B29</f>
        <v>3.7796844645054595</v>
      </c>
      <c r="R6">
        <f>B32</f>
        <v>12.140385311346163</v>
      </c>
      <c r="S6">
        <f>B35</f>
        <v>7.8491520610741423</v>
      </c>
      <c r="T6">
        <f>B38</f>
        <v>9.370771581774644</v>
      </c>
    </row>
    <row r="7" spans="1:20" ht="15.75" x14ac:dyDescent="0.25">
      <c r="A7">
        <v>4</v>
      </c>
      <c r="B7" s="7">
        <v>0.97960527830843014</v>
      </c>
      <c r="C7" s="3" t="s">
        <v>12</v>
      </c>
      <c r="E7" s="9" t="s">
        <v>26</v>
      </c>
      <c r="F7" s="10">
        <f>B6</f>
        <v>1.0068775773913117</v>
      </c>
      <c r="G7">
        <f>B9</f>
        <v>3.1666249473289292</v>
      </c>
      <c r="H7" s="10">
        <f>B12</f>
        <v>2.3343926420649299</v>
      </c>
      <c r="I7">
        <f>B15</f>
        <v>13.435761783737508</v>
      </c>
      <c r="J7">
        <f>B18</f>
        <v>3.5077975811216331</v>
      </c>
      <c r="K7">
        <f>B21</f>
        <v>9.7426434644736162</v>
      </c>
      <c r="N7" s="9" t="s">
        <v>26</v>
      </c>
      <c r="O7">
        <f>B24</f>
        <v>0.77241119440408978</v>
      </c>
      <c r="P7">
        <f>B27</f>
        <v>0.70586901380508849</v>
      </c>
      <c r="Q7">
        <f>B30</f>
        <v>1.0561756267586317</v>
      </c>
      <c r="R7">
        <f>B33</f>
        <v>13.273141397186045</v>
      </c>
      <c r="S7">
        <f>B36</f>
        <v>9.2587920219718001</v>
      </c>
      <c r="T7">
        <f>B39</f>
        <v>9.1239104491545717</v>
      </c>
    </row>
    <row r="8" spans="1:20" ht="15.75" x14ac:dyDescent="0.25">
      <c r="A8">
        <v>5</v>
      </c>
      <c r="B8" s="7">
        <v>1.507480642768952</v>
      </c>
      <c r="C8" s="3"/>
      <c r="E8" s="9" t="s">
        <v>27</v>
      </c>
      <c r="F8">
        <f>AVERAGE(F5:F7)</f>
        <v>1.0457730340498088</v>
      </c>
      <c r="G8">
        <f t="shared" ref="G8:K8" si="0">AVERAGE(G5:G7)</f>
        <v>1.8845702894687701</v>
      </c>
      <c r="H8">
        <f t="shared" si="0"/>
        <v>2.0151881603750854</v>
      </c>
      <c r="I8">
        <f t="shared" si="0"/>
        <v>16.657364568100395</v>
      </c>
      <c r="J8">
        <f t="shared" si="0"/>
        <v>7.7593695861137304</v>
      </c>
      <c r="K8">
        <f t="shared" si="0"/>
        <v>6.1263216011324886</v>
      </c>
      <c r="N8" s="9" t="s">
        <v>27</v>
      </c>
      <c r="O8">
        <f t="shared" ref="O8:T8" si="1">AVERAGE(O5:O7)</f>
        <v>2.1229998711726359</v>
      </c>
      <c r="P8">
        <f t="shared" si="1"/>
        <v>1.3922626390530837</v>
      </c>
      <c r="Q8">
        <f t="shared" si="1"/>
        <v>2.6262705778547617</v>
      </c>
      <c r="R8">
        <f t="shared" si="1"/>
        <v>12.478376461233632</v>
      </c>
      <c r="S8">
        <f t="shared" si="1"/>
        <v>7.3148941158124279</v>
      </c>
      <c r="T8">
        <f t="shared" si="1"/>
        <v>8.8653605610967503</v>
      </c>
    </row>
    <row r="9" spans="1:20" ht="15.75" x14ac:dyDescent="0.25">
      <c r="A9">
        <v>6</v>
      </c>
      <c r="B9" s="7">
        <v>3.1666249473289292</v>
      </c>
      <c r="C9" s="3"/>
      <c r="E9" s="9" t="s">
        <v>28</v>
      </c>
      <c r="F9">
        <f>STDEV(F5,F6,F7)</f>
        <v>0.907303341134992</v>
      </c>
      <c r="G9">
        <f t="shared" ref="G9:K9" si="2">STDEV(G5,G6,G7)</f>
        <v>1.1412323205232053</v>
      </c>
      <c r="H9">
        <f t="shared" si="2"/>
        <v>0.64739916644127005</v>
      </c>
      <c r="I9">
        <f t="shared" si="2"/>
        <v>3.9359892820101741</v>
      </c>
      <c r="J9">
        <f t="shared" si="2"/>
        <v>3.9984949811161128</v>
      </c>
      <c r="K9">
        <f t="shared" si="2"/>
        <v>3.1350287874410867</v>
      </c>
      <c r="N9" s="9" t="s">
        <v>28</v>
      </c>
      <c r="O9">
        <f t="shared" ref="O9:T9" si="3">STDEV(O5,O6,O7)</f>
        <v>1.4464470047440592</v>
      </c>
      <c r="P9">
        <f t="shared" si="3"/>
        <v>0.62911910183081687</v>
      </c>
      <c r="Q9">
        <f t="shared" si="3"/>
        <v>1.4087556315492771</v>
      </c>
      <c r="R9">
        <f t="shared" si="3"/>
        <v>0.69084427060582754</v>
      </c>
      <c r="S9">
        <f t="shared" si="3"/>
        <v>2.258918662278329</v>
      </c>
      <c r="T9">
        <f t="shared" si="3"/>
        <v>0.67302474490678343</v>
      </c>
    </row>
    <row r="10" spans="1:20" ht="15.75" x14ac:dyDescent="0.25">
      <c r="A10">
        <v>7</v>
      </c>
      <c r="B10" s="7">
        <v>1.2701740518159108</v>
      </c>
      <c r="C10" s="3" t="s">
        <v>13</v>
      </c>
      <c r="E10" s="9" t="s">
        <v>29</v>
      </c>
      <c r="F10">
        <f>F9/1.732</f>
        <v>0.52384719465068819</v>
      </c>
      <c r="G10">
        <f t="shared" ref="G10:K10" si="4">G9/1.732</f>
        <v>0.65891011577552272</v>
      </c>
      <c r="H10">
        <f t="shared" si="4"/>
        <v>0.3737870475988857</v>
      </c>
      <c r="I10">
        <f t="shared" si="4"/>
        <v>2.2725111328003313</v>
      </c>
      <c r="J10">
        <f t="shared" si="4"/>
        <v>2.3085998736236215</v>
      </c>
      <c r="K10">
        <f t="shared" si="4"/>
        <v>1.8100628103008585</v>
      </c>
      <c r="N10" s="9" t="s">
        <v>29</v>
      </c>
      <c r="O10">
        <f t="shared" ref="O10:T10" si="5">O9/1.732</f>
        <v>0.83513106509472235</v>
      </c>
      <c r="P10">
        <f t="shared" si="5"/>
        <v>0.36323273777760789</v>
      </c>
      <c r="Q10">
        <f t="shared" si="5"/>
        <v>0.81336930228018312</v>
      </c>
      <c r="R10">
        <f t="shared" si="5"/>
        <v>0.39887082598488888</v>
      </c>
      <c r="S10">
        <f t="shared" si="5"/>
        <v>1.3042255555879498</v>
      </c>
      <c r="T10">
        <f t="shared" si="5"/>
        <v>0.38858241622793499</v>
      </c>
    </row>
    <row r="11" spans="1:20" ht="15.75" x14ac:dyDescent="0.25">
      <c r="A11">
        <v>8</v>
      </c>
      <c r="B11" s="7">
        <v>2.4409977872444153</v>
      </c>
    </row>
    <row r="12" spans="1:20" ht="15.75" x14ac:dyDescent="0.25">
      <c r="A12">
        <v>9</v>
      </c>
      <c r="B12" s="7">
        <v>2.3343926420649299</v>
      </c>
      <c r="C12" s="3"/>
      <c r="F12" s="4" t="s">
        <v>37</v>
      </c>
      <c r="G12" s="4" t="s">
        <v>38</v>
      </c>
    </row>
    <row r="13" spans="1:20" ht="15.75" x14ac:dyDescent="0.25">
      <c r="A13">
        <v>10</v>
      </c>
      <c r="B13" s="7">
        <v>21.044488753643233</v>
      </c>
      <c r="C13" s="3" t="s">
        <v>14</v>
      </c>
      <c r="E13" s="4" t="s">
        <v>31</v>
      </c>
      <c r="F13" s="14">
        <v>4.3645681003999997</v>
      </c>
      <c r="G13" s="14">
        <v>5.4123359999999998</v>
      </c>
    </row>
    <row r="14" spans="1:20" ht="15.75" x14ac:dyDescent="0.25">
      <c r="A14">
        <v>11</v>
      </c>
      <c r="B14" s="7">
        <v>15.491843166920443</v>
      </c>
      <c r="C14" s="3"/>
      <c r="E14" s="4" t="s">
        <v>39</v>
      </c>
      <c r="F14" s="14">
        <v>4.9845702894687696</v>
      </c>
      <c r="G14" s="14">
        <v>6.2262639053079996</v>
      </c>
    </row>
    <row r="15" spans="1:20" ht="15.75" x14ac:dyDescent="0.25">
      <c r="A15">
        <v>12</v>
      </c>
      <c r="B15" s="7">
        <v>13.435761783737508</v>
      </c>
      <c r="C15" s="3"/>
      <c r="E15" s="4" t="s">
        <v>33</v>
      </c>
      <c r="F15" s="14">
        <v>5.4151881603750898</v>
      </c>
      <c r="G15" s="14">
        <v>6.8262705778547597</v>
      </c>
    </row>
    <row r="16" spans="1:20" ht="15.75" x14ac:dyDescent="0.25">
      <c r="A16">
        <v>13</v>
      </c>
      <c r="B16" s="7">
        <v>8.3259687079613016</v>
      </c>
      <c r="C16" s="3" t="s">
        <v>15</v>
      </c>
      <c r="E16" s="4" t="s">
        <v>34</v>
      </c>
      <c r="F16" s="14">
        <v>2.983333</v>
      </c>
      <c r="G16" s="14">
        <v>3.87453</v>
      </c>
    </row>
    <row r="17" spans="1:7" ht="15.75" x14ac:dyDescent="0.25">
      <c r="A17">
        <v>14</v>
      </c>
      <c r="B17" s="7">
        <v>11.444342469258256</v>
      </c>
      <c r="C17" s="3"/>
      <c r="E17" s="4" t="s">
        <v>35</v>
      </c>
      <c r="F17" s="14">
        <v>7.7593695861137304</v>
      </c>
      <c r="G17" s="14">
        <v>8.4489411581243008</v>
      </c>
    </row>
    <row r="18" spans="1:7" ht="15.75" x14ac:dyDescent="0.25">
      <c r="A18">
        <v>15</v>
      </c>
      <c r="B18" s="7">
        <v>3.5077975811216331</v>
      </c>
      <c r="E18" s="4" t="s">
        <v>36</v>
      </c>
      <c r="F18" s="14">
        <v>8.6321601132490002</v>
      </c>
      <c r="G18" s="14">
        <v>9.3056109674999998</v>
      </c>
    </row>
    <row r="19" spans="1:7" ht="15.75" x14ac:dyDescent="0.25">
      <c r="A19">
        <v>16</v>
      </c>
      <c r="B19" s="7">
        <v>4.4598209448571442</v>
      </c>
      <c r="C19" s="4" t="s">
        <v>16</v>
      </c>
      <c r="E19" s="4"/>
    </row>
    <row r="20" spans="1:7" ht="15.75" x14ac:dyDescent="0.25">
      <c r="A20">
        <v>17</v>
      </c>
      <c r="B20" s="7">
        <v>4.1765003940667071</v>
      </c>
      <c r="E20" s="4"/>
    </row>
    <row r="21" spans="1:7" ht="15.75" x14ac:dyDescent="0.25">
      <c r="A21">
        <v>18</v>
      </c>
      <c r="B21" s="7">
        <v>9.7426434644736162</v>
      </c>
      <c r="E21" s="4" t="s">
        <v>31</v>
      </c>
      <c r="F21">
        <v>0.52384719465068819</v>
      </c>
      <c r="G21">
        <v>0.83513106509472235</v>
      </c>
    </row>
    <row r="22" spans="1:7" ht="15.75" x14ac:dyDescent="0.25">
      <c r="A22">
        <v>19</v>
      </c>
      <c r="B22" s="7">
        <v>1.9473291061763398</v>
      </c>
      <c r="C22" s="3" t="s">
        <v>17</v>
      </c>
      <c r="E22" s="4" t="s">
        <v>32</v>
      </c>
      <c r="F22">
        <v>0.65891011577552272</v>
      </c>
      <c r="G22">
        <v>0.36323273777760789</v>
      </c>
    </row>
    <row r="23" spans="1:7" ht="15.75" x14ac:dyDescent="0.25">
      <c r="A23">
        <v>20</v>
      </c>
      <c r="B23" s="7">
        <v>3.649259312937478</v>
      </c>
      <c r="C23" s="3"/>
      <c r="E23" s="4" t="s">
        <v>33</v>
      </c>
      <c r="F23">
        <v>0.3737870475988857</v>
      </c>
      <c r="G23">
        <v>0.81336930228018312</v>
      </c>
    </row>
    <row r="24" spans="1:7" ht="15.75" x14ac:dyDescent="0.25">
      <c r="A24">
        <v>21</v>
      </c>
      <c r="B24" s="7">
        <v>0.77241119440408978</v>
      </c>
      <c r="C24" s="3"/>
      <c r="E24" s="4" t="s">
        <v>34</v>
      </c>
      <c r="F24">
        <v>2.2725111328003313</v>
      </c>
      <c r="G24">
        <v>0.39887082598488888</v>
      </c>
    </row>
    <row r="25" spans="1:7" ht="15.75" x14ac:dyDescent="0.25">
      <c r="A25">
        <v>22</v>
      </c>
      <c r="B25" s="7">
        <v>1.9414659751237928</v>
      </c>
      <c r="C25" s="3" t="s">
        <v>12</v>
      </c>
      <c r="E25" s="4" t="s">
        <v>35</v>
      </c>
      <c r="F25">
        <v>2.3085998736236215</v>
      </c>
      <c r="G25">
        <v>1.3042255555879498</v>
      </c>
    </row>
    <row r="26" spans="1:7" ht="15.75" x14ac:dyDescent="0.25">
      <c r="A26">
        <v>23</v>
      </c>
      <c r="B26" s="7">
        <v>1.529452928230369</v>
      </c>
      <c r="C26" s="3"/>
      <c r="E26" s="4" t="s">
        <v>36</v>
      </c>
      <c r="F26">
        <v>1.8100628103008585</v>
      </c>
      <c r="G26">
        <v>0.38858241622793499</v>
      </c>
    </row>
    <row r="27" spans="1:7" ht="15.75" x14ac:dyDescent="0.25">
      <c r="A27">
        <v>24</v>
      </c>
      <c r="B27" s="7">
        <v>0.70586901380508849</v>
      </c>
      <c r="C27" s="3"/>
    </row>
    <row r="28" spans="1:7" ht="15.75" x14ac:dyDescent="0.25">
      <c r="A28">
        <v>25</v>
      </c>
      <c r="B28" s="7">
        <v>3.0429516423001943</v>
      </c>
      <c r="C28" s="3" t="s">
        <v>13</v>
      </c>
    </row>
    <row r="29" spans="1:7" ht="15.75" x14ac:dyDescent="0.25">
      <c r="A29">
        <v>26</v>
      </c>
      <c r="B29" s="7">
        <v>3.7796844645054595</v>
      </c>
    </row>
    <row r="30" spans="1:7" ht="15.75" x14ac:dyDescent="0.25">
      <c r="A30">
        <v>27</v>
      </c>
      <c r="B30" s="7">
        <v>1.0561756267586317</v>
      </c>
      <c r="C30" s="3"/>
    </row>
    <row r="31" spans="1:7" ht="15.75" x14ac:dyDescent="0.25">
      <c r="A31">
        <v>28</v>
      </c>
      <c r="B31" s="7">
        <v>12.021602675168692</v>
      </c>
      <c r="C31" s="3" t="s">
        <v>14</v>
      </c>
    </row>
    <row r="32" spans="1:7" ht="15.75" x14ac:dyDescent="0.25">
      <c r="A32">
        <v>29</v>
      </c>
      <c r="B32" s="7">
        <v>12.140385311346163</v>
      </c>
      <c r="C32" s="3"/>
    </row>
    <row r="33" spans="1:3" ht="15.75" x14ac:dyDescent="0.25">
      <c r="A33">
        <v>30</v>
      </c>
      <c r="B33" s="7">
        <v>13.273141397186045</v>
      </c>
      <c r="C33" s="3"/>
    </row>
    <row r="34" spans="1:3" ht="15.75" x14ac:dyDescent="0.25">
      <c r="A34">
        <v>31</v>
      </c>
      <c r="B34" s="7">
        <v>4.8367382643913404</v>
      </c>
      <c r="C34" s="3" t="s">
        <v>15</v>
      </c>
    </row>
    <row r="35" spans="1:3" ht="15.75" x14ac:dyDescent="0.25">
      <c r="A35">
        <v>32</v>
      </c>
      <c r="B35" s="7">
        <v>7.8491520610741423</v>
      </c>
      <c r="C35" s="3"/>
    </row>
    <row r="36" spans="1:3" ht="15.75" x14ac:dyDescent="0.25">
      <c r="A36">
        <v>33</v>
      </c>
      <c r="B36" s="7">
        <v>9.2587920219718001</v>
      </c>
    </row>
    <row r="37" spans="1:3" ht="15.75" x14ac:dyDescent="0.25">
      <c r="A37">
        <v>34</v>
      </c>
      <c r="B37" s="7">
        <v>8.1013996523610352</v>
      </c>
      <c r="C37" s="4" t="s">
        <v>16</v>
      </c>
    </row>
    <row r="38" spans="1:3" ht="15.75" x14ac:dyDescent="0.25">
      <c r="A38">
        <v>35</v>
      </c>
      <c r="B38" s="7">
        <v>9.370771581774644</v>
      </c>
    </row>
    <row r="39" spans="1:3" ht="15.75" x14ac:dyDescent="0.25">
      <c r="A39">
        <v>36</v>
      </c>
      <c r="B39" s="7">
        <v>9.1239104491545717</v>
      </c>
    </row>
  </sheetData>
  <mergeCells count="2">
    <mergeCell ref="G1:J2"/>
    <mergeCell ref="N1:R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POD1</vt:lpstr>
      <vt:lpstr>POD2</vt:lpstr>
      <vt:lpstr>POD 3</vt:lpstr>
      <vt:lpstr>POD 4</vt:lpstr>
      <vt:lpstr>mean 1</vt:lpstr>
      <vt:lpstr>mean 2</vt:lpstr>
      <vt:lpstr>mean 3</vt:lpstr>
      <vt:lpstr>mean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 ch</dc:creator>
  <cp:lastModifiedBy>huma ch</cp:lastModifiedBy>
  <dcterms:created xsi:type="dcterms:W3CDTF">2021-07-21T17:32:08Z</dcterms:created>
  <dcterms:modified xsi:type="dcterms:W3CDTF">2022-04-21T04:31:30Z</dcterms:modified>
</cp:coreProperties>
</file>