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DISK_IMG/Tablas_excell_en_inglés_y_ANOVA_&amp;_TUKEY_corregido_FALTA_checar_vs_texto/FINALES PEER J/"/>
    </mc:Choice>
  </mc:AlternateContent>
  <xr:revisionPtr revIDLastSave="0" documentId="13_ncr:1_{6BEE8C52-8C12-034C-AE3D-4D22A5F52758}" xr6:coauthVersionLast="47" xr6:coauthVersionMax="47" xr10:uidLastSave="{00000000-0000-0000-0000-000000000000}"/>
  <bookViews>
    <workbookView xWindow="0" yWindow="500" windowWidth="28800" windowHeight="17200" xr2:uid="{00000000-000D-0000-FFFF-FFFF00000000}"/>
  </bookViews>
  <sheets>
    <sheet name="Eggs infectivity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1" l="1"/>
  <c r="U30" i="1"/>
  <c r="V30" i="1"/>
  <c r="W30" i="1"/>
  <c r="T29" i="1"/>
  <c r="U29" i="1"/>
  <c r="V29" i="1"/>
  <c r="W29" i="1"/>
  <c r="T28" i="1"/>
  <c r="U28" i="1"/>
  <c r="V28" i="1"/>
  <c r="W28" i="1"/>
  <c r="T27" i="1"/>
  <c r="U27" i="1"/>
  <c r="V27" i="1"/>
  <c r="W27" i="1"/>
  <c r="T26" i="1"/>
  <c r="U26" i="1"/>
  <c r="V26" i="1"/>
  <c r="W26" i="1"/>
  <c r="T25" i="1"/>
  <c r="U25" i="1"/>
  <c r="V25" i="1"/>
  <c r="W25" i="1"/>
  <c r="T24" i="1"/>
  <c r="U24" i="1"/>
  <c r="V24" i="1"/>
  <c r="W24" i="1"/>
  <c r="T23" i="1"/>
  <c r="U23" i="1"/>
  <c r="V23" i="1"/>
  <c r="W23" i="1"/>
  <c r="T22" i="1"/>
  <c r="U22" i="1"/>
  <c r="V22" i="1"/>
  <c r="W22" i="1"/>
  <c r="T21" i="1"/>
  <c r="U21" i="1"/>
  <c r="V21" i="1"/>
  <c r="W21" i="1"/>
  <c r="T20" i="1"/>
  <c r="U20" i="1"/>
  <c r="V20" i="1"/>
  <c r="W20" i="1"/>
  <c r="T19" i="1"/>
  <c r="U19" i="1"/>
  <c r="V19" i="1"/>
  <c r="W19" i="1"/>
  <c r="T18" i="1"/>
  <c r="U18" i="1"/>
  <c r="V18" i="1"/>
  <c r="W18" i="1"/>
  <c r="T17" i="1"/>
  <c r="U17" i="1"/>
  <c r="V17" i="1"/>
  <c r="W17" i="1"/>
  <c r="T16" i="1"/>
  <c r="U16" i="1"/>
  <c r="V16" i="1"/>
  <c r="W16" i="1"/>
  <c r="T15" i="1"/>
  <c r="U15" i="1"/>
  <c r="V15" i="1"/>
  <c r="W15" i="1"/>
  <c r="T14" i="1"/>
  <c r="U14" i="1"/>
  <c r="V14" i="1"/>
  <c r="W14" i="1"/>
  <c r="T13" i="1"/>
  <c r="U13" i="1"/>
  <c r="V13" i="1"/>
  <c r="W13" i="1"/>
  <c r="T12" i="1"/>
  <c r="U12" i="1"/>
  <c r="V12" i="1"/>
  <c r="W12" i="1"/>
  <c r="T11" i="1"/>
  <c r="U11" i="1"/>
  <c r="V11" i="1"/>
  <c r="W11" i="1"/>
  <c r="T10" i="1"/>
  <c r="U10" i="1"/>
  <c r="V10" i="1"/>
  <c r="W10" i="1"/>
  <c r="L10" i="1"/>
  <c r="L9" i="1"/>
  <c r="L8" i="1"/>
  <c r="M9" i="1"/>
  <c r="M10" i="1"/>
  <c r="M11" i="1"/>
  <c r="M12" i="1"/>
  <c r="M13" i="1"/>
  <c r="M14" i="1"/>
  <c r="M8" i="1"/>
  <c r="L14" i="1"/>
  <c r="L13" i="1"/>
  <c r="L12" i="1"/>
  <c r="L11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7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<sst xmlns="http://schemas.openxmlformats.org/spreadsheetml/2006/main" count="83" uniqueCount="36">
  <si>
    <t>Ma02</t>
  </si>
  <si>
    <t>Ma03</t>
  </si>
  <si>
    <t>Ma14</t>
  </si>
  <si>
    <t>Ma34</t>
  </si>
  <si>
    <t>Bb16</t>
  </si>
  <si>
    <t>Bb17</t>
  </si>
  <si>
    <t>%</t>
  </si>
  <si>
    <t>Ma002</t>
  </si>
  <si>
    <t>Ma003</t>
  </si>
  <si>
    <t>Ma014</t>
  </si>
  <si>
    <t>Ma034</t>
  </si>
  <si>
    <t>Bb016</t>
  </si>
  <si>
    <t>Bb017</t>
  </si>
  <si>
    <t>R1</t>
  </si>
  <si>
    <t>R2</t>
  </si>
  <si>
    <t>R3</t>
  </si>
  <si>
    <t>Control</t>
  </si>
  <si>
    <t>STRAIN</t>
  </si>
  <si>
    <t>EGGS (N)</t>
  </si>
  <si>
    <t xml:space="preserve"> INFECTED</t>
  </si>
  <si>
    <t>AVERAGE</t>
  </si>
  <si>
    <t>S.D.</t>
  </si>
  <si>
    <t>Treatment</t>
  </si>
  <si>
    <t>Repetition</t>
  </si>
  <si>
    <t>% mortality</t>
  </si>
  <si>
    <t>proportion</t>
  </si>
  <si>
    <t>square root</t>
  </si>
  <si>
    <t>arcsen</t>
  </si>
  <si>
    <t>INFECTIVITY (%)</t>
  </si>
  <si>
    <t>R: Independent experiment</t>
  </si>
  <si>
    <t>ARC SIN transformation</t>
  </si>
  <si>
    <t>ANOVA &amp; TUKEY</t>
  </si>
  <si>
    <t>control</t>
  </si>
  <si>
    <t>F=14.83  p=0.0001</t>
  </si>
  <si>
    <t>dead mites</t>
  </si>
  <si>
    <t>Infectivity on eggs (Figure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</si>
</sst>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ourier New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164" fontId="1" fillId="2" borderId="0" xfId="0" applyNumberFormat="1" applyFont="1" applyFill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1" fillId="0" borderId="0" xfId="0" applyFont="1" applyFill="1" applyBorder="1"/>
    <xf numFmtId="0" fontId="6" fillId="0" borderId="0" xfId="0" applyFont="1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Alignment="1"/>
    <xf numFmtId="0" fontId="9" fillId="3" borderId="0" xfId="0" applyFont="1" applyFill="1"/>
    <xf numFmtId="0" fontId="8" fillId="3" borderId="0" xfId="0" applyFont="1" applyFill="1"/>
    <xf numFmtId="0" fontId="10" fillId="0" borderId="0" xfId="0" applyFont="1"/>
    <xf numFmtId="0" fontId="1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'Eggs infectivity'!$L$7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'Eggs infectivity'!$M$8:$M$14</c:f>
                <c:numCache>
                  <c:formatCode>General</c:formatCode>
                  <c:ptCount val="7"/>
                  <c:pt idx="0">
                    <c:v>2.8867513459481255</c:v>
                  </c:pt>
                  <c:pt idx="1">
                    <c:v>7.6376261582597325</c:v>
                  </c:pt>
                  <c:pt idx="2">
                    <c:v>18.027756377319946</c:v>
                  </c:pt>
                  <c:pt idx="3">
                    <c:v>11.547005383792502</c:v>
                  </c:pt>
                  <c:pt idx="4">
                    <c:v>12.58305739211794</c:v>
                  </c:pt>
                  <c:pt idx="5">
                    <c:v>13.228756555322953</c:v>
                  </c:pt>
                  <c:pt idx="6">
                    <c:v>10.408329997330664</c:v>
                  </c:pt>
                </c:numCache>
              </c:numRef>
            </c:plus>
            <c:minus>
              <c:numRef>
                <c:f>'Eggs infectivity'!$M$8:$M$14</c:f>
                <c:numCache>
                  <c:formatCode>General</c:formatCode>
                  <c:ptCount val="7"/>
                  <c:pt idx="0">
                    <c:v>2.8867513459481255</c:v>
                  </c:pt>
                  <c:pt idx="1">
                    <c:v>7.6376261582597325</c:v>
                  </c:pt>
                  <c:pt idx="2">
                    <c:v>18.027756377319946</c:v>
                  </c:pt>
                  <c:pt idx="3">
                    <c:v>11.547005383792502</c:v>
                  </c:pt>
                  <c:pt idx="4">
                    <c:v>12.58305739211794</c:v>
                  </c:pt>
                  <c:pt idx="5">
                    <c:v>13.228756555322953</c:v>
                  </c:pt>
                  <c:pt idx="6">
                    <c:v>10.408329997330664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'Eggs infectivity'!$H$8:$H$14</c:f>
              <c:strCache>
                <c:ptCount val="7"/>
                <c:pt idx="0">
                  <c:v>Control</c:v>
                </c:pt>
                <c:pt idx="1">
                  <c:v>Ma002</c:v>
                </c:pt>
                <c:pt idx="2">
                  <c:v>Ma003</c:v>
                </c:pt>
                <c:pt idx="3">
                  <c:v>Ma014</c:v>
                </c:pt>
                <c:pt idx="4">
                  <c:v>Ma034</c:v>
                </c:pt>
                <c:pt idx="5">
                  <c:v>Bb016</c:v>
                </c:pt>
                <c:pt idx="6">
                  <c:v>Bb017</c:v>
                </c:pt>
              </c:strCache>
            </c:strRef>
          </c:cat>
          <c:val>
            <c:numRef>
              <c:f>'Eggs infectivity'!$L$8:$L$14</c:f>
              <c:numCache>
                <c:formatCode>0.0</c:formatCode>
                <c:ptCount val="7"/>
                <c:pt idx="0">
                  <c:v>16.666666666666668</c:v>
                </c:pt>
                <c:pt idx="1">
                  <c:v>16.666666666666668</c:v>
                </c:pt>
                <c:pt idx="2">
                  <c:v>20</c:v>
                </c:pt>
                <c:pt idx="3">
                  <c:v>71.666666666666671</c:v>
                </c:pt>
                <c:pt idx="4">
                  <c:v>81.666666666666671</c:v>
                </c:pt>
                <c:pt idx="5">
                  <c:v>15</c:v>
                </c:pt>
                <c:pt idx="6">
                  <c:v>11.666666666666666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8-EC44-B522-EC7CA92C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550400"/>
        <c:axId val="1777552048"/>
      </c:barChart>
      <c:catAx>
        <c:axId val="17775504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7552048"/>
        <c:crosses val="autoZero"/>
        <c:auto val="1"/>
        <c:lblAlgn val="ctr"/>
        <c:lblOffset val="100"/>
        <c:noMultiLvlLbl val="0"/>
      </c:catAx>
      <c:valAx>
        <c:axId val="1777552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Eggs infectivity (%)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755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66261</xdr:colOff>
      <xdr:row>17</xdr:row>
      <xdr:rowOff>22476</xdr:rowOff>
    </xdr:from>
    <xdr:to>
      <xdr:col>14</xdr:col>
      <xdr:colOff>741754</xdr:colOff>
      <xdr:row>39</xdr:row>
      <xdr:rowOff>74011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B13A11-D7D6-9B49-935A-3B05AE26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540224</xdr:colOff>
      <xdr:row>6</xdr:row>
      <xdr:rowOff>47388</xdr:rowOff>
    </xdr:from>
    <xdr:to>
      <xdr:col>23</xdr:col>
      <xdr:colOff>132688</xdr:colOff>
      <xdr:row>7</xdr:row>
      <xdr:rowOff>151643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54F2DD-EC06-F244-B35D-11F42CC836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492" t="12962" r="3488" b="29630"/>
        <a:stretch/>
      </xdr:blipFill>
      <xdr:spPr>
        <a:xfrm>
          <a:off x="5493224" y="237888"/>
          <a:ext cx="1243463" cy="294755"/>
        </a:xfrm>
        <a:prstGeom prst="rect">
          <a:avLst/>
        </a:prstGeom>
      </xdr:spPr>
    </xdr:pic>
    <xdr:clientData/>
  </xdr:twoCellAnchor>
  <xdr:oneCellAnchor>
    <xdr:from>
      <xdr:col>24</xdr:col>
      <xdr:colOff>0</xdr:colOff>
      <xdr:row>7</xdr:row>
      <xdr:rowOff>0</xdr:rowOff>
    </xdr:from>
    <xdr:ext cx="4356241" cy="5811843"/>
    <xdr:pic>
      <xdr:nvPicPr>
        <xdr:cNvPr id="4" name="Imagen 3">
          <a:extLst>
            <a:ext uri="{FF2B5EF4-FFF2-40B4-BE49-F238E27FC236}">
              <a16:creationId xmlns:a16="http://schemas.microsoft.com/office/drawing/2014/main" id="{C4A04694-0CC7-8B47-953F-401B63C6E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1748" b="9828"/>
        <a:stretch/>
      </xdr:blipFill>
      <xdr:spPr>
        <a:xfrm>
          <a:off x="17708880" y="1574800"/>
          <a:ext cx="4356241" cy="5811843"/>
        </a:xfrm>
        <a:prstGeom prst="rect">
          <a:avLst/>
        </a:prstGeom>
      </xdr:spPr>
    </xdr:pic>
    <xdr:clientData/>
  </xdr:oneCellAnchor>
  <xdr:oneCellAnchor>
    <xdr:from>
      <xdr:col>15</xdr:col>
      <xdr:colOff>754963</xdr:colOff>
      <xdr:row>37</xdr:row>
      <xdr:rowOff>162707</xdr:rowOff>
    </xdr:from>
    <xdr:ext cx="9090957" cy="4182533"/>
    <xdr:pic>
      <xdr:nvPicPr>
        <xdr:cNvPr id="6" name="Imagen 5">
          <a:extLst>
            <a:ext uri="{FF2B5EF4-FFF2-40B4-BE49-F238E27FC236}">
              <a16:creationId xmlns:a16="http://schemas.microsoft.com/office/drawing/2014/main" id="{5525CB60-E4BD-F745-A5B4-EB06E1E6A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28109" y="7254729"/>
          <a:ext cx="9090957" cy="4182533"/>
        </a:xfrm>
        <a:prstGeom prst="rect">
          <a:avLst/>
        </a:prstGeom>
      </xdr:spPr>
    </xdr:pic>
    <xdr:clientData/>
  </xdr:oneCellAnchor>
  <xdr:oneCellAnchor>
    <xdr:from>
      <xdr:col>8</xdr:col>
      <xdr:colOff>217388</xdr:colOff>
      <xdr:row>31</xdr:row>
      <xdr:rowOff>102973</xdr:rowOff>
    </xdr:from>
    <xdr:ext cx="270652" cy="31149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5A1FAD-71C3-994D-AEB8-3CB4241508E7}"/>
            </a:ext>
          </a:extLst>
        </xdr:cNvPr>
        <xdr:cNvSpPr txBox="1"/>
      </xdr:nvSpPr>
      <xdr:spPr>
        <a:xfrm>
          <a:off x="6624595" y="6361441"/>
          <a:ext cx="27065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9</xdr:col>
      <xdr:colOff>266815</xdr:colOff>
      <xdr:row>30</xdr:row>
      <xdr:rowOff>118075</xdr:rowOff>
    </xdr:from>
    <xdr:ext cx="270934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F4955FB-022C-B641-AE73-CBBDC79A2FCE}"/>
            </a:ext>
          </a:extLst>
        </xdr:cNvPr>
        <xdr:cNvSpPr txBox="1"/>
      </xdr:nvSpPr>
      <xdr:spPr>
        <a:xfrm>
          <a:off x="7268977" y="6182039"/>
          <a:ext cx="27093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9</xdr:col>
      <xdr:colOff>266815</xdr:colOff>
      <xdr:row>30</xdr:row>
      <xdr:rowOff>118075</xdr:rowOff>
    </xdr:from>
    <xdr:ext cx="270652" cy="31149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C1129ED-A619-3D4D-8F2B-7DC12B85FA2E}"/>
            </a:ext>
          </a:extLst>
        </xdr:cNvPr>
        <xdr:cNvSpPr txBox="1"/>
      </xdr:nvSpPr>
      <xdr:spPr>
        <a:xfrm>
          <a:off x="7268977" y="6182039"/>
          <a:ext cx="27065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10</xdr:col>
      <xdr:colOff>316242</xdr:colOff>
      <xdr:row>27</xdr:row>
      <xdr:rowOff>167502</xdr:rowOff>
    </xdr:from>
    <xdr:ext cx="270652" cy="311496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A7BE50D-4DFD-2E40-8610-84006BACB76B}"/>
            </a:ext>
          </a:extLst>
        </xdr:cNvPr>
        <xdr:cNvSpPr txBox="1"/>
      </xdr:nvSpPr>
      <xdr:spPr>
        <a:xfrm>
          <a:off x="7913359" y="5647952"/>
          <a:ext cx="27065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13</xdr:col>
      <xdr:colOff>331344</xdr:colOff>
      <xdr:row>29</xdr:row>
      <xdr:rowOff>159722</xdr:rowOff>
    </xdr:from>
    <xdr:ext cx="270652" cy="31149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AAC3EF1-796E-F945-B3C4-20B78821F96A}"/>
            </a:ext>
          </a:extLst>
        </xdr:cNvPr>
        <xdr:cNvSpPr txBox="1"/>
      </xdr:nvSpPr>
      <xdr:spPr>
        <a:xfrm>
          <a:off x="9839182" y="6029181"/>
          <a:ext cx="27065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14</xdr:col>
      <xdr:colOff>151942</xdr:colOff>
      <xdr:row>31</xdr:row>
      <xdr:rowOff>26086</xdr:rowOff>
    </xdr:from>
    <xdr:ext cx="270652" cy="311496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26ABD44-2EE8-F840-A537-1FB38270F6B1}"/>
            </a:ext>
          </a:extLst>
        </xdr:cNvPr>
        <xdr:cNvSpPr txBox="1"/>
      </xdr:nvSpPr>
      <xdr:spPr>
        <a:xfrm>
          <a:off x="10483564" y="6284554"/>
          <a:ext cx="27065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a</a:t>
          </a:r>
        </a:p>
      </xdr:txBody>
    </xdr:sp>
    <xdr:clientData/>
  </xdr:oneCellAnchor>
  <xdr:oneCellAnchor>
    <xdr:from>
      <xdr:col>11</xdr:col>
      <xdr:colOff>361549</xdr:colOff>
      <xdr:row>19</xdr:row>
      <xdr:rowOff>121280</xdr:rowOff>
    </xdr:from>
    <xdr:ext cx="278987" cy="311496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73DFE63-84D2-5648-A8E2-5FED2BA218AD}"/>
            </a:ext>
          </a:extLst>
        </xdr:cNvPr>
        <xdr:cNvSpPr txBox="1"/>
      </xdr:nvSpPr>
      <xdr:spPr>
        <a:xfrm>
          <a:off x="8553621" y="4045694"/>
          <a:ext cx="2789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/>
            <a:t>b</a:t>
          </a:r>
        </a:p>
      </xdr:txBody>
    </xdr:sp>
    <xdr:clientData/>
  </xdr:oneCellAnchor>
  <xdr:oneCellAnchor>
    <xdr:from>
      <xdr:col>12</xdr:col>
      <xdr:colOff>353769</xdr:colOff>
      <xdr:row>17</xdr:row>
      <xdr:rowOff>114414</xdr:rowOff>
    </xdr:from>
    <xdr:ext cx="321276" cy="43477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9991C11-E3DE-1449-B271-C27F48C77C5C}"/>
            </a:ext>
          </a:extLst>
        </xdr:cNvPr>
        <xdr:cNvSpPr txBox="1"/>
      </xdr:nvSpPr>
      <xdr:spPr>
        <a:xfrm>
          <a:off x="9198003" y="3649819"/>
          <a:ext cx="321276" cy="434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400"/>
            <a:t>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42"/>
  <sheetViews>
    <sheetView tabSelected="1" zoomScaleNormal="80" workbookViewId="0">
      <selection activeCell="G36" sqref="G36"/>
    </sheetView>
  </sheetViews>
  <sheetFormatPr baseColWidth="10" defaultColWidth="10.83203125" defaultRowHeight="15" x14ac:dyDescent="0.2"/>
  <cols>
    <col min="3" max="3" width="8.6640625" customWidth="1"/>
    <col min="5" max="5" width="13.1640625" customWidth="1"/>
    <col min="6" max="6" width="8.1640625" customWidth="1"/>
    <col min="9" max="11" width="7.83203125" customWidth="1"/>
    <col min="12" max="12" width="8.5" style="4" customWidth="1"/>
    <col min="13" max="13" width="8.6640625" style="4" customWidth="1"/>
    <col min="17" max="17" width="8.83203125" customWidth="1"/>
    <col min="18" max="19" width="9.1640625" customWidth="1"/>
  </cols>
  <sheetData>
    <row r="2" spans="1:26" ht="24" x14ac:dyDescent="0.3">
      <c r="C2" s="31" t="s">
        <v>35</v>
      </c>
      <c r="D2" s="32"/>
      <c r="E2" s="32"/>
      <c r="F2" s="32"/>
    </row>
    <row r="3" spans="1:26" s="13" customFormat="1" ht="24" x14ac:dyDescent="0.3">
      <c r="C3" s="28"/>
      <c r="L3" s="29"/>
      <c r="M3" s="29"/>
    </row>
    <row r="4" spans="1:26" x14ac:dyDescent="0.2">
      <c r="A4" s="1" t="s">
        <v>29</v>
      </c>
    </row>
    <row r="5" spans="1:26" x14ac:dyDescent="0.2">
      <c r="A5" s="1"/>
      <c r="Y5" s="35" t="s">
        <v>31</v>
      </c>
      <c r="Z5" s="35"/>
    </row>
    <row r="6" spans="1:26" x14ac:dyDescent="0.2">
      <c r="B6" s="1" t="s">
        <v>13</v>
      </c>
      <c r="C6" s="15" t="s">
        <v>17</v>
      </c>
      <c r="D6" s="16" t="s">
        <v>18</v>
      </c>
      <c r="E6" s="16" t="s">
        <v>19</v>
      </c>
      <c r="F6" s="16" t="s">
        <v>6</v>
      </c>
      <c r="I6" s="34" t="s">
        <v>28</v>
      </c>
      <c r="J6" s="34"/>
      <c r="K6" s="34"/>
      <c r="U6" s="30"/>
      <c r="V6" s="4"/>
      <c r="W6" s="4"/>
    </row>
    <row r="7" spans="1:26" x14ac:dyDescent="0.2">
      <c r="B7" s="1"/>
      <c r="C7" s="15" t="s">
        <v>16</v>
      </c>
      <c r="D7" s="17">
        <v>20</v>
      </c>
      <c r="E7" s="17">
        <v>0</v>
      </c>
      <c r="F7" s="18">
        <f t="shared" ref="F7:F9" si="0">(E7*100)/D7</f>
        <v>0</v>
      </c>
      <c r="H7" s="1" t="s">
        <v>17</v>
      </c>
      <c r="I7" s="1" t="s">
        <v>13</v>
      </c>
      <c r="J7" s="1" t="s">
        <v>14</v>
      </c>
      <c r="K7" s="1" t="s">
        <v>15</v>
      </c>
      <c r="L7" s="3" t="s">
        <v>20</v>
      </c>
      <c r="M7" s="3" t="s">
        <v>21</v>
      </c>
      <c r="O7" s="6"/>
      <c r="P7" s="6"/>
      <c r="Q7" s="35" t="s">
        <v>30</v>
      </c>
      <c r="R7" s="35"/>
      <c r="S7" s="35"/>
      <c r="T7" s="35"/>
      <c r="V7" s="4"/>
      <c r="W7" s="4"/>
    </row>
    <row r="8" spans="1:26" x14ac:dyDescent="0.2">
      <c r="B8" s="1"/>
      <c r="C8" s="15" t="s">
        <v>7</v>
      </c>
      <c r="D8" s="17">
        <v>20</v>
      </c>
      <c r="E8" s="17">
        <v>5</v>
      </c>
      <c r="F8" s="18">
        <f t="shared" si="0"/>
        <v>25</v>
      </c>
      <c r="H8" s="1" t="s">
        <v>16</v>
      </c>
      <c r="I8">
        <v>15</v>
      </c>
      <c r="J8">
        <v>20</v>
      </c>
      <c r="K8">
        <v>15</v>
      </c>
      <c r="L8" s="14">
        <f t="shared" ref="L8:L14" si="1">AVERAGE(I8:K8)</f>
        <v>16.666666666666668</v>
      </c>
      <c r="M8" s="5">
        <f>STDEV(I8:K8)</f>
        <v>2.8867513459481255</v>
      </c>
      <c r="O8" s="6"/>
      <c r="P8" s="6"/>
    </row>
    <row r="9" spans="1:26" x14ac:dyDescent="0.2">
      <c r="B9" s="1"/>
      <c r="C9" s="15" t="s">
        <v>8</v>
      </c>
      <c r="D9" s="17">
        <v>20</v>
      </c>
      <c r="E9" s="17">
        <v>8</v>
      </c>
      <c r="F9" s="18">
        <f t="shared" si="0"/>
        <v>40</v>
      </c>
      <c r="H9" s="1" t="s">
        <v>7</v>
      </c>
      <c r="I9">
        <v>25</v>
      </c>
      <c r="J9">
        <v>10</v>
      </c>
      <c r="K9">
        <v>15</v>
      </c>
      <c r="L9" s="14">
        <f t="shared" si="1"/>
        <v>16.666666666666668</v>
      </c>
      <c r="M9" s="5">
        <f t="shared" ref="M9:M10" si="2">STDEV(I9:K9)</f>
        <v>7.6376261582597325</v>
      </c>
      <c r="O9" s="6"/>
      <c r="P9" s="6"/>
      <c r="Q9" s="1" t="s">
        <v>22</v>
      </c>
      <c r="R9" s="1" t="s">
        <v>23</v>
      </c>
      <c r="S9" s="1" t="s">
        <v>34</v>
      </c>
      <c r="T9" s="1" t="s">
        <v>24</v>
      </c>
      <c r="U9" s="1" t="s">
        <v>25</v>
      </c>
      <c r="V9" s="1" t="s">
        <v>26</v>
      </c>
      <c r="W9" s="1" t="s">
        <v>27</v>
      </c>
    </row>
    <row r="10" spans="1:26" x14ac:dyDescent="0.2">
      <c r="B10" s="1"/>
      <c r="C10" s="15" t="s">
        <v>9</v>
      </c>
      <c r="D10" s="17">
        <v>20</v>
      </c>
      <c r="E10" s="17">
        <v>17</v>
      </c>
      <c r="F10" s="18">
        <f>(E10*100)/D10</f>
        <v>85</v>
      </c>
      <c r="H10" s="1" t="s">
        <v>8</v>
      </c>
      <c r="I10">
        <v>40</v>
      </c>
      <c r="J10">
        <v>15</v>
      </c>
      <c r="K10">
        <v>5</v>
      </c>
      <c r="L10" s="14">
        <f t="shared" si="1"/>
        <v>20</v>
      </c>
      <c r="M10" s="5">
        <f t="shared" si="2"/>
        <v>18.027756377319946</v>
      </c>
      <c r="O10" s="6"/>
      <c r="P10" s="6"/>
      <c r="Q10" t="s">
        <v>32</v>
      </c>
      <c r="R10">
        <v>1</v>
      </c>
      <c r="S10">
        <v>0</v>
      </c>
      <c r="T10">
        <f t="shared" ref="T10:T30" si="3">(S10*100)/20</f>
        <v>0</v>
      </c>
      <c r="U10">
        <f t="shared" ref="U10:U30" si="4">T10/100</f>
        <v>0</v>
      </c>
      <c r="V10">
        <f t="shared" ref="V10:V30" si="5">SQRT(U10)</f>
        <v>0</v>
      </c>
      <c r="W10">
        <f t="shared" ref="W10:W30" si="6">ASIN(V10)</f>
        <v>0</v>
      </c>
    </row>
    <row r="11" spans="1:26" x14ac:dyDescent="0.2">
      <c r="B11" s="1"/>
      <c r="C11" s="15" t="s">
        <v>10</v>
      </c>
      <c r="D11" s="17">
        <v>20</v>
      </c>
      <c r="E11" s="17">
        <v>19</v>
      </c>
      <c r="F11" s="18">
        <f>(E11*100)/D11</f>
        <v>95</v>
      </c>
      <c r="H11" s="1" t="s">
        <v>9</v>
      </c>
      <c r="I11">
        <v>85</v>
      </c>
      <c r="J11">
        <v>65</v>
      </c>
      <c r="K11">
        <v>65</v>
      </c>
      <c r="L11" s="14">
        <f t="shared" si="1"/>
        <v>71.666666666666671</v>
      </c>
      <c r="M11" s="5">
        <f>STDEV(I11:K11)</f>
        <v>11.547005383792502</v>
      </c>
      <c r="O11" s="6"/>
      <c r="P11" s="6"/>
      <c r="Q11" t="s">
        <v>32</v>
      </c>
      <c r="R11">
        <v>2</v>
      </c>
      <c r="S11">
        <v>0</v>
      </c>
      <c r="T11">
        <f t="shared" si="3"/>
        <v>0</v>
      </c>
      <c r="U11">
        <f t="shared" si="4"/>
        <v>0</v>
      </c>
      <c r="V11">
        <f t="shared" si="5"/>
        <v>0</v>
      </c>
      <c r="W11">
        <f t="shared" si="6"/>
        <v>0</v>
      </c>
    </row>
    <row r="12" spans="1:26" x14ac:dyDescent="0.2">
      <c r="B12" s="1"/>
      <c r="C12" s="15" t="s">
        <v>11</v>
      </c>
      <c r="D12" s="17">
        <v>20</v>
      </c>
      <c r="E12" s="17">
        <v>4</v>
      </c>
      <c r="F12" s="18">
        <f>(E12*100)/D12</f>
        <v>20</v>
      </c>
      <c r="H12" s="1" t="s">
        <v>10</v>
      </c>
      <c r="I12" s="2">
        <v>95</v>
      </c>
      <c r="J12">
        <v>70</v>
      </c>
      <c r="K12">
        <v>80</v>
      </c>
      <c r="L12" s="14">
        <f t="shared" si="1"/>
        <v>81.666666666666671</v>
      </c>
      <c r="M12" s="5">
        <f>STDEV(I12:K12)</f>
        <v>12.58305739211794</v>
      </c>
      <c r="O12" s="6"/>
      <c r="P12" s="6"/>
      <c r="Q12" t="s">
        <v>32</v>
      </c>
      <c r="R12">
        <v>3</v>
      </c>
      <c r="S12">
        <v>0</v>
      </c>
      <c r="T12">
        <f t="shared" si="3"/>
        <v>0</v>
      </c>
      <c r="U12">
        <f t="shared" si="4"/>
        <v>0</v>
      </c>
      <c r="V12">
        <f t="shared" si="5"/>
        <v>0</v>
      </c>
      <c r="W12">
        <f t="shared" si="6"/>
        <v>0</v>
      </c>
    </row>
    <row r="13" spans="1:26" x14ac:dyDescent="0.2">
      <c r="B13" s="1"/>
      <c r="C13" s="15" t="s">
        <v>12</v>
      </c>
      <c r="D13" s="17">
        <v>20</v>
      </c>
      <c r="E13" s="17">
        <v>4</v>
      </c>
      <c r="F13" s="18">
        <f>(E13*100)/D13</f>
        <v>20</v>
      </c>
      <c r="H13" s="1" t="s">
        <v>11</v>
      </c>
      <c r="I13" s="2">
        <v>20</v>
      </c>
      <c r="J13">
        <v>0</v>
      </c>
      <c r="K13">
        <v>25</v>
      </c>
      <c r="L13" s="14">
        <f t="shared" si="1"/>
        <v>15</v>
      </c>
      <c r="M13" s="5">
        <f>STDEV(I13:K13)</f>
        <v>13.228756555322953</v>
      </c>
      <c r="O13" s="6"/>
      <c r="P13" s="6"/>
      <c r="Q13" t="s">
        <v>0</v>
      </c>
      <c r="R13">
        <v>1</v>
      </c>
      <c r="S13">
        <v>5</v>
      </c>
      <c r="T13">
        <f t="shared" si="3"/>
        <v>25</v>
      </c>
      <c r="U13">
        <f t="shared" si="4"/>
        <v>0.25</v>
      </c>
      <c r="V13">
        <f t="shared" si="5"/>
        <v>0.5</v>
      </c>
      <c r="W13">
        <f t="shared" si="6"/>
        <v>0.52359877559829893</v>
      </c>
    </row>
    <row r="14" spans="1:26" x14ac:dyDescent="0.2">
      <c r="B14" s="1"/>
      <c r="C14" s="19"/>
      <c r="D14" s="20"/>
      <c r="E14" s="20"/>
      <c r="F14" s="21"/>
      <c r="H14" s="1" t="s">
        <v>12</v>
      </c>
      <c r="I14">
        <v>20</v>
      </c>
      <c r="J14">
        <v>0</v>
      </c>
      <c r="K14">
        <v>15</v>
      </c>
      <c r="L14" s="14">
        <f t="shared" si="1"/>
        <v>11.666666666666666</v>
      </c>
      <c r="M14" s="5">
        <f>STDEV(I14:K14)</f>
        <v>10.408329997330664</v>
      </c>
      <c r="O14" s="6"/>
      <c r="P14" s="6"/>
      <c r="Q14" t="s">
        <v>0</v>
      </c>
      <c r="R14">
        <v>2</v>
      </c>
      <c r="S14">
        <v>2</v>
      </c>
      <c r="T14">
        <f t="shared" si="3"/>
        <v>10</v>
      </c>
      <c r="U14">
        <f t="shared" si="4"/>
        <v>0.1</v>
      </c>
      <c r="V14">
        <f t="shared" si="5"/>
        <v>0.31622776601683794</v>
      </c>
      <c r="W14">
        <f t="shared" si="6"/>
        <v>0.32175055439664224</v>
      </c>
      <c r="X14" s="1"/>
      <c r="Y14" s="1"/>
      <c r="Z14" s="1"/>
    </row>
    <row r="15" spans="1:26" x14ac:dyDescent="0.2">
      <c r="B15" s="1"/>
      <c r="C15" s="22"/>
      <c r="D15" s="23"/>
      <c r="E15" s="23"/>
      <c r="F15" s="24"/>
      <c r="H15" s="10"/>
      <c r="I15" s="10"/>
      <c r="J15" s="10"/>
      <c r="K15" s="10"/>
      <c r="L15" s="11"/>
      <c r="M15" s="5"/>
      <c r="O15" s="6"/>
      <c r="P15" s="6"/>
      <c r="Q15" t="s">
        <v>0</v>
      </c>
      <c r="R15">
        <v>3</v>
      </c>
      <c r="S15">
        <v>3</v>
      </c>
      <c r="T15">
        <f t="shared" si="3"/>
        <v>15</v>
      </c>
      <c r="U15">
        <f t="shared" si="4"/>
        <v>0.15</v>
      </c>
      <c r="V15">
        <f t="shared" si="5"/>
        <v>0.3872983346207417</v>
      </c>
      <c r="W15">
        <f t="shared" si="6"/>
        <v>0.3976994150920718</v>
      </c>
    </row>
    <row r="16" spans="1:26" x14ac:dyDescent="0.2">
      <c r="B16" s="1" t="s">
        <v>14</v>
      </c>
      <c r="C16" s="15" t="s">
        <v>17</v>
      </c>
      <c r="D16" s="16" t="s">
        <v>18</v>
      </c>
      <c r="E16" s="16" t="s">
        <v>19</v>
      </c>
      <c r="F16" s="16" t="s">
        <v>6</v>
      </c>
      <c r="H16" s="10"/>
      <c r="I16" s="10"/>
      <c r="J16" s="10"/>
      <c r="K16" s="10"/>
      <c r="L16" s="11"/>
      <c r="M16" s="5"/>
      <c r="O16" s="6"/>
      <c r="P16" s="6"/>
      <c r="Q16" t="s">
        <v>1</v>
      </c>
      <c r="R16">
        <v>1</v>
      </c>
      <c r="S16">
        <v>8</v>
      </c>
      <c r="T16">
        <f t="shared" si="3"/>
        <v>40</v>
      </c>
      <c r="U16">
        <f t="shared" si="4"/>
        <v>0.4</v>
      </c>
      <c r="V16">
        <f t="shared" si="5"/>
        <v>0.63245553203367588</v>
      </c>
      <c r="W16">
        <f t="shared" si="6"/>
        <v>0.68471920300228295</v>
      </c>
    </row>
    <row r="17" spans="2:30" x14ac:dyDescent="0.2">
      <c r="B17" s="1"/>
      <c r="C17" s="15" t="s">
        <v>16</v>
      </c>
      <c r="D17" s="17">
        <v>20</v>
      </c>
      <c r="E17" s="17">
        <v>0</v>
      </c>
      <c r="F17" s="25">
        <f t="shared" ref="F17:F19" si="7">(E17*100)/D17</f>
        <v>0</v>
      </c>
      <c r="O17" s="6"/>
      <c r="P17" s="6"/>
      <c r="Q17" t="s">
        <v>1</v>
      </c>
      <c r="R17">
        <v>2</v>
      </c>
      <c r="S17">
        <v>3</v>
      </c>
      <c r="T17">
        <f t="shared" si="3"/>
        <v>15</v>
      </c>
      <c r="U17">
        <f t="shared" si="4"/>
        <v>0.15</v>
      </c>
      <c r="V17">
        <f t="shared" si="5"/>
        <v>0.3872983346207417</v>
      </c>
      <c r="W17">
        <f t="shared" si="6"/>
        <v>0.3976994150920718</v>
      </c>
    </row>
    <row r="18" spans="2:30" x14ac:dyDescent="0.2">
      <c r="B18" s="1"/>
      <c r="C18" s="15" t="s">
        <v>7</v>
      </c>
      <c r="D18" s="17">
        <v>20</v>
      </c>
      <c r="E18" s="17">
        <v>2</v>
      </c>
      <c r="F18" s="25">
        <f t="shared" si="7"/>
        <v>10</v>
      </c>
      <c r="O18" s="6"/>
      <c r="P18" s="6"/>
      <c r="Q18" t="s">
        <v>1</v>
      </c>
      <c r="R18">
        <v>3</v>
      </c>
      <c r="S18">
        <v>1</v>
      </c>
      <c r="T18">
        <f t="shared" si="3"/>
        <v>5</v>
      </c>
      <c r="U18">
        <f t="shared" si="4"/>
        <v>0.05</v>
      </c>
      <c r="V18">
        <f t="shared" si="5"/>
        <v>0.22360679774997896</v>
      </c>
      <c r="W18">
        <f t="shared" si="6"/>
        <v>0.22551340589813121</v>
      </c>
    </row>
    <row r="19" spans="2:30" x14ac:dyDescent="0.2">
      <c r="B19" s="1"/>
      <c r="C19" s="15" t="s">
        <v>8</v>
      </c>
      <c r="D19" s="17">
        <v>20</v>
      </c>
      <c r="E19" s="17">
        <v>3</v>
      </c>
      <c r="F19" s="25">
        <f t="shared" si="7"/>
        <v>15</v>
      </c>
      <c r="O19" s="6"/>
      <c r="P19" s="6"/>
      <c r="Q19" t="s">
        <v>2</v>
      </c>
      <c r="R19">
        <v>1</v>
      </c>
      <c r="S19">
        <v>17</v>
      </c>
      <c r="T19">
        <f t="shared" si="3"/>
        <v>85</v>
      </c>
      <c r="U19">
        <f t="shared" si="4"/>
        <v>0.85</v>
      </c>
      <c r="V19">
        <f t="shared" si="5"/>
        <v>0.92195444572928875</v>
      </c>
      <c r="W19">
        <f t="shared" si="6"/>
        <v>1.1730969117028249</v>
      </c>
      <c r="X19" s="2"/>
    </row>
    <row r="20" spans="2:30" x14ac:dyDescent="0.2">
      <c r="B20" s="1"/>
      <c r="C20" s="15" t="s">
        <v>9</v>
      </c>
      <c r="D20" s="17">
        <v>20</v>
      </c>
      <c r="E20" s="17">
        <v>13</v>
      </c>
      <c r="F20" s="25">
        <f>(E20*100)/D20</f>
        <v>65</v>
      </c>
      <c r="O20" s="6"/>
      <c r="P20" s="6"/>
      <c r="Q20" t="s">
        <v>2</v>
      </c>
      <c r="R20">
        <v>2</v>
      </c>
      <c r="S20">
        <v>13</v>
      </c>
      <c r="T20">
        <f t="shared" si="3"/>
        <v>65</v>
      </c>
      <c r="U20">
        <f t="shared" si="4"/>
        <v>0.65</v>
      </c>
      <c r="V20">
        <f t="shared" si="5"/>
        <v>0.80622577482985502</v>
      </c>
      <c r="W20">
        <f t="shared" si="6"/>
        <v>0.93774449040514718</v>
      </c>
      <c r="X20" s="2"/>
    </row>
    <row r="21" spans="2:30" x14ac:dyDescent="0.2">
      <c r="B21" s="1"/>
      <c r="C21" s="15" t="s">
        <v>10</v>
      </c>
      <c r="D21" s="17">
        <v>20</v>
      </c>
      <c r="E21" s="17">
        <v>14</v>
      </c>
      <c r="F21" s="25">
        <f>(E21*100)/D21</f>
        <v>70</v>
      </c>
      <c r="O21" s="6"/>
      <c r="P21" s="6"/>
      <c r="Q21" t="s">
        <v>2</v>
      </c>
      <c r="R21">
        <v>3</v>
      </c>
      <c r="S21">
        <v>17</v>
      </c>
      <c r="T21">
        <f t="shared" si="3"/>
        <v>85</v>
      </c>
      <c r="U21">
        <f t="shared" si="4"/>
        <v>0.85</v>
      </c>
      <c r="V21">
        <f t="shared" si="5"/>
        <v>0.92195444572928875</v>
      </c>
      <c r="W21">
        <f t="shared" si="6"/>
        <v>1.1730969117028249</v>
      </c>
    </row>
    <row r="22" spans="2:30" x14ac:dyDescent="0.2">
      <c r="B22" s="1"/>
      <c r="C22" s="15" t="s">
        <v>11</v>
      </c>
      <c r="D22" s="17">
        <v>20</v>
      </c>
      <c r="E22" s="17">
        <v>0</v>
      </c>
      <c r="F22" s="25">
        <f>(E22*100)/D22</f>
        <v>0</v>
      </c>
      <c r="O22" s="6"/>
      <c r="P22" s="6"/>
      <c r="Q22" t="s">
        <v>3</v>
      </c>
      <c r="R22">
        <v>1</v>
      </c>
      <c r="S22">
        <v>19</v>
      </c>
      <c r="T22">
        <f t="shared" si="3"/>
        <v>95</v>
      </c>
      <c r="U22">
        <f t="shared" si="4"/>
        <v>0.95</v>
      </c>
      <c r="V22">
        <f t="shared" si="5"/>
        <v>0.97467943448089633</v>
      </c>
      <c r="W22">
        <f t="shared" si="6"/>
        <v>1.3452829208967652</v>
      </c>
    </row>
    <row r="23" spans="2:30" x14ac:dyDescent="0.2">
      <c r="B23" s="1"/>
      <c r="C23" s="15" t="s">
        <v>12</v>
      </c>
      <c r="D23" s="17">
        <v>20</v>
      </c>
      <c r="E23" s="17">
        <v>0</v>
      </c>
      <c r="F23" s="25">
        <f>(E23*100)/D23</f>
        <v>0</v>
      </c>
      <c r="O23" s="6"/>
      <c r="P23" s="6"/>
      <c r="Q23" t="s">
        <v>3</v>
      </c>
      <c r="R23">
        <v>2</v>
      </c>
      <c r="S23">
        <v>14</v>
      </c>
      <c r="T23">
        <f t="shared" si="3"/>
        <v>70</v>
      </c>
      <c r="U23">
        <f t="shared" si="4"/>
        <v>0.7</v>
      </c>
      <c r="V23">
        <f t="shared" si="5"/>
        <v>0.83666002653407556</v>
      </c>
      <c r="W23">
        <f t="shared" si="6"/>
        <v>0.99115658643119231</v>
      </c>
    </row>
    <row r="24" spans="2:30" x14ac:dyDescent="0.2">
      <c r="B24" s="1"/>
      <c r="C24" s="19"/>
      <c r="D24" s="20"/>
      <c r="E24" s="20"/>
      <c r="F24" s="21"/>
      <c r="O24" s="6"/>
      <c r="P24" s="6"/>
      <c r="Q24" t="s">
        <v>3</v>
      </c>
      <c r="R24">
        <v>3</v>
      </c>
      <c r="S24">
        <v>16</v>
      </c>
      <c r="T24">
        <f t="shared" si="3"/>
        <v>80</v>
      </c>
      <c r="U24">
        <f t="shared" si="4"/>
        <v>0.8</v>
      </c>
      <c r="V24">
        <f t="shared" si="5"/>
        <v>0.89442719099991586</v>
      </c>
      <c r="W24">
        <f t="shared" si="6"/>
        <v>1.1071487177940904</v>
      </c>
      <c r="X24" s="1"/>
      <c r="Y24" s="1"/>
      <c r="Z24" s="1"/>
      <c r="AA24" s="1"/>
      <c r="AB24" s="1"/>
      <c r="AC24" s="1"/>
      <c r="AD24" s="1"/>
    </row>
    <row r="25" spans="2:30" x14ac:dyDescent="0.2">
      <c r="B25" s="1"/>
      <c r="C25" s="26"/>
      <c r="D25" s="26"/>
      <c r="E25" s="26"/>
      <c r="F25" s="26"/>
      <c r="O25" s="6"/>
      <c r="P25" s="6"/>
      <c r="Q25" t="s">
        <v>4</v>
      </c>
      <c r="R25">
        <v>1</v>
      </c>
      <c r="S25">
        <v>4</v>
      </c>
      <c r="T25">
        <f t="shared" si="3"/>
        <v>20</v>
      </c>
      <c r="U25">
        <f t="shared" si="4"/>
        <v>0.2</v>
      </c>
      <c r="V25">
        <f t="shared" si="5"/>
        <v>0.44721359549995793</v>
      </c>
      <c r="W25">
        <f t="shared" si="6"/>
        <v>0.46364760900080609</v>
      </c>
      <c r="AB25" s="2"/>
      <c r="AC25" s="2"/>
    </row>
    <row r="26" spans="2:30" x14ac:dyDescent="0.2">
      <c r="B26" s="1" t="s">
        <v>15</v>
      </c>
      <c r="C26" s="15" t="s">
        <v>17</v>
      </c>
      <c r="D26" s="16" t="s">
        <v>18</v>
      </c>
      <c r="E26" s="16" t="s">
        <v>19</v>
      </c>
      <c r="F26" s="16" t="s">
        <v>6</v>
      </c>
      <c r="O26" s="6"/>
      <c r="P26" s="6"/>
      <c r="Q26" t="s">
        <v>4</v>
      </c>
      <c r="R26">
        <v>2</v>
      </c>
      <c r="S26">
        <v>0</v>
      </c>
      <c r="T26">
        <f t="shared" si="3"/>
        <v>0</v>
      </c>
      <c r="U26">
        <f t="shared" si="4"/>
        <v>0</v>
      </c>
      <c r="V26">
        <f t="shared" si="5"/>
        <v>0</v>
      </c>
      <c r="W26">
        <f t="shared" si="6"/>
        <v>0</v>
      </c>
    </row>
    <row r="27" spans="2:30" x14ac:dyDescent="0.2">
      <c r="C27" s="15" t="s">
        <v>16</v>
      </c>
      <c r="D27" s="17">
        <v>20</v>
      </c>
      <c r="E27" s="17">
        <v>0</v>
      </c>
      <c r="F27" s="25">
        <f t="shared" ref="F27:F29" si="8">(E27*100)/D27</f>
        <v>0</v>
      </c>
      <c r="O27" s="6"/>
      <c r="P27" s="6"/>
      <c r="Q27" t="s">
        <v>4</v>
      </c>
      <c r="R27">
        <v>3</v>
      </c>
      <c r="S27">
        <v>5</v>
      </c>
      <c r="T27">
        <f t="shared" si="3"/>
        <v>25</v>
      </c>
      <c r="U27">
        <f t="shared" si="4"/>
        <v>0.25</v>
      </c>
      <c r="V27">
        <f t="shared" si="5"/>
        <v>0.5</v>
      </c>
      <c r="W27">
        <f t="shared" si="6"/>
        <v>0.52359877559829893</v>
      </c>
    </row>
    <row r="28" spans="2:30" x14ac:dyDescent="0.2">
      <c r="C28" s="15" t="s">
        <v>7</v>
      </c>
      <c r="D28" s="17">
        <v>20</v>
      </c>
      <c r="E28" s="17">
        <v>3</v>
      </c>
      <c r="F28" s="25">
        <f t="shared" si="8"/>
        <v>15</v>
      </c>
      <c r="O28" s="6"/>
      <c r="P28" s="6"/>
      <c r="Q28" t="s">
        <v>5</v>
      </c>
      <c r="R28">
        <v>1</v>
      </c>
      <c r="S28">
        <v>4</v>
      </c>
      <c r="T28">
        <f t="shared" si="3"/>
        <v>20</v>
      </c>
      <c r="U28">
        <f t="shared" si="4"/>
        <v>0.2</v>
      </c>
      <c r="V28">
        <f t="shared" si="5"/>
        <v>0.44721359549995793</v>
      </c>
      <c r="W28">
        <f t="shared" si="6"/>
        <v>0.46364760900080609</v>
      </c>
    </row>
    <row r="29" spans="2:30" x14ac:dyDescent="0.2">
      <c r="C29" s="15" t="s">
        <v>8</v>
      </c>
      <c r="D29" s="17">
        <v>20</v>
      </c>
      <c r="E29" s="17">
        <v>1</v>
      </c>
      <c r="F29" s="25">
        <f t="shared" si="8"/>
        <v>5</v>
      </c>
      <c r="O29" s="6"/>
      <c r="P29" s="6"/>
      <c r="Q29" t="s">
        <v>5</v>
      </c>
      <c r="R29">
        <v>2</v>
      </c>
      <c r="S29">
        <v>0</v>
      </c>
      <c r="T29">
        <f t="shared" si="3"/>
        <v>0</v>
      </c>
      <c r="U29">
        <f t="shared" si="4"/>
        <v>0</v>
      </c>
      <c r="V29">
        <f t="shared" si="5"/>
        <v>0</v>
      </c>
      <c r="W29">
        <f t="shared" si="6"/>
        <v>0</v>
      </c>
    </row>
    <row r="30" spans="2:30" x14ac:dyDescent="0.2">
      <c r="C30" s="15" t="s">
        <v>9</v>
      </c>
      <c r="D30" s="17">
        <v>20</v>
      </c>
      <c r="E30" s="17">
        <v>13</v>
      </c>
      <c r="F30" s="25">
        <f>(E30*100)/D30</f>
        <v>65</v>
      </c>
      <c r="O30" s="6"/>
      <c r="P30" s="6"/>
      <c r="Q30" t="s">
        <v>5</v>
      </c>
      <c r="R30">
        <v>3</v>
      </c>
      <c r="S30">
        <v>3</v>
      </c>
      <c r="T30">
        <f t="shared" si="3"/>
        <v>15</v>
      </c>
      <c r="U30">
        <f t="shared" si="4"/>
        <v>0.15</v>
      </c>
      <c r="V30">
        <f t="shared" si="5"/>
        <v>0.3872983346207417</v>
      </c>
      <c r="W30">
        <f t="shared" si="6"/>
        <v>0.3976994150920718</v>
      </c>
    </row>
    <row r="31" spans="2:30" x14ac:dyDescent="0.2">
      <c r="C31" s="15" t="s">
        <v>10</v>
      </c>
      <c r="D31" s="17">
        <v>20</v>
      </c>
      <c r="E31" s="17">
        <v>16</v>
      </c>
      <c r="F31" s="25">
        <f>(E31*100)/D31</f>
        <v>80</v>
      </c>
      <c r="O31" s="6"/>
      <c r="P31" s="6"/>
      <c r="Q31" s="12"/>
      <c r="R31" s="12"/>
      <c r="S31" s="12"/>
    </row>
    <row r="32" spans="2:30" x14ac:dyDescent="0.2">
      <c r="C32" s="15" t="s">
        <v>11</v>
      </c>
      <c r="D32" s="17">
        <v>20</v>
      </c>
      <c r="E32" s="17">
        <v>5</v>
      </c>
      <c r="F32" s="25">
        <f>(E32*100)/D32</f>
        <v>25</v>
      </c>
      <c r="O32" s="6"/>
      <c r="P32" s="6"/>
      <c r="R32" s="12"/>
      <c r="S32" s="12"/>
    </row>
    <row r="33" spans="3:22" x14ac:dyDescent="0.2">
      <c r="C33" s="15" t="s">
        <v>12</v>
      </c>
      <c r="D33" s="17">
        <v>20</v>
      </c>
      <c r="E33" s="17">
        <v>3</v>
      </c>
      <c r="F33" s="25">
        <f>(E33*100)/D33</f>
        <v>15</v>
      </c>
      <c r="O33" s="6"/>
      <c r="P33" s="6"/>
      <c r="Q33" s="12"/>
      <c r="R33" s="12"/>
      <c r="S33" s="12"/>
    </row>
    <row r="34" spans="3:22" x14ac:dyDescent="0.2">
      <c r="C34" s="19"/>
      <c r="D34" s="20"/>
      <c r="E34" s="20"/>
      <c r="F34" s="21"/>
      <c r="O34" s="6"/>
      <c r="P34" s="6"/>
      <c r="Q34" s="12"/>
      <c r="R34" s="12"/>
      <c r="S34" s="12"/>
    </row>
    <row r="35" spans="3:22" x14ac:dyDescent="0.2">
      <c r="O35" s="6"/>
      <c r="P35" s="6"/>
      <c r="Q35" s="12"/>
      <c r="R35" s="12"/>
      <c r="S35" s="12"/>
    </row>
    <row r="36" spans="3:22" x14ac:dyDescent="0.2">
      <c r="C36" s="27"/>
      <c r="O36" s="6"/>
      <c r="P36" s="6"/>
      <c r="Q36" s="12"/>
      <c r="R36" s="12"/>
      <c r="S36" s="12"/>
    </row>
    <row r="37" spans="3:22" x14ac:dyDescent="0.2">
      <c r="C37" s="7"/>
      <c r="D37" s="8"/>
      <c r="E37" s="8"/>
      <c r="F37" s="9"/>
    </row>
    <row r="38" spans="3:22" x14ac:dyDescent="0.2">
      <c r="Q38" s="12"/>
      <c r="U38" s="2"/>
      <c r="V38" s="2"/>
    </row>
    <row r="39" spans="3:22" x14ac:dyDescent="0.2">
      <c r="Q39" s="12"/>
    </row>
    <row r="40" spans="3:22" x14ac:dyDescent="0.2">
      <c r="C40" s="7"/>
      <c r="D40" s="8"/>
      <c r="E40" s="8"/>
      <c r="F40" s="9"/>
      <c r="G40" s="1"/>
      <c r="Q40" s="12"/>
    </row>
    <row r="42" spans="3:22" ht="19" x14ac:dyDescent="0.25">
      <c r="L42" s="33" t="s">
        <v>33</v>
      </c>
    </row>
  </sheetData>
  <mergeCells count="3">
    <mergeCell ref="I6:K6"/>
    <mergeCell ref="Q7:T7"/>
    <mergeCell ref="Y5:Z5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Eggs infectivity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Microsoft Office User</cp:lastModifiedBy>
  <dcterms:created xsi:type="dcterms:W3CDTF">2020-05-25T03:37:07Z</dcterms:created>
  <dcterms:modified xsi:type="dcterms:W3CDTF">2022-02-28T02:15:17Z</dcterms:modified>
</cp:coreProperties>
</file>