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Paper purblication\투고논문\SCI(E)\졸업논문(최용준)\Solid stateanaerobic digestion\Peerj\"/>
    </mc:Choice>
  </mc:AlternateContent>
  <xr:revisionPtr revIDLastSave="0" documentId="13_ncr:1_{A7098BF3-3D19-4833-8D81-D02B452C8588}" xr6:coauthVersionLast="47" xr6:coauthVersionMax="47" xr10:uidLastSave="{00000000-0000-0000-0000-000000000000}"/>
  <bookViews>
    <workbookView minimized="1" xWindow="5415" yWindow="5415" windowWidth="28800" windowHeight="15435" xr2:uid="{3C5281EC-CC8B-49A4-80C9-045B7EA4FA4E}"/>
  </bookViews>
  <sheets>
    <sheet name="Carbon content" sheetId="12" r:id="rId1"/>
    <sheet name="Nitrogen content" sheetId="14" r:id="rId2"/>
    <sheet name="SAS &amp; Table (C,N)" sheetId="9" r:id="rId3"/>
  </sheets>
  <definedNames>
    <definedName name="solver_adj" localSheetId="0" hidden="1">'Carbon content'!$F$57:$F$60</definedName>
    <definedName name="solver_adj" localSheetId="1" hidden="1">'Nitrogen content'!$G$62:$G$65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'Carbon content'!$F$61</definedName>
    <definedName name="solver_opt" localSheetId="1" hidden="1">'Nitrogen content'!$G$66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6" i="9" l="1"/>
  <c r="AD33" i="9"/>
  <c r="AD30" i="9"/>
  <c r="AD27" i="9"/>
  <c r="AD24" i="9"/>
  <c r="AD21" i="9"/>
  <c r="AD18" i="9"/>
  <c r="AD15" i="9"/>
  <c r="AD12" i="9"/>
  <c r="AD9" i="9"/>
  <c r="AD6" i="9"/>
  <c r="AC36" i="9"/>
  <c r="AC33" i="9"/>
  <c r="AC30" i="9"/>
  <c r="AC27" i="9"/>
  <c r="AC24" i="9"/>
  <c r="AC21" i="9"/>
  <c r="AC18" i="9"/>
  <c r="AC15" i="9"/>
  <c r="AC12" i="9"/>
  <c r="AC9" i="9"/>
  <c r="AC6" i="9"/>
  <c r="AB36" i="9"/>
  <c r="AB33" i="9"/>
  <c r="AB30" i="9"/>
  <c r="AB27" i="9"/>
  <c r="AB24" i="9"/>
  <c r="AB21" i="9"/>
  <c r="AB18" i="9"/>
  <c r="AB15" i="9"/>
  <c r="AB12" i="9"/>
  <c r="AB9" i="9"/>
  <c r="AB6" i="9"/>
  <c r="AA36" i="9"/>
  <c r="AA33" i="9"/>
  <c r="AA30" i="9"/>
  <c r="AA27" i="9"/>
  <c r="AA24" i="9"/>
  <c r="AA21" i="9"/>
  <c r="AA18" i="9"/>
  <c r="AA15" i="9"/>
  <c r="AA12" i="9"/>
  <c r="AA9" i="9"/>
  <c r="Z36" i="9"/>
  <c r="Z33" i="9"/>
  <c r="Z30" i="9"/>
  <c r="Z27" i="9"/>
  <c r="Z24" i="9"/>
  <c r="Z21" i="9"/>
  <c r="Z18" i="9"/>
  <c r="Z15" i="9"/>
  <c r="Z12" i="9"/>
  <c r="Z9" i="9"/>
  <c r="W36" i="9"/>
  <c r="W33" i="9"/>
  <c r="W30" i="9"/>
  <c r="W27" i="9"/>
  <c r="W24" i="9"/>
  <c r="W21" i="9"/>
  <c r="W18" i="9"/>
  <c r="W15" i="9"/>
  <c r="W12" i="9"/>
  <c r="W9" i="9"/>
  <c r="W6" i="9"/>
  <c r="V36" i="9"/>
  <c r="V33" i="9"/>
  <c r="V30" i="9"/>
  <c r="V27" i="9"/>
  <c r="V24" i="9"/>
  <c r="V21" i="9"/>
  <c r="V18" i="9"/>
  <c r="V15" i="9"/>
  <c r="V12" i="9"/>
  <c r="V9" i="9"/>
  <c r="V6" i="9"/>
  <c r="U36" i="9"/>
  <c r="U33" i="9"/>
  <c r="U30" i="9"/>
  <c r="U27" i="9"/>
  <c r="U24" i="9"/>
  <c r="U21" i="9"/>
  <c r="U18" i="9"/>
  <c r="U15" i="9"/>
  <c r="U12" i="9"/>
  <c r="U9" i="9"/>
  <c r="U6" i="9"/>
  <c r="T36" i="9"/>
  <c r="T33" i="9"/>
  <c r="T30" i="9"/>
  <c r="T27" i="9"/>
  <c r="T24" i="9"/>
  <c r="T21" i="9"/>
  <c r="T18" i="9"/>
  <c r="T15" i="9"/>
  <c r="T12" i="9"/>
  <c r="T9" i="9"/>
  <c r="T6" i="9"/>
  <c r="S36" i="9"/>
  <c r="S33" i="9"/>
  <c r="S30" i="9"/>
  <c r="S27" i="9"/>
  <c r="S24" i="9"/>
  <c r="S21" i="9"/>
  <c r="S18" i="9"/>
  <c r="S15" i="9"/>
  <c r="S12" i="9"/>
  <c r="S9" i="9"/>
  <c r="S6" i="9"/>
  <c r="Y36" i="9"/>
  <c r="Y33" i="9"/>
  <c r="Y30" i="9"/>
  <c r="Y27" i="9"/>
  <c r="Y24" i="9"/>
  <c r="Y21" i="9"/>
  <c r="Y18" i="9"/>
  <c r="Y15" i="9"/>
  <c r="Y12" i="9"/>
  <c r="Y9" i="9"/>
  <c r="Y6" i="9"/>
  <c r="R36" i="9"/>
  <c r="R33" i="9"/>
  <c r="R30" i="9"/>
  <c r="R27" i="9"/>
  <c r="R24" i="9"/>
  <c r="R21" i="9"/>
  <c r="R18" i="9"/>
  <c r="R15" i="9"/>
  <c r="R12" i="9"/>
  <c r="R9" i="9"/>
  <c r="R6" i="9"/>
  <c r="N636" i="9"/>
  <c r="M636" i="9"/>
  <c r="N635" i="9"/>
  <c r="M635" i="9"/>
  <c r="N634" i="9"/>
  <c r="M634" i="9"/>
  <c r="L634" i="9"/>
  <c r="N779" i="9"/>
  <c r="M779" i="9"/>
  <c r="N778" i="9"/>
  <c r="M778" i="9"/>
  <c r="N777" i="9"/>
  <c r="M777" i="9"/>
  <c r="L777" i="9"/>
  <c r="L203" i="9"/>
  <c r="M203" i="9"/>
  <c r="N203" i="9"/>
  <c r="M204" i="9"/>
  <c r="N204" i="9"/>
  <c r="M205" i="9"/>
  <c r="N205" i="9"/>
  <c r="L347" i="9"/>
  <c r="M347" i="9"/>
  <c r="N347" i="9"/>
  <c r="M348" i="9"/>
  <c r="N348" i="9"/>
  <c r="M349" i="9"/>
  <c r="N349" i="9"/>
  <c r="L491" i="9"/>
  <c r="M491" i="9"/>
  <c r="N491" i="9"/>
  <c r="M492" i="9"/>
  <c r="N492" i="9"/>
  <c r="M493" i="9"/>
  <c r="N493" i="9"/>
  <c r="L59" i="9"/>
  <c r="N61" i="9"/>
  <c r="N60" i="9"/>
  <c r="N59" i="9"/>
  <c r="M61" i="9"/>
  <c r="M60" i="9"/>
  <c r="M59" i="9"/>
  <c r="N4" i="14"/>
  <c r="N35" i="14"/>
  <c r="M30" i="14"/>
  <c r="N28" i="14"/>
  <c r="N27" i="14"/>
  <c r="N24" i="14"/>
  <c r="N21" i="14"/>
  <c r="N19" i="14"/>
  <c r="M14" i="14"/>
  <c r="N12" i="14"/>
  <c r="N11" i="14"/>
  <c r="N8" i="14"/>
  <c r="N5" i="14"/>
  <c r="J35" i="14"/>
  <c r="M35" i="14" s="1"/>
  <c r="I35" i="14"/>
  <c r="H35" i="14"/>
  <c r="L35" i="14" s="1"/>
  <c r="J34" i="14"/>
  <c r="N34" i="14" s="1"/>
  <c r="I34" i="14"/>
  <c r="M34" i="14" s="1"/>
  <c r="H34" i="14"/>
  <c r="J33" i="14"/>
  <c r="N33" i="14" s="1"/>
  <c r="I33" i="14"/>
  <c r="M33" i="14" s="1"/>
  <c r="H33" i="14"/>
  <c r="J32" i="14"/>
  <c r="N32" i="14" s="1"/>
  <c r="I32" i="14"/>
  <c r="H32" i="14"/>
  <c r="L32" i="14" s="1"/>
  <c r="J31" i="14"/>
  <c r="N31" i="14" s="1"/>
  <c r="I31" i="14"/>
  <c r="M31" i="14" s="1"/>
  <c r="H31" i="14"/>
  <c r="L31" i="14" s="1"/>
  <c r="J30" i="14"/>
  <c r="N30" i="14" s="1"/>
  <c r="I30" i="14"/>
  <c r="L30" i="14" s="1"/>
  <c r="H30" i="14"/>
  <c r="J29" i="14"/>
  <c r="N29" i="14" s="1"/>
  <c r="I29" i="14"/>
  <c r="M29" i="14" s="1"/>
  <c r="H29" i="14"/>
  <c r="L29" i="14" s="1"/>
  <c r="J28" i="14"/>
  <c r="I28" i="14"/>
  <c r="M28" i="14" s="1"/>
  <c r="H28" i="14"/>
  <c r="L28" i="14" s="1"/>
  <c r="J27" i="14"/>
  <c r="I27" i="14"/>
  <c r="M27" i="14" s="1"/>
  <c r="H27" i="14"/>
  <c r="J26" i="14"/>
  <c r="N26" i="14" s="1"/>
  <c r="I26" i="14"/>
  <c r="M26" i="14" s="1"/>
  <c r="H26" i="14"/>
  <c r="L26" i="14" s="1"/>
  <c r="J25" i="14"/>
  <c r="N25" i="14" s="1"/>
  <c r="I25" i="14"/>
  <c r="L25" i="14" s="1"/>
  <c r="H25" i="14"/>
  <c r="J24" i="14"/>
  <c r="I24" i="14"/>
  <c r="M24" i="14" s="1"/>
  <c r="H24" i="14"/>
  <c r="L24" i="14" s="1"/>
  <c r="J23" i="14"/>
  <c r="M23" i="14" s="1"/>
  <c r="I23" i="14"/>
  <c r="H23" i="14"/>
  <c r="L23" i="14" s="1"/>
  <c r="J22" i="14"/>
  <c r="N22" i="14" s="1"/>
  <c r="I22" i="14"/>
  <c r="H22" i="14"/>
  <c r="L22" i="14" s="1"/>
  <c r="J21" i="14"/>
  <c r="I21" i="14"/>
  <c r="M21" i="14" s="1"/>
  <c r="H21" i="14"/>
  <c r="L21" i="14" s="1"/>
  <c r="J20" i="14"/>
  <c r="N20" i="14" s="1"/>
  <c r="I20" i="14"/>
  <c r="M20" i="14" s="1"/>
  <c r="H20" i="14"/>
  <c r="L20" i="14" s="1"/>
  <c r="J19" i="14"/>
  <c r="M19" i="14" s="1"/>
  <c r="R13" i="14" s="1"/>
  <c r="I19" i="14"/>
  <c r="H19" i="14"/>
  <c r="L19" i="14" s="1"/>
  <c r="J18" i="14"/>
  <c r="N18" i="14" s="1"/>
  <c r="I18" i="14"/>
  <c r="L18" i="14" s="1"/>
  <c r="H18" i="14"/>
  <c r="J17" i="14"/>
  <c r="N17" i="14" s="1"/>
  <c r="I17" i="14"/>
  <c r="L17" i="14" s="1"/>
  <c r="H17" i="14"/>
  <c r="J16" i="14"/>
  <c r="N16" i="14" s="1"/>
  <c r="I16" i="14"/>
  <c r="H16" i="14"/>
  <c r="L16" i="14" s="1"/>
  <c r="J15" i="14"/>
  <c r="N15" i="14" s="1"/>
  <c r="I15" i="14"/>
  <c r="M15" i="14" s="1"/>
  <c r="H15" i="14"/>
  <c r="L15" i="14" s="1"/>
  <c r="J14" i="14"/>
  <c r="N14" i="14" s="1"/>
  <c r="I14" i="14"/>
  <c r="L14" i="14" s="1"/>
  <c r="H14" i="14"/>
  <c r="J13" i="14"/>
  <c r="N13" i="14" s="1"/>
  <c r="I13" i="14"/>
  <c r="M13" i="14" s="1"/>
  <c r="H13" i="14"/>
  <c r="L13" i="14" s="1"/>
  <c r="J12" i="14"/>
  <c r="I12" i="14"/>
  <c r="M12" i="14" s="1"/>
  <c r="H12" i="14"/>
  <c r="L12" i="14" s="1"/>
  <c r="J11" i="14"/>
  <c r="I11" i="14"/>
  <c r="M11" i="14" s="1"/>
  <c r="H11" i="14"/>
  <c r="J10" i="14"/>
  <c r="N10" i="14" s="1"/>
  <c r="I10" i="14"/>
  <c r="M10" i="14" s="1"/>
  <c r="H10" i="14"/>
  <c r="L10" i="14" s="1"/>
  <c r="J9" i="14"/>
  <c r="N9" i="14" s="1"/>
  <c r="I9" i="14"/>
  <c r="L9" i="14" s="1"/>
  <c r="H9" i="14"/>
  <c r="J8" i="14"/>
  <c r="I8" i="14"/>
  <c r="M8" i="14" s="1"/>
  <c r="H8" i="14"/>
  <c r="L8" i="14" s="1"/>
  <c r="J7" i="14"/>
  <c r="N7" i="14" s="1"/>
  <c r="I7" i="14"/>
  <c r="H7" i="14"/>
  <c r="L7" i="14" s="1"/>
  <c r="J6" i="14"/>
  <c r="M6" i="14" s="1"/>
  <c r="I6" i="14"/>
  <c r="H6" i="14"/>
  <c r="L6" i="14" s="1"/>
  <c r="I5" i="14"/>
  <c r="L5" i="14" s="1"/>
  <c r="H5" i="14"/>
  <c r="I4" i="14"/>
  <c r="H4" i="14"/>
  <c r="L4" i="14" s="1"/>
  <c r="J3" i="14"/>
  <c r="N3" i="14" s="1"/>
  <c r="I3" i="14"/>
  <c r="L3" i="14" s="1"/>
  <c r="H3" i="14"/>
  <c r="K35" i="12"/>
  <c r="O35" i="12" s="1"/>
  <c r="J35" i="12"/>
  <c r="N35" i="12" s="1"/>
  <c r="K34" i="12"/>
  <c r="O34" i="12" s="1"/>
  <c r="J34" i="12"/>
  <c r="N34" i="12" s="1"/>
  <c r="K33" i="12"/>
  <c r="O33" i="12" s="1"/>
  <c r="J33" i="12"/>
  <c r="N33" i="12" s="1"/>
  <c r="K32" i="12"/>
  <c r="O32" i="12" s="1"/>
  <c r="J32" i="12"/>
  <c r="N32" i="12" s="1"/>
  <c r="K31" i="12"/>
  <c r="O31" i="12" s="1"/>
  <c r="J31" i="12"/>
  <c r="N31" i="12" s="1"/>
  <c r="K30" i="12"/>
  <c r="O30" i="12" s="1"/>
  <c r="J30" i="12"/>
  <c r="N30" i="12" s="1"/>
  <c r="K29" i="12"/>
  <c r="O29" i="12" s="1"/>
  <c r="J29" i="12"/>
  <c r="K28" i="12"/>
  <c r="O28" i="12" s="1"/>
  <c r="J28" i="12"/>
  <c r="N28" i="12" s="1"/>
  <c r="K27" i="12"/>
  <c r="O27" i="12" s="1"/>
  <c r="S27" i="12" s="1"/>
  <c r="J27" i="12"/>
  <c r="N27" i="12" s="1"/>
  <c r="K26" i="12"/>
  <c r="O26" i="12" s="1"/>
  <c r="J26" i="12"/>
  <c r="N26" i="12" s="1"/>
  <c r="K25" i="12"/>
  <c r="O25" i="12" s="1"/>
  <c r="J25" i="12"/>
  <c r="N25" i="12" s="1"/>
  <c r="K24" i="12"/>
  <c r="O24" i="12" s="1"/>
  <c r="J24" i="12"/>
  <c r="N24" i="12" s="1"/>
  <c r="K23" i="12"/>
  <c r="O23" i="12" s="1"/>
  <c r="J23" i="12"/>
  <c r="K22" i="12"/>
  <c r="O22" i="12" s="1"/>
  <c r="J22" i="12"/>
  <c r="N22" i="12" s="1"/>
  <c r="K21" i="12"/>
  <c r="O21" i="12" s="1"/>
  <c r="S21" i="12" s="1"/>
  <c r="J21" i="12"/>
  <c r="K20" i="12"/>
  <c r="O20" i="12" s="1"/>
  <c r="J20" i="12"/>
  <c r="N20" i="12" s="1"/>
  <c r="K19" i="12"/>
  <c r="O19" i="12" s="1"/>
  <c r="J19" i="12"/>
  <c r="N19" i="12" s="1"/>
  <c r="K18" i="12"/>
  <c r="O18" i="12" s="1"/>
  <c r="S18" i="12" s="1"/>
  <c r="J18" i="12"/>
  <c r="N18" i="12" s="1"/>
  <c r="R18" i="12" s="1"/>
  <c r="K17" i="12"/>
  <c r="O17" i="12" s="1"/>
  <c r="J17" i="12"/>
  <c r="N17" i="12" s="1"/>
  <c r="K16" i="12"/>
  <c r="O16" i="12" s="1"/>
  <c r="J16" i="12"/>
  <c r="N16" i="12" s="1"/>
  <c r="K15" i="12"/>
  <c r="O15" i="12" s="1"/>
  <c r="J15" i="12"/>
  <c r="N15" i="12" s="1"/>
  <c r="K14" i="12"/>
  <c r="O14" i="12" s="1"/>
  <c r="J14" i="12"/>
  <c r="N14" i="12" s="1"/>
  <c r="K13" i="12"/>
  <c r="O13" i="12" s="1"/>
  <c r="J13" i="12"/>
  <c r="K12" i="12"/>
  <c r="O12" i="12" s="1"/>
  <c r="J12" i="12"/>
  <c r="N12" i="12" s="1"/>
  <c r="K11" i="12"/>
  <c r="O11" i="12" s="1"/>
  <c r="J11" i="12"/>
  <c r="N11" i="12" s="1"/>
  <c r="K10" i="12"/>
  <c r="O10" i="12" s="1"/>
  <c r="J10" i="12"/>
  <c r="K9" i="12"/>
  <c r="O9" i="12" s="1"/>
  <c r="J9" i="12"/>
  <c r="N9" i="12" s="1"/>
  <c r="K8" i="12"/>
  <c r="O8" i="12" s="1"/>
  <c r="J8" i="12"/>
  <c r="N8" i="12" s="1"/>
  <c r="K7" i="12"/>
  <c r="O7" i="12" s="1"/>
  <c r="J7" i="12"/>
  <c r="K6" i="12"/>
  <c r="O6" i="12" s="1"/>
  <c r="J6" i="12"/>
  <c r="N6" i="12" s="1"/>
  <c r="K5" i="12"/>
  <c r="O5" i="12" s="1"/>
  <c r="J5" i="12"/>
  <c r="K4" i="12"/>
  <c r="O4" i="12" s="1"/>
  <c r="J4" i="12"/>
  <c r="N4" i="12" s="1"/>
  <c r="K3" i="12"/>
  <c r="O3" i="12" s="1"/>
  <c r="J3" i="12"/>
  <c r="N3" i="12" s="1"/>
  <c r="I35" i="12"/>
  <c r="M35" i="12" s="1"/>
  <c r="I34" i="12"/>
  <c r="M34" i="12" s="1"/>
  <c r="I33" i="12"/>
  <c r="M33" i="12" s="1"/>
  <c r="I32" i="12"/>
  <c r="M32" i="12" s="1"/>
  <c r="I31" i="12"/>
  <c r="M31" i="12" s="1"/>
  <c r="I30" i="12"/>
  <c r="M30" i="12" s="1"/>
  <c r="I29" i="12"/>
  <c r="M29" i="12" s="1"/>
  <c r="I28" i="12"/>
  <c r="M28" i="12" s="1"/>
  <c r="I27" i="12"/>
  <c r="I26" i="12"/>
  <c r="M26" i="12" s="1"/>
  <c r="I25" i="12"/>
  <c r="M25" i="12" s="1"/>
  <c r="I24" i="12"/>
  <c r="M24" i="12" s="1"/>
  <c r="I23" i="12"/>
  <c r="M23" i="12" s="1"/>
  <c r="I22" i="12"/>
  <c r="M22" i="12" s="1"/>
  <c r="I21" i="12"/>
  <c r="M21" i="12" s="1"/>
  <c r="I20" i="12"/>
  <c r="M20" i="12" s="1"/>
  <c r="I19" i="12"/>
  <c r="M19" i="12" s="1"/>
  <c r="I18" i="12"/>
  <c r="M18" i="12" s="1"/>
  <c r="Q18" i="12" s="1"/>
  <c r="I17" i="12"/>
  <c r="M17" i="12" s="1"/>
  <c r="I15" i="12"/>
  <c r="M15" i="12" s="1"/>
  <c r="Q15" i="12" s="1"/>
  <c r="I14" i="12"/>
  <c r="I13" i="12"/>
  <c r="M13" i="12" s="1"/>
  <c r="I11" i="12"/>
  <c r="I10" i="12"/>
  <c r="I9" i="12"/>
  <c r="M9" i="12" s="1"/>
  <c r="I8" i="12"/>
  <c r="M8" i="12" s="1"/>
  <c r="I7" i="12"/>
  <c r="M7" i="12" s="1"/>
  <c r="I6" i="12"/>
  <c r="I5" i="12"/>
  <c r="M5" i="12" s="1"/>
  <c r="I4" i="12"/>
  <c r="M4" i="12" s="1"/>
  <c r="I3" i="12"/>
  <c r="M55" i="14"/>
  <c r="J55" i="14"/>
  <c r="G55" i="14"/>
  <c r="M54" i="14"/>
  <c r="J54" i="14"/>
  <c r="G54" i="14"/>
  <c r="M53" i="14"/>
  <c r="J53" i="14"/>
  <c r="G53" i="14"/>
  <c r="M52" i="14"/>
  <c r="J52" i="14"/>
  <c r="G52" i="14"/>
  <c r="M51" i="14"/>
  <c r="J51" i="14"/>
  <c r="G51" i="14"/>
  <c r="M50" i="14"/>
  <c r="J50" i="14"/>
  <c r="G50" i="14"/>
  <c r="M49" i="14"/>
  <c r="J49" i="14"/>
  <c r="G49" i="14"/>
  <c r="M48" i="14"/>
  <c r="J48" i="14"/>
  <c r="G48" i="14"/>
  <c r="M47" i="14"/>
  <c r="J47" i="14"/>
  <c r="G47" i="14"/>
  <c r="M46" i="14"/>
  <c r="J46" i="14"/>
  <c r="G46" i="14"/>
  <c r="M45" i="14"/>
  <c r="J45" i="14"/>
  <c r="G45" i="14"/>
  <c r="M3" i="12" l="1"/>
  <c r="Q3" i="12" s="1"/>
  <c r="Q21" i="12"/>
  <c r="M6" i="12"/>
  <c r="Q6" i="12" s="1"/>
  <c r="Q24" i="12"/>
  <c r="N5" i="12"/>
  <c r="R3" i="12" s="1"/>
  <c r="N13" i="12"/>
  <c r="R12" i="12" s="1"/>
  <c r="N21" i="12"/>
  <c r="R21" i="12" s="1"/>
  <c r="N29" i="12"/>
  <c r="R27" i="12" s="1"/>
  <c r="R6" i="12"/>
  <c r="R30" i="12"/>
  <c r="M27" i="12"/>
  <c r="Q27" i="12" s="1"/>
  <c r="S30" i="12"/>
  <c r="M10" i="12"/>
  <c r="Q9" i="12" s="1"/>
  <c r="N7" i="12"/>
  <c r="N23" i="12"/>
  <c r="M11" i="12"/>
  <c r="Q30" i="12"/>
  <c r="R24" i="12"/>
  <c r="M14" i="12"/>
  <c r="S3" i="12"/>
  <c r="S12" i="12"/>
  <c r="S9" i="12"/>
  <c r="R15" i="12"/>
  <c r="S6" i="12"/>
  <c r="S15" i="12"/>
  <c r="Q12" i="12"/>
  <c r="S24" i="12"/>
  <c r="R33" i="12"/>
  <c r="Q33" i="12"/>
  <c r="S33" i="12"/>
  <c r="N10" i="12"/>
  <c r="R9" i="12" s="1"/>
  <c r="R7" i="14"/>
  <c r="M16" i="14"/>
  <c r="R8" i="14" s="1"/>
  <c r="L27" i="14"/>
  <c r="Q11" i="14" s="1"/>
  <c r="M32" i="14"/>
  <c r="M22" i="14"/>
  <c r="L33" i="14"/>
  <c r="Q13" i="14" s="1"/>
  <c r="N6" i="14"/>
  <c r="S4" i="14" s="1"/>
  <c r="M17" i="14"/>
  <c r="R11" i="14" s="1"/>
  <c r="M7" i="14"/>
  <c r="L34" i="14"/>
  <c r="M18" i="14"/>
  <c r="R12" i="14" s="1"/>
  <c r="N23" i="14"/>
  <c r="S9" i="14" s="1"/>
  <c r="M3" i="14"/>
  <c r="R3" i="14" s="1"/>
  <c r="M9" i="14"/>
  <c r="R5" i="14" s="1"/>
  <c r="M25" i="14"/>
  <c r="Q8" i="14"/>
  <c r="J66" i="14"/>
  <c r="S8" i="14"/>
  <c r="Q10" i="14"/>
  <c r="Q3" i="14"/>
  <c r="S11" i="14"/>
  <c r="Q5" i="14"/>
  <c r="S10" i="14"/>
  <c r="Q12" i="14"/>
  <c r="S5" i="14"/>
  <c r="S12" i="14"/>
  <c r="S7" i="14"/>
  <c r="Q9" i="14"/>
  <c r="Q4" i="14"/>
  <c r="Q7" i="14"/>
  <c r="R9" i="14"/>
  <c r="R4" i="14"/>
  <c r="M66" i="14"/>
  <c r="R10" i="14"/>
  <c r="Q6" i="14"/>
  <c r="R6" i="14"/>
  <c r="S6" i="14"/>
  <c r="S13" i="14"/>
  <c r="S3" i="14"/>
  <c r="G66" i="14"/>
  <c r="D55" i="9" l="1"/>
  <c r="E55" i="9"/>
  <c r="F55" i="9"/>
  <c r="G55" i="9"/>
  <c r="H55" i="9"/>
  <c r="C55" i="9"/>
</calcChain>
</file>

<file path=xl/sharedStrings.xml><?xml version="1.0" encoding="utf-8"?>
<sst xmlns="http://schemas.openxmlformats.org/spreadsheetml/2006/main" count="1890" uniqueCount="213">
  <si>
    <t>Quadratic</t>
  </si>
  <si>
    <t>dm'output;clear;log;clear';</t>
  </si>
  <si>
    <t>Data BGK1302;</t>
  </si>
  <si>
    <t>input x y;</t>
  </si>
  <si>
    <t>datalines;</t>
  </si>
  <si>
    <t>;</t>
  </si>
  <si>
    <t>data fill;</t>
  </si>
  <si>
    <t>do x=1.17 to 1.63 by 0.001; y=.;output; end;</t>
  </si>
  <si>
    <t>run;</t>
  </si>
  <si>
    <t>data BGK1302; set BGK1302 fill; run;</t>
  </si>
  <si>
    <t>proc sort data=BGK1302; by x;</t>
  </si>
  <si>
    <t>ods html body='temp.xls';</t>
  </si>
  <si>
    <t>proc nlin data=BGK1302;</t>
  </si>
  <si>
    <t>parameters L=0.84 V=-0.333 R=2;</t>
  </si>
  <si>
    <t>model y = L + V*(R-x)*(R-x);</t>
  </si>
  <si>
    <t>output out=ppp p=predy;</t>
  </si>
  <si>
    <t>proc gplot;</t>
  </si>
  <si>
    <t>title2 'quadratic';</t>
  </si>
  <si>
    <t>goptions hpos=35 vpos=35 ftext=swiss;</t>
  </si>
  <si>
    <t>symbol1 v=dot c=black;</t>
  </si>
  <si>
    <t>symbol2 i=join v=none c=black;</t>
  </si>
  <si>
    <t>plot y*x predy*x/overlay;</t>
  </si>
  <si>
    <t>ods html close;</t>
  </si>
  <si>
    <t>quit;</t>
  </si>
  <si>
    <t>Nitrogen, g</t>
  </si>
  <si>
    <t>Carbon, g</t>
  </si>
  <si>
    <t>d</t>
    <phoneticPr fontId="1" type="noConversion"/>
  </si>
  <si>
    <t>ADIN</t>
    <phoneticPr fontId="1" type="noConversion"/>
  </si>
  <si>
    <t>ADIC</t>
    <phoneticPr fontId="1" type="noConversion"/>
  </si>
  <si>
    <t>.</t>
    <phoneticPr fontId="1" type="noConversion"/>
  </si>
  <si>
    <t>.</t>
  </si>
  <si>
    <t>TN</t>
    <phoneticPr fontId="1" type="noConversion"/>
  </si>
  <si>
    <t>NDIN</t>
    <phoneticPr fontId="1" type="noConversion"/>
  </si>
  <si>
    <t>TC</t>
    <phoneticPr fontId="1" type="noConversion"/>
  </si>
  <si>
    <t>NDIC</t>
    <phoneticPr fontId="1" type="noConversion"/>
  </si>
  <si>
    <t>Data SRL;</t>
    <phoneticPr fontId="6" type="noConversion"/>
  </si>
  <si>
    <t>Input</t>
  </si>
  <si>
    <t>TRT</t>
    <phoneticPr fontId="6" type="noConversion"/>
  </si>
  <si>
    <t>REP</t>
    <phoneticPr fontId="6" type="noConversion"/>
  </si>
  <si>
    <t>;Cards;</t>
  </si>
  <si>
    <t>%macro AAA (measurement);</t>
  </si>
  <si>
    <t>Title &amp;measurement;</t>
    <phoneticPr fontId="1" type="noConversion"/>
  </si>
  <si>
    <t>Proc MIXED data = SRL noclprint covtest noitprint;</t>
    <phoneticPr fontId="6" type="noConversion"/>
  </si>
  <si>
    <t>Class TRT Rep;</t>
    <phoneticPr fontId="6" type="noConversion"/>
  </si>
  <si>
    <t>model</t>
  </si>
  <si>
    <t>&amp;measurement = TRT/ddfm=kenrog;</t>
    <phoneticPr fontId="6" type="noConversion"/>
  </si>
  <si>
    <t>LSmeans TRT/pdiff adjust=tukey;</t>
    <phoneticPr fontId="6" type="noConversion"/>
  </si>
  <si>
    <t>CONTRAST 'Linear'</t>
    <phoneticPr fontId="1" type="noConversion"/>
  </si>
  <si>
    <t>TRT</t>
    <phoneticPr fontId="1" type="noConversion"/>
  </si>
  <si>
    <t>;</t>
    <phoneticPr fontId="1" type="noConversion"/>
  </si>
  <si>
    <t>CONTRAST 'Quadratic'</t>
    <phoneticPr fontId="1" type="noConversion"/>
  </si>
  <si>
    <t>CONTRAST 'Qubic'</t>
    <phoneticPr fontId="1" type="noConversion"/>
  </si>
  <si>
    <t>ods output diffs=ppp lsmeans=mmm;</t>
  </si>
  <si>
    <t>ods listing exclude diffs lsmeans;</t>
  </si>
  <si>
    <t>run;</t>
    <phoneticPr fontId="6" type="noConversion"/>
  </si>
  <si>
    <t>%include 'c:\pdmix800.sas';</t>
    <phoneticPr fontId="6" type="noConversion"/>
  </si>
  <si>
    <t>%pdmix800(ppp,mmm,alpha=0.05,sort=no,lowercase=yes);</t>
  </si>
  <si>
    <t>%mend AAA;</t>
  </si>
  <si>
    <t>ods html body='temp.xls';</t>
    <phoneticPr fontId="6" type="noConversion"/>
  </si>
  <si>
    <t>Ods html close;</t>
  </si>
  <si>
    <t>NDIC</t>
  </si>
  <si>
    <t>ADIC</t>
  </si>
  <si>
    <t>Day</t>
  </si>
  <si>
    <t>±</t>
  </si>
  <si>
    <t>P-value</t>
  </si>
  <si>
    <t>Linear</t>
  </si>
  <si>
    <t>&lt;0.001</t>
  </si>
  <si>
    <t>Qubic</t>
  </si>
  <si>
    <t>NDIC (% VS)</t>
  </si>
  <si>
    <t>ADIC (% VS)</t>
  </si>
  <si>
    <t>TC (% VS)</t>
  </si>
  <si>
    <t>Table B.1.4. Change in carbon content of bedded pack barn dairy cattle manure by the digestion time in the batch solids-state anaerobic digestion (n=3)</t>
  </si>
  <si>
    <t>NDIN</t>
  </si>
  <si>
    <t>ADIN</t>
  </si>
  <si>
    <t>&lt;.0001</t>
  </si>
  <si>
    <t>Table B.1.5. Change in nitrogen content of bedded pack barn dairy cattle manure by the digestion time in the batch solids-state anaerobic digestion (n=3)</t>
  </si>
  <si>
    <t>TN</t>
  </si>
  <si>
    <t>The Mixed Procedure</t>
  </si>
  <si>
    <t>Model Information</t>
  </si>
  <si>
    <t>Data Set</t>
  </si>
  <si>
    <t>WORK.SRL</t>
  </si>
  <si>
    <t>Dependent Variable</t>
  </si>
  <si>
    <t>Covariance Structure</t>
  </si>
  <si>
    <t>Diagonal</t>
  </si>
  <si>
    <t>Estimation Method</t>
  </si>
  <si>
    <t>REML</t>
  </si>
  <si>
    <t>Residual Variance Method</t>
  </si>
  <si>
    <t>Profile</t>
  </si>
  <si>
    <t>Fixed Effects SE Method</t>
  </si>
  <si>
    <t>Model-Based</t>
  </si>
  <si>
    <t>Degrees of Freedom Method</t>
  </si>
  <si>
    <t>Residual</t>
  </si>
  <si>
    <t>Dimensions</t>
  </si>
  <si>
    <t>Covariance Parameters</t>
  </si>
  <si>
    <t>Columns in X</t>
  </si>
  <si>
    <t>Columns in Z</t>
  </si>
  <si>
    <t>Subjects</t>
  </si>
  <si>
    <t>Max Obs per Subject</t>
  </si>
  <si>
    <t>Number of Observations</t>
  </si>
  <si>
    <t>Number of Observations Read</t>
  </si>
  <si>
    <t>Number of Observations Used</t>
  </si>
  <si>
    <t>Number of Observations Not Used</t>
  </si>
  <si>
    <t>Covariance Parameter Estimates</t>
  </si>
  <si>
    <t>Cov Parm</t>
  </si>
  <si>
    <t>Estimate</t>
  </si>
  <si>
    <t>Standard</t>
  </si>
  <si>
    <t>Z Value</t>
  </si>
  <si>
    <t>Pr &gt; Z</t>
  </si>
  <si>
    <t>Error</t>
  </si>
  <si>
    <t>Fit Statistics</t>
  </si>
  <si>
    <t>-2 Res Log Likelihood</t>
  </si>
  <si>
    <t>AIC (Smaller is Better)</t>
  </si>
  <si>
    <t>AICC (Smaller is Better)</t>
  </si>
  <si>
    <t>BIC (Smaller is Better)</t>
  </si>
  <si>
    <t>Type 3 Tests of Fixed Effects</t>
  </si>
  <si>
    <t>Effect</t>
  </si>
  <si>
    <t>Num DF</t>
  </si>
  <si>
    <t>Den DF</t>
  </si>
  <si>
    <t>F Value</t>
  </si>
  <si>
    <t>Pr &gt; F</t>
  </si>
  <si>
    <t>TRT</t>
  </si>
  <si>
    <t>Contrasts</t>
  </si>
  <si>
    <t>Label</t>
  </si>
  <si>
    <t>Least Squares Means</t>
  </si>
  <si>
    <t>DF</t>
  </si>
  <si>
    <t>t Value</t>
  </si>
  <si>
    <t>Pr &gt; |t|</t>
  </si>
  <si>
    <t>Differences of Least Squares Means</t>
  </si>
  <si>
    <t>_TRT</t>
  </si>
  <si>
    <t>Adjustment</t>
  </si>
  <si>
    <t>Adj P</t>
  </si>
  <si>
    <t>Tukey</t>
  </si>
  <si>
    <t>Effect=TRT Method=Tukey(P&lt;0.05) Set=1</t>
  </si>
  <si>
    <t>Standard Error</t>
  </si>
  <si>
    <t>Letter</t>
  </si>
  <si>
    <t>Group</t>
  </si>
  <si>
    <t>a</t>
  </si>
  <si>
    <t>b</t>
  </si>
  <si>
    <t>Letter Group</t>
  </si>
  <si>
    <t>bc</t>
  </si>
  <si>
    <t>c</t>
  </si>
  <si>
    <t>abc</t>
  </si>
  <si>
    <t>ab</t>
  </si>
  <si>
    <t>TC</t>
  </si>
  <si>
    <t>Tukey-Kramer</t>
  </si>
  <si>
    <t>Effect=TRT Method=Tukey-Kramer(P&lt;0.05) Set=1</t>
  </si>
  <si>
    <t>bcd</t>
  </si>
  <si>
    <t>cd</t>
  </si>
  <si>
    <t>d</t>
  </si>
  <si>
    <t>60.9</t>
  </si>
  <si>
    <t>L</t>
  </si>
  <si>
    <t>R</t>
  </si>
  <si>
    <t>NDIN - ADIN</t>
    <phoneticPr fontId="1" type="noConversion"/>
  </si>
  <si>
    <t>TotalN-NDIN</t>
    <phoneticPr fontId="1" type="noConversion"/>
  </si>
  <si>
    <t>c</t>
    <phoneticPr fontId="1" type="noConversion"/>
  </si>
  <si>
    <t>SAS 시스템</t>
  </si>
  <si>
    <t>The NLIN Procedure</t>
  </si>
  <si>
    <t>Dependent Variable y</t>
  </si>
  <si>
    <t>Method: Gauss-Newton</t>
  </si>
  <si>
    <t>Iterative Phase</t>
  </si>
  <si>
    <t>Iter</t>
  </si>
  <si>
    <t>V</t>
  </si>
  <si>
    <t>Sum of Squares</t>
  </si>
  <si>
    <t>NOTE: Convergence criterion met.</t>
  </si>
  <si>
    <t>Estimation Summary</t>
  </si>
  <si>
    <t>Method</t>
  </si>
  <si>
    <t>Gauss-Newton</t>
  </si>
  <si>
    <t>Iterations</t>
  </si>
  <si>
    <t>PPC</t>
  </si>
  <si>
    <t>RPC(L)</t>
  </si>
  <si>
    <t>Object</t>
  </si>
  <si>
    <t>Objective</t>
  </si>
  <si>
    <t>Observations Read</t>
  </si>
  <si>
    <t>Observations Used</t>
  </si>
  <si>
    <t>Observations Missing</t>
  </si>
  <si>
    <t>Source</t>
  </si>
  <si>
    <t>Mean Square</t>
  </si>
  <si>
    <t>Approx</t>
  </si>
  <si>
    <t>Pr &gt; F</t>
  </si>
  <si>
    <t>Model</t>
  </si>
  <si>
    <t>Corrected Total</t>
  </si>
  <si>
    <t>Parameter</t>
  </si>
  <si>
    <t>Approximate 95% Confidence</t>
  </si>
  <si>
    <t>Std Error</t>
  </si>
  <si>
    <t>Limits</t>
  </si>
  <si>
    <t>Approximate Correlation Matrix</t>
  </si>
  <si>
    <t>quadratic</t>
  </si>
  <si>
    <t>Subiterations</t>
  </si>
  <si>
    <t>Average Subiterations</t>
  </si>
  <si>
    <t>PPC(L)</t>
  </si>
  <si>
    <t>Digestion time, d</t>
    <phoneticPr fontId="1" type="noConversion"/>
  </si>
  <si>
    <t>VS, g</t>
    <phoneticPr fontId="1" type="noConversion"/>
  </si>
  <si>
    <t>BDCM</t>
    <phoneticPr fontId="1" type="noConversion"/>
  </si>
  <si>
    <t>after NDF</t>
    <phoneticPr fontId="1" type="noConversion"/>
  </si>
  <si>
    <t>after ADF</t>
    <phoneticPr fontId="1" type="noConversion"/>
  </si>
  <si>
    <t>Carbon, %v.b</t>
    <phoneticPr fontId="1" type="noConversion"/>
  </si>
  <si>
    <t>Nitrogen, % v.b.</t>
    <phoneticPr fontId="1" type="noConversion"/>
  </si>
  <si>
    <t>BDCM - after NDF</t>
    <phoneticPr fontId="1" type="noConversion"/>
  </si>
  <si>
    <t>after NDF - after ADF</t>
    <phoneticPr fontId="1" type="noConversion"/>
  </si>
  <si>
    <t>AVERAGE</t>
    <phoneticPr fontId="1" type="noConversion"/>
  </si>
  <si>
    <t>Gomperz curve</t>
    <phoneticPr fontId="1" type="noConversion"/>
  </si>
  <si>
    <t>SUMXMY2</t>
    <phoneticPr fontId="1" type="noConversion"/>
  </si>
  <si>
    <t>a</t>
    <phoneticPr fontId="1" type="noConversion"/>
  </si>
  <si>
    <t>b</t>
    <phoneticPr fontId="1" type="noConversion"/>
  </si>
  <si>
    <t>Sysmetrical sigmoidal Equation</t>
    <phoneticPr fontId="1" type="noConversion"/>
  </si>
  <si>
    <t>Sysmetrical sigmoidal Equation parameter</t>
    <phoneticPr fontId="1" type="noConversion"/>
  </si>
  <si>
    <t>OBS</t>
  </si>
  <si>
    <t>7.7</t>
  </si>
  <si>
    <t>-19.9</t>
  </si>
  <si>
    <t>-50.8</t>
  </si>
  <si>
    <t>62.8</t>
  </si>
  <si>
    <t>71.4</t>
  </si>
  <si>
    <t>TN (% VS)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</si>
</sst>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0_);[Red]\(0.00\)"/>
    <numFmt numFmtId="178" formatCode="0.0000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MS Sans Serif"/>
    </font>
    <font>
      <sz val="10"/>
      <name val="Arial"/>
      <family val="2"/>
    </font>
    <font>
      <sz val="11"/>
      <color indexed="10"/>
      <name val="Arial Unicode MS"/>
      <family val="3"/>
      <charset val="129"/>
    </font>
    <font>
      <sz val="11"/>
      <name val="Arial Unicode MS"/>
      <family val="3"/>
      <charset val="129"/>
    </font>
    <font>
      <sz val="8"/>
      <name val="맑은 고딕"/>
      <family val="3"/>
      <charset val="129"/>
    </font>
    <font>
      <sz val="11"/>
      <color theme="1"/>
      <name val="Arial Unicode MS"/>
      <family val="3"/>
      <charset val="129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quotePrefix="1">
      <alignment vertical="center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1" fillId="2" borderId="0" xfId="0" applyFont="1" applyFill="1" applyAlignment="1">
      <alignment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vertical="top"/>
    </xf>
    <xf numFmtId="0" fontId="12" fillId="2" borderId="4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178" fontId="0" fillId="0" borderId="0" xfId="0" applyNumberFormat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vertical="top" wrapText="1"/>
    </xf>
    <xf numFmtId="0" fontId="11" fillId="2" borderId="6" xfId="0" applyFont="1" applyFill="1" applyBorder="1">
      <alignment vertical="center"/>
    </xf>
    <xf numFmtId="11" fontId="9" fillId="2" borderId="0" xfId="0" applyNumberFormat="1" applyFont="1" applyFill="1" applyAlignment="1">
      <alignment vertical="top"/>
    </xf>
    <xf numFmtId="0" fontId="13" fillId="0" borderId="0" xfId="0" applyFont="1" applyAlignment="1">
      <alignment horizontal="center" vertical="center" readingOrder="1"/>
    </xf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</cellXfs>
  <cellStyles count="2">
    <cellStyle name="표준" xfId="0" builtinId="0"/>
    <cellStyle name="표준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dash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8536996885051205"/>
                  <c:y val="-0.205746330319821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ko-KR"/>
                </a:p>
              </c:txPr>
            </c:trendlineLbl>
          </c:trendline>
          <c:xVal>
            <c:numRef>
              <c:f>'Carbon content'!$D$42:$D$52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'Carbon content'!$E$42:$E$52</c:f>
              <c:numCache>
                <c:formatCode>General</c:formatCode>
                <c:ptCount val="11"/>
                <c:pt idx="0">
                  <c:v>15.427823030292819</c:v>
                </c:pt>
                <c:pt idx="1">
                  <c:v>14.002574068008267</c:v>
                </c:pt>
                <c:pt idx="2">
                  <c:v>14.610731884194211</c:v>
                </c:pt>
                <c:pt idx="3">
                  <c:v>15.094747682819031</c:v>
                </c:pt>
                <c:pt idx="4">
                  <c:v>15.141306746133557</c:v>
                </c:pt>
                <c:pt idx="5">
                  <c:v>12.468556487085413</c:v>
                </c:pt>
                <c:pt idx="6">
                  <c:v>11.930892974872705</c:v>
                </c:pt>
                <c:pt idx="7">
                  <c:v>12.533959643532972</c:v>
                </c:pt>
                <c:pt idx="8">
                  <c:v>13.148919790966564</c:v>
                </c:pt>
                <c:pt idx="9">
                  <c:v>12.566198772770107</c:v>
                </c:pt>
                <c:pt idx="10">
                  <c:v>12.876696387764468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52-4686-AD31-EA16BA239C3B}"/>
            </c:ext>
          </c:extLst>
        </c:ser>
        <c:ser>
          <c:idx val="2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2876814481959389"/>
                  <c:y val="-0.213728917856559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ko-KR"/>
                </a:p>
              </c:txPr>
            </c:trendlineLbl>
          </c:trendline>
          <c:xVal>
            <c:numRef>
              <c:f>'Carbon content'!$D$42:$D$52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'Carbon content'!$F$42:$F$52</c:f>
              <c:numCache>
                <c:formatCode>General</c:formatCode>
                <c:ptCount val="11"/>
                <c:pt idx="0">
                  <c:v>18.833958641278457</c:v>
                </c:pt>
                <c:pt idx="1">
                  <c:v>14.364576408225062</c:v>
                </c:pt>
                <c:pt idx="2">
                  <c:v>12.204697067068068</c:v>
                </c:pt>
                <c:pt idx="3">
                  <c:v>13.763648195750605</c:v>
                </c:pt>
                <c:pt idx="4">
                  <c:v>14.063753408098501</c:v>
                </c:pt>
                <c:pt idx="5">
                  <c:v>11.721424335459544</c:v>
                </c:pt>
                <c:pt idx="6">
                  <c:v>11.26404199920681</c:v>
                </c:pt>
                <c:pt idx="7">
                  <c:v>10.607656521060058</c:v>
                </c:pt>
                <c:pt idx="8">
                  <c:v>10.311376925865067</c:v>
                </c:pt>
                <c:pt idx="9">
                  <c:v>10.039089815936068</c:v>
                </c:pt>
                <c:pt idx="10">
                  <c:v>9.7995166855376574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452-4686-AD31-EA16BA239C3B}"/>
            </c:ext>
          </c:extLst>
        </c:ser>
        <c:ser>
          <c:idx val="3"/>
          <c:order val="2"/>
          <c:spPr>
            <a:ln w="25400" cap="rnd">
              <a:noFill/>
              <a:round/>
            </a:ln>
            <a:effectLst/>
          </c:spPr>
          <c:marker>
            <c:symbol val="star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lgDash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3548269026758128"/>
                  <c:y val="-1.28028093710508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ko-KR"/>
                </a:p>
              </c:txPr>
            </c:trendlineLbl>
          </c:trendline>
          <c:xVal>
            <c:numRef>
              <c:f>'Carbon content'!$D$42:$D$52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'Carbon content'!$G$42:$G$52</c:f>
              <c:numCache>
                <c:formatCode>General</c:formatCode>
                <c:ptCount val="11"/>
                <c:pt idx="0">
                  <c:v>13.532311782193768</c:v>
                </c:pt>
                <c:pt idx="1">
                  <c:v>8.9379028040936959</c:v>
                </c:pt>
                <c:pt idx="2">
                  <c:v>8.8158925261612051</c:v>
                </c:pt>
                <c:pt idx="3">
                  <c:v>9.8721124918672061</c:v>
                </c:pt>
                <c:pt idx="4">
                  <c:v>9.6656195039493458</c:v>
                </c:pt>
                <c:pt idx="5">
                  <c:v>10.137302074048335</c:v>
                </c:pt>
                <c:pt idx="6">
                  <c:v>10.763347732551608</c:v>
                </c:pt>
                <c:pt idx="7">
                  <c:v>9.0519596875205313</c:v>
                </c:pt>
                <c:pt idx="8">
                  <c:v>8.2074371092000096</c:v>
                </c:pt>
                <c:pt idx="9">
                  <c:v>7.1947506089173325</c:v>
                </c:pt>
                <c:pt idx="10">
                  <c:v>7.2778123868168292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452-4686-AD31-EA16BA23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862240"/>
        <c:axId val="1453862656"/>
      </c:scatterChart>
      <c:valAx>
        <c:axId val="145386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Time (d)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1453862656"/>
        <c:crosses val="autoZero"/>
        <c:crossBetween val="midCat"/>
        <c:majorUnit val="10"/>
      </c:valAx>
      <c:valAx>
        <c:axId val="1453862656"/>
        <c:scaling>
          <c:orientation val="minMax"/>
          <c:min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Carbon (%, v.b.)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1453862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Gompertz raw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'Nitrogen content'!$E$45:$E$55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'Nitrogen content'!$G$45:$G$55</c:f>
              <c:numCache>
                <c:formatCode>General</c:formatCode>
                <c:ptCount val="11"/>
                <c:pt idx="0">
                  <c:v>1.5773020136254297</c:v>
                </c:pt>
                <c:pt idx="1">
                  <c:v>1.4919176419233382</c:v>
                </c:pt>
                <c:pt idx="2">
                  <c:v>1.33059774766107</c:v>
                </c:pt>
                <c:pt idx="3">
                  <c:v>1.2280462599324238</c:v>
                </c:pt>
                <c:pt idx="4">
                  <c:v>1.2093747540687299</c:v>
                </c:pt>
                <c:pt idx="5">
                  <c:v>1.2039248961545281</c:v>
                </c:pt>
                <c:pt idx="6">
                  <c:v>1.2017733740406649</c:v>
                </c:pt>
                <c:pt idx="7">
                  <c:v>1.2007499571479727</c:v>
                </c:pt>
                <c:pt idx="8">
                  <c:v>1.1998737155797412</c:v>
                </c:pt>
                <c:pt idx="9">
                  <c:v>1.1995336960233494</c:v>
                </c:pt>
                <c:pt idx="10">
                  <c:v>1.1993731095400113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5B-4FE6-B75C-2141AE21D45E}"/>
            </c:ext>
          </c:extLst>
        </c:ser>
        <c:ser>
          <c:idx val="1"/>
          <c:order val="1"/>
          <c:tx>
            <c:v>Raw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'Nitrogen content'!$E$45:$E$55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'Nitrogen content'!$F$45:$F$55</c:f>
              <c:numCache>
                <c:formatCode>0.0000</c:formatCode>
                <c:ptCount val="11"/>
                <c:pt idx="0">
                  <c:v>1.5922874591407352</c:v>
                </c:pt>
                <c:pt idx="1">
                  <c:v>1.4597339720857097</c:v>
                </c:pt>
                <c:pt idx="2">
                  <c:v>1.3656001964065974</c:v>
                </c:pt>
                <c:pt idx="3">
                  <c:v>1.2571649463094743</c:v>
                </c:pt>
                <c:pt idx="4">
                  <c:v>1.1070857582971942</c:v>
                </c:pt>
                <c:pt idx="5">
                  <c:v>1.1466562265053504</c:v>
                </c:pt>
                <c:pt idx="6">
                  <c:v>1.0671555075167649</c:v>
                </c:pt>
                <c:pt idx="7">
                  <c:v>1.1172774763361397</c:v>
                </c:pt>
                <c:pt idx="8">
                  <c:v>1.2579437989384772</c:v>
                </c:pt>
                <c:pt idx="9">
                  <c:v>1.3074812490467618</c:v>
                </c:pt>
                <c:pt idx="10">
                  <c:v>1.3640930680510603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5B-4FE6-B75C-2141AE21D45E}"/>
            </c:ext>
          </c:extLst>
        </c:ser>
        <c:ser>
          <c:idx val="2"/>
          <c:order val="2"/>
          <c:tx>
            <c:v>Gompertz Hemi N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'Nitrogen content'!$E$45:$E$55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'Nitrogen content'!$J$45:$J$55</c:f>
              <c:numCache>
                <c:formatCode>General</c:formatCode>
                <c:ptCount val="11"/>
                <c:pt idx="0">
                  <c:v>0.69909722357426041</c:v>
                </c:pt>
                <c:pt idx="1">
                  <c:v>0.33024395917666766</c:v>
                </c:pt>
                <c:pt idx="2">
                  <c:v>0.26806289288050039</c:v>
                </c:pt>
                <c:pt idx="3">
                  <c:v>0.26804834504467434</c:v>
                </c:pt>
                <c:pt idx="4">
                  <c:v>0.26804834215148654</c:v>
                </c:pt>
                <c:pt idx="5">
                  <c:v>0.26804834213207734</c:v>
                </c:pt>
                <c:pt idx="6">
                  <c:v>0.26804834213153172</c:v>
                </c:pt>
                <c:pt idx="7">
                  <c:v>0.26804834213149814</c:v>
                </c:pt>
                <c:pt idx="8">
                  <c:v>0.26804834213149425</c:v>
                </c:pt>
                <c:pt idx="9">
                  <c:v>0.26804834213149414</c:v>
                </c:pt>
                <c:pt idx="10">
                  <c:v>0.26804834213149414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5B-4FE6-B75C-2141AE21D45E}"/>
            </c:ext>
          </c:extLst>
        </c:ser>
        <c:ser>
          <c:idx val="3"/>
          <c:order val="3"/>
          <c:tx>
            <c:v>Hemi N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10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'Nitrogen content'!$E$45:$E$55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'Nitrogen content'!$I$45:$I$55</c:f>
              <c:numCache>
                <c:formatCode>General</c:formatCode>
                <c:ptCount val="11"/>
                <c:pt idx="0">
                  <c:v>0.69909594010522969</c:v>
                </c:pt>
                <c:pt idx="1">
                  <c:v>0.33009253718756298</c:v>
                </c:pt>
                <c:pt idx="2">
                  <c:v>0.19583308544532599</c:v>
                </c:pt>
                <c:pt idx="3">
                  <c:v>0.34653923779284646</c:v>
                </c:pt>
                <c:pt idx="4">
                  <c:v>0.33042659637537514</c:v>
                </c:pt>
                <c:pt idx="5">
                  <c:v>0.31476720901456784</c:v>
                </c:pt>
                <c:pt idx="6">
                  <c:v>0.39515356237460281</c:v>
                </c:pt>
                <c:pt idx="7">
                  <c:v>0.30824141762559226</c:v>
                </c:pt>
                <c:pt idx="8">
                  <c:v>0.16515783641360879</c:v>
                </c:pt>
                <c:pt idx="9">
                  <c:v>0.1568754736421468</c:v>
                </c:pt>
                <c:pt idx="10">
                  <c:v>0.19737500007422529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5B-4FE6-B75C-2141AE21D45E}"/>
            </c:ext>
          </c:extLst>
        </c:ser>
        <c:ser>
          <c:idx val="4"/>
          <c:order val="4"/>
          <c:tx>
            <c:v>ADIN</c:v>
          </c:tx>
          <c:spPr>
            <a:ln w="19050" cap="rnd">
              <a:noFill/>
              <a:round/>
            </a:ln>
            <a:effectLst/>
          </c:spPr>
          <c:marker>
            <c:symbol val="star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'Nitrogen content'!$E$45:$E$55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'Nitrogen content'!$L$45:$L$55</c:f>
              <c:numCache>
                <c:formatCode>General</c:formatCode>
                <c:ptCount val="11"/>
                <c:pt idx="0">
                  <c:v>0.40275335978297605</c:v>
                </c:pt>
                <c:pt idx="1">
                  <c:v>0.24803413239465022</c:v>
                </c:pt>
                <c:pt idx="2">
                  <c:v>0.20945762428398773</c:v>
                </c:pt>
                <c:pt idx="3">
                  <c:v>0.23479868173165278</c:v>
                </c:pt>
                <c:pt idx="4">
                  <c:v>0.26904107394250393</c:v>
                </c:pt>
                <c:pt idx="5">
                  <c:v>0.3631866433088009</c:v>
                </c:pt>
                <c:pt idx="6">
                  <c:v>0.34620472361468613</c:v>
                </c:pt>
                <c:pt idx="7">
                  <c:v>0.34474060611495599</c:v>
                </c:pt>
                <c:pt idx="8">
                  <c:v>0.29084764662141477</c:v>
                </c:pt>
                <c:pt idx="9">
                  <c:v>0.29371212686004955</c:v>
                </c:pt>
                <c:pt idx="10">
                  <c:v>0.27618879313312195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5B-4FE6-B75C-2141AE21D45E}"/>
            </c:ext>
          </c:extLst>
        </c:ser>
        <c:ser>
          <c:idx val="5"/>
          <c:order val="5"/>
          <c:tx>
            <c:v>Gompertz ADIN</c:v>
          </c:tx>
          <c:spPr>
            <a:ln w="254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'Nitrogen content'!$E$45:$E$55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'Nitrogen content'!$M$45:$M$55</c:f>
              <c:numCache>
                <c:formatCode>General</c:formatCode>
                <c:ptCount val="11"/>
                <c:pt idx="0">
                  <c:v>0.27281687390873521</c:v>
                </c:pt>
                <c:pt idx="1">
                  <c:v>0.27281687390873521</c:v>
                </c:pt>
                <c:pt idx="2">
                  <c:v>0.27281687390873521</c:v>
                </c:pt>
                <c:pt idx="3">
                  <c:v>0.27281687390873521</c:v>
                </c:pt>
                <c:pt idx="4">
                  <c:v>0.27281687980636582</c:v>
                </c:pt>
                <c:pt idx="5">
                  <c:v>0.31914678297522375</c:v>
                </c:pt>
                <c:pt idx="6">
                  <c:v>0.3191467831519591</c:v>
                </c:pt>
                <c:pt idx="7">
                  <c:v>0.3191467831519591</c:v>
                </c:pt>
                <c:pt idx="8">
                  <c:v>0.3191467831519591</c:v>
                </c:pt>
                <c:pt idx="9">
                  <c:v>0.3191467831519591</c:v>
                </c:pt>
                <c:pt idx="10">
                  <c:v>0.3191467831519591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5B-4FE6-B75C-2141AE21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648336"/>
        <c:axId val="1848669136"/>
      </c:scatterChart>
      <c:valAx>
        <c:axId val="184864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Time (d)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5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1848669136"/>
        <c:crosses val="autoZero"/>
        <c:crossBetween val="midCat"/>
        <c:majorUnit val="10"/>
      </c:valAx>
      <c:valAx>
        <c:axId val="1848669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Nitrogen (%, v.b.)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5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1848648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5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Yongjun\gplot5.png" TargetMode="External"/><Relationship Id="rId2" Type="http://schemas.openxmlformats.org/officeDocument/2006/relationships/image" Target="file:///C:\Users\Yongjun\gplot2.png" TargetMode="External"/><Relationship Id="rId1" Type="http://schemas.openxmlformats.org/officeDocument/2006/relationships/chart" Target="../charts/chart1.xml"/><Relationship Id="rId5" Type="http://schemas.openxmlformats.org/officeDocument/2006/relationships/image" Target="file:///C:\Users\Yongjun\gplot7.png" TargetMode="External"/><Relationship Id="rId4" Type="http://schemas.openxmlformats.org/officeDocument/2006/relationships/image" Target="file:///C:\Users\Yongjun\gplot6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39</xdr:row>
      <xdr:rowOff>152400</xdr:rowOff>
    </xdr:from>
    <xdr:to>
      <xdr:col>14</xdr:col>
      <xdr:colOff>228600</xdr:colOff>
      <xdr:row>59</xdr:row>
      <xdr:rowOff>76200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9D2345F5-F6CD-46EB-A74C-97F9AF48C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0</xdr:colOff>
      <xdr:row>166</xdr:row>
      <xdr:rowOff>0</xdr:rowOff>
    </xdr:from>
    <xdr:to>
      <xdr:col>22</xdr:col>
      <xdr:colOff>879475</xdr:colOff>
      <xdr:row>181</xdr:row>
      <xdr:rowOff>9525</xdr:rowOff>
    </xdr:to>
    <xdr:pic>
      <xdr:nvPicPr>
        <xdr:cNvPr id="15" name="Picture 2" descr="y * x 도표">
          <a:extLst>
            <a:ext uri="{FF2B5EF4-FFF2-40B4-BE49-F238E27FC236}">
              <a16:creationId xmlns:a16="http://schemas.microsoft.com/office/drawing/2014/main" id="{ACE88F36-782D-4D63-A4AD-CC5D0ACF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61350525"/>
          <a:ext cx="4203700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800100</xdr:colOff>
      <xdr:row>154</xdr:row>
      <xdr:rowOff>200025</xdr:rowOff>
    </xdr:from>
    <xdr:to>
      <xdr:col>11</xdr:col>
      <xdr:colOff>295275</xdr:colOff>
      <xdr:row>177</xdr:row>
      <xdr:rowOff>152400</xdr:rowOff>
    </xdr:to>
    <xdr:pic>
      <xdr:nvPicPr>
        <xdr:cNvPr id="19" name="Picture 2" descr="y * x 도표">
          <a:extLst>
            <a:ext uri="{FF2B5EF4-FFF2-40B4-BE49-F238E27FC236}">
              <a16:creationId xmlns:a16="http://schemas.microsoft.com/office/drawing/2014/main" id="{448D19D8-70E3-4504-BC6F-C963992E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36671250"/>
          <a:ext cx="6400800" cy="480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666750</xdr:colOff>
      <xdr:row>154</xdr:row>
      <xdr:rowOff>104775</xdr:rowOff>
    </xdr:from>
    <xdr:to>
      <xdr:col>18</xdr:col>
      <xdr:colOff>682625</xdr:colOff>
      <xdr:row>177</xdr:row>
      <xdr:rowOff>76200</xdr:rowOff>
    </xdr:to>
    <xdr:pic>
      <xdr:nvPicPr>
        <xdr:cNvPr id="20" name="Picture 2" descr="y * x 도표">
          <a:extLst>
            <a:ext uri="{FF2B5EF4-FFF2-40B4-BE49-F238E27FC236}">
              <a16:creationId xmlns:a16="http://schemas.microsoft.com/office/drawing/2014/main" id="{6CF0A771-AA68-451F-B920-66F49350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36576000"/>
          <a:ext cx="6426200" cy="481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26</xdr:col>
      <xdr:colOff>361950</xdr:colOff>
      <xdr:row>188</xdr:row>
      <xdr:rowOff>38100</xdr:rowOff>
    </xdr:to>
    <xdr:pic>
      <xdr:nvPicPr>
        <xdr:cNvPr id="21" name="Picture 2" descr="y * x 도표">
          <a:extLst>
            <a:ext uri="{FF2B5EF4-FFF2-40B4-BE49-F238E27FC236}">
              <a16:creationId xmlns:a16="http://schemas.microsoft.com/office/drawing/2014/main" id="{573AFEA3-8D96-4D9F-8F5B-6970F5A5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7620000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1397454</xdr:colOff>
      <xdr:row>40</xdr:row>
      <xdr:rowOff>142875</xdr:rowOff>
    </xdr:from>
    <xdr:to>
      <xdr:col>18</xdr:col>
      <xdr:colOff>612322</xdr:colOff>
      <xdr:row>60</xdr:row>
      <xdr:rowOff>122464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2AD9FB3E-47FC-4754-B67B-4A6154778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285750</xdr:colOff>
      <xdr:row>69</xdr:row>
      <xdr:rowOff>76200</xdr:rowOff>
    </xdr:from>
    <xdr:to>
      <xdr:col>6</xdr:col>
      <xdr:colOff>289672</xdr:colOff>
      <xdr:row>73</xdr:row>
      <xdr:rowOff>28575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A6C2C0F3-FE37-4587-B859-46EAE818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4535150"/>
          <a:ext cx="1813672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CC871-8A07-4663-B913-6083BABA90A2}">
  <dimension ref="A1:Z204"/>
  <sheetViews>
    <sheetView tabSelected="1" topLeftCell="E1" zoomScale="85" zoomScaleNormal="85" workbookViewId="0">
      <selection activeCell="O37" sqref="O37"/>
    </sheetView>
  </sheetViews>
  <sheetFormatPr defaultRowHeight="16.5" x14ac:dyDescent="0.3"/>
  <cols>
    <col min="4" max="4" width="12" customWidth="1"/>
    <col min="5" max="5" width="11.75" customWidth="1"/>
    <col min="6" max="6" width="9.875" bestFit="1" customWidth="1"/>
    <col min="9" max="11" width="13" bestFit="1" customWidth="1"/>
    <col min="13" max="13" width="13.5" customWidth="1"/>
    <col min="14" max="14" width="21.625" customWidth="1"/>
    <col min="15" max="15" width="13" bestFit="1" customWidth="1"/>
    <col min="19" max="19" width="12.75" bestFit="1" customWidth="1"/>
    <col min="21" max="21" width="16.75" bestFit="1" customWidth="1"/>
    <col min="22" max="22" width="17.875" bestFit="1" customWidth="1"/>
    <col min="23" max="23" width="20.625" bestFit="1" customWidth="1"/>
    <col min="24" max="24" width="13" bestFit="1" customWidth="1"/>
  </cols>
  <sheetData>
    <row r="1" spans="1:24" x14ac:dyDescent="0.3">
      <c r="A1" t="s">
        <v>192</v>
      </c>
      <c r="E1" t="s">
        <v>192</v>
      </c>
      <c r="F1" t="s">
        <v>193</v>
      </c>
      <c r="G1" t="s">
        <v>194</v>
      </c>
      <c r="I1" t="s">
        <v>192</v>
      </c>
      <c r="J1" t="s">
        <v>193</v>
      </c>
      <c r="K1" t="s">
        <v>194</v>
      </c>
      <c r="M1" t="s">
        <v>197</v>
      </c>
      <c r="N1" t="s">
        <v>198</v>
      </c>
      <c r="O1" t="s">
        <v>194</v>
      </c>
      <c r="V1" t="s">
        <v>199</v>
      </c>
      <c r="W1" t="s">
        <v>199</v>
      </c>
      <c r="X1" t="s">
        <v>199</v>
      </c>
    </row>
    <row r="2" spans="1:24" x14ac:dyDescent="0.3">
      <c r="A2" t="s">
        <v>191</v>
      </c>
      <c r="E2" t="s">
        <v>25</v>
      </c>
      <c r="F2" t="s">
        <v>25</v>
      </c>
      <c r="G2" t="s">
        <v>25</v>
      </c>
      <c r="I2" t="s">
        <v>195</v>
      </c>
      <c r="J2" t="s">
        <v>195</v>
      </c>
      <c r="K2" t="s">
        <v>195</v>
      </c>
      <c r="M2" t="s">
        <v>195</v>
      </c>
      <c r="N2" t="s">
        <v>195</v>
      </c>
      <c r="O2" t="s">
        <v>195</v>
      </c>
      <c r="V2" t="s">
        <v>197</v>
      </c>
      <c r="W2" t="s">
        <v>198</v>
      </c>
      <c r="X2" t="s">
        <v>194</v>
      </c>
    </row>
    <row r="3" spans="1:24" x14ac:dyDescent="0.3">
      <c r="A3">
        <v>37.705040026613524</v>
      </c>
      <c r="C3">
        <v>0</v>
      </c>
      <c r="D3">
        <v>1</v>
      </c>
      <c r="E3">
        <v>18.098046419199999</v>
      </c>
      <c r="F3">
        <v>12.094035386696282</v>
      </c>
      <c r="G3">
        <v>5.1282857749177984</v>
      </c>
      <c r="I3">
        <f>E3/A3*100</f>
        <v>47.999011289805743</v>
      </c>
      <c r="J3">
        <f>F3/A3*100</f>
        <v>32.07538137649474</v>
      </c>
      <c r="K3">
        <f>G3/A3*100</f>
        <v>13.601061744790821</v>
      </c>
      <c r="M3">
        <f>I3-J3</f>
        <v>15.923629913311004</v>
      </c>
      <c r="N3">
        <f>J3-K3</f>
        <v>18.474319631703921</v>
      </c>
      <c r="O3">
        <f>K3</f>
        <v>13.601061744790821</v>
      </c>
      <c r="Q3">
        <f>AVERAGE(M3:M5)</f>
        <v>15.427823030292819</v>
      </c>
      <c r="R3">
        <f>AVERAGE(N3:N5)</f>
        <v>18.833958641278457</v>
      </c>
      <c r="S3">
        <f>AVERAGE(O3:O5)</f>
        <v>13.532311782193768</v>
      </c>
      <c r="U3" t="s">
        <v>190</v>
      </c>
      <c r="V3" t="s">
        <v>195</v>
      </c>
      <c r="W3" t="s">
        <v>195</v>
      </c>
      <c r="X3" t="s">
        <v>195</v>
      </c>
    </row>
    <row r="4" spans="1:24" x14ac:dyDescent="0.3">
      <c r="A4">
        <v>37.878081030830501</v>
      </c>
      <c r="C4">
        <v>0</v>
      </c>
      <c r="D4">
        <v>2</v>
      </c>
      <c r="E4">
        <v>17.7675949088</v>
      </c>
      <c r="F4">
        <v>12.012227250429985</v>
      </c>
      <c r="G4">
        <v>5.1281757749177981</v>
      </c>
      <c r="I4">
        <f t="shared" ref="I4:I35" si="0">E4/A4*100</f>
        <v>46.907325886805715</v>
      </c>
      <c r="J4">
        <f t="shared" ref="J4:J35" si="1">F4/A4*100</f>
        <v>31.712871728250295</v>
      </c>
      <c r="K4">
        <f t="shared" ref="K4:K35" si="2">G4/A4*100</f>
        <v>13.538636687385955</v>
      </c>
      <c r="M4">
        <f t="shared" ref="M4:M35" si="3">I4-J4</f>
        <v>15.19445415855542</v>
      </c>
      <c r="N4">
        <f t="shared" ref="N4:N35" si="4">J4-K4</f>
        <v>18.174235040864339</v>
      </c>
      <c r="O4">
        <f t="shared" ref="O4:O35" si="5">K4</f>
        <v>13.538636687385955</v>
      </c>
      <c r="U4">
        <v>0</v>
      </c>
      <c r="V4">
        <v>15.427823030292819</v>
      </c>
      <c r="W4">
        <v>18.833958641278457</v>
      </c>
      <c r="X4">
        <v>13.532311782193768</v>
      </c>
    </row>
    <row r="5" spans="1:24" x14ac:dyDescent="0.3">
      <c r="A5">
        <v>38.109426233169124</v>
      </c>
      <c r="C5">
        <v>0</v>
      </c>
      <c r="D5">
        <v>3</v>
      </c>
      <c r="E5">
        <v>18.473903808799999</v>
      </c>
      <c r="F5">
        <v>12.694462592003527</v>
      </c>
      <c r="G5">
        <v>5.1284757749177983</v>
      </c>
      <c r="I5">
        <f t="shared" si="0"/>
        <v>48.475943184683672</v>
      </c>
      <c r="J5">
        <f t="shared" si="1"/>
        <v>33.310558165671637</v>
      </c>
      <c r="K5">
        <f t="shared" si="2"/>
        <v>13.457236914404527</v>
      </c>
      <c r="M5">
        <f t="shared" si="3"/>
        <v>15.165385019012035</v>
      </c>
      <c r="N5">
        <f t="shared" si="4"/>
        <v>19.853321251267111</v>
      </c>
      <c r="O5">
        <f t="shared" si="5"/>
        <v>13.457236914404527</v>
      </c>
      <c r="U5">
        <v>3</v>
      </c>
      <c r="V5">
        <v>14.002574068008267</v>
      </c>
      <c r="W5">
        <v>14.364576408225062</v>
      </c>
      <c r="X5">
        <v>8.9379028040936959</v>
      </c>
    </row>
    <row r="6" spans="1:24" x14ac:dyDescent="0.3">
      <c r="A6">
        <v>38.088270698455332</v>
      </c>
      <c r="C6">
        <v>3</v>
      </c>
      <c r="D6">
        <v>1</v>
      </c>
      <c r="E6">
        <v>14.814415951183232</v>
      </c>
      <c r="F6">
        <v>9.2330993822629477</v>
      </c>
      <c r="G6">
        <v>3.9123889691028375</v>
      </c>
      <c r="I6">
        <f t="shared" si="0"/>
        <v>38.894955532292066</v>
      </c>
      <c r="J6">
        <f t="shared" si="1"/>
        <v>24.241319474337267</v>
      </c>
      <c r="K6">
        <f t="shared" si="2"/>
        <v>10.271899714421806</v>
      </c>
      <c r="M6">
        <f t="shared" si="3"/>
        <v>14.653636057954799</v>
      </c>
      <c r="N6">
        <f t="shared" si="4"/>
        <v>13.969419759915461</v>
      </c>
      <c r="O6">
        <f t="shared" si="5"/>
        <v>10.271899714421806</v>
      </c>
      <c r="Q6">
        <f t="shared" ref="Q6:S6" si="6">AVERAGE(M6:M8)</f>
        <v>14.002574068008267</v>
      </c>
      <c r="R6">
        <f t="shared" si="6"/>
        <v>14.364576408225062</v>
      </c>
      <c r="S6">
        <f t="shared" si="6"/>
        <v>8.9379028040936959</v>
      </c>
      <c r="U6">
        <v>6</v>
      </c>
      <c r="V6">
        <v>14.610731884194211</v>
      </c>
      <c r="W6">
        <v>12.204697067068068</v>
      </c>
      <c r="X6">
        <v>8.8158925261612051</v>
      </c>
    </row>
    <row r="7" spans="1:24" x14ac:dyDescent="0.3">
      <c r="A7">
        <v>37.872456467973279</v>
      </c>
      <c r="C7">
        <v>3</v>
      </c>
      <c r="D7">
        <v>2</v>
      </c>
      <c r="E7">
        <v>14.540451385173775</v>
      </c>
      <c r="F7">
        <v>9.1604873348868576</v>
      </c>
      <c r="G7">
        <v>3.460525328856038</v>
      </c>
      <c r="I7">
        <f t="shared" si="0"/>
        <v>38.393209052784471</v>
      </c>
      <c r="J7">
        <f t="shared" si="1"/>
        <v>24.18772952484187</v>
      </c>
      <c r="K7">
        <f t="shared" si="2"/>
        <v>9.1373141633482895</v>
      </c>
      <c r="M7">
        <f t="shared" si="3"/>
        <v>14.2054795279426</v>
      </c>
      <c r="N7">
        <f t="shared" si="4"/>
        <v>15.050415361493581</v>
      </c>
      <c r="O7">
        <f t="shared" si="5"/>
        <v>9.1373141633482895</v>
      </c>
      <c r="U7">
        <v>12</v>
      </c>
      <c r="V7">
        <v>15.094747682819031</v>
      </c>
      <c r="W7">
        <v>13.763648195750605</v>
      </c>
      <c r="X7">
        <v>9.8721124918672061</v>
      </c>
    </row>
    <row r="8" spans="1:24" x14ac:dyDescent="0.3">
      <c r="A8">
        <v>38.178004795549938</v>
      </c>
      <c r="C8">
        <v>3</v>
      </c>
      <c r="D8">
        <v>3</v>
      </c>
      <c r="E8">
        <v>13.219895909354086</v>
      </c>
      <c r="F8">
        <v>8.2000202441374093</v>
      </c>
      <c r="G8">
        <v>2.8268882784718392</v>
      </c>
      <c r="I8">
        <f t="shared" si="0"/>
        <v>34.626995255904539</v>
      </c>
      <c r="J8">
        <f t="shared" si="1"/>
        <v>21.47838863777714</v>
      </c>
      <c r="K8">
        <f t="shared" si="2"/>
        <v>7.4044945345109916</v>
      </c>
      <c r="M8">
        <f t="shared" si="3"/>
        <v>13.148606618127399</v>
      </c>
      <c r="N8">
        <f t="shared" si="4"/>
        <v>14.073894103266149</v>
      </c>
      <c r="O8">
        <f t="shared" si="5"/>
        <v>7.4044945345109916</v>
      </c>
      <c r="U8">
        <v>18</v>
      </c>
      <c r="V8">
        <v>15.141306746133557</v>
      </c>
      <c r="W8">
        <v>14.063753408098501</v>
      </c>
      <c r="X8">
        <v>9.6656195039493458</v>
      </c>
    </row>
    <row r="9" spans="1:24" x14ac:dyDescent="0.3">
      <c r="A9">
        <v>38.036125593590874</v>
      </c>
      <c r="C9">
        <v>6</v>
      </c>
      <c r="D9">
        <v>1</v>
      </c>
      <c r="E9">
        <v>13.197262234674097</v>
      </c>
      <c r="F9">
        <v>7.9651749338794877</v>
      </c>
      <c r="G9">
        <v>3.443031637393243</v>
      </c>
      <c r="I9">
        <f t="shared" si="0"/>
        <v>34.69665227127615</v>
      </c>
      <c r="J9">
        <f t="shared" si="1"/>
        <v>20.941078539349515</v>
      </c>
      <c r="K9">
        <f t="shared" si="2"/>
        <v>9.0520040715540109</v>
      </c>
      <c r="M9">
        <f t="shared" si="3"/>
        <v>13.755573731926635</v>
      </c>
      <c r="N9">
        <f t="shared" si="4"/>
        <v>11.889074467795504</v>
      </c>
      <c r="O9">
        <f t="shared" si="5"/>
        <v>9.0520040715540109</v>
      </c>
      <c r="Q9">
        <f t="shared" ref="Q9:S9" si="7">AVERAGE(M9:M11)</f>
        <v>14.610731884194211</v>
      </c>
      <c r="R9">
        <f t="shared" si="7"/>
        <v>12.204697067068068</v>
      </c>
      <c r="S9">
        <f t="shared" si="7"/>
        <v>8.8158925261612051</v>
      </c>
      <c r="U9">
        <v>24</v>
      </c>
      <c r="V9">
        <v>12.468556487085413</v>
      </c>
      <c r="W9">
        <v>11.721424335459544</v>
      </c>
      <c r="X9">
        <v>10.137302074048335</v>
      </c>
    </row>
    <row r="10" spans="1:24" x14ac:dyDescent="0.3">
      <c r="A10">
        <v>38.137353653992704</v>
      </c>
      <c r="C10">
        <v>6</v>
      </c>
      <c r="D10">
        <v>2</v>
      </c>
      <c r="E10">
        <v>13.477870578434889</v>
      </c>
      <c r="F10">
        <v>7.7723479403590057</v>
      </c>
      <c r="G10">
        <v>3.3303148768026261</v>
      </c>
      <c r="I10">
        <f t="shared" si="0"/>
        <v>35.340340341165373</v>
      </c>
      <c r="J10">
        <f t="shared" si="1"/>
        <v>20.379882702074418</v>
      </c>
      <c r="K10">
        <f t="shared" si="2"/>
        <v>8.7324225666454076</v>
      </c>
      <c r="M10">
        <f t="shared" si="3"/>
        <v>14.960457639090954</v>
      </c>
      <c r="N10">
        <f t="shared" si="4"/>
        <v>11.647460135429011</v>
      </c>
      <c r="O10">
        <f t="shared" si="5"/>
        <v>8.7324225666454076</v>
      </c>
      <c r="U10">
        <v>30</v>
      </c>
      <c r="V10">
        <v>11.930892974872705</v>
      </c>
      <c r="W10">
        <v>11.26404199920681</v>
      </c>
      <c r="X10">
        <v>10.763347732551608</v>
      </c>
    </row>
    <row r="11" spans="1:24" x14ac:dyDescent="0.3">
      <c r="A11">
        <v>37.829609413630244</v>
      </c>
      <c r="C11">
        <v>6</v>
      </c>
      <c r="D11">
        <v>3</v>
      </c>
      <c r="E11">
        <v>13.942848481133048</v>
      </c>
      <c r="F11">
        <v>8.2244625750943054</v>
      </c>
      <c r="G11">
        <v>3.2772739932321597</v>
      </c>
      <c r="I11">
        <f t="shared" si="0"/>
        <v>36.856971819828921</v>
      </c>
      <c r="J11">
        <f t="shared" si="1"/>
        <v>21.740807538263876</v>
      </c>
      <c r="K11">
        <f t="shared" si="2"/>
        <v>8.6632509402841933</v>
      </c>
      <c r="M11">
        <f t="shared" si="3"/>
        <v>15.116164281565045</v>
      </c>
      <c r="N11">
        <f t="shared" si="4"/>
        <v>13.077556597979683</v>
      </c>
      <c r="O11">
        <f t="shared" si="5"/>
        <v>8.6632509402841933</v>
      </c>
      <c r="U11">
        <v>36</v>
      </c>
      <c r="V11">
        <v>12.533959643532972</v>
      </c>
      <c r="W11">
        <v>10.607656521060058</v>
      </c>
      <c r="X11">
        <v>9.0519596875205313</v>
      </c>
    </row>
    <row r="12" spans="1:24" x14ac:dyDescent="0.3">
      <c r="A12">
        <v>37.69308647235794</v>
      </c>
      <c r="C12">
        <v>12</v>
      </c>
      <c r="D12">
        <v>1</v>
      </c>
      <c r="E12" t="s">
        <v>29</v>
      </c>
      <c r="F12">
        <v>9.1705519786841716</v>
      </c>
      <c r="G12">
        <v>3.9453543124807968</v>
      </c>
      <c r="I12" t="s">
        <v>29</v>
      </c>
      <c r="J12">
        <f t="shared" si="1"/>
        <v>24.32953317688472</v>
      </c>
      <c r="K12">
        <f t="shared" si="2"/>
        <v>10.467050278236316</v>
      </c>
      <c r="M12" t="s">
        <v>29</v>
      </c>
      <c r="N12">
        <f t="shared" si="4"/>
        <v>13.862482898648404</v>
      </c>
      <c r="O12">
        <f t="shared" si="5"/>
        <v>10.467050278236316</v>
      </c>
      <c r="Q12">
        <f t="shared" ref="Q12:S12" si="8">AVERAGE(M12:M14)</f>
        <v>15.094747682819031</v>
      </c>
      <c r="R12">
        <f t="shared" si="8"/>
        <v>13.763648195750605</v>
      </c>
      <c r="S12">
        <f t="shared" si="8"/>
        <v>9.8721124918672061</v>
      </c>
      <c r="U12">
        <v>48</v>
      </c>
      <c r="V12">
        <v>13.148919790966564</v>
      </c>
      <c r="W12">
        <v>10.311376925865067</v>
      </c>
      <c r="X12">
        <v>8.2074371092000096</v>
      </c>
    </row>
    <row r="13" spans="1:24" x14ac:dyDescent="0.3">
      <c r="A13">
        <v>38.136026636878675</v>
      </c>
      <c r="C13">
        <v>12</v>
      </c>
      <c r="D13">
        <v>2</v>
      </c>
      <c r="E13">
        <v>14.635645054854008</v>
      </c>
      <c r="F13">
        <v>8.7186793490820964</v>
      </c>
      <c r="G13">
        <v>3.6735953109823112</v>
      </c>
      <c r="I13">
        <f t="shared" si="0"/>
        <v>38.377477533805013</v>
      </c>
      <c r="J13">
        <f t="shared" si="1"/>
        <v>22.862054907028185</v>
      </c>
      <c r="K13">
        <f t="shared" si="2"/>
        <v>9.6328737809036316</v>
      </c>
      <c r="M13">
        <f t="shared" si="3"/>
        <v>15.515422626776829</v>
      </c>
      <c r="N13">
        <f t="shared" si="4"/>
        <v>13.229181126124553</v>
      </c>
      <c r="O13">
        <f t="shared" si="5"/>
        <v>9.6328737809036316</v>
      </c>
      <c r="U13">
        <v>60</v>
      </c>
      <c r="V13">
        <v>12.566198772770107</v>
      </c>
      <c r="W13">
        <v>10.039089815936068</v>
      </c>
      <c r="X13">
        <v>7.1947506089173325</v>
      </c>
    </row>
    <row r="14" spans="1:24" x14ac:dyDescent="0.3">
      <c r="A14">
        <v>38.130041243472313</v>
      </c>
      <c r="C14">
        <v>12</v>
      </c>
      <c r="D14">
        <v>3</v>
      </c>
      <c r="E14">
        <v>14.638033882770619</v>
      </c>
      <c r="F14">
        <v>9.0428038953457026</v>
      </c>
      <c r="G14">
        <v>3.6286123605961671</v>
      </c>
      <c r="I14">
        <f t="shared" si="0"/>
        <v>38.389766717801763</v>
      </c>
      <c r="J14">
        <f t="shared" si="1"/>
        <v>23.715693978940529</v>
      </c>
      <c r="K14">
        <f t="shared" si="2"/>
        <v>9.5164134164616687</v>
      </c>
      <c r="M14">
        <f t="shared" si="3"/>
        <v>14.674072738861234</v>
      </c>
      <c r="N14">
        <f t="shared" si="4"/>
        <v>14.19928056247886</v>
      </c>
      <c r="O14">
        <f t="shared" si="5"/>
        <v>9.5164134164616687</v>
      </c>
      <c r="U14">
        <v>72</v>
      </c>
      <c r="V14">
        <v>12.876696387764468</v>
      </c>
      <c r="W14">
        <v>9.7995166855376574</v>
      </c>
      <c r="X14">
        <v>7.2778123868168292</v>
      </c>
    </row>
    <row r="15" spans="1:24" x14ac:dyDescent="0.3">
      <c r="A15">
        <v>38.117667687572315</v>
      </c>
      <c r="C15">
        <v>18</v>
      </c>
      <c r="D15">
        <v>1</v>
      </c>
      <c r="E15">
        <v>14.628655332997685</v>
      </c>
      <c r="F15">
        <v>9.2455251152261706</v>
      </c>
      <c r="G15">
        <v>3.9318361698734963</v>
      </c>
      <c r="I15">
        <f t="shared" si="0"/>
        <v>38.377624394283529</v>
      </c>
      <c r="J15">
        <f t="shared" si="1"/>
        <v>24.255222515202661</v>
      </c>
      <c r="K15">
        <f t="shared" si="2"/>
        <v>10.314996715172612</v>
      </c>
      <c r="M15">
        <f t="shared" si="3"/>
        <v>14.122401879080869</v>
      </c>
      <c r="N15">
        <f t="shared" si="4"/>
        <v>13.940225800030049</v>
      </c>
      <c r="O15">
        <f t="shared" si="5"/>
        <v>10.314996715172612</v>
      </c>
      <c r="Q15">
        <f t="shared" ref="Q15:S15" si="9">AVERAGE(M15:M17)</f>
        <v>15.141306746133557</v>
      </c>
      <c r="R15">
        <f t="shared" si="9"/>
        <v>14.063753408098501</v>
      </c>
      <c r="S15">
        <f t="shared" si="9"/>
        <v>9.6656195039493458</v>
      </c>
    </row>
    <row r="16" spans="1:24" x14ac:dyDescent="0.3">
      <c r="A16">
        <v>37.449204204939697</v>
      </c>
      <c r="C16">
        <v>18</v>
      </c>
      <c r="D16">
        <v>2</v>
      </c>
      <c r="E16" t="s">
        <v>29</v>
      </c>
      <c r="F16">
        <v>9.5796094989980514</v>
      </c>
      <c r="G16">
        <v>3.8504067602992711</v>
      </c>
      <c r="I16" t="s">
        <v>29</v>
      </c>
      <c r="J16">
        <f t="shared" si="1"/>
        <v>25.580275208450125</v>
      </c>
      <c r="K16">
        <f t="shared" si="2"/>
        <v>10.281678454976054</v>
      </c>
      <c r="M16" t="s">
        <v>29</v>
      </c>
      <c r="N16">
        <f t="shared" si="4"/>
        <v>15.298596753474071</v>
      </c>
      <c r="O16">
        <f t="shared" si="5"/>
        <v>10.281678454976054</v>
      </c>
    </row>
    <row r="17" spans="1:19" x14ac:dyDescent="0.3">
      <c r="A17">
        <v>37.209519815388532</v>
      </c>
      <c r="C17">
        <v>18</v>
      </c>
      <c r="D17">
        <v>3</v>
      </c>
      <c r="E17">
        <v>13.958344889164817</v>
      </c>
      <c r="F17">
        <v>7.9452077467475632</v>
      </c>
      <c r="G17">
        <v>3.1256678850585944</v>
      </c>
      <c r="I17">
        <f t="shared" si="0"/>
        <v>37.512832625676999</v>
      </c>
      <c r="J17">
        <f t="shared" si="1"/>
        <v>21.352621012490754</v>
      </c>
      <c r="K17">
        <f t="shared" si="2"/>
        <v>8.4001833416993712</v>
      </c>
      <c r="M17">
        <f t="shared" si="3"/>
        <v>16.160211613186245</v>
      </c>
      <c r="N17">
        <f t="shared" si="4"/>
        <v>12.952437670791383</v>
      </c>
      <c r="O17">
        <f t="shared" si="5"/>
        <v>8.4001833416993712</v>
      </c>
    </row>
    <row r="18" spans="1:19" x14ac:dyDescent="0.3">
      <c r="A18">
        <v>37.351743691925499</v>
      </c>
      <c r="C18">
        <v>24</v>
      </c>
      <c r="D18">
        <v>1</v>
      </c>
      <c r="E18">
        <v>13.164507654278527</v>
      </c>
      <c r="F18">
        <v>8.2473715766407327</v>
      </c>
      <c r="G18">
        <v>3.9066844896158957</v>
      </c>
      <c r="I18">
        <f t="shared" si="0"/>
        <v>35.244693695851097</v>
      </c>
      <c r="J18">
        <f t="shared" si="1"/>
        <v>22.080285313222486</v>
      </c>
      <c r="K18">
        <f t="shared" si="2"/>
        <v>10.459175672862688</v>
      </c>
      <c r="M18">
        <f t="shared" si="3"/>
        <v>13.164408382628611</v>
      </c>
      <c r="N18">
        <f t="shared" si="4"/>
        <v>11.621109640359798</v>
      </c>
      <c r="O18">
        <f t="shared" si="5"/>
        <v>10.459175672862688</v>
      </c>
      <c r="Q18">
        <f t="shared" ref="Q18:S18" si="10">AVERAGE(M18:M20)</f>
        <v>12.468556487085413</v>
      </c>
      <c r="R18">
        <f t="shared" si="10"/>
        <v>11.721424335459544</v>
      </c>
      <c r="S18">
        <f t="shared" si="10"/>
        <v>10.137302074048335</v>
      </c>
    </row>
    <row r="19" spans="1:19" x14ac:dyDescent="0.3">
      <c r="A19">
        <v>37.455399774247368</v>
      </c>
      <c r="C19">
        <v>24</v>
      </c>
      <c r="D19">
        <v>2</v>
      </c>
      <c r="E19">
        <v>12.236387202944515</v>
      </c>
      <c r="F19">
        <v>8.2310197346678535</v>
      </c>
      <c r="G19">
        <v>3.9456723592532064</v>
      </c>
      <c r="I19">
        <f t="shared" si="0"/>
        <v>32.669220664299779</v>
      </c>
      <c r="J19">
        <f t="shared" si="1"/>
        <v>21.975522312612263</v>
      </c>
      <c r="K19">
        <f t="shared" si="2"/>
        <v>10.534321841536107</v>
      </c>
      <c r="M19">
        <f t="shared" si="3"/>
        <v>10.693698351687516</v>
      </c>
      <c r="N19">
        <f t="shared" si="4"/>
        <v>11.441200471076156</v>
      </c>
      <c r="O19">
        <f t="shared" si="5"/>
        <v>10.534321841536107</v>
      </c>
    </row>
    <row r="20" spans="1:19" x14ac:dyDescent="0.3">
      <c r="A20">
        <v>37.056696486579774</v>
      </c>
      <c r="C20">
        <v>24</v>
      </c>
      <c r="D20">
        <v>3</v>
      </c>
      <c r="E20">
        <v>12.995017988643731</v>
      </c>
      <c r="F20">
        <v>7.9747387875925231</v>
      </c>
      <c r="G20">
        <v>3.4901511286951123</v>
      </c>
      <c r="I20">
        <f t="shared" si="0"/>
        <v>35.067934329628997</v>
      </c>
      <c r="J20">
        <f t="shared" si="1"/>
        <v>21.520371602688883</v>
      </c>
      <c r="K20">
        <f t="shared" si="2"/>
        <v>9.4184087077462078</v>
      </c>
      <c r="M20">
        <f t="shared" si="3"/>
        <v>13.547562726940114</v>
      </c>
      <c r="N20">
        <f t="shared" si="4"/>
        <v>12.101962894942675</v>
      </c>
      <c r="O20">
        <f t="shared" si="5"/>
        <v>9.4184087077462078</v>
      </c>
    </row>
    <row r="21" spans="1:19" x14ac:dyDescent="0.3">
      <c r="A21">
        <v>36.707218930279062</v>
      </c>
      <c r="C21">
        <v>30</v>
      </c>
      <c r="D21">
        <v>1</v>
      </c>
      <c r="E21">
        <v>11.775662752253799</v>
      </c>
      <c r="F21">
        <v>7.469332073372807</v>
      </c>
      <c r="G21">
        <v>3.7283752006245301</v>
      </c>
      <c r="I21">
        <f t="shared" si="0"/>
        <v>32.079964365102818</v>
      </c>
      <c r="J21">
        <f t="shared" si="1"/>
        <v>20.348400916887503</v>
      </c>
      <c r="K21">
        <f t="shared" si="2"/>
        <v>10.157062586806505</v>
      </c>
      <c r="M21">
        <f t="shared" si="3"/>
        <v>11.731563448215315</v>
      </c>
      <c r="N21">
        <f t="shared" si="4"/>
        <v>10.191338330080997</v>
      </c>
      <c r="O21">
        <f t="shared" si="5"/>
        <v>10.157062586806505</v>
      </c>
      <c r="Q21">
        <f t="shared" ref="Q21:S21" si="11">AVERAGE(M21:M23)</f>
        <v>11.930892974872705</v>
      </c>
      <c r="R21">
        <f t="shared" si="11"/>
        <v>11.26404199920681</v>
      </c>
      <c r="S21">
        <f t="shared" si="11"/>
        <v>10.763347732551608</v>
      </c>
    </row>
    <row r="22" spans="1:19" x14ac:dyDescent="0.3">
      <c r="A22">
        <v>36.519735137872232</v>
      </c>
      <c r="C22">
        <v>30</v>
      </c>
      <c r="D22">
        <v>2</v>
      </c>
      <c r="E22">
        <v>13.46629376556313</v>
      </c>
      <c r="F22">
        <v>9.3509115948080552</v>
      </c>
      <c r="G22">
        <v>4.4168806516723302</v>
      </c>
      <c r="I22">
        <f t="shared" si="0"/>
        <v>36.874018156824242</v>
      </c>
      <c r="J22">
        <f t="shared" si="1"/>
        <v>25.605091492328036</v>
      </c>
      <c r="K22">
        <f t="shared" si="2"/>
        <v>12.094503519802014</v>
      </c>
      <c r="M22">
        <f t="shared" si="3"/>
        <v>11.268926664496206</v>
      </c>
      <c r="N22">
        <f t="shared" si="4"/>
        <v>13.510587972526022</v>
      </c>
      <c r="O22">
        <f t="shared" si="5"/>
        <v>12.094503519802014</v>
      </c>
    </row>
    <row r="23" spans="1:19" x14ac:dyDescent="0.3">
      <c r="A23">
        <v>36.748588626443066</v>
      </c>
      <c r="C23">
        <v>30</v>
      </c>
      <c r="D23">
        <v>3</v>
      </c>
      <c r="E23">
        <v>12.097953470860853</v>
      </c>
      <c r="F23">
        <v>7.3970046280554262</v>
      </c>
      <c r="G23">
        <v>3.6889986505483345</v>
      </c>
      <c r="I23">
        <f t="shared" si="0"/>
        <v>32.920865597966305</v>
      </c>
      <c r="J23">
        <f t="shared" si="1"/>
        <v>20.128676786059714</v>
      </c>
      <c r="K23">
        <f t="shared" si="2"/>
        <v>10.038477091046303</v>
      </c>
      <c r="M23">
        <f t="shared" si="3"/>
        <v>12.792188811906591</v>
      </c>
      <c r="N23">
        <f t="shared" si="4"/>
        <v>10.090199695013411</v>
      </c>
      <c r="O23">
        <f t="shared" si="5"/>
        <v>10.038477091046303</v>
      </c>
    </row>
    <row r="24" spans="1:19" x14ac:dyDescent="0.3">
      <c r="A24">
        <v>36.280337558720639</v>
      </c>
      <c r="C24">
        <v>36</v>
      </c>
      <c r="D24">
        <v>1</v>
      </c>
      <c r="E24">
        <v>10.839347740170377</v>
      </c>
      <c r="F24">
        <v>6.6745770043398762</v>
      </c>
      <c r="G24">
        <v>3.2686549515480152</v>
      </c>
      <c r="I24">
        <f t="shared" si="0"/>
        <v>29.876645228635539</v>
      </c>
      <c r="J24">
        <f t="shared" si="1"/>
        <v>18.397229611044565</v>
      </c>
      <c r="K24">
        <f t="shared" si="2"/>
        <v>9.0094391934959681</v>
      </c>
      <c r="M24">
        <f t="shared" si="3"/>
        <v>11.479415617590973</v>
      </c>
      <c r="N24">
        <f t="shared" si="4"/>
        <v>9.3877904175485973</v>
      </c>
      <c r="O24">
        <f t="shared" si="5"/>
        <v>9.0094391934959681</v>
      </c>
      <c r="Q24">
        <f t="shared" ref="Q24:S24" si="12">AVERAGE(M24:M26)</f>
        <v>12.533959643532972</v>
      </c>
      <c r="R24">
        <f t="shared" si="12"/>
        <v>10.607656521060058</v>
      </c>
      <c r="S24">
        <f t="shared" si="12"/>
        <v>9.0519596875205313</v>
      </c>
    </row>
    <row r="25" spans="1:19" x14ac:dyDescent="0.3">
      <c r="A25">
        <v>36.406175739070143</v>
      </c>
      <c r="C25">
        <v>36</v>
      </c>
      <c r="D25">
        <v>2</v>
      </c>
      <c r="E25">
        <v>12.453040274448432</v>
      </c>
      <c r="F25">
        <v>7.655337538766366</v>
      </c>
      <c r="G25">
        <v>3.414145628979449</v>
      </c>
      <c r="I25">
        <f t="shared" si="0"/>
        <v>34.205845633723506</v>
      </c>
      <c r="J25">
        <f t="shared" si="1"/>
        <v>21.027579478914785</v>
      </c>
      <c r="K25">
        <f t="shared" si="2"/>
        <v>9.3779298695069429</v>
      </c>
      <c r="M25">
        <f t="shared" si="3"/>
        <v>13.178266154808721</v>
      </c>
      <c r="N25">
        <f t="shared" si="4"/>
        <v>11.649649609407842</v>
      </c>
      <c r="O25">
        <f t="shared" si="5"/>
        <v>9.3779298695069429</v>
      </c>
    </row>
    <row r="26" spans="1:19" x14ac:dyDescent="0.3">
      <c r="A26">
        <v>36.323371852543261</v>
      </c>
      <c r="C26">
        <v>36</v>
      </c>
      <c r="D26">
        <v>3</v>
      </c>
      <c r="E26">
        <v>11.804455359874613</v>
      </c>
      <c r="F26">
        <v>7.1026864927755708</v>
      </c>
      <c r="G26">
        <v>3.185018493067139</v>
      </c>
      <c r="I26">
        <f t="shared" si="0"/>
        <v>32.498236693981639</v>
      </c>
      <c r="J26">
        <f t="shared" si="1"/>
        <v>19.554039535782415</v>
      </c>
      <c r="K26">
        <f t="shared" si="2"/>
        <v>8.768509999558681</v>
      </c>
      <c r="M26">
        <f t="shared" si="3"/>
        <v>12.944197158199223</v>
      </c>
      <c r="N26">
        <f t="shared" si="4"/>
        <v>10.785529536223734</v>
      </c>
      <c r="O26">
        <f t="shared" si="5"/>
        <v>8.768509999558681</v>
      </c>
    </row>
    <row r="27" spans="1:19" x14ac:dyDescent="0.3">
      <c r="A27">
        <v>35.902379878241689</v>
      </c>
      <c r="C27">
        <v>48</v>
      </c>
      <c r="D27">
        <v>1</v>
      </c>
      <c r="E27">
        <v>11.459980682134766</v>
      </c>
      <c r="F27">
        <v>6.5094331251922348</v>
      </c>
      <c r="G27">
        <v>3.0711820389325686</v>
      </c>
      <c r="I27">
        <f t="shared" si="0"/>
        <v>31.919835735123463</v>
      </c>
      <c r="J27">
        <f t="shared" si="1"/>
        <v>18.130923764018267</v>
      </c>
      <c r="K27">
        <f t="shared" si="2"/>
        <v>8.5542575432271857</v>
      </c>
      <c r="M27">
        <f t="shared" si="3"/>
        <v>13.788911971105197</v>
      </c>
      <c r="N27">
        <f t="shared" si="4"/>
        <v>9.5766662207910809</v>
      </c>
      <c r="O27">
        <f t="shared" si="5"/>
        <v>8.5542575432271857</v>
      </c>
      <c r="Q27">
        <f t="shared" ref="Q27:S27" si="13">AVERAGE(M27:M29)</f>
        <v>13.148919790966564</v>
      </c>
      <c r="R27">
        <f t="shared" si="13"/>
        <v>10.311376925865067</v>
      </c>
      <c r="S27">
        <f t="shared" si="13"/>
        <v>8.2074371092000096</v>
      </c>
    </row>
    <row r="28" spans="1:19" x14ac:dyDescent="0.3">
      <c r="A28">
        <v>35.845223014674986</v>
      </c>
      <c r="C28">
        <v>48</v>
      </c>
      <c r="D28">
        <v>2</v>
      </c>
      <c r="E28">
        <v>11.659696197684356</v>
      </c>
      <c r="F28">
        <v>6.9047266606824564</v>
      </c>
      <c r="G28">
        <v>3.0107365814646276</v>
      </c>
      <c r="I28">
        <f t="shared" si="0"/>
        <v>32.527894143414571</v>
      </c>
      <c r="J28">
        <f t="shared" si="1"/>
        <v>19.262613201920018</v>
      </c>
      <c r="K28">
        <f t="shared" si="2"/>
        <v>8.3992686563340282</v>
      </c>
      <c r="M28">
        <f t="shared" si="3"/>
        <v>13.265280941494552</v>
      </c>
      <c r="N28">
        <f t="shared" si="4"/>
        <v>10.86334454558599</v>
      </c>
      <c r="O28">
        <f t="shared" si="5"/>
        <v>8.3992686563340282</v>
      </c>
    </row>
    <row r="29" spans="1:19" x14ac:dyDescent="0.3">
      <c r="A29">
        <v>36.37544154499534</v>
      </c>
      <c r="C29">
        <v>48</v>
      </c>
      <c r="D29">
        <v>3</v>
      </c>
      <c r="E29">
        <v>11.11468771049447</v>
      </c>
      <c r="F29">
        <v>6.6068369418033663</v>
      </c>
      <c r="G29">
        <v>2.789554451461056</v>
      </c>
      <c r="I29">
        <f t="shared" si="0"/>
        <v>30.555471599556896</v>
      </c>
      <c r="J29">
        <f t="shared" si="1"/>
        <v>18.162905139256949</v>
      </c>
      <c r="K29">
        <f t="shared" si="2"/>
        <v>7.6687851280388175</v>
      </c>
      <c r="M29">
        <f t="shared" si="3"/>
        <v>12.392566460299946</v>
      </c>
      <c r="N29">
        <f t="shared" si="4"/>
        <v>10.494120011218133</v>
      </c>
      <c r="O29">
        <f t="shared" si="5"/>
        <v>7.6687851280388175</v>
      </c>
    </row>
    <row r="30" spans="1:19" x14ac:dyDescent="0.3">
      <c r="A30">
        <v>35.696494830040464</v>
      </c>
      <c r="C30">
        <v>60</v>
      </c>
      <c r="D30">
        <v>1</v>
      </c>
      <c r="E30">
        <v>10.273123788014072</v>
      </c>
      <c r="F30">
        <v>6.0489295013889155</v>
      </c>
      <c r="G30">
        <v>2.3934339519274332</v>
      </c>
      <c r="I30">
        <f t="shared" si="0"/>
        <v>28.779082755679141</v>
      </c>
      <c r="J30">
        <f t="shared" si="1"/>
        <v>16.945443887948418</v>
      </c>
      <c r="K30">
        <f t="shared" si="2"/>
        <v>6.7049551036401294</v>
      </c>
      <c r="M30">
        <f t="shared" si="3"/>
        <v>11.833638867730723</v>
      </c>
      <c r="N30">
        <f t="shared" si="4"/>
        <v>10.240488784308289</v>
      </c>
      <c r="O30">
        <f t="shared" si="5"/>
        <v>6.7049551036401294</v>
      </c>
      <c r="Q30">
        <f t="shared" ref="Q30:S30" si="14">AVERAGE(M30:M32)</f>
        <v>12.566198772770107</v>
      </c>
      <c r="R30">
        <f t="shared" si="14"/>
        <v>10.039089815936068</v>
      </c>
      <c r="S30">
        <f t="shared" si="14"/>
        <v>7.1947506089173325</v>
      </c>
    </row>
    <row r="31" spans="1:19" x14ac:dyDescent="0.3">
      <c r="A31">
        <v>35.734540102261604</v>
      </c>
      <c r="C31">
        <v>60</v>
      </c>
      <c r="D31">
        <v>2</v>
      </c>
      <c r="E31">
        <v>10.72402622092647</v>
      </c>
      <c r="F31">
        <v>5.9135600737774476</v>
      </c>
      <c r="G31">
        <v>2.5805009669500527</v>
      </c>
      <c r="I31">
        <f t="shared" si="0"/>
        <v>30.010253917463338</v>
      </c>
      <c r="J31">
        <f t="shared" si="1"/>
        <v>16.548583126730051</v>
      </c>
      <c r="K31">
        <f t="shared" si="2"/>
        <v>7.2213073389651248</v>
      </c>
      <c r="M31">
        <f t="shared" si="3"/>
        <v>13.461670790733287</v>
      </c>
      <c r="N31">
        <f t="shared" si="4"/>
        <v>9.3272757877649255</v>
      </c>
      <c r="O31">
        <f t="shared" si="5"/>
        <v>7.2213073389651248</v>
      </c>
    </row>
    <row r="32" spans="1:19" x14ac:dyDescent="0.3">
      <c r="A32">
        <v>35.977144386276784</v>
      </c>
      <c r="C32">
        <v>60</v>
      </c>
      <c r="D32">
        <v>3</v>
      </c>
      <c r="E32">
        <v>11.012884849257421</v>
      </c>
      <c r="F32">
        <v>6.5505364990007084</v>
      </c>
      <c r="G32">
        <v>2.7551258978202231</v>
      </c>
      <c r="I32">
        <f t="shared" si="0"/>
        <v>30.610780919728043</v>
      </c>
      <c r="J32">
        <f t="shared" si="1"/>
        <v>18.207494259881731</v>
      </c>
      <c r="K32">
        <f t="shared" si="2"/>
        <v>7.6579893841467461</v>
      </c>
      <c r="M32">
        <f t="shared" si="3"/>
        <v>12.403286659846312</v>
      </c>
      <c r="N32">
        <f t="shared" si="4"/>
        <v>10.549504875734986</v>
      </c>
      <c r="O32">
        <f t="shared" si="5"/>
        <v>7.6579893841467461</v>
      </c>
    </row>
    <row r="33" spans="1:26" x14ac:dyDescent="0.3">
      <c r="A33">
        <v>35.188692245384999</v>
      </c>
      <c r="C33">
        <v>72</v>
      </c>
      <c r="D33">
        <v>1</v>
      </c>
      <c r="E33">
        <v>10.323287830407546</v>
      </c>
      <c r="F33">
        <v>5.9186883250687625</v>
      </c>
      <c r="G33">
        <v>2.5996736396345561</v>
      </c>
      <c r="I33">
        <f t="shared" si="0"/>
        <v>29.336946535037679</v>
      </c>
      <c r="J33">
        <f t="shared" si="1"/>
        <v>16.819858731308777</v>
      </c>
      <c r="K33">
        <f t="shared" si="2"/>
        <v>7.3878097586178511</v>
      </c>
      <c r="M33">
        <f t="shared" si="3"/>
        <v>12.517087803728902</v>
      </c>
      <c r="N33">
        <f t="shared" si="4"/>
        <v>9.4320489726909251</v>
      </c>
      <c r="O33">
        <f t="shared" si="5"/>
        <v>7.3878097586178511</v>
      </c>
      <c r="Q33">
        <f t="shared" ref="Q33:S33" si="15">AVERAGE(M33:M35)</f>
        <v>12.876696387764468</v>
      </c>
      <c r="R33">
        <f t="shared" si="15"/>
        <v>9.7995166855376574</v>
      </c>
      <c r="S33">
        <f t="shared" si="15"/>
        <v>7.2778123868168292</v>
      </c>
    </row>
    <row r="34" spans="1:26" x14ac:dyDescent="0.3">
      <c r="A34">
        <v>35.697176968524886</v>
      </c>
      <c r="C34">
        <v>72</v>
      </c>
      <c r="D34">
        <v>2</v>
      </c>
      <c r="E34">
        <v>10.930422012134461</v>
      </c>
      <c r="F34">
        <v>6.2270182297149583</v>
      </c>
      <c r="G34">
        <v>2.6422323226082365</v>
      </c>
      <c r="I34">
        <f t="shared" si="0"/>
        <v>30.619849916345188</v>
      </c>
      <c r="J34">
        <f t="shared" si="1"/>
        <v>17.444007505706907</v>
      </c>
      <c r="K34">
        <f t="shared" si="2"/>
        <v>7.4017962959310761</v>
      </c>
      <c r="M34">
        <f t="shared" si="3"/>
        <v>13.175842410638282</v>
      </c>
      <c r="N34">
        <f t="shared" si="4"/>
        <v>10.04221120977583</v>
      </c>
      <c r="O34">
        <f t="shared" si="5"/>
        <v>7.4017962959310761</v>
      </c>
    </row>
    <row r="35" spans="1:26" x14ac:dyDescent="0.3">
      <c r="A35">
        <v>35.970123168982084</v>
      </c>
      <c r="C35">
        <v>72</v>
      </c>
      <c r="D35">
        <v>3</v>
      </c>
      <c r="E35">
        <v>10.756966024480823</v>
      </c>
      <c r="F35">
        <v>6.1034540159850756</v>
      </c>
      <c r="G35">
        <v>2.5336747246078644</v>
      </c>
      <c r="I35">
        <f t="shared" si="0"/>
        <v>29.905279928973993</v>
      </c>
      <c r="J35">
        <f t="shared" si="1"/>
        <v>16.968120980047775</v>
      </c>
      <c r="K35">
        <f t="shared" si="2"/>
        <v>7.0438311059015613</v>
      </c>
      <c r="M35">
        <f t="shared" si="3"/>
        <v>12.937158948926218</v>
      </c>
      <c r="N35">
        <f t="shared" si="4"/>
        <v>9.9242898741462149</v>
      </c>
      <c r="O35">
        <f t="shared" si="5"/>
        <v>7.0438311059015613</v>
      </c>
    </row>
    <row r="42" spans="1:26" x14ac:dyDescent="0.3">
      <c r="D42">
        <v>0</v>
      </c>
      <c r="E42">
        <v>15.427823030292819</v>
      </c>
      <c r="F42">
        <v>18.833958641278457</v>
      </c>
      <c r="G42">
        <v>13.532311782193768</v>
      </c>
    </row>
    <row r="43" spans="1:26" x14ac:dyDescent="0.3">
      <c r="D43">
        <v>3</v>
      </c>
      <c r="E43">
        <v>14.002574068008267</v>
      </c>
      <c r="F43">
        <v>14.364576408225062</v>
      </c>
      <c r="G43">
        <v>8.9379028040936959</v>
      </c>
    </row>
    <row r="44" spans="1:26" x14ac:dyDescent="0.3">
      <c r="D44">
        <v>6</v>
      </c>
      <c r="E44">
        <v>14.610731884194211</v>
      </c>
      <c r="F44">
        <v>12.204697067068068</v>
      </c>
      <c r="G44">
        <v>8.8158925261612051</v>
      </c>
    </row>
    <row r="45" spans="1:26" x14ac:dyDescent="0.3">
      <c r="D45">
        <v>12</v>
      </c>
      <c r="E45">
        <v>15.094747682819031</v>
      </c>
      <c r="F45">
        <v>13.763648195750605</v>
      </c>
      <c r="G45">
        <v>9.8721124918672061</v>
      </c>
    </row>
    <row r="46" spans="1:26" x14ac:dyDescent="0.3">
      <c r="D46">
        <v>18</v>
      </c>
      <c r="E46">
        <v>15.141306746133557</v>
      </c>
      <c r="F46">
        <v>14.063753408098501</v>
      </c>
      <c r="G46">
        <v>9.6656195039493458</v>
      </c>
    </row>
    <row r="47" spans="1:26" x14ac:dyDescent="0.3">
      <c r="D47">
        <v>24</v>
      </c>
      <c r="E47">
        <v>12.468556487085413</v>
      </c>
      <c r="F47">
        <v>11.721424335459544</v>
      </c>
      <c r="G47">
        <v>10.137302074048335</v>
      </c>
      <c r="Z47" s="33"/>
    </row>
    <row r="48" spans="1:26" x14ac:dyDescent="0.3">
      <c r="D48">
        <v>30</v>
      </c>
      <c r="E48">
        <v>11.930892974872705</v>
      </c>
      <c r="F48">
        <v>11.26404199920681</v>
      </c>
      <c r="G48">
        <v>10.763347732551608</v>
      </c>
      <c r="Z48" s="33"/>
    </row>
    <row r="49" spans="4:26" x14ac:dyDescent="0.3">
      <c r="D49">
        <v>36</v>
      </c>
      <c r="E49">
        <v>12.533959643532972</v>
      </c>
      <c r="F49">
        <v>10.607656521060058</v>
      </c>
      <c r="G49">
        <v>9.0519596875205313</v>
      </c>
    </row>
    <row r="50" spans="4:26" x14ac:dyDescent="0.3">
      <c r="D50">
        <v>48</v>
      </c>
      <c r="E50">
        <v>13.148919790966564</v>
      </c>
      <c r="F50">
        <v>10.311376925865067</v>
      </c>
      <c r="G50">
        <v>8.2074371092000096</v>
      </c>
      <c r="Y50" s="33"/>
    </row>
    <row r="51" spans="4:26" x14ac:dyDescent="0.3">
      <c r="D51">
        <v>60</v>
      </c>
      <c r="E51">
        <v>12.566198772770107</v>
      </c>
      <c r="F51">
        <v>10.039089815936068</v>
      </c>
      <c r="G51">
        <v>7.1947506089173325</v>
      </c>
      <c r="Y51" s="33"/>
    </row>
    <row r="52" spans="4:26" x14ac:dyDescent="0.3">
      <c r="D52">
        <v>72</v>
      </c>
      <c r="E52">
        <v>12.876696387764468</v>
      </c>
      <c r="F52">
        <v>9.7995166855376574</v>
      </c>
      <c r="G52">
        <v>7.2778123868168292</v>
      </c>
    </row>
    <row r="54" spans="4:26" x14ac:dyDescent="0.3">
      <c r="Z54" s="33"/>
    </row>
    <row r="55" spans="4:26" x14ac:dyDescent="0.3">
      <c r="Z55" s="33"/>
    </row>
    <row r="69" spans="5:21" x14ac:dyDescent="0.3">
      <c r="E69" t="s">
        <v>0</v>
      </c>
      <c r="M69" t="s">
        <v>0</v>
      </c>
      <c r="T69" t="s">
        <v>0</v>
      </c>
    </row>
    <row r="70" spans="5:21" x14ac:dyDescent="0.3">
      <c r="E70" t="s">
        <v>1</v>
      </c>
      <c r="M70" t="s">
        <v>1</v>
      </c>
      <c r="T70" t="s">
        <v>1</v>
      </c>
    </row>
    <row r="71" spans="5:21" x14ac:dyDescent="0.3">
      <c r="E71" t="s">
        <v>2</v>
      </c>
      <c r="M71" t="s">
        <v>2</v>
      </c>
      <c r="T71" t="s">
        <v>2</v>
      </c>
    </row>
    <row r="72" spans="5:21" x14ac:dyDescent="0.3">
      <c r="E72" t="s">
        <v>3</v>
      </c>
      <c r="M72" t="s">
        <v>3</v>
      </c>
      <c r="T72" t="s">
        <v>3</v>
      </c>
    </row>
    <row r="73" spans="5:21" x14ac:dyDescent="0.3">
      <c r="E73" t="s">
        <v>4</v>
      </c>
      <c r="M73" t="s">
        <v>4</v>
      </c>
      <c r="T73" t="s">
        <v>4</v>
      </c>
    </row>
    <row r="74" spans="5:21" x14ac:dyDescent="0.3">
      <c r="E74">
        <v>0</v>
      </c>
      <c r="F74">
        <v>15.427823030292819</v>
      </c>
      <c r="M74">
        <v>0</v>
      </c>
      <c r="N74">
        <v>18.833958641278457</v>
      </c>
      <c r="T74">
        <v>0</v>
      </c>
      <c r="U74">
        <v>13.532311782193768</v>
      </c>
    </row>
    <row r="75" spans="5:21" x14ac:dyDescent="0.3">
      <c r="E75">
        <v>3</v>
      </c>
      <c r="F75">
        <v>14.002574068008267</v>
      </c>
      <c r="M75">
        <v>3</v>
      </c>
      <c r="N75">
        <v>14.364576408225062</v>
      </c>
      <c r="T75">
        <v>3</v>
      </c>
      <c r="U75">
        <v>8.9379028040936959</v>
      </c>
    </row>
    <row r="76" spans="5:21" x14ac:dyDescent="0.3">
      <c r="E76">
        <v>6</v>
      </c>
      <c r="F76">
        <v>14.610731884194211</v>
      </c>
      <c r="M76">
        <v>6</v>
      </c>
      <c r="N76">
        <v>12.204697067068068</v>
      </c>
      <c r="T76">
        <v>6</v>
      </c>
      <c r="U76">
        <v>8.8158925261612051</v>
      </c>
    </row>
    <row r="77" spans="5:21" x14ac:dyDescent="0.3">
      <c r="E77">
        <v>12</v>
      </c>
      <c r="F77">
        <v>15.094747682819031</v>
      </c>
      <c r="M77">
        <v>12</v>
      </c>
      <c r="N77">
        <v>13.763648195750605</v>
      </c>
      <c r="T77">
        <v>12</v>
      </c>
      <c r="U77">
        <v>9.8721124918672061</v>
      </c>
    </row>
    <row r="78" spans="5:21" x14ac:dyDescent="0.3">
      <c r="E78">
        <v>18</v>
      </c>
      <c r="F78">
        <v>15.141306746133557</v>
      </c>
      <c r="M78">
        <v>18</v>
      </c>
      <c r="N78">
        <v>14.063753408098501</v>
      </c>
      <c r="T78">
        <v>18</v>
      </c>
      <c r="U78">
        <v>9.6656195039493458</v>
      </c>
    </row>
    <row r="79" spans="5:21" x14ac:dyDescent="0.3">
      <c r="E79">
        <v>24</v>
      </c>
      <c r="F79">
        <v>12.468556487085413</v>
      </c>
      <c r="M79">
        <v>24</v>
      </c>
      <c r="N79">
        <v>11.721424335459544</v>
      </c>
      <c r="T79">
        <v>24</v>
      </c>
      <c r="U79">
        <v>10.137302074048335</v>
      </c>
    </row>
    <row r="80" spans="5:21" x14ac:dyDescent="0.3">
      <c r="E80">
        <v>30</v>
      </c>
      <c r="F80">
        <v>11.930892974872705</v>
      </c>
      <c r="M80">
        <v>30</v>
      </c>
      <c r="N80">
        <v>11.26404199920681</v>
      </c>
      <c r="T80">
        <v>30</v>
      </c>
      <c r="U80">
        <v>10.763347732551608</v>
      </c>
    </row>
    <row r="81" spans="5:21" x14ac:dyDescent="0.3">
      <c r="E81">
        <v>36</v>
      </c>
      <c r="F81">
        <v>12.533959643532972</v>
      </c>
      <c r="M81">
        <v>36</v>
      </c>
      <c r="N81">
        <v>10.607656521060058</v>
      </c>
      <c r="T81">
        <v>36</v>
      </c>
      <c r="U81">
        <v>9.0519596875205313</v>
      </c>
    </row>
    <row r="82" spans="5:21" x14ac:dyDescent="0.3">
      <c r="E82">
        <v>48</v>
      </c>
      <c r="F82">
        <v>13.148919790966564</v>
      </c>
      <c r="M82">
        <v>48</v>
      </c>
      <c r="N82">
        <v>10.311376925865067</v>
      </c>
      <c r="T82">
        <v>48</v>
      </c>
      <c r="U82">
        <v>8.2074371092000096</v>
      </c>
    </row>
    <row r="83" spans="5:21" x14ac:dyDescent="0.3">
      <c r="E83">
        <v>60</v>
      </c>
      <c r="F83">
        <v>12.566198772770107</v>
      </c>
      <c r="M83">
        <v>60</v>
      </c>
      <c r="N83">
        <v>10.039089815936068</v>
      </c>
      <c r="T83">
        <v>60</v>
      </c>
      <c r="U83">
        <v>7.1947506089173325</v>
      </c>
    </row>
    <row r="84" spans="5:21" x14ac:dyDescent="0.3">
      <c r="E84">
        <v>72</v>
      </c>
      <c r="F84">
        <v>12.876696387764468</v>
      </c>
      <c r="M84">
        <v>72</v>
      </c>
      <c r="N84">
        <v>9.7995166855376574</v>
      </c>
      <c r="T84">
        <v>72</v>
      </c>
      <c r="U84">
        <v>7.2778123868168292</v>
      </c>
    </row>
    <row r="85" spans="5:21" x14ac:dyDescent="0.3">
      <c r="E85" t="s">
        <v>5</v>
      </c>
      <c r="M85" t="s">
        <v>5</v>
      </c>
      <c r="T85" t="s">
        <v>5</v>
      </c>
    </row>
    <row r="86" spans="5:21" x14ac:dyDescent="0.3">
      <c r="E86" t="s">
        <v>6</v>
      </c>
      <c r="M86" t="s">
        <v>6</v>
      </c>
      <c r="T86" t="s">
        <v>6</v>
      </c>
    </row>
    <row r="87" spans="5:21" x14ac:dyDescent="0.3">
      <c r="E87" t="s">
        <v>7</v>
      </c>
      <c r="M87" t="s">
        <v>7</v>
      </c>
      <c r="T87" t="s">
        <v>7</v>
      </c>
    </row>
    <row r="88" spans="5:21" x14ac:dyDescent="0.3">
      <c r="E88" t="s">
        <v>8</v>
      </c>
      <c r="M88" t="s">
        <v>8</v>
      </c>
      <c r="T88" t="s">
        <v>8</v>
      </c>
    </row>
    <row r="89" spans="5:21" x14ac:dyDescent="0.3">
      <c r="E89" t="s">
        <v>9</v>
      </c>
      <c r="M89" t="s">
        <v>9</v>
      </c>
      <c r="T89" t="s">
        <v>9</v>
      </c>
    </row>
    <row r="90" spans="5:21" x14ac:dyDescent="0.3">
      <c r="E90" t="s">
        <v>10</v>
      </c>
      <c r="M90" t="s">
        <v>10</v>
      </c>
      <c r="T90" t="s">
        <v>10</v>
      </c>
    </row>
    <row r="91" spans="5:21" x14ac:dyDescent="0.3">
      <c r="E91" t="s">
        <v>11</v>
      </c>
      <c r="M91" t="s">
        <v>11</v>
      </c>
      <c r="T91" t="s">
        <v>11</v>
      </c>
    </row>
    <row r="92" spans="5:21" x14ac:dyDescent="0.3">
      <c r="E92" t="s">
        <v>12</v>
      </c>
      <c r="M92" t="s">
        <v>12</v>
      </c>
      <c r="T92" t="s">
        <v>12</v>
      </c>
    </row>
    <row r="93" spans="5:21" x14ac:dyDescent="0.3">
      <c r="E93" t="s">
        <v>13</v>
      </c>
      <c r="M93" t="s">
        <v>13</v>
      </c>
      <c r="T93" t="s">
        <v>13</v>
      </c>
    </row>
    <row r="94" spans="5:21" x14ac:dyDescent="0.3">
      <c r="E94" t="s">
        <v>14</v>
      </c>
      <c r="M94" t="s">
        <v>14</v>
      </c>
      <c r="T94" t="s">
        <v>14</v>
      </c>
    </row>
    <row r="95" spans="5:21" x14ac:dyDescent="0.3">
      <c r="E95" t="s">
        <v>15</v>
      </c>
      <c r="M95" t="s">
        <v>15</v>
      </c>
      <c r="T95" t="s">
        <v>15</v>
      </c>
    </row>
    <row r="96" spans="5:21" x14ac:dyDescent="0.3">
      <c r="E96" t="s">
        <v>8</v>
      </c>
      <c r="M96" t="s">
        <v>8</v>
      </c>
      <c r="T96" t="s">
        <v>8</v>
      </c>
    </row>
    <row r="97" spans="5:25" x14ac:dyDescent="0.3">
      <c r="E97" t="s">
        <v>16</v>
      </c>
      <c r="M97" t="s">
        <v>16</v>
      </c>
      <c r="T97" t="s">
        <v>16</v>
      </c>
    </row>
    <row r="98" spans="5:25" x14ac:dyDescent="0.3">
      <c r="E98" t="s">
        <v>17</v>
      </c>
      <c r="M98" t="s">
        <v>17</v>
      </c>
      <c r="T98" t="s">
        <v>17</v>
      </c>
    </row>
    <row r="99" spans="5:25" x14ac:dyDescent="0.3">
      <c r="E99" t="s">
        <v>18</v>
      </c>
      <c r="M99" t="s">
        <v>18</v>
      </c>
      <c r="T99" t="s">
        <v>18</v>
      </c>
    </row>
    <row r="100" spans="5:25" x14ac:dyDescent="0.3">
      <c r="E100" t="s">
        <v>19</v>
      </c>
      <c r="M100" t="s">
        <v>19</v>
      </c>
      <c r="T100" t="s">
        <v>19</v>
      </c>
    </row>
    <row r="101" spans="5:25" x14ac:dyDescent="0.3">
      <c r="E101" t="s">
        <v>20</v>
      </c>
      <c r="M101" t="s">
        <v>20</v>
      </c>
      <c r="T101" t="s">
        <v>20</v>
      </c>
    </row>
    <row r="102" spans="5:25" x14ac:dyDescent="0.3">
      <c r="E102" t="s">
        <v>21</v>
      </c>
      <c r="M102" t="s">
        <v>21</v>
      </c>
      <c r="T102" t="s">
        <v>21</v>
      </c>
    </row>
    <row r="103" spans="5:25" x14ac:dyDescent="0.3">
      <c r="E103" t="s">
        <v>8</v>
      </c>
      <c r="M103" t="s">
        <v>8</v>
      </c>
      <c r="T103" t="s">
        <v>8</v>
      </c>
    </row>
    <row r="104" spans="5:25" x14ac:dyDescent="0.3">
      <c r="E104" t="s">
        <v>22</v>
      </c>
      <c r="M104" t="s">
        <v>22</v>
      </c>
      <c r="T104" t="s">
        <v>22</v>
      </c>
    </row>
    <row r="105" spans="5:25" x14ac:dyDescent="0.3">
      <c r="E105" t="s">
        <v>23</v>
      </c>
      <c r="M105" t="s">
        <v>23</v>
      </c>
      <c r="T105" t="s">
        <v>23</v>
      </c>
    </row>
    <row r="107" spans="5:25" ht="25.5" x14ac:dyDescent="0.3">
      <c r="E107" s="21" t="s">
        <v>155</v>
      </c>
      <c r="F107" s="28"/>
      <c r="G107" s="28"/>
      <c r="H107" s="28"/>
      <c r="I107" s="28"/>
      <c r="J107" s="28"/>
      <c r="K107" s="28"/>
      <c r="M107" s="21" t="s">
        <v>155</v>
      </c>
      <c r="N107" s="28"/>
      <c r="O107" s="28"/>
      <c r="P107" s="28"/>
      <c r="Q107" s="28"/>
      <c r="R107" s="28"/>
      <c r="T107" s="21" t="s">
        <v>155</v>
      </c>
      <c r="U107" s="28"/>
      <c r="V107" s="28"/>
      <c r="W107" s="28"/>
      <c r="X107" s="28"/>
      <c r="Y107" s="28"/>
    </row>
    <row r="108" spans="5:25" x14ac:dyDescent="0.3">
      <c r="E108" s="21" t="s">
        <v>186</v>
      </c>
      <c r="F108" s="28"/>
      <c r="G108" s="28"/>
      <c r="H108" s="28"/>
      <c r="I108" s="28"/>
      <c r="J108" s="28"/>
      <c r="K108" s="28"/>
      <c r="M108" s="21" t="s">
        <v>186</v>
      </c>
      <c r="N108" s="28"/>
      <c r="O108" s="28"/>
      <c r="P108" s="28"/>
      <c r="Q108" s="28"/>
      <c r="R108" s="28"/>
      <c r="T108" s="21" t="s">
        <v>186</v>
      </c>
      <c r="U108" s="28"/>
      <c r="V108" s="28"/>
      <c r="W108" s="28"/>
      <c r="X108" s="28"/>
      <c r="Y108" s="28"/>
    </row>
    <row r="109" spans="5:25" x14ac:dyDescent="0.3">
      <c r="E109" s="28"/>
      <c r="F109" s="28"/>
      <c r="G109" s="28"/>
      <c r="H109" s="28"/>
      <c r="I109" s="28"/>
      <c r="J109" s="28"/>
      <c r="K109" s="28"/>
      <c r="M109" s="28"/>
      <c r="N109" s="28"/>
      <c r="O109" s="28"/>
      <c r="P109" s="28"/>
      <c r="Q109" s="28"/>
      <c r="R109" s="28"/>
      <c r="T109" s="28"/>
      <c r="U109" s="28"/>
      <c r="V109" s="28"/>
      <c r="W109" s="28"/>
      <c r="X109" s="28"/>
      <c r="Y109" s="28"/>
    </row>
    <row r="110" spans="5:25" x14ac:dyDescent="0.3">
      <c r="E110" s="28" t="s">
        <v>156</v>
      </c>
      <c r="F110" s="28"/>
      <c r="G110" s="28"/>
      <c r="H110" s="28"/>
      <c r="I110" s="28"/>
      <c r="J110" s="28"/>
      <c r="K110" s="28"/>
      <c r="M110" s="28" t="s">
        <v>156</v>
      </c>
      <c r="N110" s="28"/>
      <c r="O110" s="28"/>
      <c r="P110" s="28"/>
      <c r="Q110" s="28"/>
      <c r="R110" s="28"/>
      <c r="T110" s="28" t="s">
        <v>156</v>
      </c>
      <c r="U110" s="28"/>
      <c r="V110" s="28"/>
      <c r="W110" s="28"/>
      <c r="X110" s="28"/>
      <c r="Y110" s="28"/>
    </row>
    <row r="111" spans="5:25" x14ac:dyDescent="0.3">
      <c r="E111" s="28" t="s">
        <v>157</v>
      </c>
      <c r="F111" s="28"/>
      <c r="G111" s="28"/>
      <c r="H111" s="28"/>
      <c r="I111" s="28"/>
      <c r="J111" s="28"/>
      <c r="K111" s="28"/>
      <c r="M111" s="28" t="s">
        <v>157</v>
      </c>
      <c r="N111" s="28"/>
      <c r="O111" s="28"/>
      <c r="P111" s="28"/>
      <c r="Q111" s="28"/>
      <c r="R111" s="28"/>
      <c r="T111" s="28" t="s">
        <v>157</v>
      </c>
      <c r="U111" s="28"/>
      <c r="V111" s="28"/>
      <c r="W111" s="28"/>
      <c r="X111" s="28"/>
      <c r="Y111" s="28"/>
    </row>
    <row r="112" spans="5:25" x14ac:dyDescent="0.3">
      <c r="E112" s="28" t="s">
        <v>158</v>
      </c>
      <c r="F112" s="28"/>
      <c r="G112" s="28"/>
      <c r="H112" s="28"/>
      <c r="I112" s="28"/>
      <c r="J112" s="28"/>
      <c r="K112" s="28"/>
      <c r="M112" s="28" t="s">
        <v>158</v>
      </c>
      <c r="N112" s="28"/>
      <c r="O112" s="28"/>
      <c r="P112" s="28"/>
      <c r="Q112" s="28"/>
      <c r="R112" s="28"/>
      <c r="T112" s="28" t="s">
        <v>158</v>
      </c>
      <c r="U112" s="28"/>
      <c r="V112" s="28"/>
      <c r="W112" s="28"/>
      <c r="X112" s="28"/>
      <c r="Y112" s="28"/>
    </row>
    <row r="113" spans="5:25" ht="17.25" customHeight="1" thickBot="1" x14ac:dyDescent="0.35">
      <c r="E113" s="29"/>
      <c r="F113" s="28"/>
      <c r="G113" s="28"/>
      <c r="H113" s="28"/>
      <c r="I113" s="28"/>
      <c r="J113" s="28"/>
      <c r="K113" s="28"/>
      <c r="M113" s="29"/>
      <c r="N113" s="28"/>
      <c r="O113" s="28"/>
      <c r="P113" s="28"/>
      <c r="Q113" s="28"/>
      <c r="R113" s="28"/>
      <c r="T113" s="29"/>
      <c r="U113" s="28"/>
      <c r="V113" s="28"/>
      <c r="W113" s="28"/>
      <c r="X113" s="28"/>
      <c r="Y113" s="28"/>
    </row>
    <row r="114" spans="5:25" ht="16.5" customHeight="1" x14ac:dyDescent="0.3">
      <c r="E114" s="37" t="s">
        <v>159</v>
      </c>
      <c r="F114" s="38"/>
      <c r="G114" s="38"/>
      <c r="H114" s="38"/>
      <c r="I114" s="38"/>
      <c r="J114" s="28"/>
      <c r="K114" s="28"/>
      <c r="M114" s="37" t="s">
        <v>159</v>
      </c>
      <c r="N114" s="38"/>
      <c r="O114" s="38"/>
      <c r="P114" s="38"/>
      <c r="Q114" s="38"/>
      <c r="R114" s="28"/>
      <c r="T114" s="37" t="s">
        <v>159</v>
      </c>
      <c r="U114" s="38"/>
      <c r="V114" s="38"/>
      <c r="W114" s="38"/>
      <c r="X114" s="38"/>
      <c r="Y114" s="28"/>
    </row>
    <row r="115" spans="5:25" ht="30" x14ac:dyDescent="0.3">
      <c r="E115" s="22" t="s">
        <v>160</v>
      </c>
      <c r="F115" s="23" t="s">
        <v>150</v>
      </c>
      <c r="G115" s="23" t="s">
        <v>161</v>
      </c>
      <c r="H115" s="23" t="s">
        <v>151</v>
      </c>
      <c r="I115" s="23" t="s">
        <v>162</v>
      </c>
      <c r="J115" s="28"/>
      <c r="K115" s="28"/>
      <c r="M115" s="22" t="s">
        <v>160</v>
      </c>
      <c r="N115" s="23" t="s">
        <v>150</v>
      </c>
      <c r="O115" s="23" t="s">
        <v>161</v>
      </c>
      <c r="P115" s="23" t="s">
        <v>151</v>
      </c>
      <c r="Q115" s="23" t="s">
        <v>162</v>
      </c>
      <c r="R115" s="28"/>
      <c r="T115" s="22" t="s">
        <v>160</v>
      </c>
      <c r="U115" s="23" t="s">
        <v>150</v>
      </c>
      <c r="V115" s="23" t="s">
        <v>161</v>
      </c>
      <c r="W115" s="23" t="s">
        <v>151</v>
      </c>
      <c r="X115" s="23" t="s">
        <v>162</v>
      </c>
      <c r="Y115" s="28"/>
    </row>
    <row r="116" spans="5:25" x14ac:dyDescent="0.3">
      <c r="E116" s="22">
        <v>0</v>
      </c>
      <c r="F116" s="18">
        <v>0.84</v>
      </c>
      <c r="G116" s="24">
        <v>-0.33300000000000002</v>
      </c>
      <c r="H116" s="18">
        <v>2</v>
      </c>
      <c r="I116" s="18">
        <v>4771382</v>
      </c>
      <c r="J116" s="28"/>
      <c r="K116" s="28"/>
      <c r="M116" s="22">
        <v>0</v>
      </c>
      <c r="N116" s="18">
        <v>0.84</v>
      </c>
      <c r="O116" s="24">
        <v>-0.33300000000000002</v>
      </c>
      <c r="P116" s="18">
        <v>2</v>
      </c>
      <c r="Q116" s="18">
        <v>4749061</v>
      </c>
      <c r="R116" s="28"/>
      <c r="T116" s="22">
        <v>0</v>
      </c>
      <c r="U116" s="18">
        <v>0.84</v>
      </c>
      <c r="V116" s="24">
        <v>-0.33300000000000002</v>
      </c>
      <c r="W116" s="18">
        <v>2</v>
      </c>
      <c r="X116" s="18">
        <v>4727745</v>
      </c>
      <c r="Y116" s="28"/>
    </row>
    <row r="117" spans="5:25" x14ac:dyDescent="0.3">
      <c r="E117" s="22">
        <v>1</v>
      </c>
      <c r="F117" s="18">
        <v>15.059200000000001</v>
      </c>
      <c r="G117" s="18">
        <v>1.0300000000000001E-3</v>
      </c>
      <c r="H117" s="18">
        <v>1.8461000000000001</v>
      </c>
      <c r="I117" s="18">
        <v>145.6</v>
      </c>
      <c r="J117" s="28"/>
      <c r="K117" s="28"/>
      <c r="M117" s="22">
        <v>1</v>
      </c>
      <c r="N117" s="18">
        <v>15.697900000000001</v>
      </c>
      <c r="O117" s="18">
        <v>1.8600000000000001E-3</v>
      </c>
      <c r="P117" s="18">
        <v>1.6851</v>
      </c>
      <c r="Q117" s="18">
        <v>604.1</v>
      </c>
      <c r="R117" s="28"/>
      <c r="T117" s="22">
        <v>1</v>
      </c>
      <c r="U117" s="18">
        <v>10.6762</v>
      </c>
      <c r="V117" s="24">
        <v>-1.3999999999999999E-4</v>
      </c>
      <c r="W117" s="18">
        <v>1.9365000000000001</v>
      </c>
      <c r="X117" s="18">
        <v>39.743299999999998</v>
      </c>
      <c r="Y117" s="28"/>
    </row>
    <row r="118" spans="5:25" x14ac:dyDescent="0.3">
      <c r="E118" s="22">
        <v>2</v>
      </c>
      <c r="F118" s="18">
        <v>15.074999999999999</v>
      </c>
      <c r="G118" s="18">
        <v>1.0300000000000001E-3</v>
      </c>
      <c r="H118" s="18">
        <v>51.788499999999999</v>
      </c>
      <c r="I118" s="18">
        <v>78.7697</v>
      </c>
      <c r="J118" s="28"/>
      <c r="K118" s="28"/>
      <c r="M118" s="22">
        <v>2</v>
      </c>
      <c r="N118" s="18">
        <v>15.764200000000001</v>
      </c>
      <c r="O118" s="18">
        <v>1.8600000000000001E-3</v>
      </c>
      <c r="P118" s="18">
        <v>58.4375</v>
      </c>
      <c r="Q118" s="18">
        <v>411.7</v>
      </c>
      <c r="R118" s="28"/>
      <c r="T118" s="22">
        <v>2</v>
      </c>
      <c r="U118" s="18">
        <v>10.6776</v>
      </c>
      <c r="V118" s="24">
        <v>-1.3999999999999999E-4</v>
      </c>
      <c r="W118" s="24">
        <v>-73.698400000000007</v>
      </c>
      <c r="X118" s="18">
        <v>19.399699999999999</v>
      </c>
      <c r="Y118" s="28"/>
    </row>
    <row r="119" spans="5:25" x14ac:dyDescent="0.3">
      <c r="E119" s="22">
        <v>3</v>
      </c>
      <c r="F119" s="18">
        <v>12.5076</v>
      </c>
      <c r="G119" s="18">
        <v>1.0300000000000001E-3</v>
      </c>
      <c r="H119" s="18">
        <v>51.788499999999999</v>
      </c>
      <c r="I119" s="18">
        <v>6.2638999999999996</v>
      </c>
      <c r="J119" s="28"/>
      <c r="K119" s="28"/>
      <c r="M119" s="22">
        <v>3</v>
      </c>
      <c r="N119" s="18">
        <v>9.7792999999999992</v>
      </c>
      <c r="O119" s="18">
        <v>1.8600000000000001E-3</v>
      </c>
      <c r="P119" s="18">
        <v>58.4375</v>
      </c>
      <c r="Q119" s="18">
        <v>17.720300000000002</v>
      </c>
      <c r="R119" s="28"/>
      <c r="T119" s="22">
        <v>3</v>
      </c>
      <c r="U119" s="18">
        <v>11.7707</v>
      </c>
      <c r="V119" s="24">
        <v>-1.3999999999999999E-4</v>
      </c>
      <c r="W119" s="24">
        <v>-108.2</v>
      </c>
      <c r="X119" s="18">
        <v>17.929400000000001</v>
      </c>
      <c r="Y119" s="28"/>
    </row>
    <row r="120" spans="5:25" ht="17.25" thickBot="1" x14ac:dyDescent="0.35">
      <c r="E120" s="29"/>
      <c r="F120" s="28"/>
      <c r="G120" s="28"/>
      <c r="H120" s="28"/>
      <c r="I120" s="28"/>
      <c r="J120" s="28"/>
      <c r="K120" s="28"/>
      <c r="M120" s="29"/>
      <c r="N120" s="28"/>
      <c r="O120" s="28"/>
      <c r="P120" s="28"/>
      <c r="Q120" s="28"/>
      <c r="R120" s="28"/>
      <c r="T120" s="22">
        <v>4</v>
      </c>
      <c r="U120" s="18">
        <v>13.301600000000001</v>
      </c>
      <c r="V120" s="24">
        <v>-1.3999999999999999E-4</v>
      </c>
      <c r="W120" s="24">
        <v>-141.9</v>
      </c>
      <c r="X120" s="18">
        <v>16.705200000000001</v>
      </c>
      <c r="Y120" s="28"/>
    </row>
    <row r="121" spans="5:25" ht="42.75" x14ac:dyDescent="0.3">
      <c r="E121" s="30" t="s">
        <v>163</v>
      </c>
      <c r="F121" s="28"/>
      <c r="G121" s="28"/>
      <c r="H121" s="28"/>
      <c r="I121" s="28"/>
      <c r="J121" s="28"/>
      <c r="K121" s="28"/>
      <c r="M121" s="30" t="s">
        <v>163</v>
      </c>
      <c r="N121" s="28"/>
      <c r="O121" s="28"/>
      <c r="P121" s="28"/>
      <c r="Q121" s="28"/>
      <c r="R121" s="28"/>
      <c r="T121" s="22">
        <v>5</v>
      </c>
      <c r="U121" s="18">
        <v>13.8467</v>
      </c>
      <c r="V121" s="24">
        <v>-1.3999999999999999E-4</v>
      </c>
      <c r="W121" s="24">
        <v>-149</v>
      </c>
      <c r="X121" s="18">
        <v>16.182099999999998</v>
      </c>
      <c r="Y121" s="28"/>
    </row>
    <row r="122" spans="5:25" ht="17.25" customHeight="1" thickBot="1" x14ac:dyDescent="0.35">
      <c r="E122" s="29"/>
      <c r="F122" s="28"/>
      <c r="G122" s="28"/>
      <c r="H122" s="28"/>
      <c r="I122" s="28"/>
      <c r="J122" s="28"/>
      <c r="K122" s="28"/>
      <c r="M122" s="29"/>
      <c r="N122" s="28"/>
      <c r="O122" s="28"/>
      <c r="P122" s="28"/>
      <c r="Q122" s="28"/>
      <c r="R122" s="28"/>
      <c r="T122" s="22">
        <v>6</v>
      </c>
      <c r="U122" s="18">
        <v>13.8766</v>
      </c>
      <c r="V122" s="24">
        <v>-1.3999999999999999E-4</v>
      </c>
      <c r="W122" s="24">
        <v>-149.30000000000001</v>
      </c>
      <c r="X122" s="18">
        <v>16.179400000000001</v>
      </c>
      <c r="Y122" s="28"/>
    </row>
    <row r="123" spans="5:25" ht="16.5" customHeight="1" x14ac:dyDescent="0.3">
      <c r="E123" s="37" t="s">
        <v>164</v>
      </c>
      <c r="F123" s="38"/>
      <c r="G123" s="28"/>
      <c r="H123" s="28"/>
      <c r="I123" s="28"/>
      <c r="J123" s="28"/>
      <c r="K123" s="28"/>
      <c r="M123" s="37" t="s">
        <v>164</v>
      </c>
      <c r="N123" s="38"/>
      <c r="O123" s="28"/>
      <c r="P123" s="28"/>
      <c r="Q123" s="28"/>
      <c r="R123" s="28"/>
      <c r="T123" s="22">
        <v>7</v>
      </c>
      <c r="U123" s="18">
        <v>13.876899999999999</v>
      </c>
      <c r="V123" s="24">
        <v>-1.3999999999999999E-4</v>
      </c>
      <c r="W123" s="24">
        <v>-149.30000000000001</v>
      </c>
      <c r="X123" s="18">
        <v>16.179400000000001</v>
      </c>
      <c r="Y123" s="28"/>
    </row>
    <row r="124" spans="5:25" ht="29.25" thickBot="1" x14ac:dyDescent="0.35">
      <c r="E124" s="22" t="s">
        <v>165</v>
      </c>
      <c r="F124" s="18" t="s">
        <v>166</v>
      </c>
      <c r="G124" s="28"/>
      <c r="H124" s="28"/>
      <c r="I124" s="28"/>
      <c r="J124" s="28"/>
      <c r="K124" s="28"/>
      <c r="M124" s="22" t="s">
        <v>165</v>
      </c>
      <c r="N124" s="18" t="s">
        <v>166</v>
      </c>
      <c r="O124" s="28"/>
      <c r="P124" s="28"/>
      <c r="Q124" s="28"/>
      <c r="R124" s="28"/>
      <c r="T124" s="29"/>
      <c r="U124" s="28"/>
      <c r="V124" s="28"/>
      <c r="W124" s="28"/>
      <c r="X124" s="28"/>
      <c r="Y124" s="28"/>
    </row>
    <row r="125" spans="5:25" ht="16.5" customHeight="1" x14ac:dyDescent="0.3">
      <c r="E125" s="22" t="s">
        <v>167</v>
      </c>
      <c r="F125" s="18">
        <v>3</v>
      </c>
      <c r="G125" s="28"/>
      <c r="H125" s="28"/>
      <c r="I125" s="28"/>
      <c r="J125" s="28"/>
      <c r="K125" s="28"/>
      <c r="M125" s="22" t="s">
        <v>167</v>
      </c>
      <c r="N125" s="18">
        <v>3</v>
      </c>
      <c r="O125" s="28"/>
      <c r="P125" s="28"/>
      <c r="Q125" s="28"/>
      <c r="R125" s="28"/>
      <c r="T125" s="30" t="s">
        <v>163</v>
      </c>
      <c r="U125" s="28"/>
      <c r="V125" s="28"/>
      <c r="W125" s="28"/>
      <c r="X125" s="28"/>
      <c r="Y125" s="28"/>
    </row>
    <row r="126" spans="5:25" ht="17.25" thickBot="1" x14ac:dyDescent="0.35">
      <c r="E126" s="22" t="s">
        <v>151</v>
      </c>
      <c r="F126" s="18">
        <v>0</v>
      </c>
      <c r="G126" s="28"/>
      <c r="H126" s="28"/>
      <c r="I126" s="28"/>
      <c r="J126" s="28"/>
      <c r="K126" s="28"/>
      <c r="M126" s="22" t="s">
        <v>151</v>
      </c>
      <c r="N126" s="18">
        <v>0</v>
      </c>
      <c r="O126" s="28"/>
      <c r="P126" s="28"/>
      <c r="Q126" s="28"/>
      <c r="R126" s="28"/>
      <c r="T126" s="29"/>
      <c r="U126" s="28"/>
      <c r="V126" s="28"/>
      <c r="W126" s="28"/>
      <c r="X126" s="28"/>
      <c r="Y126" s="28"/>
    </row>
    <row r="127" spans="5:25" x14ac:dyDescent="0.3">
      <c r="E127" s="22" t="s">
        <v>168</v>
      </c>
      <c r="F127" s="18">
        <v>0</v>
      </c>
      <c r="G127" s="28"/>
      <c r="H127" s="28"/>
      <c r="I127" s="28"/>
      <c r="J127" s="28"/>
      <c r="K127" s="28"/>
      <c r="M127" s="22" t="s">
        <v>168</v>
      </c>
      <c r="N127" s="18">
        <v>0</v>
      </c>
      <c r="O127" s="28"/>
      <c r="P127" s="28"/>
      <c r="Q127" s="28"/>
      <c r="R127" s="28"/>
      <c r="T127" s="37" t="s">
        <v>164</v>
      </c>
      <c r="U127" s="38"/>
      <c r="V127" s="28"/>
      <c r="W127" s="28"/>
      <c r="X127" s="28"/>
      <c r="Y127" s="28"/>
    </row>
    <row r="128" spans="5:25" x14ac:dyDescent="0.3">
      <c r="E128" s="22" t="s">
        <v>169</v>
      </c>
      <c r="F128" s="18">
        <v>0.17030699999999999</v>
      </c>
      <c r="G128" s="28"/>
      <c r="H128" s="28"/>
      <c r="I128" s="28"/>
      <c r="J128" s="28"/>
      <c r="K128" s="28"/>
      <c r="M128" s="22" t="s">
        <v>169</v>
      </c>
      <c r="N128" s="18">
        <v>0.37965199999999999</v>
      </c>
      <c r="O128" s="28"/>
      <c r="P128" s="28"/>
      <c r="Q128" s="28"/>
      <c r="R128" s="28"/>
      <c r="T128" s="22" t="s">
        <v>165</v>
      </c>
      <c r="U128" s="18" t="s">
        <v>166</v>
      </c>
      <c r="V128" s="28"/>
      <c r="W128" s="28"/>
      <c r="X128" s="28"/>
      <c r="Y128" s="28"/>
    </row>
    <row r="129" spans="5:25" x14ac:dyDescent="0.3">
      <c r="E129" s="22" t="s">
        <v>170</v>
      </c>
      <c r="F129" s="18">
        <v>0.92047900000000005</v>
      </c>
      <c r="G129" s="28"/>
      <c r="H129" s="28"/>
      <c r="I129" s="28"/>
      <c r="J129" s="28"/>
      <c r="K129" s="28"/>
      <c r="M129" s="22" t="s">
        <v>170</v>
      </c>
      <c r="N129" s="18">
        <v>0.95696099999999995</v>
      </c>
      <c r="O129" s="28"/>
      <c r="P129" s="28"/>
      <c r="Q129" s="28"/>
      <c r="R129" s="28"/>
      <c r="T129" s="22" t="s">
        <v>167</v>
      </c>
      <c r="U129" s="18">
        <v>7</v>
      </c>
      <c r="V129" s="28"/>
      <c r="W129" s="28"/>
      <c r="X129" s="28"/>
      <c r="Y129" s="28"/>
    </row>
    <row r="130" spans="5:25" ht="30" x14ac:dyDescent="0.3">
      <c r="E130" s="22" t="s">
        <v>171</v>
      </c>
      <c r="F130" s="18">
        <v>6.2638759999999998</v>
      </c>
      <c r="G130" s="28"/>
      <c r="H130" s="28"/>
      <c r="I130" s="28"/>
      <c r="J130" s="28"/>
      <c r="K130" s="28"/>
      <c r="M130" s="22" t="s">
        <v>171</v>
      </c>
      <c r="N130" s="18">
        <v>17.720279999999999</v>
      </c>
      <c r="O130" s="28"/>
      <c r="P130" s="28"/>
      <c r="Q130" s="28"/>
      <c r="R130" s="28"/>
      <c r="T130" s="22" t="s">
        <v>187</v>
      </c>
      <c r="U130" s="18">
        <v>2</v>
      </c>
      <c r="V130" s="28"/>
      <c r="W130" s="28"/>
      <c r="X130" s="28"/>
      <c r="Y130" s="28"/>
    </row>
    <row r="131" spans="5:25" ht="45" x14ac:dyDescent="0.3">
      <c r="E131" s="22" t="s">
        <v>172</v>
      </c>
      <c r="F131" s="18">
        <v>472</v>
      </c>
      <c r="G131" s="28"/>
      <c r="H131" s="28"/>
      <c r="I131" s="28"/>
      <c r="J131" s="28"/>
      <c r="K131" s="28"/>
      <c r="M131" s="22" t="s">
        <v>172</v>
      </c>
      <c r="N131" s="18">
        <v>472</v>
      </c>
      <c r="O131" s="28"/>
      <c r="P131" s="28"/>
      <c r="Q131" s="28"/>
      <c r="R131" s="28"/>
      <c r="T131" s="22" t="s">
        <v>188</v>
      </c>
      <c r="U131" s="18">
        <v>0.28571400000000002</v>
      </c>
      <c r="V131" s="28"/>
      <c r="W131" s="28"/>
      <c r="X131" s="28"/>
      <c r="Y131" s="28"/>
    </row>
    <row r="132" spans="5:25" ht="30" customHeight="1" x14ac:dyDescent="0.3">
      <c r="E132" s="22" t="s">
        <v>173</v>
      </c>
      <c r="F132" s="18">
        <v>11</v>
      </c>
      <c r="G132" s="28"/>
      <c r="H132" s="28"/>
      <c r="I132" s="28"/>
      <c r="J132" s="28"/>
      <c r="K132" s="28"/>
      <c r="M132" s="22" t="s">
        <v>173</v>
      </c>
      <c r="N132" s="18">
        <v>11</v>
      </c>
      <c r="O132" s="28"/>
      <c r="P132" s="28"/>
      <c r="Q132" s="28"/>
      <c r="R132" s="28"/>
      <c r="T132" s="22" t="s">
        <v>151</v>
      </c>
      <c r="U132" s="32">
        <v>1.7940000000000001E-7</v>
      </c>
      <c r="V132" s="28"/>
      <c r="W132" s="28"/>
      <c r="X132" s="28"/>
      <c r="Y132" s="28"/>
    </row>
    <row r="133" spans="5:25" ht="30" x14ac:dyDescent="0.3">
      <c r="E133" s="22" t="s">
        <v>174</v>
      </c>
      <c r="F133" s="18">
        <v>461</v>
      </c>
      <c r="G133" s="28"/>
      <c r="H133" s="28"/>
      <c r="I133" s="28"/>
      <c r="J133" s="28"/>
      <c r="K133" s="28"/>
      <c r="M133" s="22" t="s">
        <v>174</v>
      </c>
      <c r="N133" s="18">
        <v>461</v>
      </c>
      <c r="O133" s="28"/>
      <c r="P133" s="28"/>
      <c r="Q133" s="28"/>
      <c r="R133" s="28"/>
      <c r="T133" s="22" t="s">
        <v>189</v>
      </c>
      <c r="U133" s="32">
        <v>2.8859999999999998E-8</v>
      </c>
      <c r="V133" s="28"/>
      <c r="W133" s="28"/>
      <c r="X133" s="28"/>
      <c r="Y133" s="28"/>
    </row>
    <row r="134" spans="5:25" ht="17.25" thickBot="1" x14ac:dyDescent="0.35">
      <c r="E134" s="29"/>
      <c r="F134" s="28"/>
      <c r="G134" s="28"/>
      <c r="H134" s="28"/>
      <c r="I134" s="28"/>
      <c r="J134" s="28"/>
      <c r="K134" s="28"/>
      <c r="M134" s="29"/>
      <c r="N134" s="28"/>
      <c r="O134" s="28"/>
      <c r="P134" s="28"/>
      <c r="Q134" s="28"/>
      <c r="R134" s="28"/>
      <c r="T134" s="22" t="s">
        <v>169</v>
      </c>
      <c r="U134" s="18">
        <v>1.8E-5</v>
      </c>
      <c r="V134" s="28"/>
      <c r="W134" s="28"/>
      <c r="X134" s="28"/>
      <c r="Y134" s="28"/>
    </row>
    <row r="135" spans="5:25" x14ac:dyDescent="0.3">
      <c r="E135" s="37" t="s">
        <v>175</v>
      </c>
      <c r="F135" s="38" t="s">
        <v>124</v>
      </c>
      <c r="G135" s="38" t="s">
        <v>162</v>
      </c>
      <c r="H135" s="38" t="s">
        <v>176</v>
      </c>
      <c r="I135" s="38" t="s">
        <v>118</v>
      </c>
      <c r="J135" s="25" t="s">
        <v>177</v>
      </c>
      <c r="K135" s="28"/>
      <c r="M135" s="37" t="s">
        <v>175</v>
      </c>
      <c r="N135" s="38" t="s">
        <v>124</v>
      </c>
      <c r="O135" s="38" t="s">
        <v>162</v>
      </c>
      <c r="P135" s="38" t="s">
        <v>176</v>
      </c>
      <c r="Q135" s="38" t="s">
        <v>118</v>
      </c>
      <c r="R135" s="25" t="s">
        <v>177</v>
      </c>
      <c r="T135" s="22" t="s">
        <v>170</v>
      </c>
      <c r="U135" s="32">
        <v>1.261E-8</v>
      </c>
      <c r="V135" s="28"/>
      <c r="W135" s="28"/>
      <c r="X135" s="28"/>
      <c r="Y135" s="28"/>
    </row>
    <row r="136" spans="5:25" ht="30" x14ac:dyDescent="0.3">
      <c r="E136" s="40"/>
      <c r="F136" s="39"/>
      <c r="G136" s="39"/>
      <c r="H136" s="39"/>
      <c r="I136" s="39"/>
      <c r="J136" s="23" t="s">
        <v>178</v>
      </c>
      <c r="K136" s="28"/>
      <c r="M136" s="40"/>
      <c r="N136" s="39"/>
      <c r="O136" s="39"/>
      <c r="P136" s="39"/>
      <c r="Q136" s="39"/>
      <c r="R136" s="23" t="s">
        <v>178</v>
      </c>
      <c r="T136" s="22" t="s">
        <v>171</v>
      </c>
      <c r="U136" s="18">
        <v>16.179369999999999</v>
      </c>
      <c r="V136" s="28"/>
      <c r="W136" s="28"/>
      <c r="X136" s="28"/>
      <c r="Y136" s="28"/>
    </row>
    <row r="137" spans="5:25" ht="45" x14ac:dyDescent="0.3">
      <c r="E137" s="22" t="s">
        <v>179</v>
      </c>
      <c r="F137" s="18">
        <v>2</v>
      </c>
      <c r="G137" s="18">
        <v>9.8648000000000007</v>
      </c>
      <c r="H137" s="18">
        <v>4.9324000000000003</v>
      </c>
      <c r="I137" s="18">
        <v>6.3</v>
      </c>
      <c r="J137" s="18">
        <v>2.2700000000000001E-2</v>
      </c>
      <c r="K137" s="28"/>
      <c r="M137" s="22" t="s">
        <v>179</v>
      </c>
      <c r="N137" s="18">
        <v>2</v>
      </c>
      <c r="O137" s="18">
        <v>53.833100000000002</v>
      </c>
      <c r="P137" s="18">
        <v>26.916499999999999</v>
      </c>
      <c r="Q137" s="18">
        <v>12.15</v>
      </c>
      <c r="R137" s="18">
        <v>3.8E-3</v>
      </c>
      <c r="T137" s="22" t="s">
        <v>172</v>
      </c>
      <c r="U137" s="18">
        <v>472</v>
      </c>
      <c r="V137" s="28"/>
      <c r="W137" s="28"/>
      <c r="X137" s="28"/>
      <c r="Y137" s="28"/>
    </row>
    <row r="138" spans="5:25" ht="45" x14ac:dyDescent="0.3">
      <c r="E138" s="22" t="s">
        <v>108</v>
      </c>
      <c r="F138" s="18">
        <v>8</v>
      </c>
      <c r="G138" s="18">
        <v>6.2638999999999996</v>
      </c>
      <c r="H138" s="18">
        <v>0.78300000000000003</v>
      </c>
      <c r="I138" s="18"/>
      <c r="J138" s="18"/>
      <c r="K138" s="28"/>
      <c r="M138" s="22" t="s">
        <v>108</v>
      </c>
      <c r="N138" s="18">
        <v>8</v>
      </c>
      <c r="O138" s="18">
        <v>17.720300000000002</v>
      </c>
      <c r="P138" s="18">
        <v>2.2149999999999999</v>
      </c>
      <c r="Q138" s="18"/>
      <c r="R138" s="18"/>
      <c r="T138" s="22" t="s">
        <v>173</v>
      </c>
      <c r="U138" s="18">
        <v>11</v>
      </c>
      <c r="V138" s="28"/>
      <c r="W138" s="28"/>
      <c r="X138" s="28"/>
      <c r="Y138" s="28"/>
    </row>
    <row r="139" spans="5:25" ht="45" x14ac:dyDescent="0.3">
      <c r="E139" s="22" t="s">
        <v>180</v>
      </c>
      <c r="F139" s="18">
        <v>10</v>
      </c>
      <c r="G139" s="18">
        <v>16.128699999999998</v>
      </c>
      <c r="H139" s="18"/>
      <c r="I139" s="18"/>
      <c r="J139" s="18"/>
      <c r="K139" s="28"/>
      <c r="M139" s="22" t="s">
        <v>180</v>
      </c>
      <c r="N139" s="18">
        <v>10</v>
      </c>
      <c r="O139" s="18">
        <v>71.553299999999993</v>
      </c>
      <c r="P139" s="18"/>
      <c r="Q139" s="18"/>
      <c r="R139" s="18"/>
      <c r="T139" s="22" t="s">
        <v>174</v>
      </c>
      <c r="U139" s="18">
        <v>461</v>
      </c>
      <c r="V139" s="28"/>
      <c r="W139" s="28"/>
      <c r="X139" s="28"/>
      <c r="Y139" s="28"/>
    </row>
    <row r="140" spans="5:25" ht="16.5" customHeight="1" thickBot="1" x14ac:dyDescent="0.35">
      <c r="E140" s="29"/>
      <c r="F140" s="28"/>
      <c r="G140" s="28"/>
      <c r="H140" s="28"/>
      <c r="I140" s="28"/>
      <c r="J140" s="28"/>
      <c r="K140" s="28"/>
      <c r="M140" s="29"/>
      <c r="N140" s="28"/>
      <c r="O140" s="28"/>
      <c r="P140" s="28"/>
      <c r="Q140" s="28"/>
      <c r="R140" s="28"/>
      <c r="T140" s="29"/>
      <c r="U140" s="28"/>
      <c r="V140" s="28"/>
      <c r="W140" s="28"/>
      <c r="X140" s="28"/>
      <c r="Y140" s="28"/>
    </row>
    <row r="141" spans="5:25" ht="30" customHeight="1" x14ac:dyDescent="0.3">
      <c r="E141" s="37" t="s">
        <v>181</v>
      </c>
      <c r="F141" s="38" t="s">
        <v>104</v>
      </c>
      <c r="G141" s="25" t="s">
        <v>177</v>
      </c>
      <c r="H141" s="38" t="s">
        <v>182</v>
      </c>
      <c r="I141" s="38"/>
      <c r="J141" s="28"/>
      <c r="K141" s="28"/>
      <c r="M141" s="37" t="s">
        <v>181</v>
      </c>
      <c r="N141" s="38" t="s">
        <v>104</v>
      </c>
      <c r="O141" s="25" t="s">
        <v>177</v>
      </c>
      <c r="P141" s="38" t="s">
        <v>182</v>
      </c>
      <c r="Q141" s="38"/>
      <c r="R141" s="28"/>
      <c r="T141" s="37" t="s">
        <v>175</v>
      </c>
      <c r="U141" s="38" t="s">
        <v>124</v>
      </c>
      <c r="V141" s="38" t="s">
        <v>162</v>
      </c>
      <c r="W141" s="38" t="s">
        <v>176</v>
      </c>
      <c r="X141" s="38" t="s">
        <v>118</v>
      </c>
      <c r="Y141" s="25" t="s">
        <v>177</v>
      </c>
    </row>
    <row r="142" spans="5:25" x14ac:dyDescent="0.3">
      <c r="E142" s="40"/>
      <c r="F142" s="39"/>
      <c r="G142" s="23" t="s">
        <v>183</v>
      </c>
      <c r="H142" s="39" t="s">
        <v>184</v>
      </c>
      <c r="I142" s="39"/>
      <c r="J142" s="28"/>
      <c r="K142" s="28"/>
      <c r="M142" s="40"/>
      <c r="N142" s="39"/>
      <c r="O142" s="23" t="s">
        <v>183</v>
      </c>
      <c r="P142" s="39" t="s">
        <v>184</v>
      </c>
      <c r="Q142" s="39"/>
      <c r="R142" s="28"/>
      <c r="T142" s="40"/>
      <c r="U142" s="39"/>
      <c r="V142" s="39"/>
      <c r="W142" s="39"/>
      <c r="X142" s="39"/>
      <c r="Y142" s="23" t="s">
        <v>178</v>
      </c>
    </row>
    <row r="143" spans="5:25" x14ac:dyDescent="0.3">
      <c r="E143" s="22" t="s">
        <v>150</v>
      </c>
      <c r="F143" s="18">
        <v>12.5076</v>
      </c>
      <c r="G143" s="18">
        <v>0.41160000000000002</v>
      </c>
      <c r="H143" s="18">
        <v>11.5586</v>
      </c>
      <c r="I143" s="18">
        <v>13.4567</v>
      </c>
      <c r="J143" s="28"/>
      <c r="K143" s="28"/>
      <c r="M143" s="22" t="s">
        <v>150</v>
      </c>
      <c r="N143" s="18">
        <v>9.7792999999999992</v>
      </c>
      <c r="O143" s="18">
        <v>0.74839999999999995</v>
      </c>
      <c r="P143" s="18">
        <v>8.0533999999999999</v>
      </c>
      <c r="Q143" s="18">
        <v>11.505100000000001</v>
      </c>
      <c r="R143" s="28"/>
      <c r="T143" s="22" t="s">
        <v>179</v>
      </c>
      <c r="U143" s="18">
        <v>2</v>
      </c>
      <c r="V143" s="18">
        <v>15.057</v>
      </c>
      <c r="W143" s="18">
        <v>7.5285000000000002</v>
      </c>
      <c r="X143" s="18">
        <v>3.72</v>
      </c>
      <c r="Y143" s="18">
        <v>7.1999999999999995E-2</v>
      </c>
    </row>
    <row r="144" spans="5:25" x14ac:dyDescent="0.3">
      <c r="E144" s="22" t="s">
        <v>161</v>
      </c>
      <c r="F144" s="18">
        <v>1.0300000000000001E-3</v>
      </c>
      <c r="G144" s="18">
        <v>5.71E-4</v>
      </c>
      <c r="H144" s="24">
        <v>-2.9E-4</v>
      </c>
      <c r="I144" s="18">
        <v>2.3500000000000001E-3</v>
      </c>
      <c r="J144" s="28"/>
      <c r="K144" s="28"/>
      <c r="M144" s="22" t="s">
        <v>161</v>
      </c>
      <c r="N144" s="18">
        <v>1.8600000000000001E-3</v>
      </c>
      <c r="O144" s="18">
        <v>9.6000000000000002E-4</v>
      </c>
      <c r="P144" s="24">
        <v>-3.6000000000000002E-4</v>
      </c>
      <c r="Q144" s="18">
        <v>4.0699999999999998E-3</v>
      </c>
      <c r="R144" s="28"/>
      <c r="T144" s="22" t="s">
        <v>108</v>
      </c>
      <c r="U144" s="18">
        <v>8</v>
      </c>
      <c r="V144" s="18">
        <v>16.179400000000001</v>
      </c>
      <c r="W144" s="18">
        <v>2.0224000000000002</v>
      </c>
      <c r="X144" s="18"/>
      <c r="Y144" s="18"/>
    </row>
    <row r="145" spans="5:25" ht="17.25" customHeight="1" x14ac:dyDescent="0.3">
      <c r="E145" s="22" t="s">
        <v>151</v>
      </c>
      <c r="F145" s="18">
        <v>51.788499999999999</v>
      </c>
      <c r="G145" s="18">
        <v>11.2097</v>
      </c>
      <c r="H145" s="18">
        <v>25.9389</v>
      </c>
      <c r="I145" s="18">
        <v>77.638199999999998</v>
      </c>
      <c r="J145" s="28"/>
      <c r="K145" s="28"/>
      <c r="M145" s="22" t="s">
        <v>151</v>
      </c>
      <c r="N145" s="18">
        <v>58.4375</v>
      </c>
      <c r="O145" s="18">
        <v>13.514900000000001</v>
      </c>
      <c r="P145" s="18">
        <v>27.271899999999999</v>
      </c>
      <c r="Q145" s="18">
        <v>89.602999999999994</v>
      </c>
      <c r="R145" s="28"/>
      <c r="T145" s="22" t="s">
        <v>180</v>
      </c>
      <c r="U145" s="18">
        <v>10</v>
      </c>
      <c r="V145" s="18">
        <v>31.2363</v>
      </c>
      <c r="W145" s="18"/>
      <c r="X145" s="18"/>
      <c r="Y145" s="18"/>
    </row>
    <row r="146" spans="5:25" ht="16.5" customHeight="1" thickBot="1" x14ac:dyDescent="0.35">
      <c r="E146" s="29"/>
      <c r="F146" s="28"/>
      <c r="G146" s="28"/>
      <c r="H146" s="28"/>
      <c r="I146" s="28"/>
      <c r="J146" s="28"/>
      <c r="K146" s="28"/>
      <c r="M146" s="29"/>
      <c r="N146" s="28"/>
      <c r="O146" s="28"/>
      <c r="P146" s="28"/>
      <c r="Q146" s="28"/>
      <c r="R146" s="28"/>
      <c r="T146" s="29"/>
      <c r="U146" s="28"/>
      <c r="V146" s="28"/>
      <c r="W146" s="28"/>
      <c r="X146" s="28"/>
      <c r="Y146" s="28"/>
    </row>
    <row r="147" spans="5:25" ht="16.5" customHeight="1" x14ac:dyDescent="0.3">
      <c r="E147" s="37" t="s">
        <v>185</v>
      </c>
      <c r="F147" s="38"/>
      <c r="G147" s="38"/>
      <c r="H147" s="38"/>
      <c r="I147" s="28"/>
      <c r="J147" s="28"/>
      <c r="K147" s="28"/>
      <c r="M147" s="37" t="s">
        <v>185</v>
      </c>
      <c r="N147" s="38"/>
      <c r="O147" s="38"/>
      <c r="P147" s="38"/>
      <c r="Q147" s="28"/>
      <c r="R147" s="28"/>
      <c r="T147" s="37" t="s">
        <v>181</v>
      </c>
      <c r="U147" s="38" t="s">
        <v>104</v>
      </c>
      <c r="V147" s="25" t="s">
        <v>177</v>
      </c>
      <c r="W147" s="38" t="s">
        <v>182</v>
      </c>
      <c r="X147" s="38"/>
      <c r="Y147" s="28"/>
    </row>
    <row r="148" spans="5:25" x14ac:dyDescent="0.3">
      <c r="E148" s="22"/>
      <c r="F148" s="23" t="s">
        <v>150</v>
      </c>
      <c r="G148" s="23" t="s">
        <v>161</v>
      </c>
      <c r="H148" s="23" t="s">
        <v>151</v>
      </c>
      <c r="I148" s="28"/>
      <c r="J148" s="28"/>
      <c r="K148" s="28"/>
      <c r="M148" s="22"/>
      <c r="N148" s="23" t="s">
        <v>150</v>
      </c>
      <c r="O148" s="23" t="s">
        <v>161</v>
      </c>
      <c r="P148" s="23" t="s">
        <v>151</v>
      </c>
      <c r="Q148" s="28"/>
      <c r="R148" s="28"/>
      <c r="T148" s="40"/>
      <c r="U148" s="39"/>
      <c r="V148" s="23" t="s">
        <v>183</v>
      </c>
      <c r="W148" s="39" t="s">
        <v>184</v>
      </c>
      <c r="X148" s="39"/>
      <c r="Y148" s="28"/>
    </row>
    <row r="149" spans="5:25" x14ac:dyDescent="0.3">
      <c r="E149" s="22" t="s">
        <v>150</v>
      </c>
      <c r="F149" s="18">
        <v>1</v>
      </c>
      <c r="G149" s="24">
        <v>-0.35179870000000002</v>
      </c>
      <c r="H149" s="24">
        <v>-4.0191999999999999E-2</v>
      </c>
      <c r="I149" s="28"/>
      <c r="J149" s="28"/>
      <c r="K149" s="28"/>
      <c r="M149" s="22" t="s">
        <v>150</v>
      </c>
      <c r="N149" s="18">
        <v>1</v>
      </c>
      <c r="O149" s="18">
        <v>2.8283900000000001E-2</v>
      </c>
      <c r="P149" s="24">
        <v>-0.34011930000000001</v>
      </c>
      <c r="Q149" s="28"/>
      <c r="R149" s="28"/>
      <c r="T149" s="22" t="s">
        <v>150</v>
      </c>
      <c r="U149" s="18">
        <v>13.876899999999999</v>
      </c>
      <c r="V149" s="18">
        <v>30.625299999999999</v>
      </c>
      <c r="W149" s="24">
        <v>-56.745199999999997</v>
      </c>
      <c r="X149" s="18">
        <v>84.498900000000006</v>
      </c>
      <c r="Y149" s="28"/>
    </row>
    <row r="150" spans="5:25" x14ac:dyDescent="0.3">
      <c r="E150" s="22" t="s">
        <v>161</v>
      </c>
      <c r="F150" s="24">
        <v>-0.35179870000000002</v>
      </c>
      <c r="G150" s="18">
        <v>1</v>
      </c>
      <c r="H150" s="24">
        <v>-0.8612398</v>
      </c>
      <c r="I150" s="28"/>
      <c r="J150" s="28"/>
      <c r="K150" s="28"/>
      <c r="M150" s="22" t="s">
        <v>161</v>
      </c>
      <c r="N150" s="18">
        <v>2.8283900000000001E-2</v>
      </c>
      <c r="O150" s="18">
        <v>1</v>
      </c>
      <c r="P150" s="24">
        <v>-0.91965509999999995</v>
      </c>
      <c r="Q150" s="28"/>
      <c r="R150" s="28"/>
      <c r="T150" s="22" t="s">
        <v>161</v>
      </c>
      <c r="U150" s="24">
        <v>-1.3999999999999999E-4</v>
      </c>
      <c r="V150" s="18">
        <v>9.1699999999999995E-4</v>
      </c>
      <c r="W150" s="24">
        <v>-2.2499999999999998E-3</v>
      </c>
      <c r="X150" s="18">
        <v>1.98E-3</v>
      </c>
      <c r="Y150" s="28"/>
    </row>
    <row r="151" spans="5:25" ht="17.25" customHeight="1" x14ac:dyDescent="0.3">
      <c r="E151" s="22" t="s">
        <v>151</v>
      </c>
      <c r="F151" s="24">
        <v>-4.0191999999999999E-2</v>
      </c>
      <c r="G151" s="24">
        <v>-0.8612398</v>
      </c>
      <c r="H151" s="18">
        <v>1</v>
      </c>
      <c r="I151" s="28"/>
      <c r="J151" s="28"/>
      <c r="K151" s="28"/>
      <c r="M151" s="22" t="s">
        <v>151</v>
      </c>
      <c r="N151" s="24">
        <v>-0.34011930000000001</v>
      </c>
      <c r="O151" s="24">
        <v>-0.91965509999999995</v>
      </c>
      <c r="P151" s="18">
        <v>1</v>
      </c>
      <c r="Q151" s="28"/>
      <c r="R151" s="28"/>
      <c r="T151" s="22" t="s">
        <v>151</v>
      </c>
      <c r="U151" s="24">
        <v>-149.30000000000001</v>
      </c>
      <c r="V151" s="18">
        <v>1207.4000000000001</v>
      </c>
      <c r="W151" s="24">
        <v>-2933.6</v>
      </c>
      <c r="X151" s="18">
        <v>2634.9</v>
      </c>
      <c r="Y151" s="28"/>
    </row>
    <row r="152" spans="5:25" ht="16.5" customHeight="1" thickBot="1" x14ac:dyDescent="0.35">
      <c r="E152" s="28"/>
      <c r="F152" s="28"/>
      <c r="G152" s="28"/>
      <c r="H152" s="28"/>
      <c r="I152" s="28"/>
      <c r="J152" s="28"/>
      <c r="K152" s="28"/>
      <c r="M152" s="28"/>
      <c r="N152" s="28"/>
      <c r="O152" s="28"/>
      <c r="P152" s="28"/>
      <c r="Q152" s="28"/>
      <c r="R152" s="28"/>
      <c r="T152" s="29"/>
      <c r="U152" s="28"/>
      <c r="V152" s="28"/>
      <c r="W152" s="28"/>
      <c r="X152" s="28"/>
      <c r="Y152" s="28"/>
    </row>
    <row r="153" spans="5:25" x14ac:dyDescent="0.3">
      <c r="E153" s="28"/>
      <c r="F153" s="28"/>
      <c r="G153" s="28"/>
      <c r="H153" s="28"/>
      <c r="I153" s="28"/>
      <c r="J153" s="28"/>
      <c r="K153" s="28"/>
      <c r="M153" s="28"/>
      <c r="N153" s="28"/>
      <c r="O153" s="28"/>
      <c r="P153" s="28"/>
      <c r="Q153" s="28"/>
      <c r="R153" s="28"/>
      <c r="T153" s="37" t="s">
        <v>185</v>
      </c>
      <c r="U153" s="38"/>
      <c r="V153" s="38"/>
      <c r="W153" s="38"/>
      <c r="X153" s="28"/>
      <c r="Y153" s="28"/>
    </row>
    <row r="154" spans="5:25" ht="17.25" thickBot="1" x14ac:dyDescent="0.35">
      <c r="E154" s="31"/>
      <c r="F154" s="31"/>
      <c r="G154" s="31"/>
      <c r="H154" s="31"/>
      <c r="I154" s="31"/>
      <c r="J154" s="31"/>
      <c r="K154" s="28"/>
      <c r="M154" s="31"/>
      <c r="N154" s="31"/>
      <c r="O154" s="31"/>
      <c r="P154" s="31"/>
      <c r="Q154" s="31"/>
      <c r="R154" s="31"/>
      <c r="T154" s="22"/>
      <c r="U154" s="23" t="s">
        <v>150</v>
      </c>
      <c r="V154" s="23" t="s">
        <v>161</v>
      </c>
      <c r="W154" s="23" t="s">
        <v>151</v>
      </c>
      <c r="X154" s="28"/>
      <c r="Y154" s="28"/>
    </row>
    <row r="155" spans="5:25" ht="17.25" thickTop="1" x14ac:dyDescent="0.3">
      <c r="E155" s="29"/>
      <c r="F155" s="28"/>
      <c r="G155" s="28"/>
      <c r="H155" s="28"/>
      <c r="I155" s="28"/>
      <c r="J155" s="28"/>
      <c r="K155" s="28"/>
      <c r="M155" s="29"/>
      <c r="N155" s="28"/>
      <c r="O155" s="28"/>
      <c r="P155" s="28"/>
      <c r="Q155" s="28"/>
      <c r="R155" s="28"/>
      <c r="T155" s="22" t="s">
        <v>150</v>
      </c>
      <c r="U155" s="18">
        <v>1</v>
      </c>
      <c r="V155" s="18">
        <v>0.99392179999999997</v>
      </c>
      <c r="W155" s="24">
        <v>-0.99846900000000005</v>
      </c>
      <c r="X155" s="28"/>
      <c r="Y155" s="28"/>
    </row>
    <row r="156" spans="5:25" x14ac:dyDescent="0.3">
      <c r="E156" s="29"/>
      <c r="F156" s="28"/>
      <c r="G156" s="28"/>
      <c r="H156" s="28"/>
      <c r="I156" s="28"/>
      <c r="J156" s="28"/>
      <c r="K156" s="28"/>
      <c r="M156" s="29"/>
      <c r="N156" s="28"/>
      <c r="O156" s="28"/>
      <c r="P156" s="28"/>
      <c r="Q156" s="28"/>
      <c r="R156" s="28"/>
      <c r="T156" s="22" t="s">
        <v>161</v>
      </c>
      <c r="U156" s="18">
        <v>0.99392179999999997</v>
      </c>
      <c r="V156" s="18">
        <v>1</v>
      </c>
      <c r="W156" s="24">
        <v>-0.99843919999999997</v>
      </c>
      <c r="X156" s="28"/>
      <c r="Y156" s="28"/>
    </row>
    <row r="157" spans="5:25" x14ac:dyDescent="0.3">
      <c r="E157" s="28"/>
      <c r="F157" s="28"/>
      <c r="G157" s="28"/>
      <c r="H157" s="28"/>
      <c r="I157" s="28"/>
      <c r="J157" s="28"/>
      <c r="K157" s="28"/>
      <c r="M157" s="28"/>
      <c r="N157" s="28"/>
      <c r="O157" s="28"/>
      <c r="P157" s="28"/>
      <c r="Q157" s="28"/>
      <c r="R157" s="28"/>
      <c r="T157" s="22" t="s">
        <v>151</v>
      </c>
      <c r="U157" s="24">
        <v>-0.99846900000000005</v>
      </c>
      <c r="V157" s="24">
        <v>-0.99843919999999997</v>
      </c>
      <c r="W157" s="18">
        <v>1</v>
      </c>
      <c r="X157" s="28"/>
      <c r="Y157" s="28"/>
    </row>
    <row r="158" spans="5:25" ht="16.5" customHeight="1" x14ac:dyDescent="0.3">
      <c r="E158" s="28"/>
      <c r="F158" s="28"/>
      <c r="G158" s="28"/>
      <c r="H158" s="28"/>
      <c r="I158" s="28"/>
      <c r="J158" s="28"/>
      <c r="K158" s="28"/>
      <c r="M158" s="28"/>
      <c r="N158" s="28"/>
      <c r="O158" s="28"/>
      <c r="P158" s="28"/>
      <c r="Q158" s="28"/>
      <c r="R158" s="28"/>
      <c r="T158" s="28"/>
      <c r="U158" s="28"/>
      <c r="V158" s="28"/>
      <c r="W158" s="28"/>
      <c r="X158" s="28"/>
      <c r="Y158" s="28"/>
    </row>
    <row r="159" spans="5:25" x14ac:dyDescent="0.3">
      <c r="E159" s="28"/>
      <c r="F159" s="28"/>
      <c r="G159" s="28"/>
      <c r="H159" s="28"/>
      <c r="I159" s="28"/>
      <c r="J159" s="28"/>
      <c r="K159" s="28"/>
      <c r="M159" s="28"/>
      <c r="N159" s="28"/>
      <c r="O159" s="28"/>
      <c r="P159" s="28"/>
      <c r="Q159" s="28"/>
      <c r="R159" s="28"/>
      <c r="T159" s="28"/>
      <c r="U159" s="28"/>
      <c r="V159" s="28"/>
      <c r="W159" s="28"/>
      <c r="X159" s="28"/>
      <c r="Y159" s="28"/>
    </row>
    <row r="160" spans="5:25" ht="17.25" thickBot="1" x14ac:dyDescent="0.35">
      <c r="E160" s="28"/>
      <c r="F160" s="28"/>
      <c r="G160" s="28"/>
      <c r="H160" s="28"/>
      <c r="I160" s="28"/>
      <c r="J160" s="28"/>
      <c r="K160" s="28"/>
      <c r="M160" s="28"/>
      <c r="N160" s="28"/>
      <c r="O160" s="28"/>
      <c r="P160" s="28"/>
      <c r="Q160" s="28"/>
      <c r="R160" s="28"/>
      <c r="T160" s="31"/>
      <c r="U160" s="31"/>
      <c r="V160" s="31"/>
      <c r="W160" s="31"/>
      <c r="X160" s="31"/>
      <c r="Y160" s="31"/>
    </row>
    <row r="161" spans="5:25" ht="17.25" thickTop="1" x14ac:dyDescent="0.3">
      <c r="E161" s="28"/>
      <c r="F161" s="28"/>
      <c r="G161" s="28"/>
      <c r="H161" s="28"/>
      <c r="I161" s="28"/>
      <c r="J161" s="28"/>
      <c r="K161" s="28"/>
      <c r="M161" s="28"/>
      <c r="N161" s="28"/>
      <c r="O161" s="28"/>
      <c r="P161" s="28"/>
      <c r="Q161" s="28"/>
      <c r="R161" s="28"/>
      <c r="T161" s="29"/>
      <c r="U161" s="28"/>
      <c r="V161" s="28"/>
      <c r="W161" s="28"/>
      <c r="X161" s="28"/>
      <c r="Y161" s="28"/>
    </row>
    <row r="162" spans="5:25" x14ac:dyDescent="0.3">
      <c r="E162" s="28"/>
      <c r="F162" s="28"/>
      <c r="G162" s="28"/>
      <c r="H162" s="28"/>
      <c r="I162" s="28"/>
      <c r="J162" s="28"/>
      <c r="K162" s="28"/>
      <c r="M162" s="28"/>
      <c r="N162" s="28"/>
      <c r="O162" s="28"/>
      <c r="P162" s="28"/>
      <c r="Q162" s="28"/>
      <c r="R162" s="28"/>
      <c r="T162" s="29"/>
      <c r="U162" s="28"/>
      <c r="V162" s="28"/>
      <c r="W162" s="28"/>
      <c r="X162" s="28"/>
      <c r="Y162" s="28"/>
    </row>
    <row r="163" spans="5:25" x14ac:dyDescent="0.3">
      <c r="E163" s="28"/>
      <c r="F163" s="28"/>
      <c r="G163" s="28"/>
      <c r="H163" s="28"/>
      <c r="I163" s="28"/>
      <c r="J163" s="28"/>
      <c r="K163" s="28"/>
      <c r="M163" s="28"/>
      <c r="N163" s="28"/>
      <c r="O163" s="28"/>
      <c r="P163" s="28"/>
      <c r="Q163" s="28"/>
      <c r="R163" s="28"/>
      <c r="T163" s="28"/>
      <c r="U163" s="28"/>
      <c r="V163" s="28"/>
      <c r="W163" s="28"/>
      <c r="X163" s="28"/>
      <c r="Y163" s="28"/>
    </row>
    <row r="164" spans="5:25" x14ac:dyDescent="0.3">
      <c r="E164" s="28"/>
      <c r="F164" s="28"/>
      <c r="G164" s="28"/>
      <c r="H164" s="28"/>
      <c r="I164" s="28"/>
      <c r="J164" s="28"/>
      <c r="K164" s="28"/>
      <c r="M164" s="28"/>
      <c r="N164" s="28"/>
      <c r="O164" s="28"/>
      <c r="P164" s="28"/>
      <c r="Q164" s="28"/>
      <c r="R164" s="28"/>
      <c r="T164" s="28"/>
      <c r="U164" s="28"/>
      <c r="V164" s="28"/>
      <c r="W164" s="28"/>
      <c r="X164" s="28"/>
      <c r="Y164" s="28"/>
    </row>
    <row r="165" spans="5:25" x14ac:dyDescent="0.3">
      <c r="E165" s="28"/>
      <c r="F165" s="28"/>
      <c r="G165" s="28"/>
      <c r="H165" s="28"/>
      <c r="I165" s="28"/>
      <c r="J165" s="28"/>
      <c r="K165" s="28"/>
      <c r="M165" s="28"/>
      <c r="N165" s="28"/>
      <c r="O165" s="28"/>
      <c r="P165" s="28"/>
      <c r="Q165" s="28"/>
      <c r="R165" s="28"/>
      <c r="T165" s="28"/>
      <c r="U165" s="28"/>
      <c r="V165" s="28"/>
      <c r="W165" s="28"/>
      <c r="X165" s="28"/>
      <c r="Y165" s="28"/>
    </row>
    <row r="166" spans="5:25" x14ac:dyDescent="0.3">
      <c r="E166" s="28"/>
      <c r="F166" s="28"/>
      <c r="G166" s="28"/>
      <c r="H166" s="28"/>
      <c r="I166" s="28"/>
      <c r="J166" s="28"/>
      <c r="K166" s="28"/>
      <c r="M166" s="28"/>
      <c r="N166" s="28"/>
      <c r="O166" s="28"/>
      <c r="P166" s="28"/>
      <c r="Q166" s="28"/>
      <c r="R166" s="28"/>
      <c r="T166" s="28"/>
      <c r="U166" s="28"/>
      <c r="V166" s="28"/>
      <c r="W166" s="28"/>
      <c r="X166" s="28"/>
      <c r="Y166" s="28"/>
    </row>
    <row r="167" spans="5:25" x14ac:dyDescent="0.3">
      <c r="E167" s="28"/>
      <c r="F167" s="28"/>
      <c r="G167" s="28"/>
      <c r="H167" s="28"/>
      <c r="I167" s="28"/>
      <c r="J167" s="28"/>
      <c r="K167" s="28"/>
      <c r="M167" s="28"/>
      <c r="N167" s="28"/>
      <c r="O167" s="28"/>
      <c r="P167" s="28"/>
      <c r="Q167" s="28"/>
      <c r="R167" s="28"/>
      <c r="T167" s="28"/>
      <c r="U167" s="28"/>
      <c r="V167" s="28"/>
      <c r="W167" s="28"/>
      <c r="X167" s="28"/>
      <c r="Y167" s="28"/>
    </row>
    <row r="168" spans="5:25" x14ac:dyDescent="0.3">
      <c r="E168" s="28"/>
      <c r="F168" s="28"/>
      <c r="G168" s="28"/>
      <c r="H168" s="28"/>
      <c r="I168" s="28"/>
      <c r="J168" s="28"/>
      <c r="K168" s="28"/>
      <c r="M168" s="28"/>
      <c r="N168" s="28"/>
      <c r="O168" s="28"/>
      <c r="P168" s="28"/>
      <c r="Q168" s="28"/>
      <c r="R168" s="28"/>
      <c r="T168" s="28"/>
      <c r="U168" s="28"/>
      <c r="V168" s="28"/>
      <c r="W168" s="28"/>
      <c r="X168" s="28"/>
      <c r="Y168" s="28"/>
    </row>
    <row r="169" spans="5:25" x14ac:dyDescent="0.3">
      <c r="E169" s="28"/>
      <c r="F169" s="28"/>
      <c r="G169" s="28"/>
      <c r="H169" s="28"/>
      <c r="I169" s="28"/>
      <c r="J169" s="28"/>
      <c r="K169" s="28"/>
      <c r="M169" s="28"/>
      <c r="N169" s="28"/>
      <c r="O169" s="28"/>
      <c r="P169" s="28"/>
      <c r="Q169" s="28"/>
      <c r="R169" s="28"/>
      <c r="T169" s="28"/>
      <c r="U169" s="28"/>
      <c r="V169" s="28"/>
      <c r="W169" s="28"/>
      <c r="X169" s="28"/>
      <c r="Y169" s="28"/>
    </row>
    <row r="170" spans="5:25" x14ac:dyDescent="0.3">
      <c r="E170" s="28"/>
      <c r="F170" s="28"/>
      <c r="G170" s="28"/>
      <c r="H170" s="28"/>
      <c r="I170" s="28"/>
      <c r="J170" s="28"/>
      <c r="K170" s="28"/>
      <c r="M170" s="28"/>
      <c r="N170" s="28"/>
      <c r="O170" s="28"/>
      <c r="P170" s="28"/>
      <c r="Q170" s="28"/>
      <c r="R170" s="28"/>
      <c r="T170" s="28"/>
      <c r="U170" s="28"/>
      <c r="V170" s="28"/>
      <c r="W170" s="28"/>
      <c r="X170" s="28"/>
      <c r="Y170" s="28"/>
    </row>
    <row r="171" spans="5:25" x14ac:dyDescent="0.3">
      <c r="E171" s="28"/>
      <c r="F171" s="28"/>
      <c r="G171" s="28"/>
      <c r="H171" s="28"/>
      <c r="I171" s="28"/>
      <c r="J171" s="28"/>
      <c r="K171" s="28"/>
      <c r="M171" s="28"/>
      <c r="N171" s="28"/>
      <c r="O171" s="28"/>
      <c r="P171" s="28"/>
      <c r="Q171" s="28"/>
      <c r="R171" s="28"/>
      <c r="T171" s="28"/>
      <c r="U171" s="28"/>
      <c r="V171" s="28"/>
      <c r="W171" s="28"/>
      <c r="X171" s="28"/>
      <c r="Y171" s="28"/>
    </row>
    <row r="172" spans="5:25" x14ac:dyDescent="0.3">
      <c r="E172" s="28"/>
      <c r="F172" s="28"/>
      <c r="G172" s="28"/>
      <c r="H172" s="28"/>
      <c r="I172" s="28"/>
      <c r="J172" s="28"/>
      <c r="K172" s="28"/>
      <c r="M172" s="28"/>
      <c r="N172" s="28"/>
      <c r="O172" s="28"/>
      <c r="P172" s="28"/>
      <c r="Q172" s="28"/>
      <c r="R172" s="28"/>
      <c r="T172" s="28"/>
      <c r="U172" s="28"/>
      <c r="V172" s="28"/>
      <c r="W172" s="28"/>
      <c r="X172" s="28"/>
      <c r="Y172" s="28"/>
    </row>
    <row r="173" spans="5:25" x14ac:dyDescent="0.3">
      <c r="E173" s="28"/>
      <c r="F173" s="28"/>
      <c r="G173" s="28"/>
      <c r="H173" s="28"/>
      <c r="I173" s="28"/>
      <c r="J173" s="28"/>
      <c r="K173" s="28"/>
      <c r="M173" s="28"/>
      <c r="N173" s="28"/>
      <c r="O173" s="28"/>
      <c r="P173" s="28"/>
      <c r="Q173" s="28"/>
      <c r="R173" s="28"/>
      <c r="T173" s="28"/>
      <c r="U173" s="28"/>
      <c r="V173" s="28"/>
      <c r="W173" s="28"/>
      <c r="X173" s="28"/>
      <c r="Y173" s="28"/>
    </row>
    <row r="174" spans="5:25" x14ac:dyDescent="0.3">
      <c r="E174" s="28"/>
      <c r="F174" s="28"/>
      <c r="G174" s="28"/>
      <c r="H174" s="28"/>
      <c r="I174" s="28"/>
      <c r="J174" s="28"/>
      <c r="K174" s="28"/>
      <c r="M174" s="28"/>
      <c r="N174" s="28"/>
      <c r="O174" s="28"/>
      <c r="P174" s="28"/>
      <c r="Q174" s="28"/>
      <c r="R174" s="28"/>
      <c r="T174" s="28"/>
      <c r="U174" s="28"/>
      <c r="V174" s="28"/>
      <c r="W174" s="28"/>
      <c r="X174" s="28"/>
      <c r="Y174" s="28"/>
    </row>
    <row r="175" spans="5:25" x14ac:dyDescent="0.3">
      <c r="E175" s="28"/>
      <c r="F175" s="28"/>
      <c r="G175" s="28"/>
      <c r="H175" s="28"/>
      <c r="I175" s="28"/>
      <c r="J175" s="28"/>
      <c r="K175" s="28"/>
      <c r="M175" s="28"/>
      <c r="N175" s="28"/>
      <c r="O175" s="28"/>
      <c r="P175" s="28"/>
      <c r="Q175" s="28"/>
      <c r="R175" s="28"/>
      <c r="T175" s="28"/>
      <c r="U175" s="28"/>
      <c r="V175" s="28"/>
      <c r="W175" s="28"/>
      <c r="X175" s="28"/>
      <c r="Y175" s="28"/>
    </row>
    <row r="176" spans="5:25" x14ac:dyDescent="0.3">
      <c r="E176" s="28"/>
      <c r="F176" s="28"/>
      <c r="G176" s="28"/>
      <c r="H176" s="28"/>
      <c r="I176" s="28"/>
      <c r="J176" s="28"/>
      <c r="K176" s="28"/>
      <c r="M176" s="28"/>
      <c r="N176" s="28"/>
      <c r="O176" s="28"/>
      <c r="P176" s="28"/>
      <c r="Q176" s="28"/>
      <c r="R176" s="28"/>
      <c r="T176" s="28"/>
      <c r="U176" s="28"/>
      <c r="V176" s="28"/>
      <c r="W176" s="28"/>
      <c r="X176" s="28"/>
      <c r="Y176" s="28"/>
    </row>
    <row r="177" spans="5:25" x14ac:dyDescent="0.3">
      <c r="E177" s="28"/>
      <c r="F177" s="28"/>
      <c r="G177" s="28"/>
      <c r="H177" s="28"/>
      <c r="I177" s="28"/>
      <c r="J177" s="28"/>
      <c r="K177" s="28"/>
      <c r="M177" s="28"/>
      <c r="N177" s="28"/>
      <c r="O177" s="28"/>
      <c r="P177" s="28"/>
      <c r="Q177" s="28"/>
      <c r="R177" s="28"/>
      <c r="T177" s="28"/>
      <c r="U177" s="28"/>
      <c r="V177" s="28"/>
      <c r="W177" s="28"/>
      <c r="X177" s="28"/>
      <c r="Y177" s="28"/>
    </row>
    <row r="178" spans="5:25" x14ac:dyDescent="0.3">
      <c r="E178" s="28"/>
      <c r="F178" s="28"/>
      <c r="G178" s="28"/>
      <c r="H178" s="28"/>
      <c r="I178" s="28"/>
      <c r="J178" s="28"/>
      <c r="K178" s="28"/>
      <c r="M178" s="28"/>
      <c r="N178" s="28"/>
      <c r="O178" s="28"/>
      <c r="P178" s="28"/>
      <c r="Q178" s="28"/>
      <c r="R178" s="28"/>
      <c r="T178" s="28"/>
      <c r="U178" s="28"/>
      <c r="V178" s="28"/>
      <c r="W178" s="28"/>
      <c r="X178" s="28"/>
      <c r="Y178" s="28"/>
    </row>
    <row r="179" spans="5:25" x14ac:dyDescent="0.3">
      <c r="E179" s="28"/>
      <c r="F179" s="28"/>
      <c r="G179" s="28"/>
      <c r="H179" s="28"/>
      <c r="I179" s="28"/>
      <c r="J179" s="28"/>
      <c r="K179" s="28"/>
      <c r="M179" s="28"/>
      <c r="N179" s="28"/>
      <c r="O179" s="28"/>
      <c r="P179" s="28"/>
      <c r="Q179" s="28"/>
      <c r="R179" s="28"/>
      <c r="T179" s="28"/>
      <c r="U179" s="28"/>
      <c r="V179" s="28"/>
      <c r="W179" s="28"/>
      <c r="X179" s="28"/>
      <c r="Y179" s="28"/>
    </row>
    <row r="180" spans="5:25" x14ac:dyDescent="0.3">
      <c r="E180" s="28"/>
      <c r="F180" s="28"/>
      <c r="G180" s="28"/>
      <c r="H180" s="28"/>
      <c r="I180" s="28"/>
      <c r="J180" s="28"/>
      <c r="K180" s="28"/>
      <c r="M180" s="28"/>
      <c r="N180" s="28"/>
      <c r="O180" s="28"/>
      <c r="P180" s="28"/>
      <c r="Q180" s="28"/>
      <c r="R180" s="28"/>
      <c r="T180" s="28"/>
      <c r="U180" s="28"/>
      <c r="V180" s="28"/>
      <c r="W180" s="28"/>
      <c r="X180" s="28"/>
      <c r="Y180" s="28"/>
    </row>
    <row r="181" spans="5:25" x14ac:dyDescent="0.3">
      <c r="E181" s="28"/>
      <c r="F181" s="28"/>
      <c r="G181" s="28"/>
      <c r="H181" s="28"/>
      <c r="I181" s="28"/>
      <c r="J181" s="28"/>
      <c r="K181" s="28"/>
      <c r="M181" s="28"/>
      <c r="N181" s="28"/>
      <c r="O181" s="28"/>
      <c r="P181" s="28"/>
      <c r="Q181" s="28"/>
      <c r="R181" s="28"/>
      <c r="T181" s="28"/>
      <c r="U181" s="28"/>
      <c r="V181" s="28"/>
      <c r="W181" s="28"/>
      <c r="X181" s="28"/>
      <c r="Y181" s="28"/>
    </row>
    <row r="182" spans="5:25" x14ac:dyDescent="0.3">
      <c r="E182" s="28"/>
      <c r="F182" s="28"/>
      <c r="G182" s="28"/>
      <c r="H182" s="28"/>
      <c r="I182" s="28"/>
      <c r="J182" s="28"/>
      <c r="K182" s="28"/>
      <c r="M182" s="28"/>
      <c r="N182" s="28"/>
      <c r="O182" s="28"/>
      <c r="P182" s="28"/>
      <c r="Q182" s="28"/>
      <c r="R182" s="28"/>
      <c r="T182" s="28"/>
      <c r="U182" s="28"/>
      <c r="V182" s="28"/>
      <c r="W182" s="28"/>
      <c r="X182" s="28"/>
      <c r="Y182" s="28"/>
    </row>
    <row r="183" spans="5:25" x14ac:dyDescent="0.3">
      <c r="E183" s="28"/>
      <c r="F183" s="28"/>
      <c r="G183" s="28"/>
      <c r="H183" s="28"/>
      <c r="I183" s="28"/>
      <c r="J183" s="28"/>
      <c r="K183" s="28"/>
      <c r="M183" s="28"/>
      <c r="N183" s="28"/>
      <c r="O183" s="28"/>
      <c r="P183" s="28"/>
      <c r="Q183" s="28"/>
      <c r="R183" s="28"/>
      <c r="T183" s="28"/>
      <c r="U183" s="28"/>
      <c r="V183" s="28"/>
      <c r="W183" s="28"/>
      <c r="X183" s="28"/>
      <c r="Y183" s="28"/>
    </row>
    <row r="184" spans="5:25" x14ac:dyDescent="0.3">
      <c r="E184" s="28"/>
      <c r="F184" s="28"/>
      <c r="G184" s="28"/>
      <c r="H184" s="28"/>
      <c r="I184" s="28"/>
      <c r="J184" s="28"/>
      <c r="K184" s="28"/>
      <c r="M184" s="28"/>
      <c r="N184" s="28"/>
      <c r="O184" s="28"/>
      <c r="P184" s="28"/>
      <c r="Q184" s="28"/>
      <c r="R184" s="28"/>
      <c r="T184" s="28"/>
      <c r="U184" s="28"/>
      <c r="V184" s="28"/>
      <c r="W184" s="28"/>
      <c r="X184" s="28"/>
      <c r="Y184" s="28"/>
    </row>
    <row r="185" spans="5:25" x14ac:dyDescent="0.3">
      <c r="E185" s="28"/>
      <c r="F185" s="28"/>
      <c r="G185" s="28"/>
      <c r="H185" s="28"/>
      <c r="I185" s="28"/>
      <c r="J185" s="28"/>
      <c r="K185" s="28"/>
      <c r="M185" s="28"/>
      <c r="N185" s="28"/>
      <c r="O185" s="28"/>
      <c r="P185" s="28"/>
      <c r="Q185" s="28"/>
      <c r="R185" s="28"/>
      <c r="T185" s="28"/>
      <c r="U185" s="28"/>
      <c r="V185" s="28"/>
      <c r="W185" s="28"/>
      <c r="X185" s="28"/>
      <c r="Y185" s="28"/>
    </row>
    <row r="186" spans="5:25" x14ac:dyDescent="0.3">
      <c r="E186" s="28"/>
      <c r="F186" s="28"/>
      <c r="G186" s="28"/>
      <c r="H186" s="28"/>
      <c r="I186" s="28"/>
      <c r="J186" s="28"/>
      <c r="K186" s="28"/>
      <c r="M186" s="28"/>
      <c r="N186" s="28"/>
      <c r="O186" s="28"/>
      <c r="P186" s="28"/>
      <c r="Q186" s="28"/>
      <c r="R186" s="28"/>
      <c r="T186" s="28"/>
      <c r="U186" s="28"/>
      <c r="V186" s="28"/>
      <c r="W186" s="28"/>
      <c r="X186" s="28"/>
      <c r="Y186" s="28"/>
    </row>
    <row r="187" spans="5:25" x14ac:dyDescent="0.3">
      <c r="E187" s="28"/>
      <c r="F187" s="28"/>
      <c r="G187" s="28"/>
      <c r="H187" s="28"/>
      <c r="I187" s="28"/>
      <c r="J187" s="28"/>
      <c r="K187" s="28"/>
      <c r="M187" s="28"/>
      <c r="N187" s="28"/>
      <c r="O187" s="28"/>
      <c r="P187" s="28"/>
      <c r="Q187" s="28"/>
      <c r="R187" s="28"/>
      <c r="T187" s="28"/>
      <c r="U187" s="28"/>
      <c r="V187" s="28"/>
      <c r="W187" s="28"/>
      <c r="X187" s="28"/>
      <c r="Y187" s="28"/>
    </row>
    <row r="188" spans="5:25" x14ac:dyDescent="0.3">
      <c r="E188" s="28"/>
      <c r="F188" s="28"/>
      <c r="G188" s="28"/>
      <c r="H188" s="28"/>
      <c r="I188" s="28"/>
      <c r="J188" s="28"/>
      <c r="K188" s="28"/>
      <c r="M188" s="28"/>
      <c r="N188" s="28"/>
      <c r="O188" s="28"/>
      <c r="P188" s="28"/>
      <c r="Q188" s="28"/>
      <c r="R188" s="28"/>
      <c r="T188" s="28"/>
      <c r="U188" s="28"/>
      <c r="V188" s="28"/>
      <c r="W188" s="28"/>
      <c r="X188" s="28"/>
      <c r="Y188" s="28"/>
    </row>
    <row r="189" spans="5:25" x14ac:dyDescent="0.3">
      <c r="E189" s="28"/>
      <c r="F189" s="28"/>
      <c r="G189" s="28"/>
      <c r="H189" s="28"/>
      <c r="I189" s="28"/>
      <c r="J189" s="28"/>
      <c r="K189" s="28"/>
      <c r="M189" s="28"/>
      <c r="N189" s="28"/>
      <c r="O189" s="28"/>
      <c r="P189" s="28"/>
      <c r="Q189" s="28"/>
      <c r="R189" s="28"/>
      <c r="T189" s="28"/>
      <c r="U189" s="28"/>
      <c r="V189" s="28"/>
      <c r="W189" s="28"/>
      <c r="X189" s="28"/>
      <c r="Y189" s="28"/>
    </row>
    <row r="190" spans="5:25" x14ac:dyDescent="0.3">
      <c r="E190" s="28"/>
      <c r="F190" s="28"/>
      <c r="G190" s="28"/>
      <c r="H190" s="28"/>
      <c r="I190" s="28"/>
      <c r="J190" s="28"/>
      <c r="K190" s="28"/>
      <c r="M190" s="28"/>
      <c r="N190" s="28"/>
      <c r="O190" s="28"/>
      <c r="P190" s="28"/>
      <c r="Q190" s="28"/>
      <c r="R190" s="28"/>
      <c r="T190" s="28"/>
      <c r="U190" s="28"/>
      <c r="V190" s="28"/>
      <c r="W190" s="28"/>
      <c r="X190" s="28"/>
      <c r="Y190" s="28"/>
    </row>
    <row r="191" spans="5:25" x14ac:dyDescent="0.3">
      <c r="E191" s="28"/>
      <c r="F191" s="28"/>
      <c r="G191" s="28"/>
      <c r="H191" s="28"/>
      <c r="I191" s="28"/>
      <c r="J191" s="28"/>
      <c r="K191" s="28"/>
      <c r="M191" s="28"/>
      <c r="N191" s="28"/>
      <c r="O191" s="28"/>
      <c r="P191" s="28"/>
      <c r="Q191" s="28"/>
      <c r="R191" s="28"/>
      <c r="T191" s="28"/>
      <c r="U191" s="28"/>
      <c r="V191" s="28"/>
      <c r="W191" s="28"/>
      <c r="X191" s="28"/>
      <c r="Y191" s="28"/>
    </row>
    <row r="192" spans="5:25" x14ac:dyDescent="0.3">
      <c r="E192" s="28"/>
      <c r="F192" s="28"/>
      <c r="G192" s="28"/>
      <c r="H192" s="28"/>
      <c r="I192" s="28"/>
      <c r="J192" s="28"/>
      <c r="M192" s="28"/>
      <c r="N192" s="28"/>
      <c r="O192" s="28"/>
      <c r="P192" s="28"/>
      <c r="Q192" s="28"/>
      <c r="R192" s="28"/>
      <c r="T192" s="28"/>
      <c r="U192" s="28"/>
      <c r="V192" s="28"/>
      <c r="W192" s="28"/>
      <c r="X192" s="28"/>
      <c r="Y192" s="28"/>
    </row>
    <row r="193" spans="5:25" x14ac:dyDescent="0.3">
      <c r="E193" s="28"/>
      <c r="F193" s="28"/>
      <c r="G193" s="28"/>
      <c r="H193" s="28"/>
      <c r="I193" s="28"/>
      <c r="J193" s="28"/>
      <c r="M193" s="28"/>
      <c r="N193" s="28"/>
      <c r="O193" s="28"/>
      <c r="P193" s="28"/>
      <c r="Q193" s="28"/>
      <c r="R193" s="28"/>
      <c r="T193" s="28"/>
      <c r="U193" s="28"/>
      <c r="V193" s="28"/>
      <c r="W193" s="28"/>
      <c r="X193" s="28"/>
      <c r="Y193" s="28"/>
    </row>
    <row r="194" spans="5:25" x14ac:dyDescent="0.3">
      <c r="M194" s="28"/>
      <c r="N194" s="28"/>
      <c r="O194" s="28"/>
      <c r="P194" s="28"/>
      <c r="Q194" s="28"/>
      <c r="R194" s="28"/>
      <c r="T194" s="28"/>
      <c r="U194" s="28"/>
      <c r="V194" s="28"/>
      <c r="W194" s="28"/>
      <c r="X194" s="28"/>
      <c r="Y194" s="28"/>
    </row>
    <row r="195" spans="5:25" x14ac:dyDescent="0.3">
      <c r="M195" s="28"/>
      <c r="N195" s="28"/>
      <c r="O195" s="28"/>
      <c r="P195" s="28"/>
      <c r="Q195" s="28"/>
      <c r="R195" s="28"/>
      <c r="T195" s="28"/>
      <c r="U195" s="28"/>
      <c r="V195" s="28"/>
      <c r="W195" s="28"/>
      <c r="X195" s="28"/>
      <c r="Y195" s="28"/>
    </row>
    <row r="196" spans="5:25" x14ac:dyDescent="0.3">
      <c r="T196" s="28"/>
      <c r="U196" s="28"/>
      <c r="V196" s="28"/>
      <c r="W196" s="28"/>
      <c r="X196" s="28"/>
      <c r="Y196" s="28"/>
    </row>
    <row r="197" spans="5:25" x14ac:dyDescent="0.3">
      <c r="T197" s="28"/>
      <c r="U197" s="28"/>
      <c r="V197" s="28"/>
      <c r="W197" s="28"/>
      <c r="X197" s="28"/>
      <c r="Y197" s="28"/>
    </row>
    <row r="198" spans="5:25" x14ac:dyDescent="0.3">
      <c r="T198" s="28"/>
      <c r="U198" s="28"/>
      <c r="V198" s="28"/>
      <c r="W198" s="28"/>
      <c r="X198" s="28"/>
      <c r="Y198" s="28"/>
    </row>
    <row r="199" spans="5:25" x14ac:dyDescent="0.3">
      <c r="T199" s="28"/>
      <c r="U199" s="28"/>
      <c r="V199" s="28"/>
      <c r="W199" s="28"/>
      <c r="X199" s="28"/>
      <c r="Y199" s="28"/>
    </row>
    <row r="200" spans="5:25" x14ac:dyDescent="0.3">
      <c r="T200" s="28"/>
      <c r="U200" s="28"/>
      <c r="V200" s="28"/>
      <c r="W200" s="28"/>
      <c r="X200" s="28"/>
      <c r="Y200" s="28"/>
    </row>
    <row r="201" spans="5:25" x14ac:dyDescent="0.3">
      <c r="T201" s="28"/>
      <c r="U201" s="28"/>
      <c r="V201" s="28"/>
      <c r="W201" s="28"/>
      <c r="X201" s="28"/>
      <c r="Y201" s="28"/>
    </row>
    <row r="202" spans="5:25" x14ac:dyDescent="0.3">
      <c r="T202" s="28"/>
      <c r="U202" s="28"/>
      <c r="V202" s="28"/>
      <c r="W202" s="28"/>
      <c r="X202" s="28"/>
      <c r="Y202" s="28"/>
    </row>
    <row r="203" spans="5:25" x14ac:dyDescent="0.3">
      <c r="T203" s="28"/>
      <c r="U203" s="28"/>
      <c r="V203" s="28"/>
      <c r="W203" s="28"/>
      <c r="X203" s="28"/>
      <c r="Y203" s="28"/>
    </row>
    <row r="204" spans="5:25" x14ac:dyDescent="0.3">
      <c r="T204" s="28"/>
      <c r="U204" s="28"/>
      <c r="V204" s="28"/>
      <c r="W204" s="28"/>
      <c r="X204" s="28"/>
      <c r="Y204" s="28"/>
    </row>
  </sheetData>
  <mergeCells count="36">
    <mergeCell ref="T147:T148"/>
    <mergeCell ref="U147:U148"/>
    <mergeCell ref="W147:X147"/>
    <mergeCell ref="W148:X148"/>
    <mergeCell ref="T153:W153"/>
    <mergeCell ref="T127:U127"/>
    <mergeCell ref="T141:T142"/>
    <mergeCell ref="U141:U142"/>
    <mergeCell ref="V141:V142"/>
    <mergeCell ref="W141:W142"/>
    <mergeCell ref="Q135:Q136"/>
    <mergeCell ref="M141:M142"/>
    <mergeCell ref="N141:N142"/>
    <mergeCell ref="P141:Q141"/>
    <mergeCell ref="P142:Q142"/>
    <mergeCell ref="E147:H147"/>
    <mergeCell ref="M123:N123"/>
    <mergeCell ref="M135:M136"/>
    <mergeCell ref="N135:N136"/>
    <mergeCell ref="M147:P147"/>
    <mergeCell ref="T114:X114"/>
    <mergeCell ref="O135:O136"/>
    <mergeCell ref="P135:P136"/>
    <mergeCell ref="H141:I141"/>
    <mergeCell ref="M114:Q114"/>
    <mergeCell ref="H135:H136"/>
    <mergeCell ref="I135:I136"/>
    <mergeCell ref="E114:I114"/>
    <mergeCell ref="E123:F123"/>
    <mergeCell ref="E135:E136"/>
    <mergeCell ref="F135:F136"/>
    <mergeCell ref="G135:G136"/>
    <mergeCell ref="E141:E142"/>
    <mergeCell ref="F141:F142"/>
    <mergeCell ref="H142:I142"/>
    <mergeCell ref="X141:X142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6F73-F93F-4A4A-9D51-1F283ED44F53}">
  <dimension ref="A1:S68"/>
  <sheetViews>
    <sheetView zoomScale="70" zoomScaleNormal="70" workbookViewId="0">
      <selection activeCell="M74" sqref="M74"/>
    </sheetView>
  </sheetViews>
  <sheetFormatPr defaultRowHeight="16.5" x14ac:dyDescent="0.3"/>
  <cols>
    <col min="3" max="3" width="16.75" bestFit="1" customWidth="1"/>
    <col min="5" max="5" width="12" customWidth="1"/>
    <col min="6" max="6" width="11.75" customWidth="1"/>
    <col min="7" max="7" width="9.875" bestFit="1" customWidth="1"/>
    <col min="8" max="10" width="15.625" bestFit="1" customWidth="1"/>
    <col min="11" max="11" width="9" customWidth="1"/>
    <col min="12" max="12" width="16.75" bestFit="1" customWidth="1"/>
    <col min="13" max="13" width="18" bestFit="1" customWidth="1"/>
    <col min="14" max="14" width="21" bestFit="1" customWidth="1"/>
    <col min="15" max="15" width="15.625" bestFit="1" customWidth="1"/>
    <col min="16" max="16" width="16.75" bestFit="1" customWidth="1"/>
    <col min="17" max="19" width="15.625" bestFit="1" customWidth="1"/>
  </cols>
  <sheetData>
    <row r="1" spans="1:19" x14ac:dyDescent="0.3">
      <c r="A1" t="s">
        <v>192</v>
      </c>
      <c r="D1" t="s">
        <v>192</v>
      </c>
      <c r="E1" t="s">
        <v>193</v>
      </c>
      <c r="F1" t="s">
        <v>194</v>
      </c>
      <c r="H1" t="s">
        <v>192</v>
      </c>
      <c r="I1" t="s">
        <v>193</v>
      </c>
      <c r="J1" t="s">
        <v>194</v>
      </c>
      <c r="L1" t="s">
        <v>197</v>
      </c>
      <c r="M1" t="s">
        <v>198</v>
      </c>
      <c r="N1" t="s">
        <v>194</v>
      </c>
      <c r="Q1" t="s">
        <v>153</v>
      </c>
      <c r="R1" t="s">
        <v>152</v>
      </c>
      <c r="S1" t="s">
        <v>27</v>
      </c>
    </row>
    <row r="2" spans="1:19" x14ac:dyDescent="0.3">
      <c r="A2" t="s">
        <v>191</v>
      </c>
      <c r="C2" t="s">
        <v>190</v>
      </c>
      <c r="D2" t="s">
        <v>24</v>
      </c>
      <c r="E2" t="s">
        <v>24</v>
      </c>
      <c r="F2" t="s">
        <v>24</v>
      </c>
      <c r="H2" t="s">
        <v>196</v>
      </c>
      <c r="I2" t="s">
        <v>196</v>
      </c>
      <c r="J2" t="s">
        <v>196</v>
      </c>
      <c r="L2" t="s">
        <v>196</v>
      </c>
      <c r="M2" t="s">
        <v>196</v>
      </c>
      <c r="N2" t="s">
        <v>196</v>
      </c>
      <c r="P2" t="s">
        <v>190</v>
      </c>
      <c r="Q2" t="s">
        <v>196</v>
      </c>
      <c r="R2" t="s">
        <v>196</v>
      </c>
      <c r="S2" t="s">
        <v>196</v>
      </c>
    </row>
    <row r="3" spans="1:19" x14ac:dyDescent="0.3">
      <c r="A3">
        <v>37.705040026613524</v>
      </c>
      <c r="B3">
        <v>1</v>
      </c>
      <c r="C3">
        <v>0</v>
      </c>
      <c r="D3">
        <v>1.1365686512399999</v>
      </c>
      <c r="E3">
        <v>0.41545271955580881</v>
      </c>
      <c r="F3">
        <v>0.15185831551470189</v>
      </c>
      <c r="H3">
        <f>D3/A3*100</f>
        <v>3.0143679742489873</v>
      </c>
      <c r="I3">
        <f>E3/A3*100</f>
        <v>1.1018492998882057</v>
      </c>
      <c r="J3">
        <f>F3/A3*100</f>
        <v>0.40275335978297605</v>
      </c>
      <c r="L3">
        <f>H3-I3</f>
        <v>1.9125186743607816</v>
      </c>
      <c r="M3">
        <f>I3-J3</f>
        <v>0.69909594010522969</v>
      </c>
      <c r="N3">
        <f t="shared" ref="N3:N35" si="0">J3</f>
        <v>0.40275335978297605</v>
      </c>
      <c r="P3">
        <v>0</v>
      </c>
      <c r="Q3">
        <f>AVERAGE(L3:L5)</f>
        <v>1.5922874591407352</v>
      </c>
      <c r="R3">
        <f>AVERAGE(M3:M5)</f>
        <v>0.69909594010522969</v>
      </c>
      <c r="S3">
        <f>AVERAGE(N3:N5)</f>
        <v>0.40275335978297605</v>
      </c>
    </row>
    <row r="4" spans="1:19" x14ac:dyDescent="0.3">
      <c r="A4">
        <v>37.878081030830501</v>
      </c>
      <c r="B4">
        <v>1</v>
      </c>
      <c r="C4">
        <v>0</v>
      </c>
      <c r="D4">
        <v>1.1022437953999999</v>
      </c>
      <c r="E4">
        <v>0.509076154999065</v>
      </c>
      <c r="F4">
        <v>0.121255</v>
      </c>
      <c r="H4">
        <f t="shared" ref="H4:H35" si="1">D4/A4*100</f>
        <v>2.9099779223314908</v>
      </c>
      <c r="I4">
        <f t="shared" ref="I4:I35" si="2">E4/A4*100</f>
        <v>1.3439861290351729</v>
      </c>
      <c r="J4" t="s">
        <v>29</v>
      </c>
      <c r="L4">
        <f t="shared" ref="L4:L10" si="3">H4-I4</f>
        <v>1.5659917932963179</v>
      </c>
      <c r="M4" t="s">
        <v>29</v>
      </c>
      <c r="N4" t="str">
        <f t="shared" si="0"/>
        <v>.</v>
      </c>
      <c r="P4">
        <v>3</v>
      </c>
      <c r="Q4">
        <f>AVERAGE(L6:L8)</f>
        <v>1.4597339720857097</v>
      </c>
      <c r="R4">
        <f>AVERAGE(M6:M8)</f>
        <v>0.33009253718756298</v>
      </c>
      <c r="S4">
        <f>AVERAGE(N6:N8)</f>
        <v>0.24803413239465022</v>
      </c>
    </row>
    <row r="5" spans="1:19" x14ac:dyDescent="0.3">
      <c r="A5">
        <v>38.109426233169124</v>
      </c>
      <c r="B5">
        <v>1</v>
      </c>
      <c r="C5">
        <v>0</v>
      </c>
      <c r="D5">
        <v>0.98069961527999994</v>
      </c>
      <c r="E5">
        <v>0.48590515198112433</v>
      </c>
      <c r="F5">
        <v>0.13111224799999999</v>
      </c>
      <c r="H5">
        <f t="shared" si="1"/>
        <v>2.573378064733058</v>
      </c>
      <c r="I5">
        <f t="shared" si="2"/>
        <v>1.275026154967952</v>
      </c>
      <c r="J5" t="s">
        <v>29</v>
      </c>
      <c r="L5">
        <f t="shared" si="3"/>
        <v>1.2983519097651059</v>
      </c>
      <c r="M5" t="s">
        <v>29</v>
      </c>
      <c r="N5" t="str">
        <f t="shared" si="0"/>
        <v>.</v>
      </c>
      <c r="P5">
        <v>6</v>
      </c>
      <c r="Q5">
        <f>AVERAGE(L9:L11)</f>
        <v>1.3656001964065974</v>
      </c>
      <c r="R5">
        <f>AVERAGE(M9:M11)</f>
        <v>0.19583308544532599</v>
      </c>
      <c r="S5">
        <f>AVERAGE(N9:N11)</f>
        <v>0.20945762428398773</v>
      </c>
    </row>
    <row r="6" spans="1:19" x14ac:dyDescent="0.3">
      <c r="A6">
        <v>38.088270698455332</v>
      </c>
      <c r="B6">
        <v>2</v>
      </c>
      <c r="C6">
        <v>3</v>
      </c>
      <c r="D6">
        <v>0.70116460658037538</v>
      </c>
      <c r="E6">
        <v>0.23787346591383629</v>
      </c>
      <c r="F6">
        <v>0.11903478319054119</v>
      </c>
      <c r="H6">
        <f t="shared" si="1"/>
        <v>1.840893781005424</v>
      </c>
      <c r="I6">
        <f t="shared" si="2"/>
        <v>0.62453207129585764</v>
      </c>
      <c r="J6">
        <f t="shared" ref="J6:J35" si="4">F6/A6*100</f>
        <v>0.31252346459344149</v>
      </c>
      <c r="L6">
        <f t="shared" si="3"/>
        <v>1.2163617097095663</v>
      </c>
      <c r="M6">
        <f t="shared" ref="M6:M35" si="5">I6-J6</f>
        <v>0.31200860670241615</v>
      </c>
      <c r="N6">
        <f t="shared" si="0"/>
        <v>0.31252346459344149</v>
      </c>
      <c r="P6">
        <v>12</v>
      </c>
      <c r="Q6">
        <f>AVERAGE(L12:L14)</f>
        <v>1.2571649463094743</v>
      </c>
      <c r="R6">
        <f>AVERAGE(M12:M14)</f>
        <v>0.34653923779284646</v>
      </c>
      <c r="S6">
        <f>AVERAGE(N12:N14)</f>
        <v>0.23479868173165278</v>
      </c>
    </row>
    <row r="7" spans="1:19" x14ac:dyDescent="0.3">
      <c r="A7">
        <v>37.872456467973279</v>
      </c>
      <c r="B7">
        <v>2</v>
      </c>
      <c r="C7">
        <v>3</v>
      </c>
      <c r="D7">
        <v>0.80215296648640744</v>
      </c>
      <c r="E7">
        <v>0.19878153757767386</v>
      </c>
      <c r="F7">
        <v>9.2947061848529133E-2</v>
      </c>
      <c r="H7">
        <f t="shared" si="1"/>
        <v>2.118037859954359</v>
      </c>
      <c r="I7">
        <f t="shared" si="2"/>
        <v>0.52487099099519152</v>
      </c>
      <c r="J7">
        <f t="shared" si="4"/>
        <v>0.245421265259436</v>
      </c>
      <c r="L7">
        <f t="shared" si="3"/>
        <v>1.5931668689591674</v>
      </c>
      <c r="M7">
        <f t="shared" si="5"/>
        <v>0.27944972573575555</v>
      </c>
      <c r="N7">
        <f t="shared" si="0"/>
        <v>0.245421265259436</v>
      </c>
      <c r="P7">
        <v>18</v>
      </c>
      <c r="Q7">
        <f>AVERAGE(L15:L17)</f>
        <v>1.1070857582971942</v>
      </c>
      <c r="R7">
        <f>AVERAGE(M13:M15)</f>
        <v>0.33042659637537514</v>
      </c>
      <c r="S7">
        <f>AVERAGE(N15:N17)</f>
        <v>0.26904107394250393</v>
      </c>
    </row>
    <row r="8" spans="1:19" x14ac:dyDescent="0.3">
      <c r="A8">
        <v>38.178004795549938</v>
      </c>
      <c r="B8">
        <v>2</v>
      </c>
      <c r="C8">
        <v>3</v>
      </c>
      <c r="D8">
        <v>0.82260248876964337</v>
      </c>
      <c r="E8">
        <v>0.22333252667067691</v>
      </c>
      <c r="F8">
        <v>7.107128316094101E-2</v>
      </c>
      <c r="H8">
        <f t="shared" si="1"/>
        <v>2.1546502840439863</v>
      </c>
      <c r="I8">
        <f t="shared" si="2"/>
        <v>0.5849769464555904</v>
      </c>
      <c r="J8">
        <f t="shared" si="4"/>
        <v>0.18615766733107317</v>
      </c>
      <c r="L8">
        <f t="shared" si="3"/>
        <v>1.5696733375883958</v>
      </c>
      <c r="M8">
        <f t="shared" si="5"/>
        <v>0.3988192791245172</v>
      </c>
      <c r="N8">
        <f t="shared" si="0"/>
        <v>0.18615766733107317</v>
      </c>
      <c r="P8">
        <v>24</v>
      </c>
      <c r="Q8">
        <f>AVERAGE(L18:L20)</f>
        <v>1.1466562265053504</v>
      </c>
      <c r="R8">
        <f>AVERAGE(M14:M16)</f>
        <v>0.31476720901456784</v>
      </c>
      <c r="S8">
        <f>AVERAGE(N18:N20)</f>
        <v>0.3631866433088009</v>
      </c>
    </row>
    <row r="9" spans="1:19" x14ac:dyDescent="0.3">
      <c r="A9">
        <v>38.036125593590874</v>
      </c>
      <c r="B9">
        <v>3</v>
      </c>
      <c r="C9">
        <v>6</v>
      </c>
      <c r="D9">
        <v>0.69083253801448097</v>
      </c>
      <c r="E9">
        <v>0.20031766428895978</v>
      </c>
      <c r="F9">
        <v>8.5344462254349163E-2</v>
      </c>
      <c r="H9">
        <f t="shared" si="1"/>
        <v>1.8162536989069333</v>
      </c>
      <c r="I9">
        <f t="shared" si="2"/>
        <v>0.52665107489999852</v>
      </c>
      <c r="J9">
        <f t="shared" si="4"/>
        <v>0.22437738050988501</v>
      </c>
      <c r="L9">
        <f t="shared" si="3"/>
        <v>1.2896026240069349</v>
      </c>
      <c r="M9">
        <f t="shared" si="5"/>
        <v>0.30227369439011353</v>
      </c>
      <c r="N9">
        <f t="shared" si="0"/>
        <v>0.22437738050988501</v>
      </c>
      <c r="P9">
        <v>30</v>
      </c>
      <c r="Q9">
        <f>AVERAGE(L21:L23)</f>
        <v>1.0671555075167649</v>
      </c>
      <c r="R9">
        <f>AVERAGE(M21:M23)</f>
        <v>0.39515356237460281</v>
      </c>
      <c r="S9">
        <f>AVERAGE(N21:N23)</f>
        <v>0.34620472361468613</v>
      </c>
    </row>
    <row r="10" spans="1:19" x14ac:dyDescent="0.3">
      <c r="A10">
        <v>38.137353653992704</v>
      </c>
      <c r="B10">
        <v>3</v>
      </c>
      <c r="C10">
        <v>6</v>
      </c>
      <c r="D10">
        <v>0.70466057933787662</v>
      </c>
      <c r="E10">
        <v>0.15487333998016514</v>
      </c>
      <c r="F10">
        <v>6.8752406295005508E-2</v>
      </c>
      <c r="H10">
        <f t="shared" si="1"/>
        <v>1.8476913362448362</v>
      </c>
      <c r="I10">
        <f t="shared" si="2"/>
        <v>0.40609356743857616</v>
      </c>
      <c r="J10">
        <f t="shared" si="4"/>
        <v>0.18027576564114228</v>
      </c>
      <c r="L10">
        <f t="shared" si="3"/>
        <v>1.44159776880626</v>
      </c>
      <c r="M10">
        <f t="shared" si="5"/>
        <v>0.22581780179743388</v>
      </c>
      <c r="N10">
        <f t="shared" si="0"/>
        <v>0.18027576564114228</v>
      </c>
      <c r="P10">
        <v>36</v>
      </c>
      <c r="Q10">
        <f>AVERAGE(L24:L26)</f>
        <v>1.1172774763361397</v>
      </c>
      <c r="R10">
        <f>AVERAGE(M24:M26)</f>
        <v>0.30824141762559226</v>
      </c>
      <c r="S10">
        <f>AVERAGE(N24:N26)</f>
        <v>0.34474060611495599</v>
      </c>
    </row>
    <row r="11" spans="1:19" x14ac:dyDescent="0.3">
      <c r="A11">
        <v>37.829609413630244</v>
      </c>
      <c r="B11">
        <v>3</v>
      </c>
      <c r="C11">
        <v>6</v>
      </c>
      <c r="D11">
        <v>0.76514908994313313</v>
      </c>
      <c r="E11">
        <v>0.10710602241774271</v>
      </c>
      <c r="F11">
        <v>8.4632298792205102E-2</v>
      </c>
      <c r="H11">
        <f t="shared" si="1"/>
        <v>2.0226195876805568</v>
      </c>
      <c r="I11">
        <f t="shared" si="2"/>
        <v>0.28312748684936656</v>
      </c>
      <c r="J11">
        <f t="shared" si="4"/>
        <v>0.22371972670093587</v>
      </c>
      <c r="L11" t="s">
        <v>29</v>
      </c>
      <c r="M11">
        <f t="shared" si="5"/>
        <v>5.9407760148430688E-2</v>
      </c>
      <c r="N11">
        <f t="shared" si="0"/>
        <v>0.22371972670093587</v>
      </c>
      <c r="P11">
        <v>48</v>
      </c>
      <c r="Q11">
        <f>AVERAGE(L27:L29)</f>
        <v>1.2579437989384772</v>
      </c>
      <c r="R11">
        <f>AVERAGE(M17:M19)</f>
        <v>0.16515783641360879</v>
      </c>
      <c r="S11">
        <f>AVERAGE(N27:N29)</f>
        <v>0.29084764662141477</v>
      </c>
    </row>
    <row r="12" spans="1:19" x14ac:dyDescent="0.3">
      <c r="A12">
        <v>37.69308647235794</v>
      </c>
      <c r="B12">
        <v>4</v>
      </c>
      <c r="C12">
        <v>12</v>
      </c>
      <c r="D12">
        <v>0.71461996944697637</v>
      </c>
      <c r="E12">
        <v>0.2114115844407887</v>
      </c>
      <c r="F12">
        <v>0.13355668999683851</v>
      </c>
      <c r="H12">
        <f t="shared" si="1"/>
        <v>1.8958913592046642</v>
      </c>
      <c r="I12">
        <f t="shared" si="2"/>
        <v>0.56087628853590021</v>
      </c>
      <c r="J12">
        <f t="shared" si="4"/>
        <v>0.35432675457548884</v>
      </c>
      <c r="L12">
        <f t="shared" ref="L12:L35" si="6">H12-I12</f>
        <v>1.335015070668764</v>
      </c>
      <c r="M12">
        <f t="shared" si="5"/>
        <v>0.20654953396041137</v>
      </c>
      <c r="N12">
        <f t="shared" si="0"/>
        <v>0.35432675457548884</v>
      </c>
      <c r="P12">
        <v>60</v>
      </c>
      <c r="Q12">
        <f>AVERAGE(L30:L32)</f>
        <v>1.3074812490467618</v>
      </c>
      <c r="R12">
        <f>AVERAGE(M18:M20)</f>
        <v>0.1568754736421468</v>
      </c>
      <c r="S12">
        <f>AVERAGE(N30:N32)</f>
        <v>0.29371212686004955</v>
      </c>
    </row>
    <row r="13" spans="1:19" x14ac:dyDescent="0.3">
      <c r="A13">
        <v>38.136026636878675</v>
      </c>
      <c r="B13">
        <v>4</v>
      </c>
      <c r="C13">
        <v>12</v>
      </c>
      <c r="D13">
        <v>0.65529299128967111</v>
      </c>
      <c r="E13">
        <v>0.19881651588755805</v>
      </c>
      <c r="F13">
        <v>6.874558444712392E-2</v>
      </c>
      <c r="H13">
        <f t="shared" si="1"/>
        <v>1.7183043150488659</v>
      </c>
      <c r="I13">
        <f t="shared" si="2"/>
        <v>0.52133516105554778</v>
      </c>
      <c r="J13">
        <f t="shared" si="4"/>
        <v>0.18026415048872679</v>
      </c>
      <c r="L13">
        <f t="shared" si="6"/>
        <v>1.1969691539933183</v>
      </c>
      <c r="M13">
        <f t="shared" si="5"/>
        <v>0.34107101056682099</v>
      </c>
      <c r="N13">
        <f t="shared" si="0"/>
        <v>0.18026415048872679</v>
      </c>
      <c r="P13">
        <v>72</v>
      </c>
      <c r="Q13">
        <f>AVERAGE(L33:L35)</f>
        <v>1.3640930680510603</v>
      </c>
      <c r="R13">
        <f>AVERAGE(M19:M21)</f>
        <v>0.19737500007422529</v>
      </c>
      <c r="S13">
        <f>AVERAGE(N33:N35)</f>
        <v>0.27618879313312195</v>
      </c>
    </row>
    <row r="14" spans="1:19" x14ac:dyDescent="0.3">
      <c r="A14">
        <v>38.130041243472313</v>
      </c>
      <c r="B14">
        <v>4</v>
      </c>
      <c r="C14">
        <v>12</v>
      </c>
      <c r="D14">
        <v>0.72497140180208031</v>
      </c>
      <c r="E14">
        <v>0.25234549336510759</v>
      </c>
      <c r="F14">
        <v>6.474676996538814E-2</v>
      </c>
      <c r="H14">
        <f t="shared" si="1"/>
        <v>1.9013129232483903</v>
      </c>
      <c r="I14">
        <f t="shared" si="2"/>
        <v>0.66180230898204961</v>
      </c>
      <c r="J14">
        <f t="shared" si="4"/>
        <v>0.16980514013074269</v>
      </c>
      <c r="L14">
        <f t="shared" si="6"/>
        <v>1.2395106142663406</v>
      </c>
      <c r="M14">
        <f t="shared" si="5"/>
        <v>0.49199716885130695</v>
      </c>
      <c r="N14">
        <f t="shared" si="0"/>
        <v>0.16980514013074269</v>
      </c>
    </row>
    <row r="15" spans="1:19" x14ac:dyDescent="0.3">
      <c r="A15">
        <v>38.117667687572315</v>
      </c>
      <c r="B15">
        <v>5</v>
      </c>
      <c r="C15">
        <v>18</v>
      </c>
      <c r="D15">
        <v>0.46979680389072498</v>
      </c>
      <c r="E15">
        <v>0.17170514416001004</v>
      </c>
      <c r="F15">
        <v>0.11139856852835664</v>
      </c>
      <c r="H15">
        <f t="shared" si="1"/>
        <v>1.2324909481381912</v>
      </c>
      <c r="I15">
        <f t="shared" si="2"/>
        <v>0.45046078256249633</v>
      </c>
      <c r="J15">
        <f t="shared" si="4"/>
        <v>0.29224917285449881</v>
      </c>
      <c r="L15">
        <f t="shared" si="6"/>
        <v>0.78203016557569482</v>
      </c>
      <c r="M15">
        <f t="shared" si="5"/>
        <v>0.15821160970799752</v>
      </c>
      <c r="N15">
        <f t="shared" si="0"/>
        <v>0.29224917285449881</v>
      </c>
    </row>
    <row r="16" spans="1:19" x14ac:dyDescent="0.3">
      <c r="A16">
        <v>37.449204204939697</v>
      </c>
      <c r="B16">
        <v>5</v>
      </c>
      <c r="C16">
        <v>18</v>
      </c>
      <c r="D16">
        <v>0.66641299451203029</v>
      </c>
      <c r="E16">
        <v>0.22640761747781346</v>
      </c>
      <c r="F16">
        <v>0.11627218609676698</v>
      </c>
      <c r="H16">
        <f t="shared" si="1"/>
        <v>1.7795117644292364</v>
      </c>
      <c r="I16">
        <f t="shared" si="2"/>
        <v>0.60457257312813451</v>
      </c>
      <c r="J16">
        <f t="shared" si="4"/>
        <v>0.31047972464373547</v>
      </c>
      <c r="L16">
        <f t="shared" si="6"/>
        <v>1.1749391913011018</v>
      </c>
      <c r="M16">
        <f t="shared" si="5"/>
        <v>0.29409284848439904</v>
      </c>
      <c r="N16">
        <f t="shared" si="0"/>
        <v>0.31047972464373547</v>
      </c>
    </row>
    <row r="17" spans="1:14" x14ac:dyDescent="0.3">
      <c r="A17">
        <v>37.209519815388532</v>
      </c>
      <c r="B17">
        <v>5</v>
      </c>
      <c r="C17">
        <v>18</v>
      </c>
      <c r="D17">
        <v>0.63509725025289787</v>
      </c>
      <c r="E17">
        <v>0.12745226706023452</v>
      </c>
      <c r="F17">
        <v>7.6054146612832024E-2</v>
      </c>
      <c r="H17">
        <f t="shared" si="1"/>
        <v>1.7068138836616866</v>
      </c>
      <c r="I17">
        <f t="shared" si="2"/>
        <v>0.34252596564690091</v>
      </c>
      <c r="J17">
        <f t="shared" si="4"/>
        <v>0.20439432432927751</v>
      </c>
      <c r="L17">
        <f t="shared" si="6"/>
        <v>1.3642879180147858</v>
      </c>
      <c r="M17">
        <f t="shared" si="5"/>
        <v>0.1381316413176234</v>
      </c>
      <c r="N17">
        <f t="shared" si="0"/>
        <v>0.20439432432927751</v>
      </c>
    </row>
    <row r="18" spans="1:14" x14ac:dyDescent="0.3">
      <c r="A18">
        <v>37.351743691925499</v>
      </c>
      <c r="B18">
        <v>6</v>
      </c>
      <c r="C18">
        <v>24</v>
      </c>
      <c r="D18">
        <v>0.64700091437707907</v>
      </c>
      <c r="E18">
        <v>0.24587042920055413</v>
      </c>
      <c r="F18">
        <v>0.1288837411392319</v>
      </c>
      <c r="H18">
        <f t="shared" si="1"/>
        <v>1.7321839636550738</v>
      </c>
      <c r="I18">
        <f t="shared" si="2"/>
        <v>0.6582568975319486</v>
      </c>
      <c r="J18">
        <f t="shared" si="4"/>
        <v>0.34505414848167665</v>
      </c>
      <c r="L18">
        <f t="shared" si="6"/>
        <v>1.0739270661231251</v>
      </c>
      <c r="M18">
        <f t="shared" si="5"/>
        <v>0.31320274905027196</v>
      </c>
      <c r="N18">
        <f t="shared" si="0"/>
        <v>0.34505414848167665</v>
      </c>
    </row>
    <row r="19" spans="1:14" x14ac:dyDescent="0.3">
      <c r="A19">
        <v>37.455399774247368</v>
      </c>
      <c r="B19">
        <v>6</v>
      </c>
      <c r="C19">
        <v>24</v>
      </c>
      <c r="D19">
        <v>0.56134740243566683</v>
      </c>
      <c r="E19">
        <v>0.15205756198020212</v>
      </c>
      <c r="F19">
        <v>0.13552507854951554</v>
      </c>
      <c r="H19">
        <f t="shared" si="1"/>
        <v>1.4987088799453259</v>
      </c>
      <c r="I19">
        <f t="shared" si="2"/>
        <v>0.40596966764922898</v>
      </c>
      <c r="J19">
        <f t="shared" si="4"/>
        <v>0.361830548776298</v>
      </c>
      <c r="L19">
        <f t="shared" si="6"/>
        <v>1.0927392122960968</v>
      </c>
      <c r="M19">
        <f t="shared" si="5"/>
        <v>4.4139118872930982E-2</v>
      </c>
      <c r="N19">
        <f t="shared" si="0"/>
        <v>0.361830548776298</v>
      </c>
    </row>
    <row r="20" spans="1:14" x14ac:dyDescent="0.3">
      <c r="A20">
        <v>37.056696486579774</v>
      </c>
      <c r="B20">
        <v>6</v>
      </c>
      <c r="C20">
        <v>24</v>
      </c>
      <c r="D20">
        <v>0.65563011860262521</v>
      </c>
      <c r="E20">
        <v>0.18378631247184068</v>
      </c>
      <c r="F20">
        <v>0.14180679949925235</v>
      </c>
      <c r="H20">
        <f t="shared" si="1"/>
        <v>1.7692621867684948</v>
      </c>
      <c r="I20">
        <f t="shared" si="2"/>
        <v>0.49595978567166554</v>
      </c>
      <c r="J20">
        <f t="shared" si="4"/>
        <v>0.38267523266842807</v>
      </c>
      <c r="L20">
        <f t="shared" si="6"/>
        <v>1.2733024010968292</v>
      </c>
      <c r="M20">
        <f t="shared" si="5"/>
        <v>0.11328455300323748</v>
      </c>
      <c r="N20">
        <f t="shared" si="0"/>
        <v>0.38267523266842807</v>
      </c>
    </row>
    <row r="21" spans="1:14" x14ac:dyDescent="0.3">
      <c r="A21">
        <v>36.707218930279062</v>
      </c>
      <c r="B21">
        <v>7</v>
      </c>
      <c r="C21">
        <v>30</v>
      </c>
      <c r="D21">
        <v>0.56315943230067356</v>
      </c>
      <c r="E21">
        <v>0.26587954555960114</v>
      </c>
      <c r="F21">
        <v>0.10631277727061741</v>
      </c>
      <c r="H21">
        <f t="shared" si="1"/>
        <v>1.5341925885759067</v>
      </c>
      <c r="I21">
        <f t="shared" si="2"/>
        <v>0.72432495108007855</v>
      </c>
      <c r="J21">
        <f t="shared" si="4"/>
        <v>0.28962362273357112</v>
      </c>
      <c r="L21">
        <f t="shared" si="6"/>
        <v>0.80986763749582813</v>
      </c>
      <c r="M21">
        <f t="shared" si="5"/>
        <v>0.43470132834650743</v>
      </c>
      <c r="N21">
        <f t="shared" si="0"/>
        <v>0.28962362273357112</v>
      </c>
    </row>
    <row r="22" spans="1:14" x14ac:dyDescent="0.3">
      <c r="A22">
        <v>36.519735137872232</v>
      </c>
      <c r="B22">
        <v>7</v>
      </c>
      <c r="C22">
        <v>30</v>
      </c>
      <c r="D22">
        <v>0.71480799573697407</v>
      </c>
      <c r="E22">
        <v>0.30184651387048644</v>
      </c>
      <c r="F22">
        <v>0.14850315929160296</v>
      </c>
      <c r="H22">
        <f t="shared" si="1"/>
        <v>1.9573197698131535</v>
      </c>
      <c r="I22">
        <f t="shared" si="2"/>
        <v>0.82652985497000819</v>
      </c>
      <c r="J22">
        <f t="shared" si="4"/>
        <v>0.40663810602941647</v>
      </c>
      <c r="L22">
        <f t="shared" si="6"/>
        <v>1.1307899148431453</v>
      </c>
      <c r="M22">
        <f t="shared" si="5"/>
        <v>0.41989174894059172</v>
      </c>
      <c r="N22">
        <f t="shared" si="0"/>
        <v>0.40663810602941647</v>
      </c>
    </row>
    <row r="23" spans="1:14" x14ac:dyDescent="0.3">
      <c r="A23">
        <v>36.748588626443066</v>
      </c>
      <c r="B23">
        <v>7</v>
      </c>
      <c r="C23">
        <v>30</v>
      </c>
      <c r="D23">
        <v>0.71072836925824279</v>
      </c>
      <c r="E23">
        <v>0.2473988674299914</v>
      </c>
      <c r="F23">
        <v>0.12580969059295444</v>
      </c>
      <c r="H23">
        <f t="shared" si="1"/>
        <v>1.934029022129101</v>
      </c>
      <c r="I23">
        <f t="shared" si="2"/>
        <v>0.67322005191778</v>
      </c>
      <c r="J23">
        <f t="shared" si="4"/>
        <v>0.34235244208107074</v>
      </c>
      <c r="L23">
        <f t="shared" si="6"/>
        <v>1.260808970211321</v>
      </c>
      <c r="M23">
        <f t="shared" si="5"/>
        <v>0.33086760983670926</v>
      </c>
      <c r="N23">
        <f t="shared" si="0"/>
        <v>0.34235244208107074</v>
      </c>
    </row>
    <row r="24" spans="1:14" x14ac:dyDescent="0.3">
      <c r="A24">
        <v>36.280337558720639</v>
      </c>
      <c r="B24">
        <v>8</v>
      </c>
      <c r="C24">
        <v>36</v>
      </c>
      <c r="D24">
        <v>0.6923507785038483</v>
      </c>
      <c r="E24">
        <v>0.17251907394460259</v>
      </c>
      <c r="F24">
        <v>0.12961249057624666</v>
      </c>
      <c r="H24">
        <f t="shared" si="1"/>
        <v>1.9083360990874498</v>
      </c>
      <c r="I24">
        <f t="shared" si="2"/>
        <v>0.47551672766378239</v>
      </c>
      <c r="J24">
        <f t="shared" si="4"/>
        <v>0.3572527139982245</v>
      </c>
      <c r="L24">
        <f t="shared" si="6"/>
        <v>1.4328193714236674</v>
      </c>
      <c r="M24">
        <f t="shared" si="5"/>
        <v>0.11826401366555789</v>
      </c>
      <c r="N24">
        <f t="shared" si="0"/>
        <v>0.3572527139982245</v>
      </c>
    </row>
    <row r="25" spans="1:14" x14ac:dyDescent="0.3">
      <c r="A25">
        <v>36.406175739070143</v>
      </c>
      <c r="B25">
        <v>8</v>
      </c>
      <c r="C25">
        <v>36</v>
      </c>
      <c r="D25">
        <v>0.58379922705680931</v>
      </c>
      <c r="E25">
        <v>0.34135774750577036</v>
      </c>
      <c r="F25">
        <v>0.14255620078489128</v>
      </c>
      <c r="H25">
        <f t="shared" si="1"/>
        <v>1.6035719632872383</v>
      </c>
      <c r="I25">
        <f t="shared" si="2"/>
        <v>0.93763692718604952</v>
      </c>
      <c r="J25">
        <f t="shared" si="4"/>
        <v>0.39157147898921923</v>
      </c>
      <c r="L25">
        <f t="shared" si="6"/>
        <v>0.66593503610118876</v>
      </c>
      <c r="M25">
        <f t="shared" si="5"/>
        <v>0.54606544819683034</v>
      </c>
      <c r="N25">
        <f t="shared" si="0"/>
        <v>0.39157147898921923</v>
      </c>
    </row>
    <row r="26" spans="1:14" x14ac:dyDescent="0.3">
      <c r="A26">
        <v>36.323371852543261</v>
      </c>
      <c r="B26">
        <v>8</v>
      </c>
      <c r="C26">
        <v>36</v>
      </c>
      <c r="D26">
        <v>0.65341039828768122</v>
      </c>
      <c r="E26">
        <v>0.19825020894171466</v>
      </c>
      <c r="F26">
        <v>0.10366604071690545</v>
      </c>
      <c r="H26">
        <f t="shared" si="1"/>
        <v>1.7988704378553755</v>
      </c>
      <c r="I26">
        <f t="shared" si="2"/>
        <v>0.54579241637181253</v>
      </c>
      <c r="J26">
        <f t="shared" si="4"/>
        <v>0.28539762535742408</v>
      </c>
      <c r="L26">
        <f t="shared" si="6"/>
        <v>1.2530780214835628</v>
      </c>
      <c r="M26">
        <f t="shared" si="5"/>
        <v>0.26039479101438845</v>
      </c>
      <c r="N26">
        <f t="shared" si="0"/>
        <v>0.28539762535742408</v>
      </c>
    </row>
    <row r="27" spans="1:14" x14ac:dyDescent="0.3">
      <c r="A27">
        <v>35.902379878241689</v>
      </c>
      <c r="B27">
        <v>9</v>
      </c>
      <c r="C27">
        <v>48</v>
      </c>
      <c r="D27">
        <v>0.67117828162645099</v>
      </c>
      <c r="E27">
        <v>0.20360403674872876</v>
      </c>
      <c r="F27">
        <v>0.10468570727494908</v>
      </c>
      <c r="H27">
        <f t="shared" si="1"/>
        <v>1.869453456574929</v>
      </c>
      <c r="I27">
        <f t="shared" si="2"/>
        <v>0.56710456922138786</v>
      </c>
      <c r="J27">
        <f t="shared" si="4"/>
        <v>0.29158431176422628</v>
      </c>
      <c r="L27">
        <f t="shared" si="6"/>
        <v>1.3023488873535412</v>
      </c>
      <c r="M27">
        <f t="shared" si="5"/>
        <v>0.27552025745716158</v>
      </c>
      <c r="N27">
        <f t="shared" si="0"/>
        <v>0.29158431176422628</v>
      </c>
    </row>
    <row r="28" spans="1:14" x14ac:dyDescent="0.3">
      <c r="A28">
        <v>35.845223014674986</v>
      </c>
      <c r="B28">
        <v>9</v>
      </c>
      <c r="C28">
        <v>48</v>
      </c>
      <c r="D28">
        <v>0.64209942851685797</v>
      </c>
      <c r="E28">
        <v>0.18403200157921643</v>
      </c>
      <c r="F28">
        <v>0.10208886859674073</v>
      </c>
      <c r="H28">
        <f t="shared" si="1"/>
        <v>1.7913110158471697</v>
      </c>
      <c r="I28">
        <f t="shared" si="2"/>
        <v>0.51340732767619823</v>
      </c>
      <c r="J28">
        <f t="shared" si="4"/>
        <v>0.2848046685466169</v>
      </c>
      <c r="L28">
        <f t="shared" si="6"/>
        <v>1.2779036881709716</v>
      </c>
      <c r="M28">
        <f t="shared" si="5"/>
        <v>0.22860265912958133</v>
      </c>
      <c r="N28">
        <f t="shared" si="0"/>
        <v>0.2848046685466169</v>
      </c>
    </row>
    <row r="29" spans="1:14" x14ac:dyDescent="0.3">
      <c r="A29">
        <v>36.37544154499534</v>
      </c>
      <c r="B29">
        <v>9</v>
      </c>
      <c r="C29">
        <v>48</v>
      </c>
      <c r="D29">
        <v>0.62022355531317197</v>
      </c>
      <c r="E29">
        <v>0.18605398888104932</v>
      </c>
      <c r="F29">
        <v>0.10772731044053656</v>
      </c>
      <c r="H29">
        <f t="shared" si="1"/>
        <v>1.7050612417885673</v>
      </c>
      <c r="I29">
        <f t="shared" si="2"/>
        <v>0.51148242049764836</v>
      </c>
      <c r="J29">
        <f t="shared" si="4"/>
        <v>0.29615395955340112</v>
      </c>
      <c r="L29">
        <f t="shared" si="6"/>
        <v>1.1935788212909189</v>
      </c>
      <c r="M29">
        <f t="shared" si="5"/>
        <v>0.21532846094424724</v>
      </c>
      <c r="N29">
        <f t="shared" si="0"/>
        <v>0.29615395955340112</v>
      </c>
    </row>
    <row r="30" spans="1:14" x14ac:dyDescent="0.3">
      <c r="A30">
        <v>35.696494830040464</v>
      </c>
      <c r="B30">
        <v>10</v>
      </c>
      <c r="C30">
        <v>60</v>
      </c>
      <c r="D30">
        <v>0.73099767599167043</v>
      </c>
      <c r="E30">
        <v>0.22192592478688397</v>
      </c>
      <c r="F30">
        <v>9.3312064243279855E-2</v>
      </c>
      <c r="H30">
        <f t="shared" si="1"/>
        <v>2.0478136003888472</v>
      </c>
      <c r="I30">
        <f t="shared" si="2"/>
        <v>0.62170228713918907</v>
      </c>
      <c r="J30">
        <f t="shared" si="4"/>
        <v>0.26140399691219229</v>
      </c>
      <c r="L30">
        <f t="shared" si="6"/>
        <v>1.4261113132496581</v>
      </c>
      <c r="M30">
        <f t="shared" si="5"/>
        <v>0.36029829022699678</v>
      </c>
      <c r="N30">
        <f t="shared" si="0"/>
        <v>0.26140399691219229</v>
      </c>
    </row>
    <row r="31" spans="1:14" x14ac:dyDescent="0.3">
      <c r="A31">
        <v>35.734540102261604</v>
      </c>
      <c r="B31">
        <v>10</v>
      </c>
      <c r="C31">
        <v>60</v>
      </c>
      <c r="D31">
        <v>0.64515935433202898</v>
      </c>
      <c r="E31">
        <v>0.19123019031083577</v>
      </c>
      <c r="F31">
        <v>0.10314360413090483</v>
      </c>
      <c r="H31">
        <f t="shared" si="1"/>
        <v>1.8054222958677379</v>
      </c>
      <c r="I31">
        <f t="shared" si="2"/>
        <v>0.53514104215023317</v>
      </c>
      <c r="J31">
        <f t="shared" si="4"/>
        <v>0.28863839813171954</v>
      </c>
      <c r="L31">
        <f t="shared" si="6"/>
        <v>1.2702812537175048</v>
      </c>
      <c r="M31">
        <f t="shared" si="5"/>
        <v>0.24650264401851363</v>
      </c>
      <c r="N31">
        <f t="shared" si="0"/>
        <v>0.28863839813171954</v>
      </c>
    </row>
    <row r="32" spans="1:14" x14ac:dyDescent="0.3">
      <c r="A32">
        <v>35.977144386276784</v>
      </c>
      <c r="B32">
        <v>10</v>
      </c>
      <c r="C32">
        <v>60</v>
      </c>
      <c r="D32">
        <v>0.68120257437892173</v>
      </c>
      <c r="E32">
        <v>0.240104371038387</v>
      </c>
      <c r="F32">
        <v>0.11911816123065028</v>
      </c>
      <c r="H32">
        <f t="shared" si="1"/>
        <v>1.8934314715615992</v>
      </c>
      <c r="I32">
        <f t="shared" si="2"/>
        <v>0.66738029138847677</v>
      </c>
      <c r="J32">
        <f t="shared" si="4"/>
        <v>0.33109398553623681</v>
      </c>
      <c r="L32">
        <f t="shared" si="6"/>
        <v>1.2260511801731224</v>
      </c>
      <c r="M32">
        <f t="shared" si="5"/>
        <v>0.33628630585223995</v>
      </c>
      <c r="N32">
        <f t="shared" si="0"/>
        <v>0.33109398553623681</v>
      </c>
    </row>
    <row r="33" spans="1:14" x14ac:dyDescent="0.3">
      <c r="A33">
        <v>35.188692245384999</v>
      </c>
      <c r="B33">
        <v>11</v>
      </c>
      <c r="C33">
        <v>72</v>
      </c>
      <c r="D33">
        <v>0.62718422716336608</v>
      </c>
      <c r="E33">
        <v>0.16244171751342651</v>
      </c>
      <c r="F33">
        <v>9.6153523433727892E-2</v>
      </c>
      <c r="H33">
        <f t="shared" si="1"/>
        <v>1.7823459388310214</v>
      </c>
      <c r="I33">
        <f t="shared" si="2"/>
        <v>0.46163044758996624</v>
      </c>
      <c r="J33">
        <f t="shared" si="4"/>
        <v>0.27325119888858168</v>
      </c>
      <c r="L33">
        <f t="shared" si="6"/>
        <v>1.3207154912410553</v>
      </c>
      <c r="M33">
        <f t="shared" si="5"/>
        <v>0.18837924870138456</v>
      </c>
      <c r="N33">
        <f t="shared" si="0"/>
        <v>0.27325119888858168</v>
      </c>
    </row>
    <row r="34" spans="1:14" x14ac:dyDescent="0.3">
      <c r="A34">
        <v>35.697176968524886</v>
      </c>
      <c r="B34">
        <v>11</v>
      </c>
      <c r="C34">
        <v>72</v>
      </c>
      <c r="D34">
        <v>0.75781371631715988</v>
      </c>
      <c r="E34">
        <v>0.20375206402488563</v>
      </c>
      <c r="F34">
        <v>9.5684335605182386E-2</v>
      </c>
      <c r="H34">
        <f t="shared" si="1"/>
        <v>2.1228953678475571</v>
      </c>
      <c r="I34">
        <f t="shared" si="2"/>
        <v>0.57077920812768768</v>
      </c>
      <c r="J34">
        <f t="shared" si="4"/>
        <v>0.26804454506178377</v>
      </c>
      <c r="L34">
        <f t="shared" si="6"/>
        <v>1.5521161597198694</v>
      </c>
      <c r="M34">
        <f t="shared" si="5"/>
        <v>0.30273466306590391</v>
      </c>
      <c r="N34">
        <f t="shared" si="0"/>
        <v>0.26804454506178377</v>
      </c>
    </row>
    <row r="35" spans="1:14" x14ac:dyDescent="0.3">
      <c r="A35">
        <v>35.970123168982084</v>
      </c>
      <c r="B35">
        <v>11</v>
      </c>
      <c r="C35">
        <v>72</v>
      </c>
      <c r="D35">
        <v>0.63894721940281363</v>
      </c>
      <c r="E35">
        <v>0.20031043253842068</v>
      </c>
      <c r="F35">
        <v>0.10333160139932296</v>
      </c>
      <c r="H35">
        <f t="shared" si="1"/>
        <v>1.7763275827584417</v>
      </c>
      <c r="I35">
        <f t="shared" si="2"/>
        <v>0.55688002956618521</v>
      </c>
      <c r="J35">
        <f t="shared" si="4"/>
        <v>0.28727063544900044</v>
      </c>
      <c r="L35">
        <f t="shared" si="6"/>
        <v>1.2194475531922566</v>
      </c>
      <c r="M35">
        <f t="shared" si="5"/>
        <v>0.26960939411718476</v>
      </c>
      <c r="N35">
        <f t="shared" si="0"/>
        <v>0.28727063544900044</v>
      </c>
    </row>
    <row r="43" spans="1:14" x14ac:dyDescent="0.3">
      <c r="G43" t="s">
        <v>153</v>
      </c>
      <c r="J43" t="s">
        <v>152</v>
      </c>
      <c r="M43" t="s">
        <v>27</v>
      </c>
    </row>
    <row r="44" spans="1:14" x14ac:dyDescent="0.3">
      <c r="G44" t="s">
        <v>200</v>
      </c>
      <c r="J44" t="s">
        <v>200</v>
      </c>
      <c r="M44" t="s">
        <v>200</v>
      </c>
    </row>
    <row r="45" spans="1:14" x14ac:dyDescent="0.3">
      <c r="E45">
        <v>0</v>
      </c>
      <c r="F45" s="27">
        <v>1.5922874591407352</v>
      </c>
      <c r="G45">
        <f t="shared" ref="G45:G55" si="7">$G$65+(($G$62-$G$65)/(1+((E45/$G$64)^$G$63)))</f>
        <v>1.5773020136254297</v>
      </c>
      <c r="I45">
        <v>0.69909594010522969</v>
      </c>
      <c r="J45">
        <f t="shared" ref="J45:J55" si="8">$J$65+(($J$62-$J$65)/(1+((E45/$J$64)^$J$63)))</f>
        <v>0.69909722357426041</v>
      </c>
      <c r="L45">
        <v>0.40275335978297605</v>
      </c>
      <c r="M45">
        <f t="shared" ref="M45:M55" si="9">$M$65+(($M$62-$M$65)/(1+((E45/$M$64)^$M$63)))</f>
        <v>0.27281687390873521</v>
      </c>
    </row>
    <row r="46" spans="1:14" x14ac:dyDescent="0.3">
      <c r="E46">
        <v>3</v>
      </c>
      <c r="F46" s="27">
        <v>1.4597339720857097</v>
      </c>
      <c r="G46">
        <f t="shared" si="7"/>
        <v>1.4919176419233382</v>
      </c>
      <c r="I46">
        <v>0.33009253718756298</v>
      </c>
      <c r="J46">
        <f t="shared" si="8"/>
        <v>0.33024395917666766</v>
      </c>
      <c r="L46">
        <v>0.24803413239465022</v>
      </c>
      <c r="M46">
        <f t="shared" si="9"/>
        <v>0.27281687390873521</v>
      </c>
    </row>
    <row r="47" spans="1:14" x14ac:dyDescent="0.3">
      <c r="E47">
        <v>6</v>
      </c>
      <c r="F47" s="27">
        <v>1.3656001964065974</v>
      </c>
      <c r="G47">
        <f t="shared" si="7"/>
        <v>1.33059774766107</v>
      </c>
      <c r="I47">
        <v>0.19583308544532599</v>
      </c>
      <c r="J47">
        <f t="shared" si="8"/>
        <v>0.26806289288050039</v>
      </c>
      <c r="L47">
        <v>0.20945762428398773</v>
      </c>
      <c r="M47">
        <f t="shared" si="9"/>
        <v>0.27281687390873521</v>
      </c>
    </row>
    <row r="48" spans="1:14" x14ac:dyDescent="0.3">
      <c r="E48">
        <v>12</v>
      </c>
      <c r="F48" s="27">
        <v>1.2571649463094743</v>
      </c>
      <c r="G48">
        <f t="shared" si="7"/>
        <v>1.2280462599324238</v>
      </c>
      <c r="I48">
        <v>0.34653923779284646</v>
      </c>
      <c r="J48">
        <f t="shared" si="8"/>
        <v>0.26804834504467434</v>
      </c>
      <c r="L48">
        <v>0.23479868173165278</v>
      </c>
      <c r="M48">
        <f t="shared" si="9"/>
        <v>0.27281687390873521</v>
      </c>
    </row>
    <row r="49" spans="5:13" x14ac:dyDescent="0.3">
      <c r="E49">
        <v>18</v>
      </c>
      <c r="F49" s="27">
        <v>1.1070857582971942</v>
      </c>
      <c r="G49">
        <f t="shared" si="7"/>
        <v>1.2093747540687299</v>
      </c>
      <c r="I49">
        <v>0.33042659637537514</v>
      </c>
      <c r="J49">
        <f t="shared" si="8"/>
        <v>0.26804834215148654</v>
      </c>
      <c r="L49">
        <v>0.26904107394250393</v>
      </c>
      <c r="M49">
        <f t="shared" si="9"/>
        <v>0.27281687980636582</v>
      </c>
    </row>
    <row r="50" spans="5:13" x14ac:dyDescent="0.3">
      <c r="E50">
        <v>24</v>
      </c>
      <c r="F50" s="27">
        <v>1.1466562265053504</v>
      </c>
      <c r="G50">
        <f t="shared" si="7"/>
        <v>1.2039248961545281</v>
      </c>
      <c r="I50">
        <v>0.31476720901456784</v>
      </c>
      <c r="J50">
        <f t="shared" si="8"/>
        <v>0.26804834213207734</v>
      </c>
      <c r="L50">
        <v>0.3631866433088009</v>
      </c>
      <c r="M50">
        <f t="shared" si="9"/>
        <v>0.31914678297522375</v>
      </c>
    </row>
    <row r="51" spans="5:13" x14ac:dyDescent="0.3">
      <c r="E51">
        <v>30</v>
      </c>
      <c r="F51" s="27">
        <v>1.0671555075167649</v>
      </c>
      <c r="G51">
        <f t="shared" si="7"/>
        <v>1.2017733740406649</v>
      </c>
      <c r="I51">
        <v>0.39515356237460281</v>
      </c>
      <c r="J51">
        <f t="shared" si="8"/>
        <v>0.26804834213153172</v>
      </c>
      <c r="L51">
        <v>0.34620472361468613</v>
      </c>
      <c r="M51">
        <f t="shared" si="9"/>
        <v>0.3191467831519591</v>
      </c>
    </row>
    <row r="52" spans="5:13" x14ac:dyDescent="0.3">
      <c r="E52">
        <v>36</v>
      </c>
      <c r="F52" s="27">
        <v>1.1172774763361397</v>
      </c>
      <c r="G52">
        <f t="shared" si="7"/>
        <v>1.2007499571479727</v>
      </c>
      <c r="I52">
        <v>0.30824141762559226</v>
      </c>
      <c r="J52">
        <f t="shared" si="8"/>
        <v>0.26804834213149814</v>
      </c>
      <c r="L52">
        <v>0.34474060611495599</v>
      </c>
      <c r="M52">
        <f t="shared" si="9"/>
        <v>0.3191467831519591</v>
      </c>
    </row>
    <row r="53" spans="5:13" x14ac:dyDescent="0.3">
      <c r="E53">
        <v>48</v>
      </c>
      <c r="F53" s="27">
        <v>1.2579437989384772</v>
      </c>
      <c r="G53">
        <f t="shared" si="7"/>
        <v>1.1998737155797412</v>
      </c>
      <c r="I53">
        <v>0.16515783641360879</v>
      </c>
      <c r="J53">
        <f t="shared" si="8"/>
        <v>0.26804834213149425</v>
      </c>
      <c r="L53">
        <v>0.29084764662141477</v>
      </c>
      <c r="M53">
        <f t="shared" si="9"/>
        <v>0.3191467831519591</v>
      </c>
    </row>
    <row r="54" spans="5:13" x14ac:dyDescent="0.3">
      <c r="E54">
        <v>60</v>
      </c>
      <c r="F54" s="27">
        <v>1.3074812490467618</v>
      </c>
      <c r="G54">
        <f t="shared" si="7"/>
        <v>1.1995336960233494</v>
      </c>
      <c r="I54">
        <v>0.1568754736421468</v>
      </c>
      <c r="J54">
        <f t="shared" si="8"/>
        <v>0.26804834213149414</v>
      </c>
      <c r="L54">
        <v>0.29371212686004955</v>
      </c>
      <c r="M54">
        <f t="shared" si="9"/>
        <v>0.3191467831519591</v>
      </c>
    </row>
    <row r="55" spans="5:13" x14ac:dyDescent="0.3">
      <c r="E55">
        <v>72</v>
      </c>
      <c r="F55" s="27">
        <v>1.3640930680510603</v>
      </c>
      <c r="G55">
        <f t="shared" si="7"/>
        <v>1.1993731095400113</v>
      </c>
      <c r="I55">
        <v>0.19737500007422529</v>
      </c>
      <c r="J55">
        <f t="shared" si="8"/>
        <v>0.26804834213149414</v>
      </c>
      <c r="L55">
        <v>0.27618879313312195</v>
      </c>
      <c r="M55">
        <f t="shared" si="9"/>
        <v>0.3191467831519591</v>
      </c>
    </row>
    <row r="61" spans="5:13" x14ac:dyDescent="0.3">
      <c r="E61" t="s">
        <v>205</v>
      </c>
      <c r="I61" t="s">
        <v>205</v>
      </c>
      <c r="L61" t="s">
        <v>205</v>
      </c>
    </row>
    <row r="62" spans="5:13" x14ac:dyDescent="0.3">
      <c r="E62" t="s">
        <v>202</v>
      </c>
      <c r="G62">
        <v>1.5773020136254297</v>
      </c>
      <c r="I62" t="s">
        <v>202</v>
      </c>
      <c r="J62">
        <v>0.69909722357426041</v>
      </c>
      <c r="L62" t="s">
        <v>202</v>
      </c>
      <c r="M62">
        <v>0.27281687390873521</v>
      </c>
    </row>
    <row r="63" spans="5:13" x14ac:dyDescent="0.3">
      <c r="E63" t="s">
        <v>203</v>
      </c>
      <c r="G63">
        <v>2.6858158909494096</v>
      </c>
      <c r="I63" t="s">
        <v>203</v>
      </c>
      <c r="J63">
        <v>12.28625955960244</v>
      </c>
      <c r="L63" t="s">
        <v>203</v>
      </c>
      <c r="M63">
        <v>122.56984746660096</v>
      </c>
    </row>
    <row r="64" spans="5:13" x14ac:dyDescent="0.3">
      <c r="E64" t="s">
        <v>154</v>
      </c>
      <c r="G64">
        <v>4.7466480160845919</v>
      </c>
      <c r="I64" t="s">
        <v>154</v>
      </c>
      <c r="J64">
        <v>2.5953611762993809</v>
      </c>
      <c r="L64" t="s">
        <v>154</v>
      </c>
      <c r="M64">
        <v>20.489324671249591</v>
      </c>
    </row>
    <row r="65" spans="5:13" x14ac:dyDescent="0.3">
      <c r="E65" t="s">
        <v>26</v>
      </c>
      <c r="G65">
        <v>1.1991186562895393</v>
      </c>
      <c r="I65" t="s">
        <v>26</v>
      </c>
      <c r="J65">
        <v>0.26804834213149414</v>
      </c>
      <c r="L65" t="s">
        <v>26</v>
      </c>
      <c r="M65">
        <v>0.3191467831519591</v>
      </c>
    </row>
    <row r="66" spans="5:13" x14ac:dyDescent="0.3">
      <c r="E66" t="s">
        <v>201</v>
      </c>
      <c r="G66">
        <f>SUMXMY2(G45:G55,F45:F55)</f>
        <v>8.4323259232596925E-2</v>
      </c>
      <c r="I66" t="s">
        <v>201</v>
      </c>
      <c r="J66">
        <f>SUMXMY2(I45:I55,J45:J55)</f>
        <v>6.3163491842886679E-2</v>
      </c>
      <c r="L66" t="s">
        <v>201</v>
      </c>
      <c r="M66">
        <f>SUMXMY2(L45:L55,M45:M55)</f>
        <v>2.9591545787314117E-2</v>
      </c>
    </row>
    <row r="68" spans="5:13" x14ac:dyDescent="0.3">
      <c r="E68" t="s">
        <v>204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70C5-1508-4EB7-BCA8-32470441DF0D}">
  <dimension ref="A1:AP918"/>
  <sheetViews>
    <sheetView topLeftCell="Z1" workbookViewId="0">
      <selection activeCell="AJ46" sqref="AJ46"/>
    </sheetView>
  </sheetViews>
  <sheetFormatPr defaultRowHeight="16.5" x14ac:dyDescent="0.3"/>
  <sheetData>
    <row r="1" spans="1:42" x14ac:dyDescent="0.3">
      <c r="A1" s="3" t="s">
        <v>1</v>
      </c>
      <c r="B1" s="4"/>
      <c r="C1" s="5"/>
      <c r="D1" s="6"/>
      <c r="E1" s="7"/>
      <c r="F1" s="7"/>
    </row>
    <row r="2" spans="1:42" x14ac:dyDescent="0.3">
      <c r="A2" s="8" t="s">
        <v>35</v>
      </c>
      <c r="B2" s="4"/>
      <c r="C2" s="5"/>
      <c r="D2" s="6"/>
      <c r="E2" s="7"/>
      <c r="F2" s="9"/>
    </row>
    <row r="3" spans="1:42" x14ac:dyDescent="0.3">
      <c r="A3" s="8" t="s">
        <v>36</v>
      </c>
      <c r="B3" s="4"/>
      <c r="C3" s="5"/>
      <c r="D3" s="6"/>
      <c r="E3" s="7"/>
      <c r="F3" s="7"/>
    </row>
    <row r="4" spans="1:42" x14ac:dyDescent="0.3">
      <c r="A4" s="10" t="s">
        <v>37</v>
      </c>
      <c r="B4" s="10" t="s">
        <v>38</v>
      </c>
      <c r="C4" t="s">
        <v>31</v>
      </c>
      <c r="D4" t="s">
        <v>32</v>
      </c>
      <c r="E4" t="s">
        <v>27</v>
      </c>
      <c r="F4" t="s">
        <v>33</v>
      </c>
      <c r="G4" t="s">
        <v>34</v>
      </c>
      <c r="H4" t="s">
        <v>28</v>
      </c>
      <c r="AG4" s="41" t="s">
        <v>71</v>
      </c>
      <c r="AH4" s="41"/>
      <c r="AI4" s="41"/>
      <c r="AJ4" s="41"/>
      <c r="AK4" s="41"/>
      <c r="AL4" s="41"/>
      <c r="AM4" s="41"/>
      <c r="AN4" s="41"/>
      <c r="AO4" s="41"/>
      <c r="AP4" s="41"/>
    </row>
    <row r="5" spans="1:42" x14ac:dyDescent="0.3">
      <c r="A5" s="8" t="s">
        <v>39</v>
      </c>
      <c r="B5" s="10"/>
      <c r="C5" s="10"/>
      <c r="D5" s="10"/>
      <c r="E5" s="10"/>
      <c r="F5" s="11"/>
      <c r="AG5" s="17" t="s">
        <v>62</v>
      </c>
      <c r="AH5" s="42" t="s">
        <v>70</v>
      </c>
      <c r="AI5" s="42"/>
      <c r="AJ5" s="42"/>
      <c r="AK5" s="42" t="s">
        <v>68</v>
      </c>
      <c r="AL5" s="42"/>
      <c r="AM5" s="42"/>
      <c r="AN5" s="42" t="s">
        <v>69</v>
      </c>
      <c r="AO5" s="42"/>
      <c r="AP5" s="42"/>
    </row>
    <row r="6" spans="1:42" x14ac:dyDescent="0.2">
      <c r="A6" s="2">
        <v>1</v>
      </c>
      <c r="B6">
        <v>1</v>
      </c>
      <c r="C6">
        <v>1.9125186743607816</v>
      </c>
      <c r="D6">
        <v>0.69909594010522969</v>
      </c>
      <c r="E6">
        <v>0.40275335978297605</v>
      </c>
      <c r="F6">
        <v>15.923629913311004</v>
      </c>
      <c r="G6">
        <v>18.474319631703921</v>
      </c>
      <c r="H6">
        <v>13.601061744790821</v>
      </c>
      <c r="R6" s="1">
        <f t="shared" ref="R6:W6" si="0">AVERAGE(C6:C8)</f>
        <v>1.5922874591407352</v>
      </c>
      <c r="S6" s="1">
        <f t="shared" si="0"/>
        <v>0.69909594010522969</v>
      </c>
      <c r="T6" s="1">
        <f t="shared" si="0"/>
        <v>0.40275335978297605</v>
      </c>
      <c r="U6" s="1">
        <f t="shared" si="0"/>
        <v>15.427823030292819</v>
      </c>
      <c r="V6" s="1">
        <f t="shared" si="0"/>
        <v>18.833958641278457</v>
      </c>
      <c r="W6" s="1">
        <f t="shared" si="0"/>
        <v>13.532311782193768</v>
      </c>
      <c r="Y6" s="1">
        <f>STDEV(C6:C8)</f>
        <v>0.30792661498339213</v>
      </c>
      <c r="Z6" s="1">
        <v>0</v>
      </c>
      <c r="AA6" s="1">
        <v>0</v>
      </c>
      <c r="AB6" s="1">
        <f>STDEV(F6:F8)</f>
        <v>0.42962728341505935</v>
      </c>
      <c r="AC6" s="1">
        <f>STDEV(G6:G8)</f>
        <v>0.89545395660357707</v>
      </c>
      <c r="AD6" s="1">
        <f>STDEV(H6:H8)</f>
        <v>7.212072363876515E-2</v>
      </c>
      <c r="AG6" s="19">
        <v>0</v>
      </c>
      <c r="AH6" s="34">
        <v>15.427823030292819</v>
      </c>
      <c r="AI6" s="35" t="s">
        <v>63</v>
      </c>
      <c r="AJ6" s="36">
        <v>0.42962728341505935</v>
      </c>
      <c r="AK6" s="34">
        <v>18.833958641278457</v>
      </c>
      <c r="AL6" s="35" t="s">
        <v>63</v>
      </c>
      <c r="AM6" s="36">
        <v>0.89545395660357707</v>
      </c>
      <c r="AN6" s="34">
        <v>13.532311782193768</v>
      </c>
      <c r="AO6" s="35" t="s">
        <v>63</v>
      </c>
      <c r="AP6" s="36">
        <v>7.212072363876515E-2</v>
      </c>
    </row>
    <row r="7" spans="1:42" x14ac:dyDescent="0.2">
      <c r="A7" s="2">
        <v>1</v>
      </c>
      <c r="B7">
        <v>1</v>
      </c>
      <c r="C7">
        <v>1.5659917932963179</v>
      </c>
      <c r="D7" t="s">
        <v>30</v>
      </c>
      <c r="E7" t="s">
        <v>30</v>
      </c>
      <c r="F7">
        <v>15.19445415855542</v>
      </c>
      <c r="G7">
        <v>18.174235040864339</v>
      </c>
      <c r="H7">
        <v>13.538636687385955</v>
      </c>
      <c r="R7" s="1"/>
      <c r="S7" s="1"/>
      <c r="T7" s="1"/>
      <c r="U7" s="1"/>
      <c r="V7" s="1"/>
      <c r="W7" s="1"/>
      <c r="Y7" s="1"/>
      <c r="Z7" s="1"/>
      <c r="AA7" s="1"/>
      <c r="AB7" s="1"/>
      <c r="AC7" s="1"/>
      <c r="AD7" s="1"/>
      <c r="AG7" s="19">
        <v>3</v>
      </c>
      <c r="AH7" s="34">
        <v>14.002574068008267</v>
      </c>
      <c r="AI7" s="35" t="s">
        <v>63</v>
      </c>
      <c r="AJ7" s="36">
        <v>0.77275893585268041</v>
      </c>
      <c r="AK7" s="34">
        <v>14.364576408225062</v>
      </c>
      <c r="AL7" s="35" t="s">
        <v>63</v>
      </c>
      <c r="AM7" s="36">
        <v>0.59624661380168964</v>
      </c>
      <c r="AN7" s="34">
        <v>8.9379028040936959</v>
      </c>
      <c r="AO7" s="35" t="s">
        <v>63</v>
      </c>
      <c r="AP7" s="36">
        <v>1.4440660594635812</v>
      </c>
    </row>
    <row r="8" spans="1:42" x14ac:dyDescent="0.2">
      <c r="A8" s="2">
        <v>1</v>
      </c>
      <c r="B8">
        <v>1</v>
      </c>
      <c r="C8">
        <v>1.2983519097651059</v>
      </c>
      <c r="D8" t="s">
        <v>30</v>
      </c>
      <c r="E8" t="s">
        <v>30</v>
      </c>
      <c r="F8">
        <v>15.165385019012035</v>
      </c>
      <c r="G8">
        <v>19.853321251267111</v>
      </c>
      <c r="H8">
        <v>13.457236914404527</v>
      </c>
      <c r="R8" s="1"/>
      <c r="S8" s="1"/>
      <c r="T8" s="1"/>
      <c r="U8" s="1"/>
      <c r="V8" s="1"/>
      <c r="W8" s="1"/>
      <c r="Y8" s="1"/>
      <c r="Z8" s="1"/>
      <c r="AA8" s="1"/>
      <c r="AB8" s="1"/>
      <c r="AC8" s="1"/>
      <c r="AD8" s="1"/>
      <c r="AG8" s="19">
        <v>6</v>
      </c>
      <c r="AH8" s="34">
        <v>14.610731884194211</v>
      </c>
      <c r="AI8" s="35" t="s">
        <v>63</v>
      </c>
      <c r="AJ8" s="36">
        <v>0.74466954998167467</v>
      </c>
      <c r="AK8" s="34">
        <v>12.204697067068068</v>
      </c>
      <c r="AL8" s="35" t="s">
        <v>63</v>
      </c>
      <c r="AM8" s="36">
        <v>0.76551106584337669</v>
      </c>
      <c r="AN8" s="34">
        <v>8.8158925261612051</v>
      </c>
      <c r="AO8" s="35" t="s">
        <v>63</v>
      </c>
      <c r="AP8" s="36">
        <v>0.20738291847256493</v>
      </c>
    </row>
    <row r="9" spans="1:42" x14ac:dyDescent="0.2">
      <c r="A9" s="2">
        <v>2</v>
      </c>
      <c r="B9">
        <v>1</v>
      </c>
      <c r="C9">
        <v>1.2163617097095663</v>
      </c>
      <c r="D9">
        <v>0.31200860670241615</v>
      </c>
      <c r="E9">
        <v>0.31252346459344149</v>
      </c>
      <c r="F9">
        <v>14.653636057954799</v>
      </c>
      <c r="G9">
        <v>13.969419759915461</v>
      </c>
      <c r="H9">
        <v>10.271899714421806</v>
      </c>
      <c r="R9" s="1">
        <f t="shared" ref="R9:W9" si="1">AVERAGE(C9:C11)</f>
        <v>1.4597339720857097</v>
      </c>
      <c r="S9" s="1">
        <f t="shared" si="1"/>
        <v>0.33009253718756298</v>
      </c>
      <c r="T9" s="1">
        <f t="shared" si="1"/>
        <v>0.24803413239465022</v>
      </c>
      <c r="U9" s="1">
        <f t="shared" si="1"/>
        <v>14.002574068008267</v>
      </c>
      <c r="V9" s="1">
        <f t="shared" si="1"/>
        <v>14.364576408225062</v>
      </c>
      <c r="W9" s="1">
        <f t="shared" si="1"/>
        <v>8.9379028040936959</v>
      </c>
      <c r="Y9" s="1">
        <f t="shared" ref="Y9:AD9" si="2">STDEV(C9:C11)</f>
        <v>0.211093652378819</v>
      </c>
      <c r="Z9" s="1">
        <f t="shared" si="2"/>
        <v>6.1705299411005526E-2</v>
      </c>
      <c r="AA9" s="1">
        <f t="shared" si="2"/>
        <v>6.3223405360975274E-2</v>
      </c>
      <c r="AB9" s="1">
        <f t="shared" si="2"/>
        <v>0.77275893585268041</v>
      </c>
      <c r="AC9" s="1">
        <f t="shared" si="2"/>
        <v>0.59624661380168964</v>
      </c>
      <c r="AD9" s="1">
        <f t="shared" si="2"/>
        <v>1.4440660594635812</v>
      </c>
      <c r="AG9" s="19">
        <v>12</v>
      </c>
      <c r="AH9" s="34">
        <v>15.094747682819031</v>
      </c>
      <c r="AI9" s="35" t="s">
        <v>63</v>
      </c>
      <c r="AJ9" s="36">
        <v>0.59492421109565852</v>
      </c>
      <c r="AK9" s="34">
        <v>13.763648195750605</v>
      </c>
      <c r="AL9" s="35" t="s">
        <v>63</v>
      </c>
      <c r="AM9" s="36">
        <v>0.49254385893685443</v>
      </c>
      <c r="AN9" s="34">
        <v>9.8721124918672061</v>
      </c>
      <c r="AO9" s="35" t="s">
        <v>63</v>
      </c>
      <c r="AP9" s="36">
        <v>0.51851131266233896</v>
      </c>
    </row>
    <row r="10" spans="1:42" x14ac:dyDescent="0.2">
      <c r="A10" s="2">
        <v>2</v>
      </c>
      <c r="B10">
        <v>1</v>
      </c>
      <c r="C10">
        <v>1.5931668689591674</v>
      </c>
      <c r="D10">
        <v>0.27944972573575555</v>
      </c>
      <c r="E10">
        <v>0.245421265259436</v>
      </c>
      <c r="F10">
        <v>14.2054795279426</v>
      </c>
      <c r="G10">
        <v>15.050415361493581</v>
      </c>
      <c r="H10">
        <v>9.1373141633482895</v>
      </c>
      <c r="R10" s="1"/>
      <c r="S10" s="1"/>
      <c r="T10" s="1"/>
      <c r="U10" s="1"/>
      <c r="V10" s="1"/>
      <c r="W10" s="1"/>
      <c r="Y10" s="1"/>
      <c r="Z10" s="1"/>
      <c r="AA10" s="1"/>
      <c r="AB10" s="1"/>
      <c r="AC10" s="1"/>
      <c r="AD10" s="1"/>
      <c r="AG10" s="19">
        <v>18</v>
      </c>
      <c r="AH10" s="34">
        <v>15.141306746133557</v>
      </c>
      <c r="AI10" s="35" t="s">
        <v>63</v>
      </c>
      <c r="AJ10" s="36">
        <v>1.440949081753867</v>
      </c>
      <c r="AK10" s="34">
        <v>14.063753408098501</v>
      </c>
      <c r="AL10" s="35" t="s">
        <v>63</v>
      </c>
      <c r="AM10" s="36">
        <v>1.1779473302231946</v>
      </c>
      <c r="AN10" s="34">
        <v>9.6656195039493458</v>
      </c>
      <c r="AO10" s="35" t="s">
        <v>63</v>
      </c>
      <c r="AP10" s="36">
        <v>1.0960264764881775</v>
      </c>
    </row>
    <row r="11" spans="1:42" x14ac:dyDescent="0.2">
      <c r="A11" s="2">
        <v>2</v>
      </c>
      <c r="B11">
        <v>1</v>
      </c>
      <c r="C11">
        <v>1.5696733375883958</v>
      </c>
      <c r="D11">
        <v>0.3988192791245172</v>
      </c>
      <c r="E11">
        <v>0.18615766733107317</v>
      </c>
      <c r="F11">
        <v>13.148606618127399</v>
      </c>
      <c r="G11">
        <v>14.073894103266149</v>
      </c>
      <c r="H11">
        <v>7.4044945345109916</v>
      </c>
      <c r="R11" s="1"/>
      <c r="S11" s="1"/>
      <c r="T11" s="1"/>
      <c r="U11" s="1"/>
      <c r="V11" s="1"/>
      <c r="W11" s="1"/>
      <c r="Y11" s="1"/>
      <c r="Z11" s="1"/>
      <c r="AA11" s="1"/>
      <c r="AB11" s="1"/>
      <c r="AC11" s="1"/>
      <c r="AD11" s="1"/>
      <c r="AG11" s="19">
        <v>24</v>
      </c>
      <c r="AH11" s="34">
        <v>12.468556487085413</v>
      </c>
      <c r="AI11" s="35" t="s">
        <v>63</v>
      </c>
      <c r="AJ11" s="36">
        <v>1.548965094339545</v>
      </c>
      <c r="AK11" s="34">
        <v>11.721424335459544</v>
      </c>
      <c r="AL11" s="35" t="s">
        <v>63</v>
      </c>
      <c r="AM11" s="36">
        <v>0.34161238815096479</v>
      </c>
      <c r="AN11" s="34">
        <v>10.137302074048335</v>
      </c>
      <c r="AO11" s="35" t="s">
        <v>63</v>
      </c>
      <c r="AP11" s="36">
        <v>0.62371266681980742</v>
      </c>
    </row>
    <row r="12" spans="1:42" x14ac:dyDescent="0.2">
      <c r="A12" s="2">
        <v>3</v>
      </c>
      <c r="B12">
        <v>1</v>
      </c>
      <c r="C12">
        <v>1.2896026240069349</v>
      </c>
      <c r="D12">
        <v>0.30227369439011353</v>
      </c>
      <c r="E12">
        <v>0.22437738050988501</v>
      </c>
      <c r="F12">
        <v>13.755573731926635</v>
      </c>
      <c r="G12">
        <v>11.889074467795504</v>
      </c>
      <c r="H12">
        <v>9.0520040715540109</v>
      </c>
      <c r="R12" s="1">
        <f t="shared" ref="R12:W12" si="3">AVERAGE(C12:C14)</f>
        <v>1.3656001964065974</v>
      </c>
      <c r="S12" s="1">
        <f t="shared" si="3"/>
        <v>0.19583308544532599</v>
      </c>
      <c r="T12" s="1">
        <f t="shared" si="3"/>
        <v>0.20945762428398773</v>
      </c>
      <c r="U12" s="1">
        <f t="shared" si="3"/>
        <v>14.610731884194211</v>
      </c>
      <c r="V12" s="1">
        <f t="shared" si="3"/>
        <v>12.204697067068068</v>
      </c>
      <c r="W12" s="1">
        <f t="shared" si="3"/>
        <v>8.8158925261612051</v>
      </c>
      <c r="Y12" s="1">
        <f t="shared" ref="Y12:AD12" si="4">STDEV(C12:C14)</f>
        <v>0.10747679759503397</v>
      </c>
      <c r="Z12" s="1">
        <f t="shared" si="4"/>
        <v>0.12417841162943198</v>
      </c>
      <c r="AA12" s="1">
        <f t="shared" si="4"/>
        <v>2.5274370071702402E-2</v>
      </c>
      <c r="AB12" s="1">
        <f t="shared" si="4"/>
        <v>0.74466954998167467</v>
      </c>
      <c r="AC12" s="1">
        <f t="shared" si="4"/>
        <v>0.76551106584337669</v>
      </c>
      <c r="AD12" s="1">
        <f t="shared" si="4"/>
        <v>0.20738291847256493</v>
      </c>
      <c r="AG12" s="19">
        <v>30</v>
      </c>
      <c r="AH12" s="34">
        <v>11.930892974872705</v>
      </c>
      <c r="AI12" s="35" t="s">
        <v>63</v>
      </c>
      <c r="AJ12" s="36">
        <v>0.78094883800503756</v>
      </c>
      <c r="AK12" s="34">
        <v>11.26404199920681</v>
      </c>
      <c r="AL12" s="35" t="s">
        <v>63</v>
      </c>
      <c r="AM12" s="36">
        <v>1.9462229737502807</v>
      </c>
      <c r="AN12" s="34">
        <v>10.763347732551608</v>
      </c>
      <c r="AO12" s="35" t="s">
        <v>63</v>
      </c>
      <c r="AP12" s="36">
        <v>1.1543385237437329</v>
      </c>
    </row>
    <row r="13" spans="1:42" x14ac:dyDescent="0.2">
      <c r="A13" s="2">
        <v>3</v>
      </c>
      <c r="B13">
        <v>1</v>
      </c>
      <c r="C13">
        <v>1.44159776880626</v>
      </c>
      <c r="D13">
        <v>0.22581780179743388</v>
      </c>
      <c r="E13">
        <v>0.18027576564114228</v>
      </c>
      <c r="F13">
        <v>14.960457639090954</v>
      </c>
      <c r="G13">
        <v>11.647460135429011</v>
      </c>
      <c r="H13">
        <v>8.7324225666454076</v>
      </c>
      <c r="R13" s="1"/>
      <c r="S13" s="1"/>
      <c r="T13" s="1"/>
      <c r="U13" s="1"/>
      <c r="V13" s="1"/>
      <c r="W13" s="1"/>
      <c r="Y13" s="1"/>
      <c r="Z13" s="1"/>
      <c r="AA13" s="1"/>
      <c r="AB13" s="1"/>
      <c r="AC13" s="1"/>
      <c r="AD13" s="1"/>
      <c r="AG13" s="19">
        <v>36</v>
      </c>
      <c r="AH13" s="34">
        <v>12.533959643532972</v>
      </c>
      <c r="AI13" s="35" t="s">
        <v>63</v>
      </c>
      <c r="AJ13" s="36">
        <v>0.92073036269089892</v>
      </c>
      <c r="AK13" s="34">
        <v>10.607656521060058</v>
      </c>
      <c r="AL13" s="35" t="s">
        <v>63</v>
      </c>
      <c r="AM13" s="36">
        <v>1.1413723573365975</v>
      </c>
      <c r="AN13" s="34">
        <v>9.0519596875205313</v>
      </c>
      <c r="AO13" s="35" t="s">
        <v>63</v>
      </c>
      <c r="AP13" s="36">
        <v>0.3069269274290034</v>
      </c>
    </row>
    <row r="14" spans="1:42" x14ac:dyDescent="0.2">
      <c r="A14" s="2">
        <v>3</v>
      </c>
      <c r="B14">
        <v>1</v>
      </c>
      <c r="C14" t="s">
        <v>30</v>
      </c>
      <c r="D14">
        <v>5.9407760148430688E-2</v>
      </c>
      <c r="E14">
        <v>0.22371972670093587</v>
      </c>
      <c r="F14">
        <v>15.116164281565045</v>
      </c>
      <c r="G14">
        <v>13.077556597979683</v>
      </c>
      <c r="H14">
        <v>8.6632509402841933</v>
      </c>
      <c r="R14" s="1"/>
      <c r="S14" s="1"/>
      <c r="T14" s="1"/>
      <c r="U14" s="1"/>
      <c r="V14" s="1"/>
      <c r="W14" s="1"/>
      <c r="Y14" s="1"/>
      <c r="Z14" s="1"/>
      <c r="AA14" s="1"/>
      <c r="AB14" s="1"/>
      <c r="AC14" s="1"/>
      <c r="AD14" s="1"/>
      <c r="AG14" s="19">
        <v>48</v>
      </c>
      <c r="AH14" s="34">
        <v>13.148919790966564</v>
      </c>
      <c r="AI14" s="35" t="s">
        <v>63</v>
      </c>
      <c r="AJ14" s="36">
        <v>0.70540777880644456</v>
      </c>
      <c r="AK14" s="34">
        <v>10.311376925865067</v>
      </c>
      <c r="AL14" s="35" t="s">
        <v>63</v>
      </c>
      <c r="AM14" s="36">
        <v>0.66251909731533531</v>
      </c>
      <c r="AN14" s="34">
        <v>8.2074371092000096</v>
      </c>
      <c r="AO14" s="35" t="s">
        <v>63</v>
      </c>
      <c r="AP14" s="36">
        <v>0.47287932537990451</v>
      </c>
    </row>
    <row r="15" spans="1:42" x14ac:dyDescent="0.2">
      <c r="A15" s="2">
        <v>4</v>
      </c>
      <c r="B15">
        <v>1</v>
      </c>
      <c r="C15">
        <v>1.335015070668764</v>
      </c>
      <c r="D15">
        <v>0.20654953396041137</v>
      </c>
      <c r="E15">
        <v>0.35432675457548884</v>
      </c>
      <c r="F15" t="s">
        <v>30</v>
      </c>
      <c r="G15">
        <v>13.862482898648404</v>
      </c>
      <c r="H15">
        <v>10.467050278236316</v>
      </c>
      <c r="R15" s="1">
        <f t="shared" ref="R15:W15" si="5">AVERAGE(C15:C17)</f>
        <v>1.2571649463094743</v>
      </c>
      <c r="S15" s="1">
        <f t="shared" si="5"/>
        <v>0.34653923779284646</v>
      </c>
      <c r="T15" s="1">
        <f t="shared" si="5"/>
        <v>0.23479868173165278</v>
      </c>
      <c r="U15" s="1">
        <f t="shared" si="5"/>
        <v>15.094747682819031</v>
      </c>
      <c r="V15" s="1">
        <f t="shared" si="5"/>
        <v>13.763648195750605</v>
      </c>
      <c r="W15" s="1">
        <f t="shared" si="5"/>
        <v>9.8721124918672061</v>
      </c>
      <c r="Y15" s="1">
        <f t="shared" ref="Y15:AD15" si="6">STDEV(C15:C17)</f>
        <v>7.069600665955568E-2</v>
      </c>
      <c r="Z15" s="1">
        <f t="shared" si="6"/>
        <v>0.14280236061756138</v>
      </c>
      <c r="AA15" s="1">
        <f t="shared" si="6"/>
        <v>0.1036463596694942</v>
      </c>
      <c r="AB15" s="1">
        <f t="shared" si="6"/>
        <v>0.59492421109565852</v>
      </c>
      <c r="AC15" s="1">
        <f t="shared" si="6"/>
        <v>0.49254385893685443</v>
      </c>
      <c r="AD15" s="1">
        <f t="shared" si="6"/>
        <v>0.51851131266233896</v>
      </c>
      <c r="AG15" s="19">
        <v>60</v>
      </c>
      <c r="AH15" s="34">
        <v>12.566198772770107</v>
      </c>
      <c r="AI15" s="35" t="s">
        <v>63</v>
      </c>
      <c r="AJ15" s="36">
        <v>0.82615207618320952</v>
      </c>
      <c r="AK15" s="34">
        <v>10.039089815936068</v>
      </c>
      <c r="AL15" s="35" t="s">
        <v>63</v>
      </c>
      <c r="AM15" s="36">
        <v>0.63551722574299885</v>
      </c>
      <c r="AN15" s="34">
        <v>7.1947506089173325</v>
      </c>
      <c r="AO15" s="35" t="s">
        <v>63</v>
      </c>
      <c r="AP15" s="36">
        <v>0.47707182885632077</v>
      </c>
    </row>
    <row r="16" spans="1:42" x14ac:dyDescent="0.2">
      <c r="A16" s="2">
        <v>4</v>
      </c>
      <c r="B16">
        <v>1</v>
      </c>
      <c r="C16">
        <v>1.1969691539933183</v>
      </c>
      <c r="D16">
        <v>0.34107101056682099</v>
      </c>
      <c r="E16">
        <v>0.18026415048872679</v>
      </c>
      <c r="F16">
        <v>15.515422626776829</v>
      </c>
      <c r="G16">
        <v>13.229181126124553</v>
      </c>
      <c r="H16">
        <v>9.6328737809036316</v>
      </c>
      <c r="R16" s="1"/>
      <c r="S16" s="1"/>
      <c r="T16" s="1"/>
      <c r="U16" s="1"/>
      <c r="V16" s="1"/>
      <c r="W16" s="1"/>
      <c r="Y16" s="1"/>
      <c r="Z16" s="1"/>
      <c r="AA16" s="1"/>
      <c r="AB16" s="1"/>
      <c r="AC16" s="1"/>
      <c r="AD16" s="1"/>
      <c r="AG16" s="19">
        <v>72</v>
      </c>
      <c r="AH16" s="34">
        <v>12.876696387764468</v>
      </c>
      <c r="AI16" s="35" t="s">
        <v>63</v>
      </c>
      <c r="AJ16" s="36">
        <v>0.33351341653337074</v>
      </c>
      <c r="AK16" s="34">
        <v>9.7995166855376574</v>
      </c>
      <c r="AL16" s="35" t="s">
        <v>63</v>
      </c>
      <c r="AM16" s="36">
        <v>0.32365220582868603</v>
      </c>
      <c r="AN16" s="34">
        <v>7.2778123868168292</v>
      </c>
      <c r="AO16" s="35" t="s">
        <v>63</v>
      </c>
      <c r="AP16" s="36">
        <v>0.20275437275325484</v>
      </c>
    </row>
    <row r="17" spans="1:42" x14ac:dyDescent="0.2">
      <c r="A17" s="2">
        <v>4</v>
      </c>
      <c r="B17">
        <v>2</v>
      </c>
      <c r="C17">
        <v>1.2395106142663406</v>
      </c>
      <c r="D17">
        <v>0.49199716885130695</v>
      </c>
      <c r="E17">
        <v>0.16980514013074269</v>
      </c>
      <c r="F17">
        <v>14.674072738861234</v>
      </c>
      <c r="G17">
        <v>14.19928056247886</v>
      </c>
      <c r="H17">
        <v>9.5164134164616687</v>
      </c>
      <c r="R17" s="1"/>
      <c r="S17" s="1"/>
      <c r="T17" s="1"/>
      <c r="U17" s="1"/>
      <c r="V17" s="1"/>
      <c r="W17" s="1"/>
      <c r="Y17" s="1"/>
      <c r="Z17" s="1"/>
      <c r="AA17" s="1"/>
      <c r="AB17" s="1"/>
      <c r="AC17" s="1"/>
      <c r="AD17" s="1"/>
      <c r="AG17" s="16" t="s">
        <v>64</v>
      </c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x14ac:dyDescent="0.2">
      <c r="A18" s="2">
        <v>5</v>
      </c>
      <c r="B18">
        <v>2</v>
      </c>
      <c r="C18">
        <v>0.78203016557569482</v>
      </c>
      <c r="D18">
        <v>0.15821160970799752</v>
      </c>
      <c r="E18">
        <v>0.29224917285449881</v>
      </c>
      <c r="F18">
        <v>14.122401879080869</v>
      </c>
      <c r="G18">
        <v>13.940225800030049</v>
      </c>
      <c r="H18">
        <v>10.314996715172612</v>
      </c>
      <c r="R18" s="1">
        <f t="shared" ref="R18:W18" si="7">AVERAGE(C18:C20)</f>
        <v>1.1070857582971942</v>
      </c>
      <c r="S18" s="1">
        <f t="shared" si="7"/>
        <v>0.19681203317000664</v>
      </c>
      <c r="T18" s="1">
        <f t="shared" si="7"/>
        <v>0.26904107394250393</v>
      </c>
      <c r="U18" s="1">
        <f t="shared" si="7"/>
        <v>15.141306746133557</v>
      </c>
      <c r="V18" s="1">
        <f t="shared" si="7"/>
        <v>14.063753408098501</v>
      </c>
      <c r="W18" s="1">
        <f t="shared" si="7"/>
        <v>9.6656195039493458</v>
      </c>
      <c r="Y18" s="1">
        <f t="shared" ref="Y18:AD18" si="8">STDEV(C18:C20)</f>
        <v>0.29700014957347598</v>
      </c>
      <c r="Z18" s="1">
        <f t="shared" si="8"/>
        <v>8.4843792075874905E-2</v>
      </c>
      <c r="AA18" s="1">
        <f t="shared" si="8"/>
        <v>5.6722922450287885E-2</v>
      </c>
      <c r="AB18" s="1">
        <f t="shared" si="8"/>
        <v>1.440949081753867</v>
      </c>
      <c r="AC18" s="1">
        <f t="shared" si="8"/>
        <v>1.1779473302231946</v>
      </c>
      <c r="AD18" s="1">
        <f t="shared" si="8"/>
        <v>1.0960264764881775</v>
      </c>
      <c r="AG18" s="16" t="s">
        <v>65</v>
      </c>
      <c r="AH18" s="43" t="s">
        <v>66</v>
      </c>
      <c r="AI18" s="43"/>
      <c r="AJ18" s="43"/>
      <c r="AK18" s="43" t="s">
        <v>66</v>
      </c>
      <c r="AL18" s="43"/>
      <c r="AM18" s="43"/>
      <c r="AN18" s="43" t="s">
        <v>66</v>
      </c>
      <c r="AO18" s="43"/>
      <c r="AP18" s="43"/>
    </row>
    <row r="19" spans="1:42" x14ac:dyDescent="0.2">
      <c r="A19" s="2">
        <v>5</v>
      </c>
      <c r="B19">
        <v>2</v>
      </c>
      <c r="C19">
        <v>1.1749391913011018</v>
      </c>
      <c r="D19">
        <v>0.29409284848439904</v>
      </c>
      <c r="E19">
        <v>0.31047972464373547</v>
      </c>
      <c r="F19" t="s">
        <v>30</v>
      </c>
      <c r="G19">
        <v>15.298596753474071</v>
      </c>
      <c r="H19">
        <v>10.281678454976054</v>
      </c>
      <c r="R19" s="1"/>
      <c r="S19" s="1"/>
      <c r="T19" s="1"/>
      <c r="U19" s="1"/>
      <c r="V19" s="1"/>
      <c r="W19" s="1"/>
      <c r="Y19" s="1"/>
      <c r="Z19" s="1"/>
      <c r="AA19" s="1"/>
      <c r="AB19" s="1"/>
      <c r="AC19" s="1"/>
      <c r="AD19" s="1"/>
      <c r="AG19" s="16" t="s">
        <v>0</v>
      </c>
      <c r="AH19" s="43">
        <v>5.0000000000000001E-3</v>
      </c>
      <c r="AI19" s="43"/>
      <c r="AJ19" s="43"/>
      <c r="AK19" s="43" t="s">
        <v>66</v>
      </c>
      <c r="AL19" s="43"/>
      <c r="AM19" s="43"/>
      <c r="AN19" s="43">
        <v>0.61399999999999999</v>
      </c>
      <c r="AO19" s="43"/>
      <c r="AP19" s="43"/>
    </row>
    <row r="20" spans="1:42" x14ac:dyDescent="0.2">
      <c r="A20" s="2">
        <v>5</v>
      </c>
      <c r="B20">
        <v>2</v>
      </c>
      <c r="C20">
        <v>1.3642879180147858</v>
      </c>
      <c r="D20">
        <v>0.1381316413176234</v>
      </c>
      <c r="E20">
        <v>0.20439432432927751</v>
      </c>
      <c r="F20">
        <v>16.160211613186245</v>
      </c>
      <c r="G20">
        <v>12.952437670791383</v>
      </c>
      <c r="H20">
        <v>8.4001833416993712</v>
      </c>
      <c r="R20" s="1"/>
      <c r="S20" s="1"/>
      <c r="T20" s="1"/>
      <c r="U20" s="1"/>
      <c r="V20" s="1"/>
      <c r="W20" s="1"/>
      <c r="Y20" s="1"/>
      <c r="Z20" s="1"/>
      <c r="AA20" s="1"/>
      <c r="AB20" s="1"/>
      <c r="AC20" s="1"/>
      <c r="AD20" s="1"/>
      <c r="AG20" s="17" t="s">
        <v>67</v>
      </c>
      <c r="AH20" s="42">
        <v>0.65300000000000002</v>
      </c>
      <c r="AI20" s="42"/>
      <c r="AJ20" s="42"/>
      <c r="AK20" s="43">
        <v>5.3499999999999999E-2</v>
      </c>
      <c r="AL20" s="43"/>
      <c r="AM20" s="43"/>
      <c r="AN20" s="43">
        <v>0.26500000000000001</v>
      </c>
      <c r="AO20" s="43"/>
      <c r="AP20" s="43"/>
    </row>
    <row r="21" spans="1:42" x14ac:dyDescent="0.2">
      <c r="A21" s="2">
        <v>6</v>
      </c>
      <c r="B21">
        <v>2</v>
      </c>
      <c r="C21">
        <v>1.0739270661231251</v>
      </c>
      <c r="D21">
        <v>0.31320274905027196</v>
      </c>
      <c r="E21">
        <v>0.34505414848167665</v>
      </c>
      <c r="F21">
        <v>13.164408382628611</v>
      </c>
      <c r="G21">
        <v>11.621109640359798</v>
      </c>
      <c r="H21">
        <v>10.459175672862688</v>
      </c>
      <c r="R21" s="1">
        <f t="shared" ref="R21:W21" si="9">AVERAGE(C21:C23)</f>
        <v>1.1466562265053504</v>
      </c>
      <c r="S21" s="1">
        <f t="shared" si="9"/>
        <v>0.1568754736421468</v>
      </c>
      <c r="T21" s="1">
        <f t="shared" si="9"/>
        <v>0.3631866433088009</v>
      </c>
      <c r="U21" s="1">
        <f t="shared" si="9"/>
        <v>12.468556487085413</v>
      </c>
      <c r="V21" s="1">
        <f t="shared" si="9"/>
        <v>11.721424335459544</v>
      </c>
      <c r="W21" s="1">
        <f t="shared" si="9"/>
        <v>10.137302074048335</v>
      </c>
      <c r="Y21" s="1">
        <f t="shared" ref="Y21:AD21" si="10">STDEV(C21:C23)</f>
        <v>0.1100813988142403</v>
      </c>
      <c r="Z21" s="1">
        <f t="shared" si="10"/>
        <v>0.13972807714508559</v>
      </c>
      <c r="AA21" s="1">
        <f t="shared" si="10"/>
        <v>1.88471679074728E-2</v>
      </c>
      <c r="AB21" s="1">
        <f t="shared" si="10"/>
        <v>1.548965094339545</v>
      </c>
      <c r="AC21" s="1">
        <f t="shared" si="10"/>
        <v>0.34161238815096479</v>
      </c>
      <c r="AD21" s="1">
        <f t="shared" si="10"/>
        <v>0.62371266681980742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44"/>
    </row>
    <row r="22" spans="1:42" x14ac:dyDescent="0.2">
      <c r="A22" s="2">
        <v>6</v>
      </c>
      <c r="B22">
        <v>2</v>
      </c>
      <c r="C22">
        <v>1.0927392122960968</v>
      </c>
      <c r="D22">
        <v>4.4139118872930982E-2</v>
      </c>
      <c r="E22">
        <v>0.361830548776298</v>
      </c>
      <c r="F22">
        <v>10.693698351687516</v>
      </c>
      <c r="G22">
        <v>11.441200471076156</v>
      </c>
      <c r="H22">
        <v>10.534321841536107</v>
      </c>
      <c r="R22" s="1"/>
      <c r="S22" s="1"/>
      <c r="T22" s="1"/>
      <c r="U22" s="1"/>
      <c r="V22" s="1"/>
      <c r="W22" s="1"/>
      <c r="Y22" s="1"/>
      <c r="Z22" s="1"/>
      <c r="AA22" s="1"/>
      <c r="AB22" s="1"/>
      <c r="AC22" s="1"/>
      <c r="AD22" s="1"/>
    </row>
    <row r="23" spans="1:42" x14ac:dyDescent="0.2">
      <c r="A23" s="2">
        <v>6</v>
      </c>
      <c r="B23">
        <v>2</v>
      </c>
      <c r="C23">
        <v>1.2733024010968292</v>
      </c>
      <c r="D23">
        <v>0.11328455300323748</v>
      </c>
      <c r="E23">
        <v>0.38267523266842807</v>
      </c>
      <c r="F23">
        <v>13.547562726940114</v>
      </c>
      <c r="G23">
        <v>12.101962894942675</v>
      </c>
      <c r="H23">
        <v>9.4184087077462078</v>
      </c>
      <c r="R23" s="1"/>
      <c r="S23" s="1"/>
      <c r="T23" s="1"/>
      <c r="U23" s="1"/>
      <c r="V23" s="1"/>
      <c r="W23" s="1"/>
      <c r="Y23" s="1"/>
      <c r="Z23" s="1"/>
      <c r="AA23" s="1"/>
      <c r="AB23" s="1"/>
      <c r="AC23" s="1"/>
      <c r="AD23" s="1"/>
    </row>
    <row r="24" spans="1:42" x14ac:dyDescent="0.2">
      <c r="A24" s="2">
        <v>7</v>
      </c>
      <c r="B24">
        <v>2</v>
      </c>
      <c r="C24">
        <v>0.80986763749582813</v>
      </c>
      <c r="D24">
        <v>0.43470132834650743</v>
      </c>
      <c r="E24">
        <v>0.28962362273357112</v>
      </c>
      <c r="F24">
        <v>11.731563448215315</v>
      </c>
      <c r="G24">
        <v>10.191338330080997</v>
      </c>
      <c r="H24">
        <v>10.157062586806505</v>
      </c>
      <c r="R24" s="1">
        <f t="shared" ref="R24:W24" si="11">AVERAGE(C24:C26)</f>
        <v>1.0671555075167649</v>
      </c>
      <c r="S24" s="1">
        <f t="shared" si="11"/>
        <v>0.39515356237460281</v>
      </c>
      <c r="T24" s="1">
        <f t="shared" si="11"/>
        <v>0.34620472361468613</v>
      </c>
      <c r="U24" s="1">
        <f t="shared" si="11"/>
        <v>11.930892974872705</v>
      </c>
      <c r="V24" s="1">
        <f t="shared" si="11"/>
        <v>11.26404199920681</v>
      </c>
      <c r="W24" s="1">
        <f t="shared" si="11"/>
        <v>10.763347732551608</v>
      </c>
      <c r="Y24" s="1">
        <f t="shared" ref="Y24:AD24" si="12">STDEV(C24:C26)</f>
        <v>0.23210778688928288</v>
      </c>
      <c r="Z24" s="1">
        <f t="shared" si="12"/>
        <v>5.6163544055047268E-2</v>
      </c>
      <c r="AA24" s="1">
        <f t="shared" si="12"/>
        <v>5.860228135498706E-2</v>
      </c>
      <c r="AB24" s="1">
        <f t="shared" si="12"/>
        <v>0.78094883800503756</v>
      </c>
      <c r="AC24" s="1">
        <f t="shared" si="12"/>
        <v>1.9462229737502807</v>
      </c>
      <c r="AD24" s="1">
        <f t="shared" si="12"/>
        <v>1.1543385237437329</v>
      </c>
    </row>
    <row r="25" spans="1:42" x14ac:dyDescent="0.2">
      <c r="A25" s="2">
        <v>7</v>
      </c>
      <c r="B25">
        <v>2</v>
      </c>
      <c r="C25">
        <v>1.1307899148431453</v>
      </c>
      <c r="D25">
        <v>0.41989174894059172</v>
      </c>
      <c r="E25">
        <v>0.40663810602941647</v>
      </c>
      <c r="F25">
        <v>11.268926664496206</v>
      </c>
      <c r="G25">
        <v>13.510587972526022</v>
      </c>
      <c r="H25">
        <v>12.094503519802014</v>
      </c>
      <c r="R25" s="1"/>
      <c r="S25" s="1"/>
      <c r="T25" s="1"/>
      <c r="U25" s="1"/>
      <c r="V25" s="1"/>
      <c r="W25" s="1"/>
      <c r="Y25" s="1"/>
      <c r="Z25" s="1"/>
      <c r="AA25" s="1"/>
      <c r="AB25" s="1"/>
      <c r="AC25" s="1"/>
      <c r="AD25" s="1"/>
      <c r="AG25" s="41" t="s">
        <v>75</v>
      </c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42" x14ac:dyDescent="0.2">
      <c r="A26" s="2">
        <v>7</v>
      </c>
      <c r="B26">
        <v>2</v>
      </c>
      <c r="C26">
        <v>1.260808970211321</v>
      </c>
      <c r="D26">
        <v>0.33086760983670926</v>
      </c>
      <c r="E26">
        <v>0.34235244208107074</v>
      </c>
      <c r="F26">
        <v>12.792188811906591</v>
      </c>
      <c r="G26">
        <v>10.090199695013411</v>
      </c>
      <c r="H26">
        <v>10.038477091046303</v>
      </c>
      <c r="R26" s="1"/>
      <c r="S26" s="1"/>
      <c r="T26" s="1"/>
      <c r="U26" s="1"/>
      <c r="V26" s="1"/>
      <c r="W26" s="1"/>
      <c r="Y26" s="1"/>
      <c r="Z26" s="1"/>
      <c r="AA26" s="1"/>
      <c r="AB26" s="1"/>
      <c r="AC26" s="1"/>
      <c r="AD26" s="1"/>
      <c r="AG26" s="17" t="s">
        <v>62</v>
      </c>
      <c r="AH26" s="42" t="s">
        <v>212</v>
      </c>
      <c r="AI26" s="42"/>
      <c r="AJ26" s="42"/>
      <c r="AK26" s="42" t="s">
        <v>68</v>
      </c>
      <c r="AL26" s="42"/>
      <c r="AM26" s="42"/>
      <c r="AN26" s="42" t="s">
        <v>69</v>
      </c>
      <c r="AO26" s="42"/>
      <c r="AP26" s="42"/>
    </row>
    <row r="27" spans="1:42" x14ac:dyDescent="0.2">
      <c r="A27" s="2">
        <v>8</v>
      </c>
      <c r="B27">
        <v>2</v>
      </c>
      <c r="C27">
        <v>1.4328193714236674</v>
      </c>
      <c r="D27">
        <v>0.11826401366555789</v>
      </c>
      <c r="E27">
        <v>0.3572527139982245</v>
      </c>
      <c r="F27">
        <v>11.479415617590973</v>
      </c>
      <c r="G27">
        <v>9.3877904175485973</v>
      </c>
      <c r="H27">
        <v>9.0094391934959681</v>
      </c>
      <c r="R27" s="1">
        <f t="shared" ref="R27:W27" si="13">AVERAGE(C27:C29)</f>
        <v>1.1172774763361397</v>
      </c>
      <c r="S27" s="1">
        <f t="shared" si="13"/>
        <v>0.30824141762559226</v>
      </c>
      <c r="T27" s="1">
        <f t="shared" si="13"/>
        <v>0.34474060611495599</v>
      </c>
      <c r="U27" s="1">
        <f t="shared" si="13"/>
        <v>12.533959643532972</v>
      </c>
      <c r="V27" s="1">
        <f t="shared" si="13"/>
        <v>10.607656521060058</v>
      </c>
      <c r="W27" s="1">
        <f t="shared" si="13"/>
        <v>9.0519596875205313</v>
      </c>
      <c r="Y27" s="1">
        <f t="shared" ref="Y27:AD27" si="14">STDEV(C27:C29)</f>
        <v>0.40107260812414353</v>
      </c>
      <c r="Z27" s="1">
        <f t="shared" si="14"/>
        <v>0.21787723975970411</v>
      </c>
      <c r="AA27" s="1">
        <f t="shared" si="14"/>
        <v>5.4181513743327331E-2</v>
      </c>
      <c r="AB27" s="1">
        <f t="shared" si="14"/>
        <v>0.92073036269089892</v>
      </c>
      <c r="AC27" s="1">
        <f t="shared" si="14"/>
        <v>1.1413723573365975</v>
      </c>
      <c r="AD27" s="1">
        <f t="shared" si="14"/>
        <v>0.3069269274290034</v>
      </c>
      <c r="AG27" s="19">
        <v>0</v>
      </c>
      <c r="AH27" s="34">
        <v>1.5922874591407352</v>
      </c>
      <c r="AI27" s="35" t="s">
        <v>63</v>
      </c>
      <c r="AJ27" s="36">
        <v>0.30792661498339213</v>
      </c>
      <c r="AK27" s="34">
        <v>0.40275335978297605</v>
      </c>
      <c r="AL27" s="35" t="s">
        <v>63</v>
      </c>
      <c r="AM27" s="36">
        <v>0</v>
      </c>
      <c r="AN27" s="34">
        <v>0.13425100000000001</v>
      </c>
      <c r="AO27" s="35" t="s">
        <v>63</v>
      </c>
      <c r="AP27" s="36">
        <v>0</v>
      </c>
    </row>
    <row r="28" spans="1:42" x14ac:dyDescent="0.2">
      <c r="A28" s="2">
        <v>8</v>
      </c>
      <c r="B28">
        <v>3</v>
      </c>
      <c r="C28">
        <v>0.66593503610118876</v>
      </c>
      <c r="D28">
        <v>0.54606544819683034</v>
      </c>
      <c r="E28">
        <v>0.39157147898921923</v>
      </c>
      <c r="F28">
        <v>13.178266154808721</v>
      </c>
      <c r="G28">
        <v>11.649649609407842</v>
      </c>
      <c r="H28">
        <v>9.3779298695069429</v>
      </c>
      <c r="R28" s="1"/>
      <c r="S28" s="1"/>
      <c r="T28" s="1"/>
      <c r="U28" s="1"/>
      <c r="V28" s="1"/>
      <c r="W28" s="1"/>
      <c r="Y28" s="1"/>
      <c r="Z28" s="1"/>
      <c r="AA28" s="1"/>
      <c r="AB28" s="1"/>
      <c r="AC28" s="1"/>
      <c r="AD28" s="1"/>
      <c r="AG28" s="19">
        <v>3</v>
      </c>
      <c r="AH28" s="34">
        <v>1.4597339720857097</v>
      </c>
      <c r="AI28" s="35" t="s">
        <v>63</v>
      </c>
      <c r="AJ28" s="36">
        <v>0.211093652378819</v>
      </c>
      <c r="AK28" s="34">
        <v>0.24803413239465022</v>
      </c>
      <c r="AL28" s="35" t="s">
        <v>63</v>
      </c>
      <c r="AM28" s="36">
        <v>6.1705299411005526E-2</v>
      </c>
      <c r="AN28" s="34">
        <v>0.248034</v>
      </c>
      <c r="AO28" s="35" t="s">
        <v>63</v>
      </c>
      <c r="AP28" s="36">
        <v>6.3223405360975274E-2</v>
      </c>
    </row>
    <row r="29" spans="1:42" x14ac:dyDescent="0.2">
      <c r="A29" s="2">
        <v>8</v>
      </c>
      <c r="B29">
        <v>3</v>
      </c>
      <c r="C29">
        <v>1.2530780214835628</v>
      </c>
      <c r="D29">
        <v>0.26039479101438845</v>
      </c>
      <c r="E29">
        <v>0.28539762535742408</v>
      </c>
      <c r="F29">
        <v>12.944197158199223</v>
      </c>
      <c r="G29">
        <v>10.785529536223734</v>
      </c>
      <c r="H29">
        <v>8.768509999558681</v>
      </c>
      <c r="R29" s="1"/>
      <c r="S29" s="1"/>
      <c r="T29" s="1"/>
      <c r="U29" s="1"/>
      <c r="V29" s="1"/>
      <c r="W29" s="1"/>
      <c r="Y29" s="1"/>
      <c r="Z29" s="1"/>
      <c r="AA29" s="1"/>
      <c r="AB29" s="1"/>
      <c r="AC29" s="1"/>
      <c r="AD29" s="1"/>
      <c r="AG29" s="19">
        <v>6</v>
      </c>
      <c r="AH29" s="34">
        <v>1.3656001964065974</v>
      </c>
      <c r="AI29" s="35" t="s">
        <v>63</v>
      </c>
      <c r="AJ29" s="36">
        <v>0.10747679759503397</v>
      </c>
      <c r="AK29" s="34">
        <v>0.20945762428398773</v>
      </c>
      <c r="AL29" s="35" t="s">
        <v>63</v>
      </c>
      <c r="AM29" s="36">
        <v>0.12417841162943198</v>
      </c>
      <c r="AN29" s="34">
        <v>0.20945666666666665</v>
      </c>
      <c r="AO29" s="35" t="s">
        <v>63</v>
      </c>
      <c r="AP29" s="36">
        <v>2.5274370071702402E-2</v>
      </c>
    </row>
    <row r="30" spans="1:42" x14ac:dyDescent="0.2">
      <c r="A30" s="2">
        <v>9</v>
      </c>
      <c r="B30">
        <v>3</v>
      </c>
      <c r="C30">
        <v>1.3023488873535412</v>
      </c>
      <c r="D30">
        <v>0.27552025745716158</v>
      </c>
      <c r="E30">
        <v>0.29158431176422628</v>
      </c>
      <c r="F30">
        <v>13.788911971105197</v>
      </c>
      <c r="G30">
        <v>9.5766662207910809</v>
      </c>
      <c r="H30">
        <v>8.5542575432271857</v>
      </c>
      <c r="R30" s="1">
        <f t="shared" ref="R30:W30" si="15">AVERAGE(C30:C32)</f>
        <v>1.2579437989384772</v>
      </c>
      <c r="S30" s="1">
        <f t="shared" si="15"/>
        <v>0.23981712584366335</v>
      </c>
      <c r="T30" s="1">
        <f t="shared" si="15"/>
        <v>0.29084764662141477</v>
      </c>
      <c r="U30" s="1">
        <f t="shared" si="15"/>
        <v>13.148919790966564</v>
      </c>
      <c r="V30" s="1">
        <f t="shared" si="15"/>
        <v>10.311376925865067</v>
      </c>
      <c r="W30" s="1">
        <f t="shared" si="15"/>
        <v>8.2074371092000096</v>
      </c>
      <c r="Y30" s="1">
        <f t="shared" ref="Y30:AD30" si="16">STDEV(C30:C32)</f>
        <v>5.7066011788514601E-2</v>
      </c>
      <c r="Z30" s="1">
        <f t="shared" si="16"/>
        <v>3.1624140931003561E-2</v>
      </c>
      <c r="AA30" s="1">
        <f t="shared" si="16"/>
        <v>5.7103947533111441E-3</v>
      </c>
      <c r="AB30" s="1">
        <f t="shared" si="16"/>
        <v>0.70540777880644456</v>
      </c>
      <c r="AC30" s="1">
        <f t="shared" si="16"/>
        <v>0.66251909731533531</v>
      </c>
      <c r="AD30" s="1">
        <f t="shared" si="16"/>
        <v>0.47287932537990451</v>
      </c>
      <c r="AG30" s="19">
        <v>12</v>
      </c>
      <c r="AH30" s="34">
        <v>1.2571649463094743</v>
      </c>
      <c r="AI30" s="35" t="s">
        <v>63</v>
      </c>
      <c r="AJ30" s="36">
        <v>7.069600665955568E-2</v>
      </c>
      <c r="AK30" s="34">
        <v>0.23479868173165278</v>
      </c>
      <c r="AL30" s="35" t="s">
        <v>63</v>
      </c>
      <c r="AM30" s="36">
        <v>0.14280236061756138</v>
      </c>
      <c r="AN30" s="34">
        <v>0.23479966666666666</v>
      </c>
      <c r="AO30" s="35" t="s">
        <v>63</v>
      </c>
      <c r="AP30" s="36">
        <v>0.1036463596694942</v>
      </c>
    </row>
    <row r="31" spans="1:42" x14ac:dyDescent="0.2">
      <c r="A31" s="2">
        <v>9</v>
      </c>
      <c r="B31">
        <v>3</v>
      </c>
      <c r="C31">
        <v>1.2779036881709716</v>
      </c>
      <c r="D31">
        <v>0.22860265912958133</v>
      </c>
      <c r="E31">
        <v>0.2848046685466169</v>
      </c>
      <c r="F31">
        <v>13.265280941494552</v>
      </c>
      <c r="G31">
        <v>10.86334454558599</v>
      </c>
      <c r="H31">
        <v>8.3992686563340282</v>
      </c>
      <c r="R31" s="1"/>
      <c r="S31" s="1"/>
      <c r="T31" s="1"/>
      <c r="U31" s="1"/>
      <c r="V31" s="1"/>
      <c r="W31" s="1"/>
      <c r="Y31" s="1"/>
      <c r="Z31" s="1"/>
      <c r="AA31" s="1"/>
      <c r="AB31" s="1"/>
      <c r="AC31" s="1"/>
      <c r="AD31" s="1"/>
      <c r="AG31" s="19">
        <v>18</v>
      </c>
      <c r="AH31" s="34">
        <v>1.1070857582971942</v>
      </c>
      <c r="AI31" s="35" t="s">
        <v>63</v>
      </c>
      <c r="AJ31" s="36">
        <v>0.29700014957347598</v>
      </c>
      <c r="AK31" s="34">
        <v>0.26904107394250393</v>
      </c>
      <c r="AL31" s="35" t="s">
        <v>63</v>
      </c>
      <c r="AM31" s="36">
        <v>8.4843792075874905E-2</v>
      </c>
      <c r="AN31" s="34">
        <v>0.26904100000000003</v>
      </c>
      <c r="AO31" s="35" t="s">
        <v>63</v>
      </c>
      <c r="AP31" s="36">
        <v>5.6722922450287885E-2</v>
      </c>
    </row>
    <row r="32" spans="1:42" x14ac:dyDescent="0.2">
      <c r="A32" s="2">
        <v>9</v>
      </c>
      <c r="B32">
        <v>3</v>
      </c>
      <c r="C32">
        <v>1.1935788212909189</v>
      </c>
      <c r="D32">
        <v>0.21532846094424724</v>
      </c>
      <c r="E32">
        <v>0.29615395955340112</v>
      </c>
      <c r="F32">
        <v>12.392566460299946</v>
      </c>
      <c r="G32">
        <v>10.494120011218133</v>
      </c>
      <c r="H32">
        <v>7.6687851280388175</v>
      </c>
      <c r="R32" s="1"/>
      <c r="S32" s="1"/>
      <c r="T32" s="1"/>
      <c r="U32" s="1"/>
      <c r="V32" s="1"/>
      <c r="W32" s="1"/>
      <c r="Y32" s="1"/>
      <c r="Z32" s="1"/>
      <c r="AA32" s="1"/>
      <c r="AB32" s="1"/>
      <c r="AC32" s="1"/>
      <c r="AD32" s="1"/>
      <c r="AG32" s="19">
        <v>24</v>
      </c>
      <c r="AH32" s="34">
        <v>1.1466562265053504</v>
      </c>
      <c r="AI32" s="35" t="s">
        <v>63</v>
      </c>
      <c r="AJ32" s="36">
        <v>0.1100813988142403</v>
      </c>
      <c r="AK32" s="34">
        <v>0.3631866433088009</v>
      </c>
      <c r="AL32" s="35" t="s">
        <v>63</v>
      </c>
      <c r="AM32" s="36">
        <v>0.13972807714508559</v>
      </c>
      <c r="AN32" s="34">
        <v>0.36318699999999998</v>
      </c>
      <c r="AO32" s="35" t="s">
        <v>63</v>
      </c>
      <c r="AP32" s="36">
        <v>1.88471679074728E-2</v>
      </c>
    </row>
    <row r="33" spans="1:42" x14ac:dyDescent="0.2">
      <c r="A33" s="2">
        <v>10</v>
      </c>
      <c r="B33">
        <v>3</v>
      </c>
      <c r="C33">
        <v>1.4261113132496581</v>
      </c>
      <c r="D33">
        <v>0.36029829022699678</v>
      </c>
      <c r="E33">
        <v>0.26140399691219229</v>
      </c>
      <c r="F33">
        <v>11.833638867730723</v>
      </c>
      <c r="G33">
        <v>10.240488784308289</v>
      </c>
      <c r="H33">
        <v>6.7049551036401294</v>
      </c>
      <c r="R33" s="1">
        <f t="shared" ref="R33:W33" si="17">AVERAGE(C33:C35)</f>
        <v>1.3074812490467618</v>
      </c>
      <c r="S33" s="1">
        <f t="shared" si="17"/>
        <v>0.3143624133659168</v>
      </c>
      <c r="T33" s="1">
        <f t="shared" si="17"/>
        <v>0.29371212686004955</v>
      </c>
      <c r="U33" s="1">
        <f t="shared" si="17"/>
        <v>12.566198772770107</v>
      </c>
      <c r="V33" s="1">
        <f t="shared" si="17"/>
        <v>10.039089815936068</v>
      </c>
      <c r="W33" s="1">
        <f t="shared" si="17"/>
        <v>7.1947506089173325</v>
      </c>
      <c r="Y33" s="1">
        <f t="shared" ref="Y33:AD33" si="18">STDEV(C33:C35)</f>
        <v>0.10508993268159823</v>
      </c>
      <c r="Z33" s="1">
        <f t="shared" si="18"/>
        <v>5.9982122922713287E-2</v>
      </c>
      <c r="AA33" s="1">
        <f t="shared" si="18"/>
        <v>3.5120943481224624E-2</v>
      </c>
      <c r="AB33" s="1">
        <f t="shared" si="18"/>
        <v>0.82615207618320952</v>
      </c>
      <c r="AC33" s="1">
        <f t="shared" si="18"/>
        <v>0.63551722574299885</v>
      </c>
      <c r="AD33" s="1">
        <f t="shared" si="18"/>
        <v>0.47707182885632077</v>
      </c>
      <c r="AG33" s="19">
        <v>30</v>
      </c>
      <c r="AH33" s="34">
        <v>1.0671555075167649</v>
      </c>
      <c r="AI33" s="35" t="s">
        <v>63</v>
      </c>
      <c r="AJ33" s="36">
        <v>0.23210778688928288</v>
      </c>
      <c r="AK33" s="34">
        <v>0.34620472361468613</v>
      </c>
      <c r="AL33" s="35" t="s">
        <v>63</v>
      </c>
      <c r="AM33" s="36">
        <v>5.6163544055047268E-2</v>
      </c>
      <c r="AN33" s="34">
        <v>0.34620500000000004</v>
      </c>
      <c r="AO33" s="35" t="s">
        <v>63</v>
      </c>
      <c r="AP33" s="36">
        <v>5.860228135498706E-2</v>
      </c>
    </row>
    <row r="34" spans="1:42" x14ac:dyDescent="0.2">
      <c r="A34" s="2">
        <v>10</v>
      </c>
      <c r="B34">
        <v>3</v>
      </c>
      <c r="C34">
        <v>1.2702812537175048</v>
      </c>
      <c r="D34">
        <v>0.24650264401851363</v>
      </c>
      <c r="E34">
        <v>0.28863839813171954</v>
      </c>
      <c r="F34">
        <v>13.461670790733287</v>
      </c>
      <c r="G34">
        <v>9.3272757877649255</v>
      </c>
      <c r="H34">
        <v>7.2213073389651248</v>
      </c>
      <c r="R34" s="1"/>
      <c r="S34" s="1"/>
      <c r="T34" s="1"/>
      <c r="U34" s="1"/>
      <c r="V34" s="1"/>
      <c r="W34" s="1"/>
      <c r="Y34" s="1"/>
      <c r="Z34" s="1"/>
      <c r="AA34" s="1"/>
      <c r="AB34" s="1"/>
      <c r="AC34" s="1"/>
      <c r="AD34" s="1"/>
      <c r="AG34" s="19">
        <v>36</v>
      </c>
      <c r="AH34" s="34">
        <v>1.1172774763361397</v>
      </c>
      <c r="AI34" s="35" t="s">
        <v>63</v>
      </c>
      <c r="AJ34" s="36">
        <v>0.40107260812414353</v>
      </c>
      <c r="AK34" s="34">
        <v>0.34474060611495599</v>
      </c>
      <c r="AL34" s="35" t="s">
        <v>63</v>
      </c>
      <c r="AM34" s="36">
        <v>0.21787723975970411</v>
      </c>
      <c r="AN34" s="34">
        <v>0.34473999999999999</v>
      </c>
      <c r="AO34" s="35" t="s">
        <v>63</v>
      </c>
      <c r="AP34" s="36">
        <v>5.4181513743327331E-2</v>
      </c>
    </row>
    <row r="35" spans="1:42" x14ac:dyDescent="0.2">
      <c r="A35" s="2">
        <v>10</v>
      </c>
      <c r="B35">
        <v>3</v>
      </c>
      <c r="C35">
        <v>1.2260511801731224</v>
      </c>
      <c r="D35">
        <v>0.33628630585223995</v>
      </c>
      <c r="E35">
        <v>0.33109398553623681</v>
      </c>
      <c r="F35">
        <v>12.403286659846312</v>
      </c>
      <c r="G35">
        <v>10.549504875734986</v>
      </c>
      <c r="H35">
        <v>7.6579893841467461</v>
      </c>
      <c r="R35" s="1"/>
      <c r="S35" s="1"/>
      <c r="T35" s="1"/>
      <c r="U35" s="1"/>
      <c r="V35" s="1"/>
      <c r="W35" s="1"/>
      <c r="Y35" s="1"/>
      <c r="Z35" s="1"/>
      <c r="AA35" s="1"/>
      <c r="AB35" s="1"/>
      <c r="AC35" s="1"/>
      <c r="AD35" s="1"/>
      <c r="AG35" s="19">
        <v>48</v>
      </c>
      <c r="AH35" s="34">
        <v>1.2579437989384772</v>
      </c>
      <c r="AI35" s="35" t="s">
        <v>63</v>
      </c>
      <c r="AJ35" s="36">
        <v>5.7066011788514601E-2</v>
      </c>
      <c r="AK35" s="34">
        <v>0.29084764662141477</v>
      </c>
      <c r="AL35" s="35" t="s">
        <v>63</v>
      </c>
      <c r="AM35" s="36">
        <v>3.1624140931003561E-2</v>
      </c>
      <c r="AN35" s="34">
        <v>0.29084766666666667</v>
      </c>
      <c r="AO35" s="35" t="s">
        <v>63</v>
      </c>
      <c r="AP35" s="36">
        <v>5.7103947533111441E-3</v>
      </c>
    </row>
    <row r="36" spans="1:42" x14ac:dyDescent="0.2">
      <c r="A36" s="2">
        <v>11</v>
      </c>
      <c r="B36">
        <v>3</v>
      </c>
      <c r="C36">
        <v>1.3207154912410553</v>
      </c>
      <c r="D36">
        <v>0.18837924870138456</v>
      </c>
      <c r="E36">
        <v>0.27325119888858168</v>
      </c>
      <c r="F36">
        <v>12.517087803728902</v>
      </c>
      <c r="G36">
        <v>9.4320489726909251</v>
      </c>
      <c r="H36">
        <v>7.3878097586178511</v>
      </c>
      <c r="R36" s="1">
        <f t="shared" ref="R36:W36" si="19">AVERAGE(C36:C38)</f>
        <v>1.3640930680510603</v>
      </c>
      <c r="S36" s="1">
        <f t="shared" si="19"/>
        <v>0.25357443529482443</v>
      </c>
      <c r="T36" s="1">
        <f t="shared" si="19"/>
        <v>0.27618879313312195</v>
      </c>
      <c r="U36" s="1">
        <f t="shared" si="19"/>
        <v>12.876696387764468</v>
      </c>
      <c r="V36" s="1">
        <f t="shared" si="19"/>
        <v>9.7995166855376574</v>
      </c>
      <c r="W36" s="1">
        <f t="shared" si="19"/>
        <v>7.2778123868168292</v>
      </c>
      <c r="Y36" s="1">
        <f t="shared" ref="Y36:AD36" si="20">STDEV(C36:C38)</f>
        <v>0.17052363786198985</v>
      </c>
      <c r="Z36" s="1">
        <f t="shared" si="20"/>
        <v>5.8839868515712393E-2</v>
      </c>
      <c r="AA36" s="1">
        <f t="shared" si="20"/>
        <v>9.9439797291388087E-3</v>
      </c>
      <c r="AB36" s="1">
        <f t="shared" si="20"/>
        <v>0.33351341653337074</v>
      </c>
      <c r="AC36" s="1">
        <f t="shared" si="20"/>
        <v>0.32365220582868603</v>
      </c>
      <c r="AD36" s="1">
        <f t="shared" si="20"/>
        <v>0.20275437275325484</v>
      </c>
      <c r="AG36" s="19">
        <v>60</v>
      </c>
      <c r="AH36" s="34">
        <v>1.3074812490467618</v>
      </c>
      <c r="AI36" s="35" t="s">
        <v>63</v>
      </c>
      <c r="AJ36" s="36">
        <v>0.10508993268159823</v>
      </c>
      <c r="AK36" s="34">
        <v>0.29371212686004955</v>
      </c>
      <c r="AL36" s="35" t="s">
        <v>63</v>
      </c>
      <c r="AM36" s="36">
        <v>5.9982122922713287E-2</v>
      </c>
      <c r="AN36" s="34">
        <v>0.29371266666666668</v>
      </c>
      <c r="AO36" s="35" t="s">
        <v>63</v>
      </c>
      <c r="AP36" s="36">
        <v>3.5120943481224624E-2</v>
      </c>
    </row>
    <row r="37" spans="1:42" x14ac:dyDescent="0.2">
      <c r="A37" s="2">
        <v>11</v>
      </c>
      <c r="B37">
        <v>3</v>
      </c>
      <c r="C37">
        <v>1.5521161597198694</v>
      </c>
      <c r="D37">
        <v>0.30273466306590391</v>
      </c>
      <c r="E37">
        <v>0.26804454506178377</v>
      </c>
      <c r="F37">
        <v>13.175842410638282</v>
      </c>
      <c r="G37">
        <v>10.04221120977583</v>
      </c>
      <c r="H37">
        <v>7.4017962959310761</v>
      </c>
      <c r="AG37" s="19">
        <v>72</v>
      </c>
      <c r="AH37" s="34">
        <v>1.3640930680510603</v>
      </c>
      <c r="AI37" s="35" t="s">
        <v>63</v>
      </c>
      <c r="AJ37" s="36">
        <v>0.17052363786198985</v>
      </c>
      <c r="AK37" s="34">
        <v>0.27618879313312195</v>
      </c>
      <c r="AL37" s="35" t="s">
        <v>63</v>
      </c>
      <c r="AM37" s="36">
        <v>5.8839868515712393E-2</v>
      </c>
      <c r="AN37" s="34">
        <v>0.27618966666666672</v>
      </c>
      <c r="AO37" s="35" t="s">
        <v>63</v>
      </c>
      <c r="AP37" s="36">
        <v>9.9439797291388087E-3</v>
      </c>
    </row>
    <row r="38" spans="1:42" x14ac:dyDescent="0.2">
      <c r="A38" s="2">
        <v>11</v>
      </c>
      <c r="B38">
        <v>3</v>
      </c>
      <c r="C38">
        <v>1.2194475531922566</v>
      </c>
      <c r="D38">
        <v>0.26960939411718476</v>
      </c>
      <c r="E38">
        <v>0.28727063544900044</v>
      </c>
      <c r="F38">
        <v>12.937158948926218</v>
      </c>
      <c r="G38">
        <v>9.9242898741462149</v>
      </c>
      <c r="H38">
        <v>7.0438311059015613</v>
      </c>
      <c r="AG38" s="16" t="s">
        <v>64</v>
      </c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x14ac:dyDescent="0.3">
      <c r="A39" s="12" t="s">
        <v>40</v>
      </c>
      <c r="B39" s="4"/>
      <c r="C39" s="4"/>
      <c r="D39" s="4"/>
      <c r="E39" s="13"/>
      <c r="F39" s="13"/>
      <c r="G39" s="13"/>
      <c r="AG39" s="16" t="s">
        <v>65</v>
      </c>
      <c r="AH39" s="43">
        <v>0.315</v>
      </c>
      <c r="AI39" s="43"/>
      <c r="AJ39" s="43"/>
      <c r="AK39" s="43">
        <v>5.3100000000000001E-2</v>
      </c>
      <c r="AL39" s="43"/>
      <c r="AM39" s="43"/>
      <c r="AN39" s="45">
        <v>0.8357</v>
      </c>
      <c r="AO39" s="45"/>
      <c r="AP39" s="45"/>
    </row>
    <row r="40" spans="1:42" x14ac:dyDescent="0.3">
      <c r="A40" s="13" t="s">
        <v>41</v>
      </c>
      <c r="B40" s="4"/>
      <c r="C40" s="4"/>
      <c r="D40" s="4"/>
      <c r="E40" s="13"/>
      <c r="F40" s="13"/>
      <c r="G40" s="13"/>
      <c r="AG40" s="16" t="s">
        <v>0</v>
      </c>
      <c r="AH40" s="43">
        <v>2E-3</v>
      </c>
      <c r="AI40" s="43"/>
      <c r="AJ40" s="43"/>
      <c r="AK40" s="43">
        <v>3.7999999999999999E-2</v>
      </c>
      <c r="AL40" s="43"/>
      <c r="AM40" s="43"/>
      <c r="AN40" s="43">
        <v>0.24610000000000001</v>
      </c>
      <c r="AO40" s="43"/>
      <c r="AP40" s="43"/>
    </row>
    <row r="41" spans="1:42" x14ac:dyDescent="0.3">
      <c r="A41" s="9" t="s">
        <v>42</v>
      </c>
      <c r="B41" s="9"/>
      <c r="C41" s="9"/>
      <c r="D41" s="9"/>
      <c r="E41" s="13"/>
      <c r="F41" s="13"/>
      <c r="G41" s="13"/>
      <c r="AG41" s="17" t="s">
        <v>67</v>
      </c>
      <c r="AH41" s="43">
        <v>0.124</v>
      </c>
      <c r="AI41" s="43"/>
      <c r="AJ41" s="43"/>
      <c r="AK41" s="43">
        <v>8.9999999999999993E-3</v>
      </c>
      <c r="AL41" s="43"/>
      <c r="AM41" s="43"/>
      <c r="AN41" s="43">
        <v>0.1144</v>
      </c>
      <c r="AO41" s="43"/>
      <c r="AP41" s="43"/>
    </row>
    <row r="42" spans="1:42" x14ac:dyDescent="0.3">
      <c r="A42" s="9"/>
      <c r="B42" s="9" t="s">
        <v>43</v>
      </c>
      <c r="C42" s="9"/>
      <c r="D42" s="9"/>
      <c r="E42" s="13"/>
      <c r="F42" s="13"/>
      <c r="G42" s="13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x14ac:dyDescent="0.3">
      <c r="A43" s="9"/>
      <c r="B43" s="12" t="s">
        <v>44</v>
      </c>
      <c r="C43" s="12" t="s">
        <v>45</v>
      </c>
      <c r="D43" s="9"/>
      <c r="E43" s="13"/>
      <c r="F43" s="13"/>
      <c r="G43" s="13"/>
    </row>
    <row r="44" spans="1:42" x14ac:dyDescent="0.3">
      <c r="A44" s="9"/>
      <c r="B44" s="12" t="s">
        <v>46</v>
      </c>
      <c r="C44" s="9"/>
      <c r="D44" s="9"/>
      <c r="E44" s="13"/>
      <c r="F44" s="13"/>
      <c r="G44" s="13"/>
    </row>
    <row r="45" spans="1:42" x14ac:dyDescent="0.3">
      <c r="A45" s="9"/>
      <c r="B45" s="12" t="s">
        <v>47</v>
      </c>
      <c r="C45" s="14"/>
      <c r="D45" t="s">
        <v>48</v>
      </c>
      <c r="E45" s="9">
        <v>-0.372305</v>
      </c>
      <c r="F45" s="9">
        <v>-0.33254400000000001</v>
      </c>
      <c r="G45" s="13">
        <v>-0.29278300000000002</v>
      </c>
      <c r="H45" s="13">
        <v>-0.21326200000000001</v>
      </c>
      <c r="I45" s="13">
        <v>-0.133741</v>
      </c>
      <c r="J45">
        <v>-5.4219000000000003E-2</v>
      </c>
      <c r="K45">
        <v>2.53023E-2</v>
      </c>
      <c r="L45">
        <v>0.10482370000000001</v>
      </c>
      <c r="M45">
        <v>0.2638665</v>
      </c>
      <c r="N45">
        <v>0.42290939999999999</v>
      </c>
      <c r="O45">
        <v>0.58195220000000003</v>
      </c>
      <c r="P45" t="s">
        <v>49</v>
      </c>
    </row>
    <row r="46" spans="1:42" x14ac:dyDescent="0.3">
      <c r="A46" s="9"/>
      <c r="B46" s="12" t="s">
        <v>50</v>
      </c>
      <c r="D46" t="s">
        <v>48</v>
      </c>
      <c r="E46" s="9">
        <v>0.40274739999999998</v>
      </c>
      <c r="F46" s="9">
        <v>0.27555160000000001</v>
      </c>
      <c r="G46" s="13">
        <v>0.15996360000000001</v>
      </c>
      <c r="H46" s="13">
        <v>-3.6389999999999999E-2</v>
      </c>
      <c r="I46" s="13">
        <v>-0.18631200000000001</v>
      </c>
      <c r="J46">
        <v>-0.28980400000000001</v>
      </c>
      <c r="K46">
        <v>-0.34686400000000001</v>
      </c>
      <c r="L46">
        <v>-0.35749399999999998</v>
      </c>
      <c r="M46">
        <v>-0.23946200000000001</v>
      </c>
      <c r="N46">
        <v>6.4292699999999994E-2</v>
      </c>
      <c r="O46">
        <v>0.55377080000000001</v>
      </c>
      <c r="P46" t="s">
        <v>49</v>
      </c>
    </row>
    <row r="47" spans="1:42" x14ac:dyDescent="0.3">
      <c r="A47" s="9"/>
      <c r="B47" s="12" t="s">
        <v>51</v>
      </c>
      <c r="D47" t="s">
        <v>48</v>
      </c>
      <c r="E47" s="9">
        <v>-0.384237</v>
      </c>
      <c r="F47" s="9">
        <v>-0.129325</v>
      </c>
      <c r="G47" s="13">
        <v>6.4190300000000006E-2</v>
      </c>
      <c r="H47" s="13">
        <v>0.29003790000000002</v>
      </c>
      <c r="I47" s="13">
        <v>0.33931689999999998</v>
      </c>
      <c r="J47">
        <v>0.2580385</v>
      </c>
      <c r="K47">
        <v>9.2213500000000004E-2</v>
      </c>
      <c r="L47">
        <v>-0.112147</v>
      </c>
      <c r="M47">
        <v>-0.45243</v>
      </c>
      <c r="N47">
        <v>-0.39472200000000002</v>
      </c>
      <c r="O47">
        <v>0.4290641</v>
      </c>
      <c r="P47" t="s">
        <v>49</v>
      </c>
    </row>
    <row r="48" spans="1:42" x14ac:dyDescent="0.3">
      <c r="A48" s="9"/>
      <c r="B48" s="12" t="s">
        <v>52</v>
      </c>
      <c r="C48" s="9"/>
      <c r="D48" s="9"/>
      <c r="E48" s="13"/>
      <c r="F48" s="13"/>
      <c r="G48" s="13"/>
    </row>
    <row r="49" spans="1:23" x14ac:dyDescent="0.3">
      <c r="A49" s="9"/>
      <c r="B49" s="12" t="s">
        <v>53</v>
      </c>
      <c r="C49" s="9"/>
      <c r="D49" s="9"/>
      <c r="E49" s="13"/>
      <c r="F49" s="13"/>
      <c r="G49" s="13"/>
    </row>
    <row r="50" spans="1:23" x14ac:dyDescent="0.3">
      <c r="A50" s="9" t="s">
        <v>54</v>
      </c>
      <c r="B50" s="12"/>
      <c r="C50" s="9"/>
      <c r="D50" s="9"/>
      <c r="E50" s="13"/>
      <c r="F50" s="13"/>
      <c r="G50" s="13"/>
    </row>
    <row r="51" spans="1:23" x14ac:dyDescent="0.3">
      <c r="A51" s="9"/>
      <c r="B51" s="12" t="s">
        <v>55</v>
      </c>
      <c r="C51" s="9"/>
      <c r="D51" s="9"/>
      <c r="E51" s="13"/>
      <c r="F51" s="13"/>
      <c r="G51" s="13"/>
    </row>
    <row r="52" spans="1:23" x14ac:dyDescent="0.3">
      <c r="A52" s="9"/>
      <c r="B52" s="12" t="s">
        <v>56</v>
      </c>
      <c r="C52" s="9"/>
      <c r="D52" s="9"/>
      <c r="E52" s="13"/>
      <c r="F52" s="13"/>
      <c r="G52" s="13"/>
    </row>
    <row r="53" spans="1:23" x14ac:dyDescent="0.3">
      <c r="A53" s="12" t="s">
        <v>57</v>
      </c>
      <c r="B53" s="12"/>
      <c r="C53" s="9"/>
      <c r="D53" s="9"/>
      <c r="E53" s="13"/>
      <c r="F53" s="13"/>
      <c r="G53" s="13"/>
    </row>
    <row r="54" spans="1:23" x14ac:dyDescent="0.3">
      <c r="A54" s="13" t="s">
        <v>58</v>
      </c>
      <c r="B54" s="12"/>
      <c r="C54" s="9"/>
      <c r="D54" s="9"/>
      <c r="E54" s="13"/>
      <c r="F54" s="13"/>
      <c r="G54" s="13"/>
    </row>
    <row r="55" spans="1:23" ht="33" x14ac:dyDescent="0.3">
      <c r="A55" s="9"/>
      <c r="B55" s="15"/>
      <c r="C55" s="15" t="str">
        <f>"%AAA("&amp;C4&amp;");"</f>
        <v>%AAA(TN);</v>
      </c>
      <c r="D55" s="15" t="str">
        <f t="shared" ref="D55:H55" si="21">"%AAA("&amp;D4&amp;");"</f>
        <v>%AAA(NDIN);</v>
      </c>
      <c r="E55" s="15" t="str">
        <f t="shared" si="21"/>
        <v>%AAA(ADIN);</v>
      </c>
      <c r="F55" s="15" t="str">
        <f t="shared" si="21"/>
        <v>%AAA(TC);</v>
      </c>
      <c r="G55" s="15" t="str">
        <f t="shared" si="21"/>
        <v>%AAA(NDIC);</v>
      </c>
      <c r="H55" s="15" t="str">
        <f t="shared" si="21"/>
        <v>%AAA(ADIC);</v>
      </c>
    </row>
    <row r="56" spans="1:23" x14ac:dyDescent="0.3">
      <c r="A56" s="9" t="s">
        <v>59</v>
      </c>
      <c r="B56" s="12"/>
      <c r="C56" s="9"/>
      <c r="D56" s="9"/>
      <c r="E56" s="13"/>
      <c r="F56" s="13"/>
      <c r="G56" s="13"/>
    </row>
    <row r="58" spans="1:23" x14ac:dyDescent="0.3">
      <c r="Q58" t="s">
        <v>76</v>
      </c>
      <c r="R58" t="s">
        <v>72</v>
      </c>
      <c r="S58" t="s">
        <v>73</v>
      </c>
      <c r="U58" t="s">
        <v>143</v>
      </c>
      <c r="V58" t="s">
        <v>60</v>
      </c>
      <c r="W58" t="s">
        <v>61</v>
      </c>
    </row>
    <row r="59" spans="1:23" x14ac:dyDescent="0.3">
      <c r="A59" s="21" t="s">
        <v>76</v>
      </c>
      <c r="B59" s="28"/>
      <c r="C59" s="28"/>
      <c r="D59" s="28"/>
      <c r="E59" s="28"/>
      <c r="F59" s="28"/>
      <c r="G59" s="28"/>
      <c r="H59" s="28"/>
      <c r="I59" s="28"/>
      <c r="J59" s="28"/>
      <c r="L59" t="str">
        <f>A59</f>
        <v>TN</v>
      </c>
      <c r="M59" t="str">
        <f>A101</f>
        <v>Linear</v>
      </c>
      <c r="N59">
        <f>E101</f>
        <v>0.315</v>
      </c>
      <c r="P59" t="s">
        <v>65</v>
      </c>
      <c r="Q59">
        <v>0.315</v>
      </c>
      <c r="R59">
        <v>5.3100000000000001E-2</v>
      </c>
      <c r="S59">
        <v>0.8357</v>
      </c>
      <c r="U59" t="s">
        <v>74</v>
      </c>
      <c r="V59" t="s">
        <v>74</v>
      </c>
      <c r="W59" t="s">
        <v>74</v>
      </c>
    </row>
    <row r="60" spans="1:23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M60" t="str">
        <f>A102</f>
        <v>Quadratic</v>
      </c>
      <c r="N60">
        <f>E102</f>
        <v>2.2000000000000001E-3</v>
      </c>
      <c r="P60" t="s">
        <v>0</v>
      </c>
      <c r="Q60">
        <v>2.2000000000000001E-3</v>
      </c>
      <c r="R60">
        <v>3.7999999999999999E-2</v>
      </c>
      <c r="S60">
        <v>0.24610000000000001</v>
      </c>
      <c r="U60">
        <v>5.4000000000000003E-3</v>
      </c>
      <c r="V60" t="s">
        <v>74</v>
      </c>
      <c r="W60">
        <v>0.61370000000000002</v>
      </c>
    </row>
    <row r="61" spans="1:23" x14ac:dyDescent="0.3">
      <c r="A61" s="28" t="s">
        <v>77</v>
      </c>
      <c r="B61" s="28"/>
      <c r="C61" s="28"/>
      <c r="D61" s="28"/>
      <c r="E61" s="28"/>
      <c r="F61" s="28"/>
      <c r="G61" s="28"/>
      <c r="H61" s="28"/>
      <c r="I61" s="28"/>
      <c r="J61" s="28"/>
      <c r="M61" t="str">
        <f>A103</f>
        <v>Qubic</v>
      </c>
      <c r="N61">
        <f>E103</f>
        <v>0.1244</v>
      </c>
      <c r="P61" t="s">
        <v>67</v>
      </c>
      <c r="Q61">
        <v>0.1244</v>
      </c>
      <c r="R61">
        <v>8.8999999999999999E-3</v>
      </c>
      <c r="S61">
        <v>0.1144</v>
      </c>
      <c r="U61">
        <v>0.65300000000000002</v>
      </c>
      <c r="V61">
        <v>5.3499999999999999E-2</v>
      </c>
      <c r="W61">
        <v>0.2651</v>
      </c>
    </row>
    <row r="62" spans="1:23" ht="17.25" thickBot="1" x14ac:dyDescent="0.35">
      <c r="A62" s="29"/>
      <c r="B62" s="28"/>
      <c r="C62" s="28"/>
      <c r="D62" s="28"/>
      <c r="E62" s="28"/>
      <c r="F62" s="28"/>
      <c r="G62" s="28"/>
      <c r="H62" s="28"/>
      <c r="I62" s="28"/>
      <c r="J62" s="28"/>
    </row>
    <row r="63" spans="1:23" ht="16.5" customHeight="1" x14ac:dyDescent="0.3">
      <c r="A63" s="37" t="s">
        <v>78</v>
      </c>
      <c r="B63" s="38"/>
      <c r="C63" s="28"/>
      <c r="D63" s="28"/>
      <c r="E63" s="28"/>
      <c r="F63" s="28"/>
      <c r="G63" s="28"/>
      <c r="H63" s="28"/>
      <c r="I63" s="28"/>
      <c r="J63" s="28"/>
    </row>
    <row r="64" spans="1:23" ht="28.5" x14ac:dyDescent="0.3">
      <c r="A64" s="22" t="s">
        <v>79</v>
      </c>
      <c r="B64" s="18" t="s">
        <v>80</v>
      </c>
      <c r="C64" s="28"/>
      <c r="D64" s="28"/>
      <c r="E64" s="28"/>
      <c r="F64" s="28"/>
      <c r="G64" s="28"/>
      <c r="H64" s="28"/>
      <c r="I64" s="28"/>
      <c r="J64" s="28"/>
    </row>
    <row r="65" spans="1:10" ht="45" x14ac:dyDescent="0.3">
      <c r="A65" s="22" t="s">
        <v>81</v>
      </c>
      <c r="B65" s="18" t="s">
        <v>76</v>
      </c>
      <c r="C65" s="28"/>
      <c r="D65" s="28"/>
      <c r="E65" s="28"/>
      <c r="F65" s="28"/>
      <c r="G65" s="28"/>
      <c r="H65" s="28"/>
      <c r="I65" s="28"/>
      <c r="J65" s="28"/>
    </row>
    <row r="66" spans="1:10" ht="45" x14ac:dyDescent="0.3">
      <c r="A66" s="22" t="s">
        <v>82</v>
      </c>
      <c r="B66" s="18" t="s">
        <v>83</v>
      </c>
      <c r="C66" s="28"/>
      <c r="D66" s="28"/>
      <c r="E66" s="28"/>
      <c r="F66" s="28"/>
      <c r="G66" s="28"/>
      <c r="H66" s="28"/>
      <c r="I66" s="28"/>
      <c r="J66" s="28"/>
    </row>
    <row r="67" spans="1:10" ht="30" x14ac:dyDescent="0.3">
      <c r="A67" s="22" t="s">
        <v>84</v>
      </c>
      <c r="B67" s="18" t="s">
        <v>85</v>
      </c>
      <c r="C67" s="28"/>
      <c r="D67" s="28"/>
      <c r="E67" s="28"/>
      <c r="F67" s="28"/>
      <c r="G67" s="28"/>
      <c r="H67" s="28"/>
      <c r="I67" s="28"/>
      <c r="J67" s="28"/>
    </row>
    <row r="68" spans="1:10" ht="45" x14ac:dyDescent="0.3">
      <c r="A68" s="22" t="s">
        <v>86</v>
      </c>
      <c r="B68" s="18" t="s">
        <v>87</v>
      </c>
      <c r="C68" s="28"/>
      <c r="D68" s="28"/>
      <c r="E68" s="28"/>
      <c r="F68" s="28"/>
      <c r="G68" s="28"/>
      <c r="H68" s="28"/>
      <c r="I68" s="28"/>
      <c r="J68" s="28"/>
    </row>
    <row r="69" spans="1:10" ht="60" x14ac:dyDescent="0.3">
      <c r="A69" s="22" t="s">
        <v>88</v>
      </c>
      <c r="B69" s="18" t="s">
        <v>89</v>
      </c>
      <c r="C69" s="28"/>
      <c r="D69" s="28"/>
      <c r="E69" s="28"/>
      <c r="F69" s="28"/>
      <c r="G69" s="28"/>
      <c r="H69" s="28"/>
      <c r="I69" s="28"/>
      <c r="J69" s="28"/>
    </row>
    <row r="70" spans="1:10" ht="60" x14ac:dyDescent="0.3">
      <c r="A70" s="22" t="s">
        <v>90</v>
      </c>
      <c r="B70" s="18" t="s">
        <v>91</v>
      </c>
      <c r="C70" s="28"/>
      <c r="D70" s="28"/>
      <c r="E70" s="28"/>
      <c r="F70" s="28"/>
      <c r="G70" s="28"/>
      <c r="H70" s="28"/>
      <c r="I70" s="28"/>
      <c r="J70" s="28"/>
    </row>
    <row r="71" spans="1:10" ht="17.25" thickBot="1" x14ac:dyDescent="0.35">
      <c r="A71" s="29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6.5" customHeight="1" x14ac:dyDescent="0.3">
      <c r="A72" s="37" t="s">
        <v>92</v>
      </c>
      <c r="B72" s="38"/>
      <c r="C72" s="28"/>
      <c r="D72" s="28"/>
      <c r="E72" s="28"/>
      <c r="F72" s="28"/>
      <c r="G72" s="28"/>
      <c r="H72" s="28"/>
      <c r="I72" s="28"/>
      <c r="J72" s="28"/>
    </row>
    <row r="73" spans="1:10" ht="60" x14ac:dyDescent="0.3">
      <c r="A73" s="22" t="s">
        <v>93</v>
      </c>
      <c r="B73" s="18">
        <v>1</v>
      </c>
      <c r="C73" s="28"/>
      <c r="D73" s="28"/>
      <c r="E73" s="28"/>
      <c r="F73" s="28"/>
      <c r="G73" s="28"/>
      <c r="H73" s="28"/>
      <c r="I73" s="28"/>
      <c r="J73" s="28"/>
    </row>
    <row r="74" spans="1:10" ht="30" x14ac:dyDescent="0.3">
      <c r="A74" s="22" t="s">
        <v>94</v>
      </c>
      <c r="B74" s="18">
        <v>12</v>
      </c>
      <c r="C74" s="28"/>
      <c r="D74" s="28"/>
      <c r="E74" s="28"/>
      <c r="F74" s="28"/>
      <c r="G74" s="28"/>
      <c r="H74" s="28"/>
      <c r="I74" s="28"/>
      <c r="J74" s="28"/>
    </row>
    <row r="75" spans="1:10" ht="30" x14ac:dyDescent="0.3">
      <c r="A75" s="22" t="s">
        <v>95</v>
      </c>
      <c r="B75" s="18">
        <v>0</v>
      </c>
      <c r="C75" s="28"/>
      <c r="D75" s="28"/>
      <c r="E75" s="28"/>
      <c r="F75" s="28"/>
      <c r="G75" s="28"/>
      <c r="H75" s="28"/>
      <c r="I75" s="28"/>
      <c r="J75" s="28"/>
    </row>
    <row r="76" spans="1:10" x14ac:dyDescent="0.3">
      <c r="A76" s="22" t="s">
        <v>96</v>
      </c>
      <c r="B76" s="18">
        <v>1</v>
      </c>
      <c r="C76" s="28"/>
      <c r="D76" s="28"/>
      <c r="E76" s="28"/>
      <c r="F76" s="28"/>
      <c r="G76" s="28"/>
      <c r="H76" s="28"/>
      <c r="I76" s="28"/>
      <c r="J76" s="28"/>
    </row>
    <row r="77" spans="1:10" ht="45" x14ac:dyDescent="0.3">
      <c r="A77" s="22" t="s">
        <v>97</v>
      </c>
      <c r="B77" s="18">
        <v>32</v>
      </c>
      <c r="C77" s="28"/>
      <c r="D77" s="28"/>
      <c r="E77" s="28"/>
      <c r="F77" s="28"/>
      <c r="G77" s="28"/>
      <c r="H77" s="28"/>
      <c r="I77" s="28"/>
      <c r="J77" s="28"/>
    </row>
    <row r="78" spans="1:10" ht="17.25" thickBot="1" x14ac:dyDescent="0.35">
      <c r="A78" s="29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6.5" customHeight="1" x14ac:dyDescent="0.3">
      <c r="A79" s="37" t="s">
        <v>98</v>
      </c>
      <c r="B79" s="38"/>
      <c r="C79" s="28"/>
      <c r="D79" s="28"/>
      <c r="E79" s="28"/>
      <c r="F79" s="28"/>
      <c r="G79" s="28"/>
      <c r="H79" s="28"/>
      <c r="I79" s="28"/>
      <c r="J79" s="28"/>
    </row>
    <row r="80" spans="1:10" ht="75" x14ac:dyDescent="0.3">
      <c r="A80" s="22" t="s">
        <v>99</v>
      </c>
      <c r="B80" s="18">
        <v>33</v>
      </c>
      <c r="C80" s="28"/>
      <c r="D80" s="28"/>
      <c r="E80" s="28"/>
      <c r="F80" s="28"/>
      <c r="G80" s="28"/>
      <c r="H80" s="28"/>
      <c r="I80" s="28"/>
      <c r="J80" s="28"/>
    </row>
    <row r="81" spans="1:10" ht="75" x14ac:dyDescent="0.3">
      <c r="A81" s="22" t="s">
        <v>100</v>
      </c>
      <c r="B81" s="18">
        <v>32</v>
      </c>
      <c r="C81" s="28"/>
      <c r="D81" s="28"/>
      <c r="E81" s="28"/>
      <c r="F81" s="28"/>
      <c r="G81" s="28"/>
      <c r="H81" s="28"/>
      <c r="I81" s="28"/>
      <c r="J81" s="28"/>
    </row>
    <row r="82" spans="1:10" ht="75" x14ac:dyDescent="0.3">
      <c r="A82" s="22" t="s">
        <v>101</v>
      </c>
      <c r="B82" s="18">
        <v>1</v>
      </c>
      <c r="C82" s="28"/>
      <c r="D82" s="28"/>
      <c r="E82" s="28"/>
      <c r="F82" s="28"/>
      <c r="G82" s="28"/>
      <c r="H82" s="28"/>
      <c r="I82" s="28"/>
      <c r="J82" s="28"/>
    </row>
    <row r="83" spans="1:10" ht="17.25" thickBot="1" x14ac:dyDescent="0.35">
      <c r="A83" s="29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6.5" customHeight="1" x14ac:dyDescent="0.3">
      <c r="A84" s="37" t="s">
        <v>102</v>
      </c>
      <c r="B84" s="38"/>
      <c r="C84" s="38"/>
      <c r="D84" s="38"/>
      <c r="E84" s="38"/>
      <c r="F84" s="28"/>
      <c r="G84" s="28"/>
      <c r="H84" s="28"/>
      <c r="I84" s="28"/>
      <c r="J84" s="28"/>
    </row>
    <row r="85" spans="1:10" ht="16.5" customHeight="1" x14ac:dyDescent="0.3">
      <c r="A85" s="40" t="s">
        <v>103</v>
      </c>
      <c r="B85" s="39" t="s">
        <v>104</v>
      </c>
      <c r="C85" s="23" t="s">
        <v>105</v>
      </c>
      <c r="D85" s="39" t="s">
        <v>106</v>
      </c>
      <c r="E85" s="39" t="s">
        <v>107</v>
      </c>
      <c r="F85" s="28"/>
      <c r="G85" s="28"/>
      <c r="H85" s="28"/>
      <c r="I85" s="28"/>
      <c r="J85" s="28"/>
    </row>
    <row r="86" spans="1:10" x14ac:dyDescent="0.3">
      <c r="A86" s="40"/>
      <c r="B86" s="39"/>
      <c r="C86" s="23" t="s">
        <v>108</v>
      </c>
      <c r="D86" s="39"/>
      <c r="E86" s="39"/>
      <c r="F86" s="28"/>
      <c r="G86" s="28"/>
      <c r="H86" s="28"/>
      <c r="I86" s="28"/>
      <c r="J86" s="28"/>
    </row>
    <row r="87" spans="1:10" x14ac:dyDescent="0.3">
      <c r="A87" s="22" t="s">
        <v>91</v>
      </c>
      <c r="B87" s="18">
        <v>4.8439999999999997E-2</v>
      </c>
      <c r="C87" s="18">
        <v>1.495E-2</v>
      </c>
      <c r="D87" s="18">
        <v>3.24</v>
      </c>
      <c r="E87" s="18">
        <v>5.9999999999999995E-4</v>
      </c>
      <c r="F87" s="28"/>
      <c r="G87" s="28"/>
      <c r="H87" s="28"/>
      <c r="I87" s="28"/>
      <c r="J87" s="28"/>
    </row>
    <row r="88" spans="1:10" ht="17.25" thickBot="1" x14ac:dyDescent="0.35">
      <c r="A88" s="29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6.5" customHeight="1" x14ac:dyDescent="0.3">
      <c r="A89" s="37" t="s">
        <v>109</v>
      </c>
      <c r="B89" s="38"/>
      <c r="C89" s="28"/>
      <c r="D89" s="28"/>
      <c r="E89" s="28"/>
      <c r="F89" s="28"/>
      <c r="G89" s="28"/>
      <c r="H89" s="28"/>
      <c r="I89" s="28"/>
      <c r="J89" s="28"/>
    </row>
    <row r="90" spans="1:10" ht="60" x14ac:dyDescent="0.3">
      <c r="A90" s="22" t="s">
        <v>110</v>
      </c>
      <c r="B90" s="18" t="s">
        <v>207</v>
      </c>
      <c r="C90" s="28"/>
      <c r="D90" s="28"/>
      <c r="E90" s="28"/>
      <c r="F90" s="28"/>
      <c r="G90" s="28"/>
      <c r="H90" s="28"/>
      <c r="I90" s="28"/>
      <c r="J90" s="28"/>
    </row>
    <row r="91" spans="1:10" ht="45" x14ac:dyDescent="0.3">
      <c r="A91" s="22" t="s">
        <v>111</v>
      </c>
      <c r="B91" s="18">
        <v>9.6999999999999993</v>
      </c>
      <c r="C91" s="28"/>
      <c r="D91" s="28"/>
      <c r="E91" s="28"/>
      <c r="F91" s="28"/>
      <c r="G91" s="28"/>
      <c r="H91" s="28"/>
      <c r="I91" s="28"/>
      <c r="J91" s="28"/>
    </row>
    <row r="92" spans="1:10" ht="45" x14ac:dyDescent="0.3">
      <c r="A92" s="22" t="s">
        <v>112</v>
      </c>
      <c r="B92" s="18">
        <v>9.9</v>
      </c>
      <c r="C92" s="28"/>
      <c r="D92" s="28"/>
      <c r="E92" s="28"/>
      <c r="F92" s="28"/>
      <c r="G92" s="28"/>
      <c r="H92" s="28"/>
      <c r="I92" s="28"/>
      <c r="J92" s="28"/>
    </row>
    <row r="93" spans="1:10" ht="45" x14ac:dyDescent="0.3">
      <c r="A93" s="22" t="s">
        <v>113</v>
      </c>
      <c r="B93" s="18">
        <v>10.7</v>
      </c>
      <c r="C93" s="28"/>
      <c r="D93" s="28"/>
      <c r="E93" s="28"/>
      <c r="F93" s="28"/>
      <c r="G93" s="28"/>
      <c r="H93" s="28"/>
      <c r="I93" s="28"/>
      <c r="J93" s="28"/>
    </row>
    <row r="94" spans="1:10" ht="17.25" thickBot="1" x14ac:dyDescent="0.35">
      <c r="A94" s="29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6.5" customHeight="1" x14ac:dyDescent="0.3">
      <c r="A95" s="37" t="s">
        <v>114</v>
      </c>
      <c r="B95" s="38"/>
      <c r="C95" s="38"/>
      <c r="D95" s="38"/>
      <c r="E95" s="38"/>
      <c r="F95" s="28"/>
      <c r="G95" s="28"/>
      <c r="H95" s="28"/>
      <c r="I95" s="28"/>
      <c r="J95" s="28"/>
    </row>
    <row r="96" spans="1:10" x14ac:dyDescent="0.3">
      <c r="A96" s="22" t="s">
        <v>115</v>
      </c>
      <c r="B96" s="23" t="s">
        <v>116</v>
      </c>
      <c r="C96" s="23" t="s">
        <v>117</v>
      </c>
      <c r="D96" s="23" t="s">
        <v>118</v>
      </c>
      <c r="E96" s="23" t="s">
        <v>119</v>
      </c>
      <c r="F96" s="28"/>
      <c r="G96" s="28"/>
      <c r="H96" s="28"/>
      <c r="I96" s="28"/>
      <c r="J96" s="28"/>
    </row>
    <row r="97" spans="1:10" x14ac:dyDescent="0.3">
      <c r="A97" s="22" t="s">
        <v>120</v>
      </c>
      <c r="B97" s="18">
        <v>10</v>
      </c>
      <c r="C97" s="18">
        <v>21</v>
      </c>
      <c r="D97" s="18">
        <v>1.63</v>
      </c>
      <c r="E97" s="18">
        <v>0.16689999999999999</v>
      </c>
      <c r="F97" s="28"/>
      <c r="G97" s="28"/>
      <c r="H97" s="28"/>
      <c r="I97" s="28"/>
      <c r="J97" s="28"/>
    </row>
    <row r="98" spans="1:10" ht="17.25" thickBot="1" x14ac:dyDescent="0.35">
      <c r="A98" s="29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6.5" customHeight="1" x14ac:dyDescent="0.3">
      <c r="A99" s="37" t="s">
        <v>121</v>
      </c>
      <c r="B99" s="38"/>
      <c r="C99" s="38"/>
      <c r="D99" s="38"/>
      <c r="E99" s="38"/>
      <c r="F99" s="28"/>
      <c r="G99" s="28"/>
      <c r="H99" s="28"/>
      <c r="I99" s="28"/>
      <c r="J99" s="28"/>
    </row>
    <row r="100" spans="1:10" x14ac:dyDescent="0.3">
      <c r="A100" s="22" t="s">
        <v>122</v>
      </c>
      <c r="B100" s="23" t="s">
        <v>116</v>
      </c>
      <c r="C100" s="23" t="s">
        <v>117</v>
      </c>
      <c r="D100" s="23" t="s">
        <v>118</v>
      </c>
      <c r="E100" s="23" t="s">
        <v>119</v>
      </c>
      <c r="F100" s="28"/>
      <c r="G100" s="28"/>
      <c r="H100" s="28"/>
      <c r="I100" s="28"/>
      <c r="J100" s="28"/>
    </row>
    <row r="101" spans="1:10" x14ac:dyDescent="0.3">
      <c r="A101" s="22" t="s">
        <v>65</v>
      </c>
      <c r="B101" s="18">
        <v>1</v>
      </c>
      <c r="C101" s="18">
        <v>21</v>
      </c>
      <c r="D101" s="18">
        <v>1.06</v>
      </c>
      <c r="E101" s="18">
        <v>0.315</v>
      </c>
      <c r="F101" s="28"/>
      <c r="G101" s="28"/>
      <c r="H101" s="28"/>
      <c r="I101" s="28"/>
      <c r="J101" s="28"/>
    </row>
    <row r="102" spans="1:10" ht="30" x14ac:dyDescent="0.3">
      <c r="A102" s="22" t="s">
        <v>0</v>
      </c>
      <c r="B102" s="18">
        <v>1</v>
      </c>
      <c r="C102" s="18">
        <v>21</v>
      </c>
      <c r="D102" s="18">
        <v>12.18</v>
      </c>
      <c r="E102" s="18">
        <v>2.2000000000000001E-3</v>
      </c>
      <c r="F102" s="28"/>
      <c r="G102" s="28"/>
      <c r="H102" s="28"/>
      <c r="I102" s="28"/>
      <c r="J102" s="28"/>
    </row>
    <row r="103" spans="1:10" x14ac:dyDescent="0.3">
      <c r="A103" s="22" t="s">
        <v>67</v>
      </c>
      <c r="B103" s="18">
        <v>1</v>
      </c>
      <c r="C103" s="18">
        <v>21</v>
      </c>
      <c r="D103" s="18">
        <v>2.56</v>
      </c>
      <c r="E103" s="18">
        <v>0.1244</v>
      </c>
      <c r="F103" s="28"/>
      <c r="G103" s="28"/>
      <c r="H103" s="28"/>
      <c r="I103" s="28"/>
      <c r="J103" s="28"/>
    </row>
    <row r="104" spans="1:10" ht="17.25" thickBot="1" x14ac:dyDescent="0.35">
      <c r="A104" s="29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6.5" customHeight="1" x14ac:dyDescent="0.3">
      <c r="A105" s="37" t="s">
        <v>123</v>
      </c>
      <c r="B105" s="38"/>
      <c r="C105" s="38"/>
      <c r="D105" s="38"/>
      <c r="E105" s="38"/>
      <c r="F105" s="38"/>
      <c r="G105" s="38"/>
      <c r="H105" s="28"/>
      <c r="I105" s="28"/>
      <c r="J105" s="28"/>
    </row>
    <row r="106" spans="1:10" x14ac:dyDescent="0.3">
      <c r="A106" s="40" t="s">
        <v>115</v>
      </c>
      <c r="B106" s="39" t="s">
        <v>120</v>
      </c>
      <c r="C106" s="39" t="s">
        <v>104</v>
      </c>
      <c r="D106" s="23" t="s">
        <v>105</v>
      </c>
      <c r="E106" s="39" t="s">
        <v>124</v>
      </c>
      <c r="F106" s="39" t="s">
        <v>125</v>
      </c>
      <c r="G106" s="39" t="s">
        <v>126</v>
      </c>
      <c r="H106" s="28"/>
      <c r="I106" s="28"/>
      <c r="J106" s="28"/>
    </row>
    <row r="107" spans="1:10" x14ac:dyDescent="0.3">
      <c r="A107" s="40"/>
      <c r="B107" s="39"/>
      <c r="C107" s="39"/>
      <c r="D107" s="23" t="s">
        <v>108</v>
      </c>
      <c r="E107" s="39"/>
      <c r="F107" s="39"/>
      <c r="G107" s="39"/>
      <c r="H107" s="28"/>
      <c r="I107" s="28"/>
      <c r="J107" s="28"/>
    </row>
    <row r="108" spans="1:10" x14ac:dyDescent="0.3">
      <c r="A108" s="22" t="s">
        <v>120</v>
      </c>
      <c r="B108" s="23">
        <v>1</v>
      </c>
      <c r="C108" s="18">
        <v>1.5923</v>
      </c>
      <c r="D108" s="18">
        <v>0.12709999999999999</v>
      </c>
      <c r="E108" s="18">
        <v>21</v>
      </c>
      <c r="F108" s="18">
        <v>12.53</v>
      </c>
      <c r="G108" s="18" t="s">
        <v>74</v>
      </c>
      <c r="H108" s="28"/>
      <c r="I108" s="28"/>
      <c r="J108" s="28"/>
    </row>
    <row r="109" spans="1:10" x14ac:dyDescent="0.3">
      <c r="A109" s="22" t="s">
        <v>120</v>
      </c>
      <c r="B109" s="23">
        <v>2</v>
      </c>
      <c r="C109" s="18">
        <v>1.4597</v>
      </c>
      <c r="D109" s="18">
        <v>0.12709999999999999</v>
      </c>
      <c r="E109" s="18">
        <v>21</v>
      </c>
      <c r="F109" s="18">
        <v>11.49</v>
      </c>
      <c r="G109" s="18" t="s">
        <v>74</v>
      </c>
      <c r="H109" s="28"/>
      <c r="I109" s="28"/>
      <c r="J109" s="28"/>
    </row>
    <row r="110" spans="1:10" x14ac:dyDescent="0.3">
      <c r="A110" s="22" t="s">
        <v>120</v>
      </c>
      <c r="B110" s="23">
        <v>3</v>
      </c>
      <c r="C110" s="18">
        <v>1.3655999999999999</v>
      </c>
      <c r="D110" s="18">
        <v>0.15559999999999999</v>
      </c>
      <c r="E110" s="18">
        <v>21</v>
      </c>
      <c r="F110" s="18">
        <v>8.7799999999999994</v>
      </c>
      <c r="G110" s="18" t="s">
        <v>74</v>
      </c>
      <c r="H110" s="28"/>
      <c r="I110" s="28"/>
      <c r="J110" s="28"/>
    </row>
    <row r="111" spans="1:10" x14ac:dyDescent="0.3">
      <c r="A111" s="22" t="s">
        <v>120</v>
      </c>
      <c r="B111" s="23">
        <v>4</v>
      </c>
      <c r="C111" s="18">
        <v>1.2572000000000001</v>
      </c>
      <c r="D111" s="18">
        <v>0.12709999999999999</v>
      </c>
      <c r="E111" s="18">
        <v>21</v>
      </c>
      <c r="F111" s="18">
        <v>9.89</v>
      </c>
      <c r="G111" s="18" t="s">
        <v>74</v>
      </c>
      <c r="H111" s="28"/>
      <c r="I111" s="28"/>
      <c r="J111" s="28"/>
    </row>
    <row r="112" spans="1:10" x14ac:dyDescent="0.3">
      <c r="A112" s="22" t="s">
        <v>120</v>
      </c>
      <c r="B112" s="23">
        <v>5</v>
      </c>
      <c r="C112" s="18">
        <v>1.1071</v>
      </c>
      <c r="D112" s="18">
        <v>0.12709999999999999</v>
      </c>
      <c r="E112" s="18">
        <v>21</v>
      </c>
      <c r="F112" s="18">
        <v>8.7100000000000009</v>
      </c>
      <c r="G112" s="18" t="s">
        <v>74</v>
      </c>
      <c r="H112" s="28"/>
      <c r="I112" s="28"/>
      <c r="J112" s="28"/>
    </row>
    <row r="113" spans="1:10" x14ac:dyDescent="0.3">
      <c r="A113" s="22" t="s">
        <v>120</v>
      </c>
      <c r="B113" s="23">
        <v>6</v>
      </c>
      <c r="C113" s="18">
        <v>1.1467000000000001</v>
      </c>
      <c r="D113" s="18">
        <v>0.12709999999999999</v>
      </c>
      <c r="E113" s="18">
        <v>21</v>
      </c>
      <c r="F113" s="18">
        <v>9.02</v>
      </c>
      <c r="G113" s="18" t="s">
        <v>74</v>
      </c>
      <c r="H113" s="28"/>
      <c r="I113" s="28"/>
      <c r="J113" s="28"/>
    </row>
    <row r="114" spans="1:10" x14ac:dyDescent="0.3">
      <c r="A114" s="22" t="s">
        <v>120</v>
      </c>
      <c r="B114" s="23">
        <v>7</v>
      </c>
      <c r="C114" s="18">
        <v>1.0671999999999999</v>
      </c>
      <c r="D114" s="18">
        <v>0.12709999999999999</v>
      </c>
      <c r="E114" s="18">
        <v>21</v>
      </c>
      <c r="F114" s="18">
        <v>8.4</v>
      </c>
      <c r="G114" s="18" t="s">
        <v>74</v>
      </c>
      <c r="H114" s="28"/>
      <c r="I114" s="28"/>
      <c r="J114" s="28"/>
    </row>
    <row r="115" spans="1:10" x14ac:dyDescent="0.3">
      <c r="A115" s="22" t="s">
        <v>120</v>
      </c>
      <c r="B115" s="23">
        <v>8</v>
      </c>
      <c r="C115" s="18">
        <v>1.1173</v>
      </c>
      <c r="D115" s="18">
        <v>0.12709999999999999</v>
      </c>
      <c r="E115" s="18">
        <v>21</v>
      </c>
      <c r="F115" s="18">
        <v>8.7899999999999991</v>
      </c>
      <c r="G115" s="18" t="s">
        <v>74</v>
      </c>
      <c r="H115" s="28"/>
      <c r="I115" s="28"/>
      <c r="J115" s="28"/>
    </row>
    <row r="116" spans="1:10" x14ac:dyDescent="0.3">
      <c r="A116" s="22" t="s">
        <v>120</v>
      </c>
      <c r="B116" s="23">
        <v>9</v>
      </c>
      <c r="C116" s="18">
        <v>1.2579</v>
      </c>
      <c r="D116" s="18">
        <v>0.12709999999999999</v>
      </c>
      <c r="E116" s="18">
        <v>21</v>
      </c>
      <c r="F116" s="18">
        <v>9.9</v>
      </c>
      <c r="G116" s="18" t="s">
        <v>74</v>
      </c>
      <c r="H116" s="28"/>
      <c r="I116" s="28"/>
      <c r="J116" s="28"/>
    </row>
    <row r="117" spans="1:10" x14ac:dyDescent="0.3">
      <c r="A117" s="22" t="s">
        <v>120</v>
      </c>
      <c r="B117" s="23">
        <v>10</v>
      </c>
      <c r="C117" s="18">
        <v>1.3075000000000001</v>
      </c>
      <c r="D117" s="18">
        <v>0.12709999999999999</v>
      </c>
      <c r="E117" s="18">
        <v>21</v>
      </c>
      <c r="F117" s="18">
        <v>10.29</v>
      </c>
      <c r="G117" s="18" t="s">
        <v>74</v>
      </c>
      <c r="H117" s="28"/>
      <c r="I117" s="28"/>
      <c r="J117" s="28"/>
    </row>
    <row r="118" spans="1:10" x14ac:dyDescent="0.3">
      <c r="A118" s="22" t="s">
        <v>120</v>
      </c>
      <c r="B118" s="23">
        <v>11</v>
      </c>
      <c r="C118" s="18">
        <v>1.3641000000000001</v>
      </c>
      <c r="D118" s="18">
        <v>0.12709999999999999</v>
      </c>
      <c r="E118" s="18">
        <v>21</v>
      </c>
      <c r="F118" s="18">
        <v>10.74</v>
      </c>
      <c r="G118" s="18" t="s">
        <v>74</v>
      </c>
      <c r="H118" s="28"/>
      <c r="I118" s="28"/>
      <c r="J118" s="28"/>
    </row>
    <row r="119" spans="1:10" ht="17.25" thickBot="1" x14ac:dyDescent="0.35">
      <c r="A119" s="29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6.5" customHeight="1" x14ac:dyDescent="0.3">
      <c r="A120" s="37" t="s">
        <v>127</v>
      </c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6.5" customHeight="1" x14ac:dyDescent="0.3">
      <c r="A121" s="40" t="s">
        <v>115</v>
      </c>
      <c r="B121" s="39" t="s">
        <v>120</v>
      </c>
      <c r="C121" s="39" t="s">
        <v>128</v>
      </c>
      <c r="D121" s="39" t="s">
        <v>104</v>
      </c>
      <c r="E121" s="23" t="s">
        <v>105</v>
      </c>
      <c r="F121" s="39" t="s">
        <v>124</v>
      </c>
      <c r="G121" s="39" t="s">
        <v>125</v>
      </c>
      <c r="H121" s="39" t="s">
        <v>126</v>
      </c>
      <c r="I121" s="39" t="s">
        <v>129</v>
      </c>
      <c r="J121" s="39" t="s">
        <v>130</v>
      </c>
    </row>
    <row r="122" spans="1:10" x14ac:dyDescent="0.3">
      <c r="A122" s="40"/>
      <c r="B122" s="39"/>
      <c r="C122" s="39"/>
      <c r="D122" s="39"/>
      <c r="E122" s="23" t="s">
        <v>108</v>
      </c>
      <c r="F122" s="39"/>
      <c r="G122" s="39"/>
      <c r="H122" s="39"/>
      <c r="I122" s="39"/>
      <c r="J122" s="39"/>
    </row>
    <row r="123" spans="1:10" ht="28.5" x14ac:dyDescent="0.3">
      <c r="A123" s="22" t="s">
        <v>120</v>
      </c>
      <c r="B123" s="23">
        <v>1</v>
      </c>
      <c r="C123" s="23">
        <v>2</v>
      </c>
      <c r="D123" s="18">
        <v>0.1326</v>
      </c>
      <c r="E123" s="18">
        <v>0.1797</v>
      </c>
      <c r="F123" s="18">
        <v>21</v>
      </c>
      <c r="G123" s="18">
        <v>0.74</v>
      </c>
      <c r="H123" s="18">
        <v>0.46889999999999998</v>
      </c>
      <c r="I123" s="18" t="s">
        <v>144</v>
      </c>
      <c r="J123" s="18">
        <v>0.99939999999999996</v>
      </c>
    </row>
    <row r="124" spans="1:10" ht="28.5" x14ac:dyDescent="0.3">
      <c r="A124" s="22" t="s">
        <v>120</v>
      </c>
      <c r="B124" s="23">
        <v>1</v>
      </c>
      <c r="C124" s="23">
        <v>3</v>
      </c>
      <c r="D124" s="18">
        <v>0.22670000000000001</v>
      </c>
      <c r="E124" s="18">
        <v>0.2009</v>
      </c>
      <c r="F124" s="18">
        <v>21</v>
      </c>
      <c r="G124" s="18">
        <v>1.1299999999999999</v>
      </c>
      <c r="H124" s="18">
        <v>0.27189999999999998</v>
      </c>
      <c r="I124" s="18" t="s">
        <v>144</v>
      </c>
      <c r="J124" s="18">
        <v>0.98399999999999999</v>
      </c>
    </row>
    <row r="125" spans="1:10" ht="28.5" x14ac:dyDescent="0.3">
      <c r="A125" s="22" t="s">
        <v>120</v>
      </c>
      <c r="B125" s="23">
        <v>1</v>
      </c>
      <c r="C125" s="23">
        <v>4</v>
      </c>
      <c r="D125" s="18">
        <v>0.33510000000000001</v>
      </c>
      <c r="E125" s="18">
        <v>0.1797</v>
      </c>
      <c r="F125" s="18">
        <v>21</v>
      </c>
      <c r="G125" s="18">
        <v>1.86</v>
      </c>
      <c r="H125" s="18">
        <v>7.6200000000000004E-2</v>
      </c>
      <c r="I125" s="18" t="s">
        <v>144</v>
      </c>
      <c r="J125" s="18">
        <v>0.73140000000000005</v>
      </c>
    </row>
    <row r="126" spans="1:10" ht="28.5" x14ac:dyDescent="0.3">
      <c r="A126" s="22" t="s">
        <v>120</v>
      </c>
      <c r="B126" s="23">
        <v>1</v>
      </c>
      <c r="C126" s="23">
        <v>5</v>
      </c>
      <c r="D126" s="18">
        <v>0.48520000000000002</v>
      </c>
      <c r="E126" s="18">
        <v>0.1797</v>
      </c>
      <c r="F126" s="18">
        <v>21</v>
      </c>
      <c r="G126" s="18">
        <v>2.7</v>
      </c>
      <c r="H126" s="18">
        <v>1.34E-2</v>
      </c>
      <c r="I126" s="18" t="s">
        <v>144</v>
      </c>
      <c r="J126" s="18">
        <v>0.26340000000000002</v>
      </c>
    </row>
    <row r="127" spans="1:10" ht="28.5" x14ac:dyDescent="0.3">
      <c r="A127" s="22" t="s">
        <v>120</v>
      </c>
      <c r="B127" s="23">
        <v>1</v>
      </c>
      <c r="C127" s="23">
        <v>6</v>
      </c>
      <c r="D127" s="18">
        <v>0.4456</v>
      </c>
      <c r="E127" s="18">
        <v>0.1797</v>
      </c>
      <c r="F127" s="18">
        <v>21</v>
      </c>
      <c r="G127" s="18">
        <v>2.48</v>
      </c>
      <c r="H127" s="18">
        <v>2.1700000000000001E-2</v>
      </c>
      <c r="I127" s="18" t="s">
        <v>144</v>
      </c>
      <c r="J127" s="18">
        <v>0.36770000000000003</v>
      </c>
    </row>
    <row r="128" spans="1:10" ht="28.5" x14ac:dyDescent="0.3">
      <c r="A128" s="22" t="s">
        <v>120</v>
      </c>
      <c r="B128" s="23">
        <v>1</v>
      </c>
      <c r="C128" s="23">
        <v>7</v>
      </c>
      <c r="D128" s="18">
        <v>0.52510000000000001</v>
      </c>
      <c r="E128" s="18">
        <v>0.1797</v>
      </c>
      <c r="F128" s="18">
        <v>21</v>
      </c>
      <c r="G128" s="18">
        <v>2.92</v>
      </c>
      <c r="H128" s="18">
        <v>8.0999999999999996E-3</v>
      </c>
      <c r="I128" s="18" t="s">
        <v>144</v>
      </c>
      <c r="J128" s="18">
        <v>0.18140000000000001</v>
      </c>
    </row>
    <row r="129" spans="1:10" ht="28.5" x14ac:dyDescent="0.3">
      <c r="A129" s="22" t="s">
        <v>120</v>
      </c>
      <c r="B129" s="23">
        <v>1</v>
      </c>
      <c r="C129" s="23">
        <v>8</v>
      </c>
      <c r="D129" s="18">
        <v>0.47499999999999998</v>
      </c>
      <c r="E129" s="18">
        <v>0.1797</v>
      </c>
      <c r="F129" s="18">
        <v>21</v>
      </c>
      <c r="G129" s="18">
        <v>2.64</v>
      </c>
      <c r="H129" s="18">
        <v>1.52E-2</v>
      </c>
      <c r="I129" s="18" t="s">
        <v>144</v>
      </c>
      <c r="J129" s="18">
        <v>0.28810000000000002</v>
      </c>
    </row>
    <row r="130" spans="1:10" ht="28.5" x14ac:dyDescent="0.3">
      <c r="A130" s="22" t="s">
        <v>120</v>
      </c>
      <c r="B130" s="23">
        <v>1</v>
      </c>
      <c r="C130" s="23">
        <v>9</v>
      </c>
      <c r="D130" s="18">
        <v>0.33429999999999999</v>
      </c>
      <c r="E130" s="18">
        <v>0.1797</v>
      </c>
      <c r="F130" s="18">
        <v>21</v>
      </c>
      <c r="G130" s="18">
        <v>1.86</v>
      </c>
      <c r="H130" s="18">
        <v>7.6899999999999996E-2</v>
      </c>
      <c r="I130" s="18" t="s">
        <v>144</v>
      </c>
      <c r="J130" s="18">
        <v>0.7339</v>
      </c>
    </row>
    <row r="131" spans="1:10" ht="28.5" x14ac:dyDescent="0.3">
      <c r="A131" s="22" t="s">
        <v>120</v>
      </c>
      <c r="B131" s="23">
        <v>1</v>
      </c>
      <c r="C131" s="23">
        <v>10</v>
      </c>
      <c r="D131" s="18">
        <v>0.2848</v>
      </c>
      <c r="E131" s="18">
        <v>0.1797</v>
      </c>
      <c r="F131" s="18">
        <v>21</v>
      </c>
      <c r="G131" s="18">
        <v>1.58</v>
      </c>
      <c r="H131" s="18">
        <v>0.12790000000000001</v>
      </c>
      <c r="I131" s="18" t="s">
        <v>144</v>
      </c>
      <c r="J131" s="18">
        <v>0.87190000000000001</v>
      </c>
    </row>
    <row r="132" spans="1:10" ht="28.5" x14ac:dyDescent="0.3">
      <c r="A132" s="22" t="s">
        <v>120</v>
      </c>
      <c r="B132" s="23">
        <v>1</v>
      </c>
      <c r="C132" s="23">
        <v>11</v>
      </c>
      <c r="D132" s="18">
        <v>0.22819999999999999</v>
      </c>
      <c r="E132" s="18">
        <v>0.1797</v>
      </c>
      <c r="F132" s="18">
        <v>21</v>
      </c>
      <c r="G132" s="18">
        <v>1.27</v>
      </c>
      <c r="H132" s="18">
        <v>0.218</v>
      </c>
      <c r="I132" s="18" t="s">
        <v>144</v>
      </c>
      <c r="J132" s="18">
        <v>0.96440000000000003</v>
      </c>
    </row>
    <row r="133" spans="1:10" ht="28.5" x14ac:dyDescent="0.3">
      <c r="A133" s="22" t="s">
        <v>120</v>
      </c>
      <c r="B133" s="23">
        <v>2</v>
      </c>
      <c r="C133" s="23">
        <v>3</v>
      </c>
      <c r="D133" s="18">
        <v>9.4130000000000005E-2</v>
      </c>
      <c r="E133" s="18">
        <v>0.2009</v>
      </c>
      <c r="F133" s="18">
        <v>21</v>
      </c>
      <c r="G133" s="18">
        <v>0.47</v>
      </c>
      <c r="H133" s="18">
        <v>0.64419999999999999</v>
      </c>
      <c r="I133" s="18" t="s">
        <v>144</v>
      </c>
      <c r="J133" s="18">
        <v>1</v>
      </c>
    </row>
    <row r="134" spans="1:10" ht="28.5" x14ac:dyDescent="0.3">
      <c r="A134" s="22" t="s">
        <v>120</v>
      </c>
      <c r="B134" s="23">
        <v>2</v>
      </c>
      <c r="C134" s="23">
        <v>4</v>
      </c>
      <c r="D134" s="18">
        <v>0.2026</v>
      </c>
      <c r="E134" s="18">
        <v>0.1797</v>
      </c>
      <c r="F134" s="18">
        <v>21</v>
      </c>
      <c r="G134" s="18">
        <v>1.1299999999999999</v>
      </c>
      <c r="H134" s="18">
        <v>0.27229999999999999</v>
      </c>
      <c r="I134" s="18" t="s">
        <v>144</v>
      </c>
      <c r="J134" s="18">
        <v>0.98409999999999997</v>
      </c>
    </row>
    <row r="135" spans="1:10" ht="28.5" x14ac:dyDescent="0.3">
      <c r="A135" s="22" t="s">
        <v>120</v>
      </c>
      <c r="B135" s="23">
        <v>2</v>
      </c>
      <c r="C135" s="23">
        <v>5</v>
      </c>
      <c r="D135" s="18">
        <v>0.35260000000000002</v>
      </c>
      <c r="E135" s="18">
        <v>0.1797</v>
      </c>
      <c r="F135" s="18">
        <v>21</v>
      </c>
      <c r="G135" s="18">
        <v>1.96</v>
      </c>
      <c r="H135" s="18">
        <v>6.3100000000000003E-2</v>
      </c>
      <c r="I135" s="18" t="s">
        <v>144</v>
      </c>
      <c r="J135" s="18">
        <v>0.67379999999999995</v>
      </c>
    </row>
    <row r="136" spans="1:10" ht="28.5" x14ac:dyDescent="0.3">
      <c r="A136" s="22" t="s">
        <v>120</v>
      </c>
      <c r="B136" s="23">
        <v>2</v>
      </c>
      <c r="C136" s="23">
        <v>6</v>
      </c>
      <c r="D136" s="18">
        <v>0.31309999999999999</v>
      </c>
      <c r="E136" s="18">
        <v>0.1797</v>
      </c>
      <c r="F136" s="18">
        <v>21</v>
      </c>
      <c r="G136" s="18">
        <v>1.74</v>
      </c>
      <c r="H136" s="18">
        <v>9.6100000000000005E-2</v>
      </c>
      <c r="I136" s="18" t="s">
        <v>144</v>
      </c>
      <c r="J136" s="18">
        <v>0.79859999999999998</v>
      </c>
    </row>
    <row r="137" spans="1:10" ht="28.5" x14ac:dyDescent="0.3">
      <c r="A137" s="22" t="s">
        <v>120</v>
      </c>
      <c r="B137" s="23">
        <v>2</v>
      </c>
      <c r="C137" s="23">
        <v>7</v>
      </c>
      <c r="D137" s="18">
        <v>0.3926</v>
      </c>
      <c r="E137" s="18">
        <v>0.1797</v>
      </c>
      <c r="F137" s="18">
        <v>21</v>
      </c>
      <c r="G137" s="18">
        <v>2.1800000000000002</v>
      </c>
      <c r="H137" s="18">
        <v>4.0399999999999998E-2</v>
      </c>
      <c r="I137" s="18" t="s">
        <v>144</v>
      </c>
      <c r="J137" s="18">
        <v>0.5373</v>
      </c>
    </row>
    <row r="138" spans="1:10" ht="28.5" x14ac:dyDescent="0.3">
      <c r="A138" s="22" t="s">
        <v>120</v>
      </c>
      <c r="B138" s="23">
        <v>2</v>
      </c>
      <c r="C138" s="23">
        <v>8</v>
      </c>
      <c r="D138" s="18">
        <v>0.34250000000000003</v>
      </c>
      <c r="E138" s="18">
        <v>0.1797</v>
      </c>
      <c r="F138" s="18">
        <v>21</v>
      </c>
      <c r="G138" s="18">
        <v>1.91</v>
      </c>
      <c r="H138" s="18">
        <v>7.0499999999999993E-2</v>
      </c>
      <c r="I138" s="18" t="s">
        <v>144</v>
      </c>
      <c r="J138" s="18">
        <v>0.7077</v>
      </c>
    </row>
    <row r="139" spans="1:10" ht="28.5" x14ac:dyDescent="0.3">
      <c r="A139" s="22" t="s">
        <v>120</v>
      </c>
      <c r="B139" s="23">
        <v>2</v>
      </c>
      <c r="C139" s="23">
        <v>9</v>
      </c>
      <c r="D139" s="18">
        <v>0.20180000000000001</v>
      </c>
      <c r="E139" s="18">
        <v>0.1797</v>
      </c>
      <c r="F139" s="18">
        <v>21</v>
      </c>
      <c r="G139" s="18">
        <v>1.1200000000000001</v>
      </c>
      <c r="H139" s="18">
        <v>0.27410000000000001</v>
      </c>
      <c r="I139" s="18" t="s">
        <v>144</v>
      </c>
      <c r="J139" s="18">
        <v>0.98450000000000004</v>
      </c>
    </row>
    <row r="140" spans="1:10" ht="28.5" x14ac:dyDescent="0.3">
      <c r="A140" s="22" t="s">
        <v>120</v>
      </c>
      <c r="B140" s="23">
        <v>2</v>
      </c>
      <c r="C140" s="23">
        <v>10</v>
      </c>
      <c r="D140" s="18">
        <v>0.15229999999999999</v>
      </c>
      <c r="E140" s="18">
        <v>0.1797</v>
      </c>
      <c r="F140" s="18">
        <v>21</v>
      </c>
      <c r="G140" s="18">
        <v>0.85</v>
      </c>
      <c r="H140" s="18">
        <v>0.40639999999999998</v>
      </c>
      <c r="I140" s="18" t="s">
        <v>144</v>
      </c>
      <c r="J140" s="18">
        <v>0.99819999999999998</v>
      </c>
    </row>
    <row r="141" spans="1:10" ht="28.5" x14ac:dyDescent="0.3">
      <c r="A141" s="22" t="s">
        <v>120</v>
      </c>
      <c r="B141" s="23">
        <v>2</v>
      </c>
      <c r="C141" s="23">
        <v>11</v>
      </c>
      <c r="D141" s="18">
        <v>9.5640000000000003E-2</v>
      </c>
      <c r="E141" s="18">
        <v>0.1797</v>
      </c>
      <c r="F141" s="18">
        <v>21</v>
      </c>
      <c r="G141" s="18">
        <v>0.53</v>
      </c>
      <c r="H141" s="18">
        <v>0.60019999999999996</v>
      </c>
      <c r="I141" s="18" t="s">
        <v>144</v>
      </c>
      <c r="J141" s="18">
        <v>1</v>
      </c>
    </row>
    <row r="142" spans="1:10" ht="28.5" x14ac:dyDescent="0.3">
      <c r="A142" s="22" t="s">
        <v>120</v>
      </c>
      <c r="B142" s="23">
        <v>3</v>
      </c>
      <c r="C142" s="23">
        <v>4</v>
      </c>
      <c r="D142" s="18">
        <v>0.1084</v>
      </c>
      <c r="E142" s="18">
        <v>0.2009</v>
      </c>
      <c r="F142" s="18">
        <v>21</v>
      </c>
      <c r="G142" s="18">
        <v>0.54</v>
      </c>
      <c r="H142" s="18">
        <v>0.59509999999999996</v>
      </c>
      <c r="I142" s="18" t="s">
        <v>144</v>
      </c>
      <c r="J142" s="18">
        <v>1</v>
      </c>
    </row>
    <row r="143" spans="1:10" ht="28.5" x14ac:dyDescent="0.3">
      <c r="A143" s="22" t="s">
        <v>120</v>
      </c>
      <c r="B143" s="23">
        <v>3</v>
      </c>
      <c r="C143" s="23">
        <v>5</v>
      </c>
      <c r="D143" s="18">
        <v>0.25850000000000001</v>
      </c>
      <c r="E143" s="18">
        <v>0.2009</v>
      </c>
      <c r="F143" s="18">
        <v>21</v>
      </c>
      <c r="G143" s="18">
        <v>1.29</v>
      </c>
      <c r="H143" s="18">
        <v>0.2122</v>
      </c>
      <c r="I143" s="18" t="s">
        <v>144</v>
      </c>
      <c r="J143" s="18">
        <v>0.96130000000000004</v>
      </c>
    </row>
    <row r="144" spans="1:10" ht="28.5" x14ac:dyDescent="0.3">
      <c r="A144" s="22" t="s">
        <v>120</v>
      </c>
      <c r="B144" s="23">
        <v>3</v>
      </c>
      <c r="C144" s="23">
        <v>6</v>
      </c>
      <c r="D144" s="18">
        <v>0.21890000000000001</v>
      </c>
      <c r="E144" s="18">
        <v>0.2009</v>
      </c>
      <c r="F144" s="18">
        <v>21</v>
      </c>
      <c r="G144" s="18">
        <v>1.0900000000000001</v>
      </c>
      <c r="H144" s="18">
        <v>0.28820000000000001</v>
      </c>
      <c r="I144" s="18" t="s">
        <v>144</v>
      </c>
      <c r="J144" s="18">
        <v>0.98750000000000004</v>
      </c>
    </row>
    <row r="145" spans="1:10" ht="28.5" x14ac:dyDescent="0.3">
      <c r="A145" s="22" t="s">
        <v>120</v>
      </c>
      <c r="B145" s="23">
        <v>3</v>
      </c>
      <c r="C145" s="23">
        <v>7</v>
      </c>
      <c r="D145" s="18">
        <v>0.2984</v>
      </c>
      <c r="E145" s="18">
        <v>0.2009</v>
      </c>
      <c r="F145" s="18">
        <v>21</v>
      </c>
      <c r="G145" s="18">
        <v>1.49</v>
      </c>
      <c r="H145" s="18">
        <v>0.15229999999999999</v>
      </c>
      <c r="I145" s="18" t="s">
        <v>144</v>
      </c>
      <c r="J145" s="18">
        <v>0.90910000000000002</v>
      </c>
    </row>
    <row r="146" spans="1:10" ht="28.5" x14ac:dyDescent="0.3">
      <c r="A146" s="22" t="s">
        <v>120</v>
      </c>
      <c r="B146" s="23">
        <v>3</v>
      </c>
      <c r="C146" s="23">
        <v>8</v>
      </c>
      <c r="D146" s="18">
        <v>0.24829999999999999</v>
      </c>
      <c r="E146" s="18">
        <v>0.2009</v>
      </c>
      <c r="F146" s="18">
        <v>21</v>
      </c>
      <c r="G146" s="18">
        <v>1.24</v>
      </c>
      <c r="H146" s="18">
        <v>0.2301</v>
      </c>
      <c r="I146" s="18" t="s">
        <v>144</v>
      </c>
      <c r="J146" s="18">
        <v>0.97019999999999995</v>
      </c>
    </row>
    <row r="147" spans="1:10" ht="28.5" x14ac:dyDescent="0.3">
      <c r="A147" s="22" t="s">
        <v>120</v>
      </c>
      <c r="B147" s="23">
        <v>3</v>
      </c>
      <c r="C147" s="23">
        <v>9</v>
      </c>
      <c r="D147" s="18">
        <v>0.1077</v>
      </c>
      <c r="E147" s="18">
        <v>0.2009</v>
      </c>
      <c r="F147" s="18">
        <v>21</v>
      </c>
      <c r="G147" s="18">
        <v>0.54</v>
      </c>
      <c r="H147" s="18">
        <v>0.59770000000000001</v>
      </c>
      <c r="I147" s="18" t="s">
        <v>144</v>
      </c>
      <c r="J147" s="18">
        <v>1</v>
      </c>
    </row>
    <row r="148" spans="1:10" ht="28.5" x14ac:dyDescent="0.3">
      <c r="A148" s="22" t="s">
        <v>120</v>
      </c>
      <c r="B148" s="23">
        <v>3</v>
      </c>
      <c r="C148" s="23">
        <v>10</v>
      </c>
      <c r="D148" s="18">
        <v>5.8119999999999998E-2</v>
      </c>
      <c r="E148" s="18">
        <v>0.2009</v>
      </c>
      <c r="F148" s="18">
        <v>21</v>
      </c>
      <c r="G148" s="18">
        <v>0.28999999999999998</v>
      </c>
      <c r="H148" s="18">
        <v>0.7752</v>
      </c>
      <c r="I148" s="18" t="s">
        <v>144</v>
      </c>
      <c r="J148" s="18">
        <v>1</v>
      </c>
    </row>
    <row r="149" spans="1:10" ht="28.5" x14ac:dyDescent="0.3">
      <c r="A149" s="22" t="s">
        <v>120</v>
      </c>
      <c r="B149" s="23">
        <v>3</v>
      </c>
      <c r="C149" s="23">
        <v>11</v>
      </c>
      <c r="D149" s="18">
        <v>1.5070000000000001E-3</v>
      </c>
      <c r="E149" s="18">
        <v>0.2009</v>
      </c>
      <c r="F149" s="18">
        <v>21</v>
      </c>
      <c r="G149" s="18">
        <v>0.01</v>
      </c>
      <c r="H149" s="18">
        <v>0.99409999999999998</v>
      </c>
      <c r="I149" s="18" t="s">
        <v>144</v>
      </c>
      <c r="J149" s="18">
        <v>1</v>
      </c>
    </row>
    <row r="150" spans="1:10" ht="28.5" x14ac:dyDescent="0.3">
      <c r="A150" s="22" t="s">
        <v>120</v>
      </c>
      <c r="B150" s="23">
        <v>4</v>
      </c>
      <c r="C150" s="23">
        <v>5</v>
      </c>
      <c r="D150" s="18">
        <v>0.15010000000000001</v>
      </c>
      <c r="E150" s="18">
        <v>0.1797</v>
      </c>
      <c r="F150" s="18">
        <v>21</v>
      </c>
      <c r="G150" s="18">
        <v>0.84</v>
      </c>
      <c r="H150" s="18">
        <v>0.41299999999999998</v>
      </c>
      <c r="I150" s="18" t="s">
        <v>144</v>
      </c>
      <c r="J150" s="18">
        <v>0.99839999999999995</v>
      </c>
    </row>
    <row r="151" spans="1:10" ht="28.5" x14ac:dyDescent="0.3">
      <c r="A151" s="22" t="s">
        <v>120</v>
      </c>
      <c r="B151" s="23">
        <v>4</v>
      </c>
      <c r="C151" s="23">
        <v>6</v>
      </c>
      <c r="D151" s="18">
        <v>0.1105</v>
      </c>
      <c r="E151" s="18">
        <v>0.1797</v>
      </c>
      <c r="F151" s="18">
        <v>21</v>
      </c>
      <c r="G151" s="18">
        <v>0.61</v>
      </c>
      <c r="H151" s="18">
        <v>0.54520000000000002</v>
      </c>
      <c r="I151" s="18" t="s">
        <v>144</v>
      </c>
      <c r="J151" s="18">
        <v>0.99990000000000001</v>
      </c>
    </row>
    <row r="152" spans="1:10" ht="28.5" x14ac:dyDescent="0.3">
      <c r="A152" s="22" t="s">
        <v>120</v>
      </c>
      <c r="B152" s="23">
        <v>4</v>
      </c>
      <c r="C152" s="23">
        <v>7</v>
      </c>
      <c r="D152" s="18">
        <v>0.19</v>
      </c>
      <c r="E152" s="18">
        <v>0.1797</v>
      </c>
      <c r="F152" s="18">
        <v>21</v>
      </c>
      <c r="G152" s="18">
        <v>1.06</v>
      </c>
      <c r="H152" s="18">
        <v>0.3024</v>
      </c>
      <c r="I152" s="18" t="s">
        <v>144</v>
      </c>
      <c r="J152" s="18">
        <v>0.9899</v>
      </c>
    </row>
    <row r="153" spans="1:10" ht="28.5" x14ac:dyDescent="0.3">
      <c r="A153" s="22" t="s">
        <v>120</v>
      </c>
      <c r="B153" s="23">
        <v>4</v>
      </c>
      <c r="C153" s="23">
        <v>8</v>
      </c>
      <c r="D153" s="18">
        <v>0.1399</v>
      </c>
      <c r="E153" s="18">
        <v>0.1797</v>
      </c>
      <c r="F153" s="18">
        <v>21</v>
      </c>
      <c r="G153" s="18">
        <v>0.78</v>
      </c>
      <c r="H153" s="18">
        <v>0.44500000000000001</v>
      </c>
      <c r="I153" s="18" t="s">
        <v>144</v>
      </c>
      <c r="J153" s="18">
        <v>0.99909999999999999</v>
      </c>
    </row>
    <row r="154" spans="1:10" ht="28.5" x14ac:dyDescent="0.3">
      <c r="A154" s="22" t="s">
        <v>120</v>
      </c>
      <c r="B154" s="23">
        <v>4</v>
      </c>
      <c r="C154" s="23">
        <v>9</v>
      </c>
      <c r="D154" s="24">
        <v>-7.7999999999999999E-4</v>
      </c>
      <c r="E154" s="18">
        <v>0.1797</v>
      </c>
      <c r="F154" s="18">
        <v>21</v>
      </c>
      <c r="G154" s="24">
        <v>0</v>
      </c>
      <c r="H154" s="18">
        <v>0.99660000000000004</v>
      </c>
      <c r="I154" s="18" t="s">
        <v>144</v>
      </c>
      <c r="J154" s="18">
        <v>1</v>
      </c>
    </row>
    <row r="155" spans="1:10" ht="28.5" x14ac:dyDescent="0.3">
      <c r="A155" s="22" t="s">
        <v>120</v>
      </c>
      <c r="B155" s="23">
        <v>4</v>
      </c>
      <c r="C155" s="23">
        <v>10</v>
      </c>
      <c r="D155" s="24">
        <v>-5.0319999999999997E-2</v>
      </c>
      <c r="E155" s="18">
        <v>0.1797</v>
      </c>
      <c r="F155" s="18">
        <v>21</v>
      </c>
      <c r="G155" s="24">
        <v>-0.28000000000000003</v>
      </c>
      <c r="H155" s="18">
        <v>0.78220000000000001</v>
      </c>
      <c r="I155" s="18" t="s">
        <v>144</v>
      </c>
      <c r="J155" s="18">
        <v>1</v>
      </c>
    </row>
    <row r="156" spans="1:10" ht="28.5" x14ac:dyDescent="0.3">
      <c r="A156" s="22" t="s">
        <v>120</v>
      </c>
      <c r="B156" s="23">
        <v>4</v>
      </c>
      <c r="C156" s="23">
        <v>11</v>
      </c>
      <c r="D156" s="24">
        <v>-0.1069</v>
      </c>
      <c r="E156" s="18">
        <v>0.1797</v>
      </c>
      <c r="F156" s="18">
        <v>21</v>
      </c>
      <c r="G156" s="24">
        <v>-0.6</v>
      </c>
      <c r="H156" s="18">
        <v>0.55820000000000003</v>
      </c>
      <c r="I156" s="18" t="s">
        <v>144</v>
      </c>
      <c r="J156" s="18">
        <v>0.99990000000000001</v>
      </c>
    </row>
    <row r="157" spans="1:10" ht="28.5" x14ac:dyDescent="0.3">
      <c r="A157" s="22" t="s">
        <v>120</v>
      </c>
      <c r="B157" s="23">
        <v>5</v>
      </c>
      <c r="C157" s="23">
        <v>6</v>
      </c>
      <c r="D157" s="24">
        <v>-3.9570000000000001E-2</v>
      </c>
      <c r="E157" s="18">
        <v>0.1797</v>
      </c>
      <c r="F157" s="18">
        <v>21</v>
      </c>
      <c r="G157" s="24">
        <v>-0.22</v>
      </c>
      <c r="H157" s="18">
        <v>0.82779999999999998</v>
      </c>
      <c r="I157" s="18" t="s">
        <v>144</v>
      </c>
      <c r="J157" s="18">
        <v>1</v>
      </c>
    </row>
    <row r="158" spans="1:10" ht="28.5" x14ac:dyDescent="0.3">
      <c r="A158" s="22" t="s">
        <v>120</v>
      </c>
      <c r="B158" s="23">
        <v>5</v>
      </c>
      <c r="C158" s="23">
        <v>7</v>
      </c>
      <c r="D158" s="18">
        <v>3.993E-2</v>
      </c>
      <c r="E158" s="18">
        <v>0.1797</v>
      </c>
      <c r="F158" s="18">
        <v>21</v>
      </c>
      <c r="G158" s="18">
        <v>0.22</v>
      </c>
      <c r="H158" s="18">
        <v>0.82630000000000003</v>
      </c>
      <c r="I158" s="18" t="s">
        <v>144</v>
      </c>
      <c r="J158" s="18">
        <v>1</v>
      </c>
    </row>
    <row r="159" spans="1:10" ht="28.5" x14ac:dyDescent="0.3">
      <c r="A159" s="22" t="s">
        <v>120</v>
      </c>
      <c r="B159" s="23">
        <v>5</v>
      </c>
      <c r="C159" s="23">
        <v>8</v>
      </c>
      <c r="D159" s="24">
        <v>-1.0189999999999999E-2</v>
      </c>
      <c r="E159" s="18">
        <v>0.1797</v>
      </c>
      <c r="F159" s="18">
        <v>21</v>
      </c>
      <c r="G159" s="24">
        <v>-0.06</v>
      </c>
      <c r="H159" s="18">
        <v>0.95530000000000004</v>
      </c>
      <c r="I159" s="18" t="s">
        <v>144</v>
      </c>
      <c r="J159" s="18">
        <v>1</v>
      </c>
    </row>
    <row r="160" spans="1:10" ht="28.5" x14ac:dyDescent="0.3">
      <c r="A160" s="22" t="s">
        <v>120</v>
      </c>
      <c r="B160" s="23">
        <v>5</v>
      </c>
      <c r="C160" s="23">
        <v>9</v>
      </c>
      <c r="D160" s="24">
        <v>-0.15090000000000001</v>
      </c>
      <c r="E160" s="18">
        <v>0.1797</v>
      </c>
      <c r="F160" s="18">
        <v>21</v>
      </c>
      <c r="G160" s="24">
        <v>-0.84</v>
      </c>
      <c r="H160" s="18">
        <v>0.41060000000000002</v>
      </c>
      <c r="I160" s="18" t="s">
        <v>144</v>
      </c>
      <c r="J160" s="18">
        <v>0.99829999999999997</v>
      </c>
    </row>
    <row r="161" spans="1:10" ht="28.5" x14ac:dyDescent="0.3">
      <c r="A161" s="22" t="s">
        <v>120</v>
      </c>
      <c r="B161" s="23">
        <v>5</v>
      </c>
      <c r="C161" s="23">
        <v>10</v>
      </c>
      <c r="D161" s="24">
        <v>-0.20039999999999999</v>
      </c>
      <c r="E161" s="18">
        <v>0.1797</v>
      </c>
      <c r="F161" s="18">
        <v>21</v>
      </c>
      <c r="G161" s="24">
        <v>-1.1200000000000001</v>
      </c>
      <c r="H161" s="18">
        <v>0.27739999999999998</v>
      </c>
      <c r="I161" s="18" t="s">
        <v>144</v>
      </c>
      <c r="J161" s="18">
        <v>0.98519999999999996</v>
      </c>
    </row>
    <row r="162" spans="1:10" ht="28.5" x14ac:dyDescent="0.3">
      <c r="A162" s="22" t="s">
        <v>120</v>
      </c>
      <c r="B162" s="23">
        <v>5</v>
      </c>
      <c r="C162" s="23">
        <v>11</v>
      </c>
      <c r="D162" s="24">
        <v>-0.25700000000000001</v>
      </c>
      <c r="E162" s="18">
        <v>0.1797</v>
      </c>
      <c r="F162" s="18">
        <v>21</v>
      </c>
      <c r="G162" s="24">
        <v>-1.43</v>
      </c>
      <c r="H162" s="18">
        <v>0.16739999999999999</v>
      </c>
      <c r="I162" s="18" t="s">
        <v>144</v>
      </c>
      <c r="J162" s="18">
        <v>0.92659999999999998</v>
      </c>
    </row>
    <row r="163" spans="1:10" ht="28.5" x14ac:dyDescent="0.3">
      <c r="A163" s="22" t="s">
        <v>120</v>
      </c>
      <c r="B163" s="23">
        <v>6</v>
      </c>
      <c r="C163" s="23">
        <v>7</v>
      </c>
      <c r="D163" s="18">
        <v>7.9500000000000001E-2</v>
      </c>
      <c r="E163" s="18">
        <v>0.1797</v>
      </c>
      <c r="F163" s="18">
        <v>21</v>
      </c>
      <c r="G163" s="18">
        <v>0.44</v>
      </c>
      <c r="H163" s="18">
        <v>0.66269999999999996</v>
      </c>
      <c r="I163" s="18" t="s">
        <v>144</v>
      </c>
      <c r="J163" s="18">
        <v>1</v>
      </c>
    </row>
    <row r="164" spans="1:10" ht="28.5" x14ac:dyDescent="0.3">
      <c r="A164" s="22" t="s">
        <v>120</v>
      </c>
      <c r="B164" s="23">
        <v>6</v>
      </c>
      <c r="C164" s="23">
        <v>8</v>
      </c>
      <c r="D164" s="18">
        <v>2.938E-2</v>
      </c>
      <c r="E164" s="18">
        <v>0.1797</v>
      </c>
      <c r="F164" s="18">
        <v>21</v>
      </c>
      <c r="G164" s="18">
        <v>0.16</v>
      </c>
      <c r="H164" s="18">
        <v>0.87170000000000003</v>
      </c>
      <c r="I164" s="18" t="s">
        <v>144</v>
      </c>
      <c r="J164" s="18">
        <v>1</v>
      </c>
    </row>
    <row r="165" spans="1:10" ht="28.5" x14ac:dyDescent="0.3">
      <c r="A165" s="22" t="s">
        <v>120</v>
      </c>
      <c r="B165" s="23">
        <v>6</v>
      </c>
      <c r="C165" s="23">
        <v>9</v>
      </c>
      <c r="D165" s="24">
        <v>-0.1113</v>
      </c>
      <c r="E165" s="18">
        <v>0.1797</v>
      </c>
      <c r="F165" s="18">
        <v>21</v>
      </c>
      <c r="G165" s="24">
        <v>-0.62</v>
      </c>
      <c r="H165" s="18">
        <v>0.54239999999999999</v>
      </c>
      <c r="I165" s="18" t="s">
        <v>144</v>
      </c>
      <c r="J165" s="18">
        <v>0.99990000000000001</v>
      </c>
    </row>
    <row r="166" spans="1:10" ht="28.5" x14ac:dyDescent="0.3">
      <c r="A166" s="22" t="s">
        <v>120</v>
      </c>
      <c r="B166" s="23">
        <v>6</v>
      </c>
      <c r="C166" s="23">
        <v>10</v>
      </c>
      <c r="D166" s="24">
        <v>-0.1608</v>
      </c>
      <c r="E166" s="18">
        <v>0.1797</v>
      </c>
      <c r="F166" s="18">
        <v>21</v>
      </c>
      <c r="G166" s="24">
        <v>-0.89</v>
      </c>
      <c r="H166" s="18">
        <v>0.38090000000000002</v>
      </c>
      <c r="I166" s="18" t="s">
        <v>144</v>
      </c>
      <c r="J166" s="18">
        <v>0.99719999999999998</v>
      </c>
    </row>
    <row r="167" spans="1:10" ht="28.5" x14ac:dyDescent="0.3">
      <c r="A167" s="22" t="s">
        <v>120</v>
      </c>
      <c r="B167" s="23">
        <v>6</v>
      </c>
      <c r="C167" s="23">
        <v>11</v>
      </c>
      <c r="D167" s="24">
        <v>-0.21740000000000001</v>
      </c>
      <c r="E167" s="18">
        <v>0.1797</v>
      </c>
      <c r="F167" s="18">
        <v>21</v>
      </c>
      <c r="G167" s="24">
        <v>-1.21</v>
      </c>
      <c r="H167" s="18">
        <v>0.2397</v>
      </c>
      <c r="I167" s="18" t="s">
        <v>144</v>
      </c>
      <c r="J167" s="18">
        <v>0.97409999999999997</v>
      </c>
    </row>
    <row r="168" spans="1:10" ht="28.5" x14ac:dyDescent="0.3">
      <c r="A168" s="22" t="s">
        <v>120</v>
      </c>
      <c r="B168" s="23">
        <v>7</v>
      </c>
      <c r="C168" s="23">
        <v>8</v>
      </c>
      <c r="D168" s="24">
        <v>-5.0119999999999998E-2</v>
      </c>
      <c r="E168" s="18">
        <v>0.1797</v>
      </c>
      <c r="F168" s="18">
        <v>21</v>
      </c>
      <c r="G168" s="24">
        <v>-0.28000000000000003</v>
      </c>
      <c r="H168" s="18">
        <v>0.78300000000000003</v>
      </c>
      <c r="I168" s="18" t="s">
        <v>144</v>
      </c>
      <c r="J168" s="18">
        <v>1</v>
      </c>
    </row>
    <row r="169" spans="1:10" ht="28.5" x14ac:dyDescent="0.3">
      <c r="A169" s="22" t="s">
        <v>120</v>
      </c>
      <c r="B169" s="23">
        <v>7</v>
      </c>
      <c r="C169" s="23">
        <v>9</v>
      </c>
      <c r="D169" s="24">
        <v>-0.1908</v>
      </c>
      <c r="E169" s="18">
        <v>0.1797</v>
      </c>
      <c r="F169" s="18">
        <v>21</v>
      </c>
      <c r="G169" s="24">
        <v>-1.06</v>
      </c>
      <c r="H169" s="18">
        <v>0.3004</v>
      </c>
      <c r="I169" s="18" t="s">
        <v>144</v>
      </c>
      <c r="J169" s="18">
        <v>0.98960000000000004</v>
      </c>
    </row>
    <row r="170" spans="1:10" ht="28.5" x14ac:dyDescent="0.3">
      <c r="A170" s="22" t="s">
        <v>120</v>
      </c>
      <c r="B170" s="23">
        <v>7</v>
      </c>
      <c r="C170" s="23">
        <v>10</v>
      </c>
      <c r="D170" s="24">
        <v>-0.24030000000000001</v>
      </c>
      <c r="E170" s="18">
        <v>0.1797</v>
      </c>
      <c r="F170" s="18">
        <v>21</v>
      </c>
      <c r="G170" s="24">
        <v>-1.34</v>
      </c>
      <c r="H170" s="18">
        <v>0.19539999999999999</v>
      </c>
      <c r="I170" s="18" t="s">
        <v>144</v>
      </c>
      <c r="J170" s="18">
        <v>0.95069999999999999</v>
      </c>
    </row>
    <row r="171" spans="1:10" ht="28.5" x14ac:dyDescent="0.3">
      <c r="A171" s="22" t="s">
        <v>120</v>
      </c>
      <c r="B171" s="23">
        <v>7</v>
      </c>
      <c r="C171" s="23">
        <v>11</v>
      </c>
      <c r="D171" s="24">
        <v>-0.2969</v>
      </c>
      <c r="E171" s="18">
        <v>0.1797</v>
      </c>
      <c r="F171" s="18">
        <v>21</v>
      </c>
      <c r="G171" s="24">
        <v>-1.65</v>
      </c>
      <c r="H171" s="18">
        <v>0.1133</v>
      </c>
      <c r="I171" s="18" t="s">
        <v>144</v>
      </c>
      <c r="J171" s="18">
        <v>0.84240000000000004</v>
      </c>
    </row>
    <row r="172" spans="1:10" ht="28.5" x14ac:dyDescent="0.3">
      <c r="A172" s="22" t="s">
        <v>120</v>
      </c>
      <c r="B172" s="23">
        <v>8</v>
      </c>
      <c r="C172" s="23">
        <v>9</v>
      </c>
      <c r="D172" s="24">
        <v>-0.14069999999999999</v>
      </c>
      <c r="E172" s="18">
        <v>0.1797</v>
      </c>
      <c r="F172" s="18">
        <v>21</v>
      </c>
      <c r="G172" s="24">
        <v>-0.78</v>
      </c>
      <c r="H172" s="18">
        <v>0.4425</v>
      </c>
      <c r="I172" s="18" t="s">
        <v>144</v>
      </c>
      <c r="J172" s="18">
        <v>0.99909999999999999</v>
      </c>
    </row>
    <row r="173" spans="1:10" ht="28.5" x14ac:dyDescent="0.3">
      <c r="A173" s="22" t="s">
        <v>120</v>
      </c>
      <c r="B173" s="23">
        <v>8</v>
      </c>
      <c r="C173" s="23">
        <v>10</v>
      </c>
      <c r="D173" s="24">
        <v>-0.19020000000000001</v>
      </c>
      <c r="E173" s="18">
        <v>0.1797</v>
      </c>
      <c r="F173" s="18">
        <v>21</v>
      </c>
      <c r="G173" s="24">
        <v>-1.06</v>
      </c>
      <c r="H173" s="18">
        <v>0.3019</v>
      </c>
      <c r="I173" s="18" t="s">
        <v>144</v>
      </c>
      <c r="J173" s="18">
        <v>0.9899</v>
      </c>
    </row>
    <row r="174" spans="1:10" ht="28.5" x14ac:dyDescent="0.3">
      <c r="A174" s="22" t="s">
        <v>120</v>
      </c>
      <c r="B174" s="23">
        <v>8</v>
      </c>
      <c r="C174" s="23">
        <v>11</v>
      </c>
      <c r="D174" s="24">
        <v>-0.24679999999999999</v>
      </c>
      <c r="E174" s="18">
        <v>0.1797</v>
      </c>
      <c r="F174" s="18">
        <v>21</v>
      </c>
      <c r="G174" s="24">
        <v>-1.37</v>
      </c>
      <c r="H174" s="18">
        <v>0.18410000000000001</v>
      </c>
      <c r="I174" s="18" t="s">
        <v>144</v>
      </c>
      <c r="J174" s="18">
        <v>0.94210000000000005</v>
      </c>
    </row>
    <row r="175" spans="1:10" ht="28.5" x14ac:dyDescent="0.3">
      <c r="A175" s="22" t="s">
        <v>120</v>
      </c>
      <c r="B175" s="23">
        <v>9</v>
      </c>
      <c r="C175" s="23">
        <v>10</v>
      </c>
      <c r="D175" s="24">
        <v>-4.9540000000000001E-2</v>
      </c>
      <c r="E175" s="18">
        <v>0.1797</v>
      </c>
      <c r="F175" s="18">
        <v>21</v>
      </c>
      <c r="G175" s="24">
        <v>-0.28000000000000003</v>
      </c>
      <c r="H175" s="18">
        <v>0.78549999999999998</v>
      </c>
      <c r="I175" s="18" t="s">
        <v>144</v>
      </c>
      <c r="J175" s="18">
        <v>1</v>
      </c>
    </row>
    <row r="176" spans="1:10" ht="28.5" x14ac:dyDescent="0.3">
      <c r="A176" s="22" t="s">
        <v>120</v>
      </c>
      <c r="B176" s="23">
        <v>9</v>
      </c>
      <c r="C176" s="23">
        <v>11</v>
      </c>
      <c r="D176" s="24">
        <v>-0.1061</v>
      </c>
      <c r="E176" s="18">
        <v>0.1797</v>
      </c>
      <c r="F176" s="18">
        <v>21</v>
      </c>
      <c r="G176" s="24">
        <v>-0.59</v>
      </c>
      <c r="H176" s="18">
        <v>0.56100000000000005</v>
      </c>
      <c r="I176" s="18" t="s">
        <v>144</v>
      </c>
      <c r="J176" s="18">
        <v>0.99990000000000001</v>
      </c>
    </row>
    <row r="177" spans="1:10" ht="28.5" x14ac:dyDescent="0.3">
      <c r="A177" s="22" t="s">
        <v>120</v>
      </c>
      <c r="B177" s="23">
        <v>10</v>
      </c>
      <c r="C177" s="23">
        <v>11</v>
      </c>
      <c r="D177" s="24">
        <v>-5.6610000000000001E-2</v>
      </c>
      <c r="E177" s="18">
        <v>0.1797</v>
      </c>
      <c r="F177" s="18">
        <v>21</v>
      </c>
      <c r="G177" s="24">
        <v>-0.32</v>
      </c>
      <c r="H177" s="18">
        <v>0.75580000000000003</v>
      </c>
      <c r="I177" s="18" t="s">
        <v>144</v>
      </c>
      <c r="J177" s="18">
        <v>1</v>
      </c>
    </row>
    <row r="178" spans="1:10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7.25" thickBot="1" x14ac:dyDescent="0.35">
      <c r="A180" s="31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7.25" thickTop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x14ac:dyDescent="0.3">
      <c r="A182" s="21" t="s">
        <v>76</v>
      </c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x14ac:dyDescent="0.3">
      <c r="A184" s="28" t="s">
        <v>145</v>
      </c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7.25" thickBot="1" x14ac:dyDescent="0.35">
      <c r="A185" s="29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6.5" customHeight="1" x14ac:dyDescent="0.3">
      <c r="A186" s="37" t="s">
        <v>206</v>
      </c>
      <c r="B186" s="38" t="s">
        <v>120</v>
      </c>
      <c r="C186" s="38" t="s">
        <v>104</v>
      </c>
      <c r="D186" s="38" t="s">
        <v>133</v>
      </c>
      <c r="E186" s="25" t="s">
        <v>134</v>
      </c>
      <c r="F186" s="28"/>
      <c r="G186" s="28"/>
      <c r="H186" s="28"/>
      <c r="I186" s="28"/>
      <c r="J186" s="28"/>
    </row>
    <row r="187" spans="1:10" x14ac:dyDescent="0.3">
      <c r="A187" s="40"/>
      <c r="B187" s="39"/>
      <c r="C187" s="39"/>
      <c r="D187" s="39"/>
      <c r="E187" s="23" t="s">
        <v>135</v>
      </c>
      <c r="F187" s="28"/>
      <c r="G187" s="28"/>
      <c r="H187" s="28"/>
      <c r="I187" s="28"/>
      <c r="J187" s="28"/>
    </row>
    <row r="188" spans="1:10" x14ac:dyDescent="0.3">
      <c r="A188" s="22">
        <v>1</v>
      </c>
      <c r="B188" s="18">
        <v>1</v>
      </c>
      <c r="C188" s="18">
        <v>1.5923</v>
      </c>
      <c r="D188" s="18">
        <v>0.12709999999999999</v>
      </c>
      <c r="E188" s="18" t="s">
        <v>136</v>
      </c>
      <c r="F188" s="28"/>
      <c r="G188" s="28"/>
      <c r="H188" s="28"/>
      <c r="I188" s="28"/>
      <c r="J188" s="28"/>
    </row>
    <row r="189" spans="1:10" x14ac:dyDescent="0.3">
      <c r="A189" s="22">
        <v>2</v>
      </c>
      <c r="B189" s="18">
        <v>2</v>
      </c>
      <c r="C189" s="18">
        <v>1.4597</v>
      </c>
      <c r="D189" s="18">
        <v>0.12709999999999999</v>
      </c>
      <c r="E189" s="18" t="s">
        <v>136</v>
      </c>
      <c r="F189" s="28"/>
      <c r="G189" s="28"/>
      <c r="H189" s="28"/>
      <c r="I189" s="28"/>
      <c r="J189" s="28"/>
    </row>
    <row r="190" spans="1:10" x14ac:dyDescent="0.3">
      <c r="A190" s="22">
        <v>3</v>
      </c>
      <c r="B190" s="18">
        <v>3</v>
      </c>
      <c r="C190" s="18">
        <v>1.3655999999999999</v>
      </c>
      <c r="D190" s="18">
        <v>0.15559999999999999</v>
      </c>
      <c r="E190" s="18" t="s">
        <v>136</v>
      </c>
      <c r="F190" s="28"/>
      <c r="G190" s="28"/>
      <c r="H190" s="28"/>
      <c r="I190" s="28"/>
      <c r="J190" s="28"/>
    </row>
    <row r="191" spans="1:10" x14ac:dyDescent="0.3">
      <c r="A191" s="22">
        <v>4</v>
      </c>
      <c r="B191" s="18">
        <v>4</v>
      </c>
      <c r="C191" s="18">
        <v>1.2572000000000001</v>
      </c>
      <c r="D191" s="18">
        <v>0.12709999999999999</v>
      </c>
      <c r="E191" s="18" t="s">
        <v>136</v>
      </c>
      <c r="F191" s="28"/>
      <c r="G191" s="28"/>
      <c r="H191" s="28"/>
      <c r="I191" s="28"/>
      <c r="J191" s="28"/>
    </row>
    <row r="192" spans="1:10" x14ac:dyDescent="0.3">
      <c r="A192" s="22">
        <v>5</v>
      </c>
      <c r="B192" s="18">
        <v>5</v>
      </c>
      <c r="C192" s="18">
        <v>1.1071</v>
      </c>
      <c r="D192" s="18">
        <v>0.12709999999999999</v>
      </c>
      <c r="E192" s="18" t="s">
        <v>136</v>
      </c>
      <c r="F192" s="28"/>
      <c r="G192" s="28"/>
      <c r="H192" s="28"/>
      <c r="I192" s="28"/>
      <c r="J192" s="28"/>
    </row>
    <row r="193" spans="1:14" x14ac:dyDescent="0.3">
      <c r="A193" s="22">
        <v>6</v>
      </c>
      <c r="B193" s="18">
        <v>6</v>
      </c>
      <c r="C193" s="18">
        <v>1.1467000000000001</v>
      </c>
      <c r="D193" s="18">
        <v>0.12709999999999999</v>
      </c>
      <c r="E193" s="18" t="s">
        <v>136</v>
      </c>
      <c r="F193" s="28"/>
      <c r="G193" s="28"/>
      <c r="H193" s="28"/>
      <c r="I193" s="28"/>
      <c r="J193" s="28"/>
    </row>
    <row r="194" spans="1:14" x14ac:dyDescent="0.3">
      <c r="A194" s="22">
        <v>7</v>
      </c>
      <c r="B194" s="18">
        <v>7</v>
      </c>
      <c r="C194" s="18">
        <v>1.0671999999999999</v>
      </c>
      <c r="D194" s="18">
        <v>0.12709999999999999</v>
      </c>
      <c r="E194" s="18" t="s">
        <v>136</v>
      </c>
      <c r="F194" s="28"/>
      <c r="G194" s="28"/>
      <c r="H194" s="28"/>
      <c r="I194" s="28"/>
      <c r="J194" s="28"/>
    </row>
    <row r="195" spans="1:14" x14ac:dyDescent="0.3">
      <c r="A195" s="22">
        <v>8</v>
      </c>
      <c r="B195" s="18">
        <v>8</v>
      </c>
      <c r="C195" s="18">
        <v>1.1173</v>
      </c>
      <c r="D195" s="18">
        <v>0.12709999999999999</v>
      </c>
      <c r="E195" s="18" t="s">
        <v>136</v>
      </c>
      <c r="F195" s="28"/>
      <c r="G195" s="28"/>
      <c r="H195" s="28"/>
      <c r="I195" s="28"/>
      <c r="J195" s="28"/>
    </row>
    <row r="196" spans="1:14" x14ac:dyDescent="0.3">
      <c r="A196" s="22">
        <v>9</v>
      </c>
      <c r="B196" s="18">
        <v>9</v>
      </c>
      <c r="C196" s="18">
        <v>1.2579</v>
      </c>
      <c r="D196" s="18">
        <v>0.12709999999999999</v>
      </c>
      <c r="E196" s="18" t="s">
        <v>136</v>
      </c>
      <c r="F196" s="28"/>
      <c r="G196" s="28"/>
      <c r="H196" s="28"/>
      <c r="I196" s="28"/>
      <c r="J196" s="28"/>
    </row>
    <row r="197" spans="1:14" x14ac:dyDescent="0.3">
      <c r="A197" s="22">
        <v>10</v>
      </c>
      <c r="B197" s="18">
        <v>10</v>
      </c>
      <c r="C197" s="18">
        <v>1.3075000000000001</v>
      </c>
      <c r="D197" s="18">
        <v>0.12709999999999999</v>
      </c>
      <c r="E197" s="18" t="s">
        <v>136</v>
      </c>
      <c r="F197" s="28"/>
      <c r="G197" s="28"/>
      <c r="H197" s="28"/>
      <c r="I197" s="28"/>
      <c r="J197" s="28"/>
    </row>
    <row r="198" spans="1:14" x14ac:dyDescent="0.3">
      <c r="A198" s="22">
        <v>11</v>
      </c>
      <c r="B198" s="18">
        <v>11</v>
      </c>
      <c r="C198" s="18">
        <v>1.3641000000000001</v>
      </c>
      <c r="D198" s="18">
        <v>0.12709999999999999</v>
      </c>
      <c r="E198" s="18" t="s">
        <v>136</v>
      </c>
      <c r="F198" s="28"/>
      <c r="G198" s="28"/>
      <c r="H198" s="28"/>
      <c r="I198" s="28"/>
      <c r="J198" s="28"/>
    </row>
    <row r="199" spans="1:14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4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4" ht="17.25" thickBot="1" x14ac:dyDescent="0.35">
      <c r="A201" s="31"/>
      <c r="B201" s="31"/>
      <c r="C201" s="31"/>
      <c r="D201" s="31"/>
      <c r="E201" s="31"/>
      <c r="F201" s="31"/>
      <c r="G201" s="31"/>
      <c r="H201" s="31"/>
      <c r="I201" s="31"/>
      <c r="J201" s="31"/>
    </row>
    <row r="202" spans="1:14" ht="17.25" thickTop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4" x14ac:dyDescent="0.3">
      <c r="A203" s="21" t="s">
        <v>72</v>
      </c>
      <c r="B203" s="28"/>
      <c r="C203" s="28"/>
      <c r="D203" s="28"/>
      <c r="E203" s="28"/>
      <c r="F203" s="28"/>
      <c r="G203" s="28"/>
      <c r="H203" s="28"/>
      <c r="I203" s="28"/>
      <c r="J203" s="28"/>
      <c r="L203" t="str">
        <f t="shared" ref="L203" si="22">A203</f>
        <v>NDIN</v>
      </c>
      <c r="M203" t="str">
        <f t="shared" ref="M203:M205" si="23">A245</f>
        <v>Linear</v>
      </c>
      <c r="N203">
        <f t="shared" ref="N203:N205" si="24">E245</f>
        <v>5.3100000000000001E-2</v>
      </c>
    </row>
    <row r="204" spans="1:14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M204" t="str">
        <f t="shared" si="23"/>
        <v>Quadratic</v>
      </c>
      <c r="N204">
        <f t="shared" si="24"/>
        <v>3.7999999999999999E-2</v>
      </c>
    </row>
    <row r="205" spans="1:14" x14ac:dyDescent="0.3">
      <c r="A205" s="28" t="s">
        <v>77</v>
      </c>
      <c r="B205" s="28"/>
      <c r="C205" s="28"/>
      <c r="D205" s="28"/>
      <c r="E205" s="28"/>
      <c r="F205" s="28"/>
      <c r="G205" s="28"/>
      <c r="H205" s="28"/>
      <c r="I205" s="28"/>
      <c r="J205" s="28"/>
      <c r="M205" t="str">
        <f t="shared" si="23"/>
        <v>Qubic</v>
      </c>
      <c r="N205">
        <f t="shared" si="24"/>
        <v>8.8999999999999999E-3</v>
      </c>
    </row>
    <row r="206" spans="1:14" ht="17.25" thickBot="1" x14ac:dyDescent="0.35">
      <c r="A206" s="29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4" ht="16.5" customHeight="1" x14ac:dyDescent="0.3">
      <c r="A207" s="37" t="s">
        <v>78</v>
      </c>
      <c r="B207" s="38"/>
      <c r="C207" s="28"/>
      <c r="D207" s="28"/>
      <c r="E207" s="28"/>
      <c r="F207" s="28"/>
      <c r="G207" s="28"/>
      <c r="H207" s="28"/>
      <c r="I207" s="28"/>
      <c r="J207" s="28"/>
    </row>
    <row r="208" spans="1:14" ht="28.5" x14ac:dyDescent="0.3">
      <c r="A208" s="22" t="s">
        <v>79</v>
      </c>
      <c r="B208" s="18" t="s">
        <v>80</v>
      </c>
      <c r="C208" s="28"/>
      <c r="D208" s="28"/>
      <c r="E208" s="28"/>
      <c r="F208" s="28"/>
      <c r="G208" s="28"/>
      <c r="H208" s="28"/>
      <c r="I208" s="28"/>
      <c r="J208" s="28"/>
    </row>
    <row r="209" spans="1:10" ht="45" x14ac:dyDescent="0.3">
      <c r="A209" s="22" t="s">
        <v>81</v>
      </c>
      <c r="B209" s="18" t="s">
        <v>72</v>
      </c>
      <c r="C209" s="28"/>
      <c r="D209" s="28"/>
      <c r="E209" s="28"/>
      <c r="F209" s="28"/>
      <c r="G209" s="28"/>
      <c r="H209" s="28"/>
      <c r="I209" s="28"/>
      <c r="J209" s="28"/>
    </row>
    <row r="210" spans="1:10" ht="45" x14ac:dyDescent="0.3">
      <c r="A210" s="22" t="s">
        <v>82</v>
      </c>
      <c r="B210" s="18" t="s">
        <v>83</v>
      </c>
      <c r="C210" s="28"/>
      <c r="D210" s="28"/>
      <c r="E210" s="28"/>
      <c r="F210" s="28"/>
      <c r="G210" s="28"/>
      <c r="H210" s="28"/>
      <c r="I210" s="28"/>
      <c r="J210" s="28"/>
    </row>
    <row r="211" spans="1:10" ht="30" x14ac:dyDescent="0.3">
      <c r="A211" s="22" t="s">
        <v>84</v>
      </c>
      <c r="B211" s="18" t="s">
        <v>85</v>
      </c>
      <c r="C211" s="28"/>
      <c r="D211" s="28"/>
      <c r="E211" s="28"/>
      <c r="F211" s="28"/>
      <c r="G211" s="28"/>
      <c r="H211" s="28"/>
      <c r="I211" s="28"/>
      <c r="J211" s="28"/>
    </row>
    <row r="212" spans="1:10" ht="45" x14ac:dyDescent="0.3">
      <c r="A212" s="22" t="s">
        <v>86</v>
      </c>
      <c r="B212" s="18" t="s">
        <v>87</v>
      </c>
      <c r="C212" s="28"/>
      <c r="D212" s="28"/>
      <c r="E212" s="28"/>
      <c r="F212" s="28"/>
      <c r="G212" s="28"/>
      <c r="H212" s="28"/>
      <c r="I212" s="28"/>
      <c r="J212" s="28"/>
    </row>
    <row r="213" spans="1:10" ht="60" x14ac:dyDescent="0.3">
      <c r="A213" s="22" t="s">
        <v>88</v>
      </c>
      <c r="B213" s="18" t="s">
        <v>89</v>
      </c>
      <c r="C213" s="28"/>
      <c r="D213" s="28"/>
      <c r="E213" s="28"/>
      <c r="F213" s="28"/>
      <c r="G213" s="28"/>
      <c r="H213" s="28"/>
      <c r="I213" s="28"/>
      <c r="J213" s="28"/>
    </row>
    <row r="214" spans="1:10" ht="60" x14ac:dyDescent="0.3">
      <c r="A214" s="22" t="s">
        <v>90</v>
      </c>
      <c r="B214" s="18" t="s">
        <v>91</v>
      </c>
      <c r="C214" s="28"/>
      <c r="D214" s="28"/>
      <c r="E214" s="28"/>
      <c r="F214" s="28"/>
      <c r="G214" s="28"/>
      <c r="H214" s="28"/>
      <c r="I214" s="28"/>
      <c r="J214" s="28"/>
    </row>
    <row r="215" spans="1:10" ht="17.25" thickBot="1" x14ac:dyDescent="0.35">
      <c r="A215" s="29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6.5" customHeight="1" x14ac:dyDescent="0.3">
      <c r="A216" s="37" t="s">
        <v>92</v>
      </c>
      <c r="B216" s="38"/>
      <c r="C216" s="28"/>
      <c r="D216" s="28"/>
      <c r="E216" s="28"/>
      <c r="F216" s="28"/>
      <c r="G216" s="28"/>
      <c r="H216" s="28"/>
      <c r="I216" s="28"/>
      <c r="J216" s="28"/>
    </row>
    <row r="217" spans="1:10" ht="60" x14ac:dyDescent="0.3">
      <c r="A217" s="22" t="s">
        <v>93</v>
      </c>
      <c r="B217" s="18">
        <v>1</v>
      </c>
      <c r="C217" s="28"/>
      <c r="D217" s="28"/>
      <c r="E217" s="28"/>
      <c r="F217" s="28"/>
      <c r="G217" s="28"/>
      <c r="H217" s="28"/>
      <c r="I217" s="28"/>
      <c r="J217" s="28"/>
    </row>
    <row r="218" spans="1:10" ht="30" x14ac:dyDescent="0.3">
      <c r="A218" s="22" t="s">
        <v>94</v>
      </c>
      <c r="B218" s="18">
        <v>12</v>
      </c>
      <c r="C218" s="28"/>
      <c r="D218" s="28"/>
      <c r="E218" s="28"/>
      <c r="F218" s="28"/>
      <c r="G218" s="28"/>
      <c r="H218" s="28"/>
      <c r="I218" s="28"/>
      <c r="J218" s="28"/>
    </row>
    <row r="219" spans="1:10" ht="30" x14ac:dyDescent="0.3">
      <c r="A219" s="22" t="s">
        <v>95</v>
      </c>
      <c r="B219" s="18">
        <v>0</v>
      </c>
      <c r="C219" s="28"/>
      <c r="D219" s="28"/>
      <c r="E219" s="28"/>
      <c r="F219" s="28"/>
      <c r="G219" s="28"/>
      <c r="H219" s="28"/>
      <c r="I219" s="28"/>
      <c r="J219" s="28"/>
    </row>
    <row r="220" spans="1:10" x14ac:dyDescent="0.3">
      <c r="A220" s="22" t="s">
        <v>96</v>
      </c>
      <c r="B220" s="18">
        <v>1</v>
      </c>
      <c r="C220" s="28"/>
      <c r="D220" s="28"/>
      <c r="E220" s="28"/>
      <c r="F220" s="28"/>
      <c r="G220" s="28"/>
      <c r="H220" s="28"/>
      <c r="I220" s="28"/>
      <c r="J220" s="28"/>
    </row>
    <row r="221" spans="1:10" ht="45" x14ac:dyDescent="0.3">
      <c r="A221" s="22" t="s">
        <v>97</v>
      </c>
      <c r="B221" s="18">
        <v>31</v>
      </c>
      <c r="C221" s="28"/>
      <c r="D221" s="28"/>
      <c r="E221" s="28"/>
      <c r="F221" s="28"/>
      <c r="G221" s="28"/>
      <c r="H221" s="28"/>
      <c r="I221" s="28"/>
      <c r="J221" s="28"/>
    </row>
    <row r="222" spans="1:10" ht="17.25" thickBot="1" x14ac:dyDescent="0.35">
      <c r="A222" s="29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6.5" customHeight="1" x14ac:dyDescent="0.3">
      <c r="A223" s="37" t="s">
        <v>98</v>
      </c>
      <c r="B223" s="38"/>
      <c r="C223" s="28"/>
      <c r="D223" s="28"/>
      <c r="E223" s="28"/>
      <c r="F223" s="28"/>
      <c r="G223" s="28"/>
      <c r="H223" s="28"/>
      <c r="I223" s="28"/>
      <c r="J223" s="28"/>
    </row>
    <row r="224" spans="1:10" ht="75" x14ac:dyDescent="0.3">
      <c r="A224" s="22" t="s">
        <v>99</v>
      </c>
      <c r="B224" s="18">
        <v>33</v>
      </c>
      <c r="C224" s="28"/>
      <c r="D224" s="28"/>
      <c r="E224" s="28"/>
      <c r="F224" s="28"/>
      <c r="G224" s="28"/>
      <c r="H224" s="28"/>
      <c r="I224" s="28"/>
      <c r="J224" s="28"/>
    </row>
    <row r="225" spans="1:10" ht="75" x14ac:dyDescent="0.3">
      <c r="A225" s="22" t="s">
        <v>100</v>
      </c>
      <c r="B225" s="18">
        <v>31</v>
      </c>
      <c r="C225" s="28"/>
      <c r="D225" s="28"/>
      <c r="E225" s="28"/>
      <c r="F225" s="28"/>
      <c r="G225" s="28"/>
      <c r="H225" s="28"/>
      <c r="I225" s="28"/>
      <c r="J225" s="28"/>
    </row>
    <row r="226" spans="1:10" ht="75" x14ac:dyDescent="0.3">
      <c r="A226" s="22" t="s">
        <v>101</v>
      </c>
      <c r="B226" s="18">
        <v>2</v>
      </c>
      <c r="C226" s="28"/>
      <c r="D226" s="28"/>
      <c r="E226" s="28"/>
      <c r="F226" s="28"/>
      <c r="G226" s="28"/>
      <c r="H226" s="28"/>
      <c r="I226" s="28"/>
      <c r="J226" s="28"/>
    </row>
    <row r="227" spans="1:10" ht="17.25" thickBot="1" x14ac:dyDescent="0.35">
      <c r="A227" s="29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6.5" customHeight="1" x14ac:dyDescent="0.3">
      <c r="A228" s="37" t="s">
        <v>102</v>
      </c>
      <c r="B228" s="38"/>
      <c r="C228" s="38"/>
      <c r="D228" s="38"/>
      <c r="E228" s="38"/>
      <c r="F228" s="28"/>
      <c r="G228" s="28"/>
      <c r="H228" s="28"/>
      <c r="I228" s="28"/>
      <c r="J228" s="28"/>
    </row>
    <row r="229" spans="1:10" ht="16.5" customHeight="1" x14ac:dyDescent="0.3">
      <c r="A229" s="40" t="s">
        <v>103</v>
      </c>
      <c r="B229" s="39" t="s">
        <v>104</v>
      </c>
      <c r="C229" s="23" t="s">
        <v>105</v>
      </c>
      <c r="D229" s="39" t="s">
        <v>106</v>
      </c>
      <c r="E229" s="39" t="s">
        <v>107</v>
      </c>
      <c r="F229" s="28"/>
      <c r="G229" s="28"/>
      <c r="H229" s="28"/>
      <c r="I229" s="28"/>
      <c r="J229" s="28"/>
    </row>
    <row r="230" spans="1:10" x14ac:dyDescent="0.3">
      <c r="A230" s="40"/>
      <c r="B230" s="39"/>
      <c r="C230" s="23" t="s">
        <v>108</v>
      </c>
      <c r="D230" s="39"/>
      <c r="E230" s="39"/>
      <c r="F230" s="28"/>
      <c r="G230" s="28"/>
      <c r="H230" s="28"/>
      <c r="I230" s="28"/>
      <c r="J230" s="28"/>
    </row>
    <row r="231" spans="1:10" x14ac:dyDescent="0.3">
      <c r="A231" s="22" t="s">
        <v>91</v>
      </c>
      <c r="B231" s="18">
        <v>1.2500000000000001E-2</v>
      </c>
      <c r="C231" s="18">
        <v>3.954E-3</v>
      </c>
      <c r="D231" s="18">
        <v>3.16</v>
      </c>
      <c r="E231" s="18">
        <v>8.0000000000000004E-4</v>
      </c>
      <c r="F231" s="28"/>
      <c r="G231" s="28"/>
      <c r="H231" s="28"/>
      <c r="I231" s="28"/>
      <c r="J231" s="28"/>
    </row>
    <row r="232" spans="1:10" ht="17.25" thickBot="1" x14ac:dyDescent="0.35">
      <c r="A232" s="29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6.5" customHeight="1" x14ac:dyDescent="0.3">
      <c r="A233" s="37" t="s">
        <v>109</v>
      </c>
      <c r="B233" s="38"/>
      <c r="C233" s="28"/>
      <c r="D233" s="28"/>
      <c r="E233" s="28"/>
      <c r="F233" s="28"/>
      <c r="G233" s="28"/>
      <c r="H233" s="28"/>
      <c r="I233" s="28"/>
      <c r="J233" s="28"/>
    </row>
    <row r="234" spans="1:10" ht="60" x14ac:dyDescent="0.3">
      <c r="A234" s="22" t="s">
        <v>110</v>
      </c>
      <c r="B234" s="24" t="s">
        <v>208</v>
      </c>
      <c r="C234" s="28"/>
      <c r="D234" s="28"/>
      <c r="E234" s="28"/>
      <c r="F234" s="28"/>
      <c r="G234" s="28"/>
      <c r="H234" s="28"/>
      <c r="I234" s="28"/>
      <c r="J234" s="28"/>
    </row>
    <row r="235" spans="1:10" ht="45" x14ac:dyDescent="0.3">
      <c r="A235" s="22" t="s">
        <v>111</v>
      </c>
      <c r="B235" s="24">
        <v>-17.899999999999999</v>
      </c>
      <c r="C235" s="28"/>
      <c r="D235" s="28"/>
      <c r="E235" s="28"/>
      <c r="F235" s="28"/>
      <c r="G235" s="28"/>
      <c r="H235" s="28"/>
      <c r="I235" s="28"/>
      <c r="J235" s="28"/>
    </row>
    <row r="236" spans="1:10" ht="45" x14ac:dyDescent="0.3">
      <c r="A236" s="22" t="s">
        <v>112</v>
      </c>
      <c r="B236" s="24">
        <v>-17.7</v>
      </c>
      <c r="C236" s="28"/>
      <c r="D236" s="28"/>
      <c r="E236" s="28"/>
      <c r="F236" s="28"/>
      <c r="G236" s="28"/>
      <c r="H236" s="28"/>
      <c r="I236" s="28"/>
      <c r="J236" s="28"/>
    </row>
    <row r="237" spans="1:10" ht="45" x14ac:dyDescent="0.3">
      <c r="A237" s="22" t="s">
        <v>113</v>
      </c>
      <c r="B237" s="24">
        <v>-16.899999999999999</v>
      </c>
      <c r="C237" s="28"/>
      <c r="D237" s="28"/>
      <c r="E237" s="28"/>
      <c r="F237" s="28"/>
      <c r="G237" s="28"/>
      <c r="H237" s="28"/>
      <c r="I237" s="28"/>
      <c r="J237" s="28"/>
    </row>
    <row r="238" spans="1:10" ht="17.25" thickBot="1" x14ac:dyDescent="0.35">
      <c r="A238" s="29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6.5" customHeight="1" x14ac:dyDescent="0.3">
      <c r="A239" s="37" t="s">
        <v>114</v>
      </c>
      <c r="B239" s="38"/>
      <c r="C239" s="38"/>
      <c r="D239" s="38"/>
      <c r="E239" s="38"/>
      <c r="F239" s="28"/>
      <c r="G239" s="28"/>
      <c r="H239" s="28"/>
      <c r="I239" s="28"/>
      <c r="J239" s="28"/>
    </row>
    <row r="240" spans="1:10" x14ac:dyDescent="0.3">
      <c r="A240" s="22" t="s">
        <v>115</v>
      </c>
      <c r="B240" s="23" t="s">
        <v>116</v>
      </c>
      <c r="C240" s="23" t="s">
        <v>117</v>
      </c>
      <c r="D240" s="23" t="s">
        <v>118</v>
      </c>
      <c r="E240" s="23" t="s">
        <v>119</v>
      </c>
      <c r="F240" s="28"/>
      <c r="G240" s="28"/>
      <c r="H240" s="28"/>
      <c r="I240" s="28"/>
      <c r="J240" s="28"/>
    </row>
    <row r="241" spans="1:10" x14ac:dyDescent="0.3">
      <c r="A241" s="22" t="s">
        <v>120</v>
      </c>
      <c r="B241" s="18">
        <v>10</v>
      </c>
      <c r="C241" s="18">
        <v>20</v>
      </c>
      <c r="D241" s="18">
        <v>2.68</v>
      </c>
      <c r="E241" s="18">
        <v>2.9100000000000001E-2</v>
      </c>
      <c r="F241" s="28"/>
      <c r="G241" s="28"/>
      <c r="H241" s="28"/>
      <c r="I241" s="28"/>
      <c r="J241" s="28"/>
    </row>
    <row r="242" spans="1:10" ht="17.25" thickBot="1" x14ac:dyDescent="0.35">
      <c r="A242" s="29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6.5" customHeight="1" x14ac:dyDescent="0.3">
      <c r="A243" s="37" t="s">
        <v>121</v>
      </c>
      <c r="B243" s="38"/>
      <c r="C243" s="38"/>
      <c r="D243" s="38"/>
      <c r="E243" s="38"/>
      <c r="F243" s="28"/>
      <c r="G243" s="28"/>
      <c r="H243" s="28"/>
      <c r="I243" s="28"/>
      <c r="J243" s="28"/>
    </row>
    <row r="244" spans="1:10" x14ac:dyDescent="0.3">
      <c r="A244" s="22" t="s">
        <v>122</v>
      </c>
      <c r="B244" s="23" t="s">
        <v>116</v>
      </c>
      <c r="C244" s="23" t="s">
        <v>117</v>
      </c>
      <c r="D244" s="23" t="s">
        <v>118</v>
      </c>
      <c r="E244" s="23" t="s">
        <v>119</v>
      </c>
      <c r="F244" s="28"/>
      <c r="G244" s="28"/>
      <c r="H244" s="28"/>
      <c r="I244" s="28"/>
      <c r="J244" s="28"/>
    </row>
    <row r="245" spans="1:10" x14ac:dyDescent="0.3">
      <c r="A245" s="22" t="s">
        <v>65</v>
      </c>
      <c r="B245" s="18">
        <v>1</v>
      </c>
      <c r="C245" s="18">
        <v>20</v>
      </c>
      <c r="D245" s="18">
        <v>4.2300000000000004</v>
      </c>
      <c r="E245" s="18">
        <v>5.3100000000000001E-2</v>
      </c>
      <c r="F245" s="28"/>
      <c r="G245" s="28"/>
      <c r="H245" s="28"/>
      <c r="I245" s="28"/>
      <c r="J245" s="28"/>
    </row>
    <row r="246" spans="1:10" ht="30" x14ac:dyDescent="0.3">
      <c r="A246" s="22" t="s">
        <v>0</v>
      </c>
      <c r="B246" s="18">
        <v>1</v>
      </c>
      <c r="C246" s="18">
        <v>20</v>
      </c>
      <c r="D246" s="18">
        <v>4.9400000000000004</v>
      </c>
      <c r="E246" s="18">
        <v>3.7999999999999999E-2</v>
      </c>
      <c r="F246" s="28"/>
      <c r="G246" s="28"/>
      <c r="H246" s="28"/>
      <c r="I246" s="28"/>
      <c r="J246" s="28"/>
    </row>
    <row r="247" spans="1:10" x14ac:dyDescent="0.3">
      <c r="A247" s="22" t="s">
        <v>67</v>
      </c>
      <c r="B247" s="18">
        <v>1</v>
      </c>
      <c r="C247" s="18">
        <v>20</v>
      </c>
      <c r="D247" s="18">
        <v>8.4</v>
      </c>
      <c r="E247" s="18">
        <v>8.8999999999999999E-3</v>
      </c>
      <c r="F247" s="28"/>
      <c r="G247" s="28"/>
      <c r="H247" s="28"/>
      <c r="I247" s="28"/>
      <c r="J247" s="28"/>
    </row>
    <row r="248" spans="1:10" ht="17.25" thickBot="1" x14ac:dyDescent="0.35">
      <c r="A248" s="29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6.5" customHeight="1" x14ac:dyDescent="0.3">
      <c r="A249" s="37" t="s">
        <v>123</v>
      </c>
      <c r="B249" s="38"/>
      <c r="C249" s="38"/>
      <c r="D249" s="38"/>
      <c r="E249" s="38"/>
      <c r="F249" s="38"/>
      <c r="G249" s="38"/>
      <c r="H249" s="28"/>
      <c r="I249" s="28"/>
      <c r="J249" s="28"/>
    </row>
    <row r="250" spans="1:10" x14ac:dyDescent="0.3">
      <c r="A250" s="40" t="s">
        <v>115</v>
      </c>
      <c r="B250" s="39" t="s">
        <v>120</v>
      </c>
      <c r="C250" s="39" t="s">
        <v>104</v>
      </c>
      <c r="D250" s="23" t="s">
        <v>105</v>
      </c>
      <c r="E250" s="39" t="s">
        <v>124</v>
      </c>
      <c r="F250" s="39" t="s">
        <v>125</v>
      </c>
      <c r="G250" s="39" t="s">
        <v>126</v>
      </c>
      <c r="H250" s="28"/>
      <c r="I250" s="28"/>
      <c r="J250" s="28"/>
    </row>
    <row r="251" spans="1:10" x14ac:dyDescent="0.3">
      <c r="A251" s="40"/>
      <c r="B251" s="39"/>
      <c r="C251" s="39"/>
      <c r="D251" s="23" t="s">
        <v>108</v>
      </c>
      <c r="E251" s="39"/>
      <c r="F251" s="39"/>
      <c r="G251" s="39"/>
      <c r="H251" s="28"/>
      <c r="I251" s="28"/>
      <c r="J251" s="28"/>
    </row>
    <row r="252" spans="1:10" x14ac:dyDescent="0.3">
      <c r="A252" s="22" t="s">
        <v>120</v>
      </c>
      <c r="B252" s="23">
        <v>1</v>
      </c>
      <c r="C252" s="18">
        <v>0.69910000000000005</v>
      </c>
      <c r="D252" s="18">
        <v>0.1118</v>
      </c>
      <c r="E252" s="18">
        <v>20</v>
      </c>
      <c r="F252" s="18">
        <v>6.25</v>
      </c>
      <c r="G252" s="18" t="s">
        <v>74</v>
      </c>
      <c r="H252" s="28"/>
      <c r="I252" s="28"/>
      <c r="J252" s="28"/>
    </row>
    <row r="253" spans="1:10" x14ac:dyDescent="0.3">
      <c r="A253" s="22" t="s">
        <v>120</v>
      </c>
      <c r="B253" s="23">
        <v>2</v>
      </c>
      <c r="C253" s="18">
        <v>0.3301</v>
      </c>
      <c r="D253" s="18">
        <v>6.4560000000000006E-2</v>
      </c>
      <c r="E253" s="18">
        <v>20</v>
      </c>
      <c r="F253" s="18">
        <v>5.1100000000000003</v>
      </c>
      <c r="G253" s="18" t="s">
        <v>74</v>
      </c>
      <c r="H253" s="28"/>
      <c r="I253" s="28"/>
      <c r="J253" s="28"/>
    </row>
    <row r="254" spans="1:10" x14ac:dyDescent="0.3">
      <c r="A254" s="22" t="s">
        <v>120</v>
      </c>
      <c r="B254" s="23">
        <v>3</v>
      </c>
      <c r="C254" s="18">
        <v>0.1958</v>
      </c>
      <c r="D254" s="18">
        <v>6.4560000000000006E-2</v>
      </c>
      <c r="E254" s="18">
        <v>20</v>
      </c>
      <c r="F254" s="18">
        <v>3.03</v>
      </c>
      <c r="G254" s="18">
        <v>6.6E-3</v>
      </c>
      <c r="H254" s="28"/>
      <c r="I254" s="28"/>
      <c r="J254" s="28"/>
    </row>
    <row r="255" spans="1:10" x14ac:dyDescent="0.3">
      <c r="A255" s="22" t="s">
        <v>120</v>
      </c>
      <c r="B255" s="23">
        <v>4</v>
      </c>
      <c r="C255" s="18">
        <v>0.34649999999999997</v>
      </c>
      <c r="D255" s="18">
        <v>6.4560000000000006E-2</v>
      </c>
      <c r="E255" s="18">
        <v>20</v>
      </c>
      <c r="F255" s="18">
        <v>5.37</v>
      </c>
      <c r="G255" s="18" t="s">
        <v>74</v>
      </c>
      <c r="H255" s="28"/>
      <c r="I255" s="28"/>
      <c r="J255" s="28"/>
    </row>
    <row r="256" spans="1:10" x14ac:dyDescent="0.3">
      <c r="A256" s="22" t="s">
        <v>120</v>
      </c>
      <c r="B256" s="23">
        <v>5</v>
      </c>
      <c r="C256" s="18">
        <v>0.1968</v>
      </c>
      <c r="D256" s="18">
        <v>6.4560000000000006E-2</v>
      </c>
      <c r="E256" s="18">
        <v>20</v>
      </c>
      <c r="F256" s="18">
        <v>3.05</v>
      </c>
      <c r="G256" s="18">
        <v>6.3E-3</v>
      </c>
      <c r="H256" s="28"/>
      <c r="I256" s="28"/>
      <c r="J256" s="28"/>
    </row>
    <row r="257" spans="1:10" x14ac:dyDescent="0.3">
      <c r="A257" s="22" t="s">
        <v>120</v>
      </c>
      <c r="B257" s="23">
        <v>6</v>
      </c>
      <c r="C257" s="18">
        <v>0.15690000000000001</v>
      </c>
      <c r="D257" s="18">
        <v>6.4560000000000006E-2</v>
      </c>
      <c r="E257" s="18">
        <v>20</v>
      </c>
      <c r="F257" s="18">
        <v>2.4300000000000002</v>
      </c>
      <c r="G257" s="18">
        <v>2.46E-2</v>
      </c>
      <c r="H257" s="28"/>
      <c r="I257" s="28"/>
      <c r="J257" s="28"/>
    </row>
    <row r="258" spans="1:10" x14ac:dyDescent="0.3">
      <c r="A258" s="22" t="s">
        <v>120</v>
      </c>
      <c r="B258" s="23">
        <v>7</v>
      </c>
      <c r="C258" s="18">
        <v>0.3952</v>
      </c>
      <c r="D258" s="18">
        <v>6.4560000000000006E-2</v>
      </c>
      <c r="E258" s="18">
        <v>20</v>
      </c>
      <c r="F258" s="18">
        <v>6.12</v>
      </c>
      <c r="G258" s="18" t="s">
        <v>74</v>
      </c>
      <c r="H258" s="28"/>
      <c r="I258" s="28"/>
      <c r="J258" s="28"/>
    </row>
    <row r="259" spans="1:10" x14ac:dyDescent="0.3">
      <c r="A259" s="22" t="s">
        <v>120</v>
      </c>
      <c r="B259" s="23">
        <v>8</v>
      </c>
      <c r="C259" s="18">
        <v>0.30819999999999997</v>
      </c>
      <c r="D259" s="18">
        <v>6.4560000000000006E-2</v>
      </c>
      <c r="E259" s="18">
        <v>20</v>
      </c>
      <c r="F259" s="18">
        <v>4.7699999999999996</v>
      </c>
      <c r="G259" s="18">
        <v>1E-4</v>
      </c>
      <c r="H259" s="28"/>
      <c r="I259" s="28"/>
      <c r="J259" s="28"/>
    </row>
    <row r="260" spans="1:10" x14ac:dyDescent="0.3">
      <c r="A260" s="22" t="s">
        <v>120</v>
      </c>
      <c r="B260" s="23">
        <v>9</v>
      </c>
      <c r="C260" s="18">
        <v>0.23980000000000001</v>
      </c>
      <c r="D260" s="18">
        <v>6.4560000000000006E-2</v>
      </c>
      <c r="E260" s="18">
        <v>20</v>
      </c>
      <c r="F260" s="18">
        <v>3.71</v>
      </c>
      <c r="G260" s="18">
        <v>1.4E-3</v>
      </c>
      <c r="H260" s="28"/>
      <c r="I260" s="28"/>
      <c r="J260" s="28"/>
    </row>
    <row r="261" spans="1:10" x14ac:dyDescent="0.3">
      <c r="A261" s="22" t="s">
        <v>120</v>
      </c>
      <c r="B261" s="23">
        <v>10</v>
      </c>
      <c r="C261" s="18">
        <v>0.31440000000000001</v>
      </c>
      <c r="D261" s="18">
        <v>6.4560000000000006E-2</v>
      </c>
      <c r="E261" s="18">
        <v>20</v>
      </c>
      <c r="F261" s="18">
        <v>4.87</v>
      </c>
      <c r="G261" s="18" t="s">
        <v>74</v>
      </c>
      <c r="H261" s="28"/>
      <c r="I261" s="28"/>
      <c r="J261" s="28"/>
    </row>
    <row r="262" spans="1:10" x14ac:dyDescent="0.3">
      <c r="A262" s="22" t="s">
        <v>120</v>
      </c>
      <c r="B262" s="23">
        <v>11</v>
      </c>
      <c r="C262" s="18">
        <v>0.25359999999999999</v>
      </c>
      <c r="D262" s="18">
        <v>6.4560000000000006E-2</v>
      </c>
      <c r="E262" s="18">
        <v>20</v>
      </c>
      <c r="F262" s="18">
        <v>3.93</v>
      </c>
      <c r="G262" s="18">
        <v>8.0000000000000004E-4</v>
      </c>
      <c r="H262" s="28"/>
      <c r="I262" s="28"/>
      <c r="J262" s="28"/>
    </row>
    <row r="263" spans="1:10" ht="17.25" thickBot="1" x14ac:dyDescent="0.35">
      <c r="A263" s="29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6.5" customHeight="1" x14ac:dyDescent="0.3">
      <c r="A264" s="37" t="s">
        <v>127</v>
      </c>
      <c r="B264" s="38"/>
      <c r="C264" s="38"/>
      <c r="D264" s="38"/>
      <c r="E264" s="38"/>
      <c r="F264" s="38"/>
      <c r="G264" s="38"/>
      <c r="H264" s="38"/>
      <c r="I264" s="38"/>
      <c r="J264" s="38"/>
    </row>
    <row r="265" spans="1:10" ht="16.5" customHeight="1" x14ac:dyDescent="0.3">
      <c r="A265" s="40" t="s">
        <v>115</v>
      </c>
      <c r="B265" s="39" t="s">
        <v>120</v>
      </c>
      <c r="C265" s="39" t="s">
        <v>128</v>
      </c>
      <c r="D265" s="39" t="s">
        <v>104</v>
      </c>
      <c r="E265" s="23" t="s">
        <v>105</v>
      </c>
      <c r="F265" s="39" t="s">
        <v>124</v>
      </c>
      <c r="G265" s="39" t="s">
        <v>125</v>
      </c>
      <c r="H265" s="39" t="s">
        <v>126</v>
      </c>
      <c r="I265" s="39" t="s">
        <v>129</v>
      </c>
      <c r="J265" s="39" t="s">
        <v>130</v>
      </c>
    </row>
    <row r="266" spans="1:10" x14ac:dyDescent="0.3">
      <c r="A266" s="40"/>
      <c r="B266" s="39"/>
      <c r="C266" s="39"/>
      <c r="D266" s="39"/>
      <c r="E266" s="23" t="s">
        <v>108</v>
      </c>
      <c r="F266" s="39"/>
      <c r="G266" s="39"/>
      <c r="H266" s="39"/>
      <c r="I266" s="39"/>
      <c r="J266" s="39"/>
    </row>
    <row r="267" spans="1:10" ht="28.5" x14ac:dyDescent="0.3">
      <c r="A267" s="22" t="s">
        <v>120</v>
      </c>
      <c r="B267" s="23">
        <v>1</v>
      </c>
      <c r="C267" s="23">
        <v>2</v>
      </c>
      <c r="D267" s="18">
        <v>0.36899999999999999</v>
      </c>
      <c r="E267" s="18">
        <v>0.12909999999999999</v>
      </c>
      <c r="F267" s="18">
        <v>20</v>
      </c>
      <c r="G267" s="18">
        <v>2.86</v>
      </c>
      <c r="H267" s="18">
        <v>9.7000000000000003E-3</v>
      </c>
      <c r="I267" s="18" t="s">
        <v>144</v>
      </c>
      <c r="J267" s="18">
        <v>0.2056</v>
      </c>
    </row>
    <row r="268" spans="1:10" ht="28.5" x14ac:dyDescent="0.3">
      <c r="A268" s="22" t="s">
        <v>120</v>
      </c>
      <c r="B268" s="23">
        <v>1</v>
      </c>
      <c r="C268" s="23">
        <v>3</v>
      </c>
      <c r="D268" s="18">
        <v>0.50329999999999997</v>
      </c>
      <c r="E268" s="18">
        <v>0.12909999999999999</v>
      </c>
      <c r="F268" s="18">
        <v>20</v>
      </c>
      <c r="G268" s="18">
        <v>3.9</v>
      </c>
      <c r="H268" s="18">
        <v>8.9999999999999998E-4</v>
      </c>
      <c r="I268" s="18" t="s">
        <v>144</v>
      </c>
      <c r="J268" s="18">
        <v>2.7799999999999998E-2</v>
      </c>
    </row>
    <row r="269" spans="1:10" ht="28.5" x14ac:dyDescent="0.3">
      <c r="A269" s="22" t="s">
        <v>120</v>
      </c>
      <c r="B269" s="23">
        <v>1</v>
      </c>
      <c r="C269" s="23">
        <v>4</v>
      </c>
      <c r="D269" s="18">
        <v>0.35260000000000002</v>
      </c>
      <c r="E269" s="18">
        <v>0.12909999999999999</v>
      </c>
      <c r="F269" s="18">
        <v>20</v>
      </c>
      <c r="G269" s="18">
        <v>2.73</v>
      </c>
      <c r="H269" s="18">
        <v>1.29E-2</v>
      </c>
      <c r="I269" s="18" t="s">
        <v>144</v>
      </c>
      <c r="J269" s="18">
        <v>0.2535</v>
      </c>
    </row>
    <row r="270" spans="1:10" ht="28.5" x14ac:dyDescent="0.3">
      <c r="A270" s="22" t="s">
        <v>120</v>
      </c>
      <c r="B270" s="23">
        <v>1</v>
      </c>
      <c r="C270" s="23">
        <v>5</v>
      </c>
      <c r="D270" s="18">
        <v>0.50229999999999997</v>
      </c>
      <c r="E270" s="18">
        <v>0.12909999999999999</v>
      </c>
      <c r="F270" s="18">
        <v>20</v>
      </c>
      <c r="G270" s="18">
        <v>3.89</v>
      </c>
      <c r="H270" s="18">
        <v>8.9999999999999998E-4</v>
      </c>
      <c r="I270" s="18" t="s">
        <v>144</v>
      </c>
      <c r="J270" s="18">
        <v>2.8199999999999999E-2</v>
      </c>
    </row>
    <row r="271" spans="1:10" ht="28.5" x14ac:dyDescent="0.3">
      <c r="A271" s="22" t="s">
        <v>120</v>
      </c>
      <c r="B271" s="23">
        <v>1</v>
      </c>
      <c r="C271" s="23">
        <v>6</v>
      </c>
      <c r="D271" s="18">
        <v>0.54220000000000002</v>
      </c>
      <c r="E271" s="18">
        <v>0.12909999999999999</v>
      </c>
      <c r="F271" s="18">
        <v>20</v>
      </c>
      <c r="G271" s="18">
        <v>4.2</v>
      </c>
      <c r="H271" s="18">
        <v>4.0000000000000002E-4</v>
      </c>
      <c r="I271" s="18" t="s">
        <v>144</v>
      </c>
      <c r="J271" s="18">
        <v>1.47E-2</v>
      </c>
    </row>
    <row r="272" spans="1:10" ht="28.5" x14ac:dyDescent="0.3">
      <c r="A272" s="22" t="s">
        <v>120</v>
      </c>
      <c r="B272" s="23">
        <v>1</v>
      </c>
      <c r="C272" s="23">
        <v>7</v>
      </c>
      <c r="D272" s="18">
        <v>0.3039</v>
      </c>
      <c r="E272" s="18">
        <v>0.12909999999999999</v>
      </c>
      <c r="F272" s="18">
        <v>20</v>
      </c>
      <c r="G272" s="18">
        <v>2.35</v>
      </c>
      <c r="H272" s="18">
        <v>2.8899999999999999E-2</v>
      </c>
      <c r="I272" s="18" t="s">
        <v>144</v>
      </c>
      <c r="J272" s="18">
        <v>0.43819999999999998</v>
      </c>
    </row>
    <row r="273" spans="1:10" ht="28.5" x14ac:dyDescent="0.3">
      <c r="A273" s="22" t="s">
        <v>120</v>
      </c>
      <c r="B273" s="23">
        <v>1</v>
      </c>
      <c r="C273" s="23">
        <v>8</v>
      </c>
      <c r="D273" s="18">
        <v>0.39090000000000003</v>
      </c>
      <c r="E273" s="18">
        <v>0.12909999999999999</v>
      </c>
      <c r="F273" s="18">
        <v>20</v>
      </c>
      <c r="G273" s="18">
        <v>3.03</v>
      </c>
      <c r="H273" s="18">
        <v>6.7000000000000002E-3</v>
      </c>
      <c r="I273" s="18" t="s">
        <v>144</v>
      </c>
      <c r="J273" s="18">
        <v>0.15329999999999999</v>
      </c>
    </row>
    <row r="274" spans="1:10" ht="28.5" x14ac:dyDescent="0.3">
      <c r="A274" s="22" t="s">
        <v>120</v>
      </c>
      <c r="B274" s="23">
        <v>1</v>
      </c>
      <c r="C274" s="23">
        <v>9</v>
      </c>
      <c r="D274" s="18">
        <v>0.45929999999999999</v>
      </c>
      <c r="E274" s="18">
        <v>0.12909999999999999</v>
      </c>
      <c r="F274" s="18">
        <v>20</v>
      </c>
      <c r="G274" s="18">
        <v>3.56</v>
      </c>
      <c r="H274" s="18">
        <v>2E-3</v>
      </c>
      <c r="I274" s="18" t="s">
        <v>144</v>
      </c>
      <c r="J274" s="18">
        <v>5.5899999999999998E-2</v>
      </c>
    </row>
    <row r="275" spans="1:10" ht="28.5" x14ac:dyDescent="0.3">
      <c r="A275" s="22" t="s">
        <v>120</v>
      </c>
      <c r="B275" s="23">
        <v>1</v>
      </c>
      <c r="C275" s="23">
        <v>10</v>
      </c>
      <c r="D275" s="18">
        <v>0.38469999999999999</v>
      </c>
      <c r="E275" s="18">
        <v>0.12909999999999999</v>
      </c>
      <c r="F275" s="18">
        <v>20</v>
      </c>
      <c r="G275" s="18">
        <v>2.98</v>
      </c>
      <c r="H275" s="18">
        <v>7.4000000000000003E-3</v>
      </c>
      <c r="I275" s="18" t="s">
        <v>144</v>
      </c>
      <c r="J275" s="18">
        <v>0.16669999999999999</v>
      </c>
    </row>
    <row r="276" spans="1:10" ht="28.5" x14ac:dyDescent="0.3">
      <c r="A276" s="22" t="s">
        <v>120</v>
      </c>
      <c r="B276" s="23">
        <v>1</v>
      </c>
      <c r="C276" s="23">
        <v>11</v>
      </c>
      <c r="D276" s="18">
        <v>0.44550000000000001</v>
      </c>
      <c r="E276" s="18">
        <v>0.12909999999999999</v>
      </c>
      <c r="F276" s="18">
        <v>20</v>
      </c>
      <c r="G276" s="18">
        <v>3.45</v>
      </c>
      <c r="H276" s="18">
        <v>2.5000000000000001E-3</v>
      </c>
      <c r="I276" s="18" t="s">
        <v>144</v>
      </c>
      <c r="J276" s="18">
        <v>6.9000000000000006E-2</v>
      </c>
    </row>
    <row r="277" spans="1:10" ht="28.5" x14ac:dyDescent="0.3">
      <c r="A277" s="22" t="s">
        <v>120</v>
      </c>
      <c r="B277" s="23">
        <v>2</v>
      </c>
      <c r="C277" s="23">
        <v>3</v>
      </c>
      <c r="D277" s="18">
        <v>0.1343</v>
      </c>
      <c r="E277" s="18">
        <v>9.1300000000000006E-2</v>
      </c>
      <c r="F277" s="18">
        <v>20</v>
      </c>
      <c r="G277" s="18">
        <v>1.47</v>
      </c>
      <c r="H277" s="18">
        <v>0.157</v>
      </c>
      <c r="I277" s="18" t="s">
        <v>144</v>
      </c>
      <c r="J277" s="18">
        <v>0.91339999999999999</v>
      </c>
    </row>
    <row r="278" spans="1:10" ht="28.5" x14ac:dyDescent="0.3">
      <c r="A278" s="22" t="s">
        <v>120</v>
      </c>
      <c r="B278" s="23">
        <v>2</v>
      </c>
      <c r="C278" s="23">
        <v>4</v>
      </c>
      <c r="D278" s="24">
        <v>-1.6449999999999999E-2</v>
      </c>
      <c r="E278" s="18">
        <v>9.1300000000000006E-2</v>
      </c>
      <c r="F278" s="18">
        <v>20</v>
      </c>
      <c r="G278" s="24">
        <v>-0.18</v>
      </c>
      <c r="H278" s="18">
        <v>0.8589</v>
      </c>
      <c r="I278" s="18" t="s">
        <v>144</v>
      </c>
      <c r="J278" s="18">
        <v>1</v>
      </c>
    </row>
    <row r="279" spans="1:10" ht="28.5" x14ac:dyDescent="0.3">
      <c r="A279" s="22" t="s">
        <v>120</v>
      </c>
      <c r="B279" s="23">
        <v>2</v>
      </c>
      <c r="C279" s="23">
        <v>5</v>
      </c>
      <c r="D279" s="18">
        <v>0.1333</v>
      </c>
      <c r="E279" s="18">
        <v>9.1300000000000006E-2</v>
      </c>
      <c r="F279" s="18">
        <v>20</v>
      </c>
      <c r="G279" s="18">
        <v>1.46</v>
      </c>
      <c r="H279" s="18">
        <v>0.15989999999999999</v>
      </c>
      <c r="I279" s="18" t="s">
        <v>144</v>
      </c>
      <c r="J279" s="18">
        <v>0.91690000000000005</v>
      </c>
    </row>
    <row r="280" spans="1:10" ht="28.5" x14ac:dyDescent="0.3">
      <c r="A280" s="22" t="s">
        <v>120</v>
      </c>
      <c r="B280" s="23">
        <v>2</v>
      </c>
      <c r="C280" s="23">
        <v>6</v>
      </c>
      <c r="D280" s="18">
        <v>0.17319999999999999</v>
      </c>
      <c r="E280" s="18">
        <v>9.1300000000000006E-2</v>
      </c>
      <c r="F280" s="18">
        <v>20</v>
      </c>
      <c r="G280" s="18">
        <v>1.9</v>
      </c>
      <c r="H280" s="18">
        <v>7.2300000000000003E-2</v>
      </c>
      <c r="I280" s="18" t="s">
        <v>144</v>
      </c>
      <c r="J280" s="18">
        <v>0.71240000000000003</v>
      </c>
    </row>
    <row r="281" spans="1:10" ht="28.5" x14ac:dyDescent="0.3">
      <c r="A281" s="22" t="s">
        <v>120</v>
      </c>
      <c r="B281" s="23">
        <v>2</v>
      </c>
      <c r="C281" s="23">
        <v>7</v>
      </c>
      <c r="D281" s="24">
        <v>-6.5060000000000007E-2</v>
      </c>
      <c r="E281" s="18">
        <v>9.1300000000000006E-2</v>
      </c>
      <c r="F281" s="18">
        <v>20</v>
      </c>
      <c r="G281" s="24">
        <v>-0.71</v>
      </c>
      <c r="H281" s="18">
        <v>0.48430000000000001</v>
      </c>
      <c r="I281" s="18" t="s">
        <v>144</v>
      </c>
      <c r="J281" s="18">
        <v>0.99960000000000004</v>
      </c>
    </row>
    <row r="282" spans="1:10" ht="28.5" x14ac:dyDescent="0.3">
      <c r="A282" s="22" t="s">
        <v>120</v>
      </c>
      <c r="B282" s="23">
        <v>2</v>
      </c>
      <c r="C282" s="23">
        <v>8</v>
      </c>
      <c r="D282" s="18">
        <v>2.1850000000000001E-2</v>
      </c>
      <c r="E282" s="18">
        <v>9.1300000000000006E-2</v>
      </c>
      <c r="F282" s="18">
        <v>20</v>
      </c>
      <c r="G282" s="18">
        <v>0.24</v>
      </c>
      <c r="H282" s="18">
        <v>0.81330000000000002</v>
      </c>
      <c r="I282" s="18" t="s">
        <v>144</v>
      </c>
      <c r="J282" s="18">
        <v>1</v>
      </c>
    </row>
    <row r="283" spans="1:10" ht="28.5" x14ac:dyDescent="0.3">
      <c r="A283" s="22" t="s">
        <v>120</v>
      </c>
      <c r="B283" s="23">
        <v>2</v>
      </c>
      <c r="C283" s="23">
        <v>9</v>
      </c>
      <c r="D283" s="18">
        <v>9.0279999999999999E-2</v>
      </c>
      <c r="E283" s="18">
        <v>9.1300000000000006E-2</v>
      </c>
      <c r="F283" s="18">
        <v>20</v>
      </c>
      <c r="G283" s="18">
        <v>0.99</v>
      </c>
      <c r="H283" s="18">
        <v>0.33460000000000001</v>
      </c>
      <c r="I283" s="18" t="s">
        <v>144</v>
      </c>
      <c r="J283" s="18">
        <v>0.99380000000000002</v>
      </c>
    </row>
    <row r="284" spans="1:10" ht="28.5" x14ac:dyDescent="0.3">
      <c r="A284" s="22" t="s">
        <v>120</v>
      </c>
      <c r="B284" s="23">
        <v>2</v>
      </c>
      <c r="C284" s="23">
        <v>10</v>
      </c>
      <c r="D284" s="18">
        <v>1.5730000000000001E-2</v>
      </c>
      <c r="E284" s="18">
        <v>9.1300000000000006E-2</v>
      </c>
      <c r="F284" s="18">
        <v>20</v>
      </c>
      <c r="G284" s="18">
        <v>0.17</v>
      </c>
      <c r="H284" s="18">
        <v>0.8649</v>
      </c>
      <c r="I284" s="18" t="s">
        <v>144</v>
      </c>
      <c r="J284" s="18">
        <v>1</v>
      </c>
    </row>
    <row r="285" spans="1:10" ht="28.5" x14ac:dyDescent="0.3">
      <c r="A285" s="22" t="s">
        <v>120</v>
      </c>
      <c r="B285" s="23">
        <v>2</v>
      </c>
      <c r="C285" s="23">
        <v>11</v>
      </c>
      <c r="D285" s="18">
        <v>7.6520000000000005E-2</v>
      </c>
      <c r="E285" s="18">
        <v>9.1300000000000006E-2</v>
      </c>
      <c r="F285" s="18">
        <v>20</v>
      </c>
      <c r="G285" s="18">
        <v>0.84</v>
      </c>
      <c r="H285" s="18">
        <v>0.41189999999999999</v>
      </c>
      <c r="I285" s="18" t="s">
        <v>144</v>
      </c>
      <c r="J285" s="18">
        <v>0.99829999999999997</v>
      </c>
    </row>
    <row r="286" spans="1:10" ht="28.5" x14ac:dyDescent="0.3">
      <c r="A286" s="22" t="s">
        <v>120</v>
      </c>
      <c r="B286" s="23">
        <v>3</v>
      </c>
      <c r="C286" s="23">
        <v>4</v>
      </c>
      <c r="D286" s="24">
        <v>-0.1507</v>
      </c>
      <c r="E286" s="18">
        <v>9.1300000000000006E-2</v>
      </c>
      <c r="F286" s="18">
        <v>20</v>
      </c>
      <c r="G286" s="24">
        <v>-1.65</v>
      </c>
      <c r="H286" s="18">
        <v>0.1144</v>
      </c>
      <c r="I286" s="18" t="s">
        <v>144</v>
      </c>
      <c r="J286" s="18">
        <v>0.84250000000000003</v>
      </c>
    </row>
    <row r="287" spans="1:10" ht="28.5" x14ac:dyDescent="0.3">
      <c r="A287" s="22" t="s">
        <v>120</v>
      </c>
      <c r="B287" s="23">
        <v>3</v>
      </c>
      <c r="C287" s="23">
        <v>5</v>
      </c>
      <c r="D287" s="24">
        <v>-9.7999999999999997E-4</v>
      </c>
      <c r="E287" s="18">
        <v>9.1300000000000006E-2</v>
      </c>
      <c r="F287" s="18">
        <v>20</v>
      </c>
      <c r="G287" s="24">
        <v>-0.01</v>
      </c>
      <c r="H287" s="18">
        <v>0.99160000000000004</v>
      </c>
      <c r="I287" s="18" t="s">
        <v>144</v>
      </c>
      <c r="J287" s="18">
        <v>1</v>
      </c>
    </row>
    <row r="288" spans="1:10" ht="28.5" x14ac:dyDescent="0.3">
      <c r="A288" s="22" t="s">
        <v>120</v>
      </c>
      <c r="B288" s="23">
        <v>3</v>
      </c>
      <c r="C288" s="23">
        <v>6</v>
      </c>
      <c r="D288" s="18">
        <v>3.8960000000000002E-2</v>
      </c>
      <c r="E288" s="18">
        <v>9.1300000000000006E-2</v>
      </c>
      <c r="F288" s="18">
        <v>20</v>
      </c>
      <c r="G288" s="18">
        <v>0.43</v>
      </c>
      <c r="H288" s="18">
        <v>0.67410000000000003</v>
      </c>
      <c r="I288" s="18" t="s">
        <v>144</v>
      </c>
      <c r="J288" s="18">
        <v>1</v>
      </c>
    </row>
    <row r="289" spans="1:10" ht="28.5" x14ac:dyDescent="0.3">
      <c r="A289" s="22" t="s">
        <v>120</v>
      </c>
      <c r="B289" s="23">
        <v>3</v>
      </c>
      <c r="C289" s="23">
        <v>7</v>
      </c>
      <c r="D289" s="24">
        <v>-0.1993</v>
      </c>
      <c r="E289" s="18">
        <v>9.1300000000000006E-2</v>
      </c>
      <c r="F289" s="18">
        <v>20</v>
      </c>
      <c r="G289" s="24">
        <v>-2.1800000000000002</v>
      </c>
      <c r="H289" s="18">
        <v>4.1099999999999998E-2</v>
      </c>
      <c r="I289" s="18" t="s">
        <v>144</v>
      </c>
      <c r="J289" s="18">
        <v>0.53900000000000003</v>
      </c>
    </row>
    <row r="290" spans="1:10" ht="28.5" x14ac:dyDescent="0.3">
      <c r="A290" s="22" t="s">
        <v>120</v>
      </c>
      <c r="B290" s="23">
        <v>3</v>
      </c>
      <c r="C290" s="23">
        <v>8</v>
      </c>
      <c r="D290" s="24">
        <v>-0.1124</v>
      </c>
      <c r="E290" s="18">
        <v>9.1300000000000006E-2</v>
      </c>
      <c r="F290" s="18">
        <v>20</v>
      </c>
      <c r="G290" s="24">
        <v>-1.23</v>
      </c>
      <c r="H290" s="18">
        <v>0.23250000000000001</v>
      </c>
      <c r="I290" s="18" t="s">
        <v>144</v>
      </c>
      <c r="J290" s="18">
        <v>0.97050000000000003</v>
      </c>
    </row>
    <row r="291" spans="1:10" ht="28.5" x14ac:dyDescent="0.3">
      <c r="A291" s="22" t="s">
        <v>120</v>
      </c>
      <c r="B291" s="23">
        <v>3</v>
      </c>
      <c r="C291" s="23">
        <v>9</v>
      </c>
      <c r="D291" s="24">
        <v>-4.3979999999999998E-2</v>
      </c>
      <c r="E291" s="18">
        <v>9.1300000000000006E-2</v>
      </c>
      <c r="F291" s="18">
        <v>20</v>
      </c>
      <c r="G291" s="24">
        <v>-0.48</v>
      </c>
      <c r="H291" s="18">
        <v>0.63519999999999999</v>
      </c>
      <c r="I291" s="18" t="s">
        <v>144</v>
      </c>
      <c r="J291" s="18">
        <v>1</v>
      </c>
    </row>
    <row r="292" spans="1:10" ht="28.5" x14ac:dyDescent="0.3">
      <c r="A292" s="22" t="s">
        <v>120</v>
      </c>
      <c r="B292" s="23">
        <v>3</v>
      </c>
      <c r="C292" s="23">
        <v>10</v>
      </c>
      <c r="D292" s="24">
        <v>-0.11849999999999999</v>
      </c>
      <c r="E292" s="18">
        <v>9.1300000000000006E-2</v>
      </c>
      <c r="F292" s="18">
        <v>20</v>
      </c>
      <c r="G292" s="24">
        <v>-1.3</v>
      </c>
      <c r="H292" s="18">
        <v>0.20899999999999999</v>
      </c>
      <c r="I292" s="18" t="s">
        <v>144</v>
      </c>
      <c r="J292" s="18">
        <v>0.95860000000000001</v>
      </c>
    </row>
    <row r="293" spans="1:10" ht="28.5" x14ac:dyDescent="0.3">
      <c r="A293" s="22" t="s">
        <v>120</v>
      </c>
      <c r="B293" s="23">
        <v>3</v>
      </c>
      <c r="C293" s="23">
        <v>11</v>
      </c>
      <c r="D293" s="24">
        <v>-5.774E-2</v>
      </c>
      <c r="E293" s="18">
        <v>9.1300000000000006E-2</v>
      </c>
      <c r="F293" s="18">
        <v>20</v>
      </c>
      <c r="G293" s="24">
        <v>-0.63</v>
      </c>
      <c r="H293" s="18">
        <v>0.5343</v>
      </c>
      <c r="I293" s="18" t="s">
        <v>144</v>
      </c>
      <c r="J293" s="18">
        <v>0.99980000000000002</v>
      </c>
    </row>
    <row r="294" spans="1:10" ht="28.5" x14ac:dyDescent="0.3">
      <c r="A294" s="22" t="s">
        <v>120</v>
      </c>
      <c r="B294" s="23">
        <v>4</v>
      </c>
      <c r="C294" s="23">
        <v>5</v>
      </c>
      <c r="D294" s="18">
        <v>0.1497</v>
      </c>
      <c r="E294" s="18">
        <v>9.1300000000000006E-2</v>
      </c>
      <c r="F294" s="18">
        <v>20</v>
      </c>
      <c r="G294" s="18">
        <v>1.64</v>
      </c>
      <c r="H294" s="18">
        <v>0.1166</v>
      </c>
      <c r="I294" s="18" t="s">
        <v>144</v>
      </c>
      <c r="J294" s="18">
        <v>0.84740000000000004</v>
      </c>
    </row>
    <row r="295" spans="1:10" ht="28.5" x14ac:dyDescent="0.3">
      <c r="A295" s="22" t="s">
        <v>120</v>
      </c>
      <c r="B295" s="23">
        <v>4</v>
      </c>
      <c r="C295" s="23">
        <v>6</v>
      </c>
      <c r="D295" s="18">
        <v>0.18970000000000001</v>
      </c>
      <c r="E295" s="18">
        <v>9.1300000000000006E-2</v>
      </c>
      <c r="F295" s="18">
        <v>20</v>
      </c>
      <c r="G295" s="18">
        <v>2.08</v>
      </c>
      <c r="H295" s="18">
        <v>5.0900000000000001E-2</v>
      </c>
      <c r="I295" s="18" t="s">
        <v>144</v>
      </c>
      <c r="J295" s="18">
        <v>0.6038</v>
      </c>
    </row>
    <row r="296" spans="1:10" ht="28.5" x14ac:dyDescent="0.3">
      <c r="A296" s="22" t="s">
        <v>120</v>
      </c>
      <c r="B296" s="23">
        <v>4</v>
      </c>
      <c r="C296" s="23">
        <v>7</v>
      </c>
      <c r="D296" s="24">
        <v>-4.861E-2</v>
      </c>
      <c r="E296" s="18">
        <v>9.1300000000000006E-2</v>
      </c>
      <c r="F296" s="18">
        <v>20</v>
      </c>
      <c r="G296" s="24">
        <v>-0.53</v>
      </c>
      <c r="H296" s="18">
        <v>0.60029999999999994</v>
      </c>
      <c r="I296" s="18" t="s">
        <v>144</v>
      </c>
      <c r="J296" s="18">
        <v>1</v>
      </c>
    </row>
    <row r="297" spans="1:10" ht="28.5" x14ac:dyDescent="0.3">
      <c r="A297" s="22" t="s">
        <v>120</v>
      </c>
      <c r="B297" s="23">
        <v>4</v>
      </c>
      <c r="C297" s="23">
        <v>8</v>
      </c>
      <c r="D297" s="18">
        <v>3.8300000000000001E-2</v>
      </c>
      <c r="E297" s="18">
        <v>9.1300000000000006E-2</v>
      </c>
      <c r="F297" s="18">
        <v>20</v>
      </c>
      <c r="G297" s="18">
        <v>0.42</v>
      </c>
      <c r="H297" s="18">
        <v>0.67930000000000001</v>
      </c>
      <c r="I297" s="18" t="s">
        <v>144</v>
      </c>
      <c r="J297" s="18">
        <v>1</v>
      </c>
    </row>
    <row r="298" spans="1:10" ht="28.5" x14ac:dyDescent="0.3">
      <c r="A298" s="22" t="s">
        <v>120</v>
      </c>
      <c r="B298" s="23">
        <v>4</v>
      </c>
      <c r="C298" s="23">
        <v>9</v>
      </c>
      <c r="D298" s="18">
        <v>0.1067</v>
      </c>
      <c r="E298" s="18">
        <v>9.1300000000000006E-2</v>
      </c>
      <c r="F298" s="18">
        <v>20</v>
      </c>
      <c r="G298" s="18">
        <v>1.17</v>
      </c>
      <c r="H298" s="18">
        <v>0.25619999999999998</v>
      </c>
      <c r="I298" s="18" t="s">
        <v>144</v>
      </c>
      <c r="J298" s="18">
        <v>0.97919999999999996</v>
      </c>
    </row>
    <row r="299" spans="1:10" ht="28.5" x14ac:dyDescent="0.3">
      <c r="A299" s="22" t="s">
        <v>120</v>
      </c>
      <c r="B299" s="23">
        <v>4</v>
      </c>
      <c r="C299" s="23">
        <v>10</v>
      </c>
      <c r="D299" s="18">
        <v>3.218E-2</v>
      </c>
      <c r="E299" s="18">
        <v>9.1300000000000006E-2</v>
      </c>
      <c r="F299" s="18">
        <v>20</v>
      </c>
      <c r="G299" s="18">
        <v>0.35</v>
      </c>
      <c r="H299" s="18">
        <v>0.72819999999999996</v>
      </c>
      <c r="I299" s="18" t="s">
        <v>144</v>
      </c>
      <c r="J299" s="18">
        <v>1</v>
      </c>
    </row>
    <row r="300" spans="1:10" ht="28.5" x14ac:dyDescent="0.3">
      <c r="A300" s="22" t="s">
        <v>120</v>
      </c>
      <c r="B300" s="23">
        <v>4</v>
      </c>
      <c r="C300" s="23">
        <v>11</v>
      </c>
      <c r="D300" s="18">
        <v>9.2960000000000001E-2</v>
      </c>
      <c r="E300" s="18">
        <v>9.1300000000000006E-2</v>
      </c>
      <c r="F300" s="18">
        <v>20</v>
      </c>
      <c r="G300" s="18">
        <v>1.02</v>
      </c>
      <c r="H300" s="18">
        <v>0.32069999999999999</v>
      </c>
      <c r="I300" s="18" t="s">
        <v>144</v>
      </c>
      <c r="J300" s="18">
        <v>0.99219999999999997</v>
      </c>
    </row>
    <row r="301" spans="1:10" ht="28.5" x14ac:dyDescent="0.3">
      <c r="A301" s="22" t="s">
        <v>120</v>
      </c>
      <c r="B301" s="23">
        <v>5</v>
      </c>
      <c r="C301" s="23">
        <v>6</v>
      </c>
      <c r="D301" s="18">
        <v>3.9940000000000003E-2</v>
      </c>
      <c r="E301" s="18">
        <v>9.1300000000000006E-2</v>
      </c>
      <c r="F301" s="18">
        <v>20</v>
      </c>
      <c r="G301" s="18">
        <v>0.44</v>
      </c>
      <c r="H301" s="18">
        <v>0.66649999999999998</v>
      </c>
      <c r="I301" s="18" t="s">
        <v>144</v>
      </c>
      <c r="J301" s="18">
        <v>1</v>
      </c>
    </row>
    <row r="302" spans="1:10" ht="28.5" x14ac:dyDescent="0.3">
      <c r="A302" s="22" t="s">
        <v>120</v>
      </c>
      <c r="B302" s="23">
        <v>5</v>
      </c>
      <c r="C302" s="23">
        <v>7</v>
      </c>
      <c r="D302" s="24">
        <v>-0.1983</v>
      </c>
      <c r="E302" s="18">
        <v>9.1300000000000006E-2</v>
      </c>
      <c r="F302" s="18">
        <v>20</v>
      </c>
      <c r="G302" s="24">
        <v>-2.17</v>
      </c>
      <c r="H302" s="18">
        <v>4.2000000000000003E-2</v>
      </c>
      <c r="I302" s="18" t="s">
        <v>144</v>
      </c>
      <c r="J302" s="18">
        <v>0.54559999999999997</v>
      </c>
    </row>
    <row r="303" spans="1:10" ht="28.5" x14ac:dyDescent="0.3">
      <c r="A303" s="22" t="s">
        <v>120</v>
      </c>
      <c r="B303" s="23">
        <v>5</v>
      </c>
      <c r="C303" s="23">
        <v>8</v>
      </c>
      <c r="D303" s="24">
        <v>-0.1114</v>
      </c>
      <c r="E303" s="18">
        <v>9.1300000000000006E-2</v>
      </c>
      <c r="F303" s="18">
        <v>20</v>
      </c>
      <c r="G303" s="24">
        <v>-1.22</v>
      </c>
      <c r="H303" s="18">
        <v>0.23649999999999999</v>
      </c>
      <c r="I303" s="18" t="s">
        <v>144</v>
      </c>
      <c r="J303" s="18">
        <v>0.97219999999999995</v>
      </c>
    </row>
    <row r="304" spans="1:10" ht="28.5" x14ac:dyDescent="0.3">
      <c r="A304" s="22" t="s">
        <v>120</v>
      </c>
      <c r="B304" s="23">
        <v>5</v>
      </c>
      <c r="C304" s="23">
        <v>9</v>
      </c>
      <c r="D304" s="24">
        <v>-4.301E-2</v>
      </c>
      <c r="E304" s="18">
        <v>9.1300000000000006E-2</v>
      </c>
      <c r="F304" s="18">
        <v>20</v>
      </c>
      <c r="G304" s="24">
        <v>-0.47</v>
      </c>
      <c r="H304" s="18">
        <v>0.64270000000000005</v>
      </c>
      <c r="I304" s="18" t="s">
        <v>144</v>
      </c>
      <c r="J304" s="18">
        <v>1</v>
      </c>
    </row>
    <row r="305" spans="1:10" ht="28.5" x14ac:dyDescent="0.3">
      <c r="A305" s="22" t="s">
        <v>120</v>
      </c>
      <c r="B305" s="23">
        <v>5</v>
      </c>
      <c r="C305" s="23">
        <v>10</v>
      </c>
      <c r="D305" s="24">
        <v>-0.1176</v>
      </c>
      <c r="E305" s="18">
        <v>9.1300000000000006E-2</v>
      </c>
      <c r="F305" s="18">
        <v>20</v>
      </c>
      <c r="G305" s="24">
        <v>-1.29</v>
      </c>
      <c r="H305" s="18">
        <v>0.21260000000000001</v>
      </c>
      <c r="I305" s="18" t="s">
        <v>144</v>
      </c>
      <c r="J305" s="18">
        <v>0.9607</v>
      </c>
    </row>
    <row r="306" spans="1:10" ht="28.5" x14ac:dyDescent="0.3">
      <c r="A306" s="22" t="s">
        <v>120</v>
      </c>
      <c r="B306" s="23">
        <v>5</v>
      </c>
      <c r="C306" s="23">
        <v>11</v>
      </c>
      <c r="D306" s="24">
        <v>-5.6759999999999998E-2</v>
      </c>
      <c r="E306" s="18">
        <v>9.1300000000000006E-2</v>
      </c>
      <c r="F306" s="18">
        <v>20</v>
      </c>
      <c r="G306" s="24">
        <v>-0.62</v>
      </c>
      <c r="H306" s="18">
        <v>0.54110000000000003</v>
      </c>
      <c r="I306" s="18" t="s">
        <v>144</v>
      </c>
      <c r="J306" s="18">
        <v>0.99990000000000001</v>
      </c>
    </row>
    <row r="307" spans="1:10" ht="28.5" x14ac:dyDescent="0.3">
      <c r="A307" s="22" t="s">
        <v>120</v>
      </c>
      <c r="B307" s="23">
        <v>6</v>
      </c>
      <c r="C307" s="23">
        <v>7</v>
      </c>
      <c r="D307" s="24">
        <v>-0.23830000000000001</v>
      </c>
      <c r="E307" s="18">
        <v>9.1300000000000006E-2</v>
      </c>
      <c r="F307" s="18">
        <v>20</v>
      </c>
      <c r="G307" s="24">
        <v>-2.61</v>
      </c>
      <c r="H307" s="18">
        <v>1.6799999999999999E-2</v>
      </c>
      <c r="I307" s="18" t="s">
        <v>144</v>
      </c>
      <c r="J307" s="18">
        <v>0.30590000000000001</v>
      </c>
    </row>
    <row r="308" spans="1:10" ht="28.5" x14ac:dyDescent="0.3">
      <c r="A308" s="22" t="s">
        <v>120</v>
      </c>
      <c r="B308" s="23">
        <v>6</v>
      </c>
      <c r="C308" s="23">
        <v>8</v>
      </c>
      <c r="D308" s="24">
        <v>-0.15140000000000001</v>
      </c>
      <c r="E308" s="18">
        <v>9.1300000000000006E-2</v>
      </c>
      <c r="F308" s="18">
        <v>20</v>
      </c>
      <c r="G308" s="24">
        <v>-1.66</v>
      </c>
      <c r="H308" s="18">
        <v>0.1129</v>
      </c>
      <c r="I308" s="18" t="s">
        <v>144</v>
      </c>
      <c r="J308" s="18">
        <v>0.83919999999999995</v>
      </c>
    </row>
    <row r="309" spans="1:10" ht="28.5" x14ac:dyDescent="0.3">
      <c r="A309" s="22" t="s">
        <v>120</v>
      </c>
      <c r="B309" s="23">
        <v>6</v>
      </c>
      <c r="C309" s="23">
        <v>9</v>
      </c>
      <c r="D309" s="24">
        <v>-8.294E-2</v>
      </c>
      <c r="E309" s="18">
        <v>9.1300000000000006E-2</v>
      </c>
      <c r="F309" s="18">
        <v>20</v>
      </c>
      <c r="G309" s="24">
        <v>-0.91</v>
      </c>
      <c r="H309" s="18">
        <v>0.37440000000000001</v>
      </c>
      <c r="I309" s="18" t="s">
        <v>144</v>
      </c>
      <c r="J309" s="18">
        <v>0.99680000000000002</v>
      </c>
    </row>
    <row r="310" spans="1:10" ht="28.5" x14ac:dyDescent="0.3">
      <c r="A310" s="22" t="s">
        <v>120</v>
      </c>
      <c r="B310" s="23">
        <v>6</v>
      </c>
      <c r="C310" s="23">
        <v>10</v>
      </c>
      <c r="D310" s="24">
        <v>-0.1575</v>
      </c>
      <c r="E310" s="18">
        <v>9.1300000000000006E-2</v>
      </c>
      <c r="F310" s="18">
        <v>20</v>
      </c>
      <c r="G310" s="24">
        <v>-1.72</v>
      </c>
      <c r="H310" s="18">
        <v>9.9900000000000003E-2</v>
      </c>
      <c r="I310" s="18" t="s">
        <v>144</v>
      </c>
      <c r="J310" s="18">
        <v>0.80679999999999996</v>
      </c>
    </row>
    <row r="311" spans="1:10" ht="28.5" x14ac:dyDescent="0.3">
      <c r="A311" s="22" t="s">
        <v>120</v>
      </c>
      <c r="B311" s="23">
        <v>6</v>
      </c>
      <c r="C311" s="23">
        <v>11</v>
      </c>
      <c r="D311" s="24">
        <v>-9.6699999999999994E-2</v>
      </c>
      <c r="E311" s="18">
        <v>9.1300000000000006E-2</v>
      </c>
      <c r="F311" s="18">
        <v>20</v>
      </c>
      <c r="G311" s="24">
        <v>-1.06</v>
      </c>
      <c r="H311" s="18">
        <v>0.30209999999999998</v>
      </c>
      <c r="I311" s="18" t="s">
        <v>144</v>
      </c>
      <c r="J311" s="18">
        <v>0.98960000000000004</v>
      </c>
    </row>
    <row r="312" spans="1:10" ht="28.5" x14ac:dyDescent="0.3">
      <c r="A312" s="22" t="s">
        <v>120</v>
      </c>
      <c r="B312" s="23">
        <v>7</v>
      </c>
      <c r="C312" s="23">
        <v>8</v>
      </c>
      <c r="D312" s="18">
        <v>8.6910000000000001E-2</v>
      </c>
      <c r="E312" s="18">
        <v>9.1300000000000006E-2</v>
      </c>
      <c r="F312" s="18">
        <v>20</v>
      </c>
      <c r="G312" s="18">
        <v>0.95</v>
      </c>
      <c r="H312" s="18">
        <v>0.35249999999999998</v>
      </c>
      <c r="I312" s="18" t="s">
        <v>144</v>
      </c>
      <c r="J312" s="18">
        <v>0.99529999999999996</v>
      </c>
    </row>
    <row r="313" spans="1:10" ht="28.5" x14ac:dyDescent="0.3">
      <c r="A313" s="22" t="s">
        <v>120</v>
      </c>
      <c r="B313" s="23">
        <v>7</v>
      </c>
      <c r="C313" s="23">
        <v>9</v>
      </c>
      <c r="D313" s="18">
        <v>0.15529999999999999</v>
      </c>
      <c r="E313" s="18">
        <v>9.1300000000000006E-2</v>
      </c>
      <c r="F313" s="18">
        <v>20</v>
      </c>
      <c r="G313" s="18">
        <v>1.7</v>
      </c>
      <c r="H313" s="18">
        <v>0.10440000000000001</v>
      </c>
      <c r="I313" s="18" t="s">
        <v>144</v>
      </c>
      <c r="J313" s="18">
        <v>0.81850000000000001</v>
      </c>
    </row>
    <row r="314" spans="1:10" ht="28.5" x14ac:dyDescent="0.3">
      <c r="A314" s="22" t="s">
        <v>120</v>
      </c>
      <c r="B314" s="23">
        <v>7</v>
      </c>
      <c r="C314" s="23">
        <v>10</v>
      </c>
      <c r="D314" s="18">
        <v>8.0790000000000001E-2</v>
      </c>
      <c r="E314" s="18">
        <v>9.1300000000000006E-2</v>
      </c>
      <c r="F314" s="18">
        <v>20</v>
      </c>
      <c r="G314" s="18">
        <v>0.88</v>
      </c>
      <c r="H314" s="18">
        <v>0.38669999999999999</v>
      </c>
      <c r="I314" s="18" t="s">
        <v>144</v>
      </c>
      <c r="J314" s="18">
        <v>0.99739999999999995</v>
      </c>
    </row>
    <row r="315" spans="1:10" ht="28.5" x14ac:dyDescent="0.3">
      <c r="A315" s="22" t="s">
        <v>120</v>
      </c>
      <c r="B315" s="23">
        <v>7</v>
      </c>
      <c r="C315" s="23">
        <v>11</v>
      </c>
      <c r="D315" s="18">
        <v>0.1416</v>
      </c>
      <c r="E315" s="18">
        <v>9.1300000000000006E-2</v>
      </c>
      <c r="F315" s="18">
        <v>20</v>
      </c>
      <c r="G315" s="18">
        <v>1.55</v>
      </c>
      <c r="H315" s="18">
        <v>0.1366</v>
      </c>
      <c r="I315" s="18" t="s">
        <v>144</v>
      </c>
      <c r="J315" s="18">
        <v>0.88480000000000003</v>
      </c>
    </row>
    <row r="316" spans="1:10" ht="28.5" x14ac:dyDescent="0.3">
      <c r="A316" s="22" t="s">
        <v>120</v>
      </c>
      <c r="B316" s="23">
        <v>8</v>
      </c>
      <c r="C316" s="23">
        <v>9</v>
      </c>
      <c r="D316" s="18">
        <v>6.8419999999999995E-2</v>
      </c>
      <c r="E316" s="18">
        <v>9.1300000000000006E-2</v>
      </c>
      <c r="F316" s="18">
        <v>20</v>
      </c>
      <c r="G316" s="18">
        <v>0.75</v>
      </c>
      <c r="H316" s="18">
        <v>0.46229999999999999</v>
      </c>
      <c r="I316" s="18" t="s">
        <v>144</v>
      </c>
      <c r="J316" s="18">
        <v>0.99929999999999997</v>
      </c>
    </row>
    <row r="317" spans="1:10" ht="28.5" x14ac:dyDescent="0.3">
      <c r="A317" s="22" t="s">
        <v>120</v>
      </c>
      <c r="B317" s="23">
        <v>8</v>
      </c>
      <c r="C317" s="23">
        <v>10</v>
      </c>
      <c r="D317" s="24">
        <v>-6.1199999999999996E-3</v>
      </c>
      <c r="E317" s="18">
        <v>9.1300000000000006E-2</v>
      </c>
      <c r="F317" s="18">
        <v>20</v>
      </c>
      <c r="G317" s="24">
        <v>-7.0000000000000007E-2</v>
      </c>
      <c r="H317" s="18">
        <v>0.94720000000000004</v>
      </c>
      <c r="I317" s="18" t="s">
        <v>144</v>
      </c>
      <c r="J317" s="18">
        <v>1</v>
      </c>
    </row>
    <row r="318" spans="1:10" ht="28.5" x14ac:dyDescent="0.3">
      <c r="A318" s="22" t="s">
        <v>120</v>
      </c>
      <c r="B318" s="23">
        <v>8</v>
      </c>
      <c r="C318" s="23">
        <v>11</v>
      </c>
      <c r="D318" s="18">
        <v>5.4670000000000003E-2</v>
      </c>
      <c r="E318" s="18">
        <v>9.1300000000000006E-2</v>
      </c>
      <c r="F318" s="18">
        <v>20</v>
      </c>
      <c r="G318" s="18">
        <v>0.6</v>
      </c>
      <c r="H318" s="18">
        <v>0.55600000000000005</v>
      </c>
      <c r="I318" s="18" t="s">
        <v>144</v>
      </c>
      <c r="J318" s="18">
        <v>0.99990000000000001</v>
      </c>
    </row>
    <row r="319" spans="1:10" ht="28.5" x14ac:dyDescent="0.3">
      <c r="A319" s="22" t="s">
        <v>120</v>
      </c>
      <c r="B319" s="23">
        <v>9</v>
      </c>
      <c r="C319" s="23">
        <v>10</v>
      </c>
      <c r="D319" s="24">
        <v>-7.4550000000000005E-2</v>
      </c>
      <c r="E319" s="18">
        <v>9.1300000000000006E-2</v>
      </c>
      <c r="F319" s="18">
        <v>20</v>
      </c>
      <c r="G319" s="24">
        <v>-0.82</v>
      </c>
      <c r="H319" s="18">
        <v>0.42380000000000001</v>
      </c>
      <c r="I319" s="18" t="s">
        <v>144</v>
      </c>
      <c r="J319" s="18">
        <v>0.99860000000000004</v>
      </c>
    </row>
    <row r="320" spans="1:10" ht="28.5" x14ac:dyDescent="0.3">
      <c r="A320" s="22" t="s">
        <v>120</v>
      </c>
      <c r="B320" s="23">
        <v>9</v>
      </c>
      <c r="C320" s="23">
        <v>11</v>
      </c>
      <c r="D320" s="24">
        <v>-1.376E-2</v>
      </c>
      <c r="E320" s="18">
        <v>9.1300000000000006E-2</v>
      </c>
      <c r="F320" s="18">
        <v>20</v>
      </c>
      <c r="G320" s="24">
        <v>-0.15</v>
      </c>
      <c r="H320" s="18">
        <v>0.88170000000000004</v>
      </c>
      <c r="I320" s="18" t="s">
        <v>144</v>
      </c>
      <c r="J320" s="18">
        <v>1</v>
      </c>
    </row>
    <row r="321" spans="1:10" ht="28.5" x14ac:dyDescent="0.3">
      <c r="A321" s="22" t="s">
        <v>120</v>
      </c>
      <c r="B321" s="23">
        <v>10</v>
      </c>
      <c r="C321" s="23">
        <v>11</v>
      </c>
      <c r="D321" s="18">
        <v>6.0789999999999997E-2</v>
      </c>
      <c r="E321" s="18">
        <v>9.1300000000000006E-2</v>
      </c>
      <c r="F321" s="18">
        <v>20</v>
      </c>
      <c r="G321" s="18">
        <v>0.67</v>
      </c>
      <c r="H321" s="18">
        <v>0.5131</v>
      </c>
      <c r="I321" s="18" t="s">
        <v>144</v>
      </c>
      <c r="J321" s="18">
        <v>0.99980000000000002</v>
      </c>
    </row>
    <row r="322" spans="1:10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7.25" thickBot="1" x14ac:dyDescent="0.35">
      <c r="A324" s="31"/>
      <c r="B324" s="31"/>
      <c r="C324" s="31"/>
      <c r="D324" s="31"/>
      <c r="E324" s="31"/>
      <c r="F324" s="31"/>
      <c r="G324" s="31"/>
      <c r="H324" s="31"/>
      <c r="I324" s="31"/>
      <c r="J324" s="31"/>
    </row>
    <row r="325" spans="1:10" ht="17.25" thickTop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x14ac:dyDescent="0.3">
      <c r="A326" s="21" t="s">
        <v>72</v>
      </c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x14ac:dyDescent="0.3">
      <c r="A328" s="28" t="s">
        <v>145</v>
      </c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7.25" thickBot="1" x14ac:dyDescent="0.35">
      <c r="A329" s="29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6.5" customHeight="1" x14ac:dyDescent="0.3">
      <c r="A330" s="37" t="s">
        <v>206</v>
      </c>
      <c r="B330" s="38" t="s">
        <v>120</v>
      </c>
      <c r="C330" s="38" t="s">
        <v>104</v>
      </c>
      <c r="D330" s="38" t="s">
        <v>133</v>
      </c>
      <c r="E330" s="25" t="s">
        <v>134</v>
      </c>
      <c r="F330" s="28"/>
      <c r="G330" s="28"/>
      <c r="H330" s="28"/>
      <c r="I330" s="28"/>
      <c r="J330" s="28"/>
    </row>
    <row r="331" spans="1:10" x14ac:dyDescent="0.3">
      <c r="A331" s="40"/>
      <c r="B331" s="39"/>
      <c r="C331" s="39"/>
      <c r="D331" s="39"/>
      <c r="E331" s="23" t="s">
        <v>135</v>
      </c>
      <c r="F331" s="28"/>
      <c r="G331" s="28"/>
      <c r="H331" s="28"/>
      <c r="I331" s="28"/>
      <c r="J331" s="28"/>
    </row>
    <row r="332" spans="1:10" x14ac:dyDescent="0.3">
      <c r="A332" s="22">
        <v>1</v>
      </c>
      <c r="B332" s="18">
        <v>1</v>
      </c>
      <c r="C332" s="18">
        <v>0.69910000000000005</v>
      </c>
      <c r="D332" s="18">
        <v>0.1118</v>
      </c>
      <c r="E332" s="18" t="s">
        <v>136</v>
      </c>
      <c r="F332" s="28"/>
      <c r="G332" s="28"/>
      <c r="H332" s="28"/>
      <c r="I332" s="28"/>
      <c r="J332" s="28"/>
    </row>
    <row r="333" spans="1:10" x14ac:dyDescent="0.3">
      <c r="A333" s="22">
        <v>2</v>
      </c>
      <c r="B333" s="18">
        <v>2</v>
      </c>
      <c r="C333" s="18">
        <v>0.3301</v>
      </c>
      <c r="D333" s="18">
        <v>6.4560000000000006E-2</v>
      </c>
      <c r="E333" s="18" t="s">
        <v>142</v>
      </c>
      <c r="F333" s="28"/>
      <c r="G333" s="28"/>
      <c r="H333" s="28"/>
      <c r="I333" s="28"/>
      <c r="J333" s="28"/>
    </row>
    <row r="334" spans="1:10" x14ac:dyDescent="0.3">
      <c r="A334" s="22">
        <v>3</v>
      </c>
      <c r="B334" s="18">
        <v>3</v>
      </c>
      <c r="C334" s="18">
        <v>0.1958</v>
      </c>
      <c r="D334" s="18">
        <v>6.4560000000000006E-2</v>
      </c>
      <c r="E334" s="18" t="s">
        <v>137</v>
      </c>
      <c r="F334" s="28"/>
      <c r="G334" s="28"/>
      <c r="H334" s="28"/>
      <c r="I334" s="28"/>
      <c r="J334" s="28"/>
    </row>
    <row r="335" spans="1:10" x14ac:dyDescent="0.3">
      <c r="A335" s="22">
        <v>4</v>
      </c>
      <c r="B335" s="18">
        <v>4</v>
      </c>
      <c r="C335" s="18">
        <v>0.34649999999999997</v>
      </c>
      <c r="D335" s="18">
        <v>6.4560000000000006E-2</v>
      </c>
      <c r="E335" s="18" t="s">
        <v>142</v>
      </c>
      <c r="F335" s="28"/>
      <c r="G335" s="28"/>
      <c r="H335" s="28"/>
      <c r="I335" s="28"/>
      <c r="J335" s="28"/>
    </row>
    <row r="336" spans="1:10" x14ac:dyDescent="0.3">
      <c r="A336" s="22">
        <v>5</v>
      </c>
      <c r="B336" s="18">
        <v>5</v>
      </c>
      <c r="C336" s="18">
        <v>0.1968</v>
      </c>
      <c r="D336" s="18">
        <v>6.4560000000000006E-2</v>
      </c>
      <c r="E336" s="18" t="s">
        <v>137</v>
      </c>
      <c r="F336" s="28"/>
      <c r="G336" s="28"/>
      <c r="H336" s="28"/>
      <c r="I336" s="28"/>
      <c r="J336" s="28"/>
    </row>
    <row r="337" spans="1:14" x14ac:dyDescent="0.3">
      <c r="A337" s="22">
        <v>6</v>
      </c>
      <c r="B337" s="18">
        <v>6</v>
      </c>
      <c r="C337" s="18">
        <v>0.15690000000000001</v>
      </c>
      <c r="D337" s="18">
        <v>6.4560000000000006E-2</v>
      </c>
      <c r="E337" s="18" t="s">
        <v>137</v>
      </c>
      <c r="F337" s="28"/>
      <c r="G337" s="28"/>
      <c r="H337" s="28"/>
      <c r="I337" s="28"/>
      <c r="J337" s="28"/>
    </row>
    <row r="338" spans="1:14" x14ac:dyDescent="0.3">
      <c r="A338" s="22">
        <v>7</v>
      </c>
      <c r="B338" s="18">
        <v>7</v>
      </c>
      <c r="C338" s="18">
        <v>0.3952</v>
      </c>
      <c r="D338" s="18">
        <v>6.4560000000000006E-2</v>
      </c>
      <c r="E338" s="18" t="s">
        <v>142</v>
      </c>
      <c r="F338" s="28"/>
      <c r="G338" s="28"/>
      <c r="H338" s="28"/>
      <c r="I338" s="28"/>
      <c r="J338" s="28"/>
    </row>
    <row r="339" spans="1:14" x14ac:dyDescent="0.3">
      <c r="A339" s="22">
        <v>8</v>
      </c>
      <c r="B339" s="18">
        <v>8</v>
      </c>
      <c r="C339" s="18">
        <v>0.30819999999999997</v>
      </c>
      <c r="D339" s="18">
        <v>6.4560000000000006E-2</v>
      </c>
      <c r="E339" s="18" t="s">
        <v>142</v>
      </c>
      <c r="F339" s="28"/>
      <c r="G339" s="28"/>
      <c r="H339" s="28"/>
      <c r="I339" s="28"/>
      <c r="J339" s="28"/>
    </row>
    <row r="340" spans="1:14" x14ac:dyDescent="0.3">
      <c r="A340" s="22">
        <v>9</v>
      </c>
      <c r="B340" s="18">
        <v>9</v>
      </c>
      <c r="C340" s="18">
        <v>0.23980000000000001</v>
      </c>
      <c r="D340" s="18">
        <v>6.4560000000000006E-2</v>
      </c>
      <c r="E340" s="18" t="s">
        <v>142</v>
      </c>
      <c r="F340" s="28"/>
      <c r="G340" s="28"/>
      <c r="H340" s="28"/>
      <c r="I340" s="28"/>
      <c r="J340" s="28"/>
    </row>
    <row r="341" spans="1:14" x14ac:dyDescent="0.3">
      <c r="A341" s="22">
        <v>10</v>
      </c>
      <c r="B341" s="18">
        <v>10</v>
      </c>
      <c r="C341" s="18">
        <v>0.31440000000000001</v>
      </c>
      <c r="D341" s="18">
        <v>6.4560000000000006E-2</v>
      </c>
      <c r="E341" s="18" t="s">
        <v>142</v>
      </c>
      <c r="F341" s="28"/>
      <c r="G341" s="28"/>
      <c r="H341" s="28"/>
      <c r="I341" s="28"/>
      <c r="J341" s="28"/>
    </row>
    <row r="342" spans="1:14" x14ac:dyDescent="0.3">
      <c r="A342" s="22">
        <v>11</v>
      </c>
      <c r="B342" s="18">
        <v>11</v>
      </c>
      <c r="C342" s="18">
        <v>0.25359999999999999</v>
      </c>
      <c r="D342" s="18">
        <v>6.4560000000000006E-2</v>
      </c>
      <c r="E342" s="18" t="s">
        <v>142</v>
      </c>
      <c r="F342" s="28"/>
      <c r="G342" s="28"/>
      <c r="H342" s="28"/>
      <c r="I342" s="28"/>
      <c r="J342" s="28"/>
    </row>
    <row r="343" spans="1:14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4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4" ht="17.25" thickBot="1" x14ac:dyDescent="0.35">
      <c r="A345" s="31"/>
      <c r="B345" s="31"/>
      <c r="C345" s="31"/>
      <c r="D345" s="31"/>
      <c r="E345" s="31"/>
      <c r="F345" s="31"/>
      <c r="G345" s="31"/>
      <c r="H345" s="31"/>
      <c r="I345" s="31"/>
      <c r="J345" s="31"/>
    </row>
    <row r="346" spans="1:14" ht="17.25" thickTop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4" x14ac:dyDescent="0.3">
      <c r="A347" s="21" t="s">
        <v>73</v>
      </c>
      <c r="B347" s="28"/>
      <c r="C347" s="28"/>
      <c r="D347" s="28"/>
      <c r="E347" s="28"/>
      <c r="F347" s="28"/>
      <c r="G347" s="28"/>
      <c r="H347" s="28"/>
      <c r="I347" s="28"/>
      <c r="J347" s="28"/>
      <c r="L347" t="str">
        <f t="shared" ref="L347" si="25">A347</f>
        <v>ADIN</v>
      </c>
      <c r="M347" t="str">
        <f t="shared" ref="M347:M349" si="26">A389</f>
        <v>Linear</v>
      </c>
      <c r="N347">
        <f t="shared" ref="N347:N349" si="27">E389</f>
        <v>0.8357</v>
      </c>
    </row>
    <row r="348" spans="1:14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M348" t="str">
        <f t="shared" si="26"/>
        <v>Quadratic</v>
      </c>
      <c r="N348">
        <f t="shared" si="27"/>
        <v>0.24610000000000001</v>
      </c>
    </row>
    <row r="349" spans="1:14" x14ac:dyDescent="0.3">
      <c r="A349" s="28" t="s">
        <v>77</v>
      </c>
      <c r="B349" s="28"/>
      <c r="C349" s="28"/>
      <c r="D349" s="28"/>
      <c r="E349" s="28"/>
      <c r="F349" s="28"/>
      <c r="G349" s="28"/>
      <c r="H349" s="28"/>
      <c r="I349" s="28"/>
      <c r="J349" s="28"/>
      <c r="M349" t="str">
        <f t="shared" si="26"/>
        <v>Qubic</v>
      </c>
      <c r="N349">
        <f t="shared" si="27"/>
        <v>0.1144</v>
      </c>
    </row>
    <row r="350" spans="1:14" ht="17.25" thickBot="1" x14ac:dyDescent="0.35">
      <c r="A350" s="29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4" ht="16.5" customHeight="1" x14ac:dyDescent="0.3">
      <c r="A351" s="37" t="s">
        <v>78</v>
      </c>
      <c r="B351" s="38"/>
      <c r="C351" s="28"/>
      <c r="D351" s="28"/>
      <c r="E351" s="28"/>
      <c r="F351" s="28"/>
      <c r="G351" s="28"/>
      <c r="H351" s="28"/>
      <c r="I351" s="28"/>
      <c r="J351" s="28"/>
    </row>
    <row r="352" spans="1:14" ht="28.5" x14ac:dyDescent="0.3">
      <c r="A352" s="22" t="s">
        <v>79</v>
      </c>
      <c r="B352" s="18" t="s">
        <v>80</v>
      </c>
      <c r="C352" s="28"/>
      <c r="D352" s="28"/>
      <c r="E352" s="28"/>
      <c r="F352" s="28"/>
      <c r="G352" s="28"/>
      <c r="H352" s="28"/>
      <c r="I352" s="28"/>
      <c r="J352" s="28"/>
    </row>
    <row r="353" spans="1:10" ht="45" x14ac:dyDescent="0.3">
      <c r="A353" s="22" t="s">
        <v>81</v>
      </c>
      <c r="B353" s="18" t="s">
        <v>73</v>
      </c>
      <c r="C353" s="28"/>
      <c r="D353" s="28"/>
      <c r="E353" s="28"/>
      <c r="F353" s="28"/>
      <c r="G353" s="28"/>
      <c r="H353" s="28"/>
      <c r="I353" s="28"/>
      <c r="J353" s="28"/>
    </row>
    <row r="354" spans="1:10" ht="45" x14ac:dyDescent="0.3">
      <c r="A354" s="22" t="s">
        <v>82</v>
      </c>
      <c r="B354" s="18" t="s">
        <v>83</v>
      </c>
      <c r="C354" s="28"/>
      <c r="D354" s="28"/>
      <c r="E354" s="28"/>
      <c r="F354" s="28"/>
      <c r="G354" s="28"/>
      <c r="H354" s="28"/>
      <c r="I354" s="28"/>
      <c r="J354" s="28"/>
    </row>
    <row r="355" spans="1:10" ht="30" x14ac:dyDescent="0.3">
      <c r="A355" s="22" t="s">
        <v>84</v>
      </c>
      <c r="B355" s="18" t="s">
        <v>85</v>
      </c>
      <c r="C355" s="28"/>
      <c r="D355" s="28"/>
      <c r="E355" s="28"/>
      <c r="F355" s="28"/>
      <c r="G355" s="28"/>
      <c r="H355" s="28"/>
      <c r="I355" s="28"/>
      <c r="J355" s="28"/>
    </row>
    <row r="356" spans="1:10" ht="45" x14ac:dyDescent="0.3">
      <c r="A356" s="22" t="s">
        <v>86</v>
      </c>
      <c r="B356" s="18" t="s">
        <v>87</v>
      </c>
      <c r="C356" s="28"/>
      <c r="D356" s="28"/>
      <c r="E356" s="28"/>
      <c r="F356" s="28"/>
      <c r="G356" s="28"/>
      <c r="H356" s="28"/>
      <c r="I356" s="28"/>
      <c r="J356" s="28"/>
    </row>
    <row r="357" spans="1:10" ht="60" x14ac:dyDescent="0.3">
      <c r="A357" s="22" t="s">
        <v>88</v>
      </c>
      <c r="B357" s="18" t="s">
        <v>89</v>
      </c>
      <c r="C357" s="28"/>
      <c r="D357" s="28"/>
      <c r="E357" s="28"/>
      <c r="F357" s="28"/>
      <c r="G357" s="28"/>
      <c r="H357" s="28"/>
      <c r="I357" s="28"/>
      <c r="J357" s="28"/>
    </row>
    <row r="358" spans="1:10" ht="60" x14ac:dyDescent="0.3">
      <c r="A358" s="22" t="s">
        <v>90</v>
      </c>
      <c r="B358" s="18" t="s">
        <v>91</v>
      </c>
      <c r="C358" s="28"/>
      <c r="D358" s="28"/>
      <c r="E358" s="28"/>
      <c r="F358" s="28"/>
      <c r="G358" s="28"/>
      <c r="H358" s="28"/>
      <c r="I358" s="28"/>
      <c r="J358" s="28"/>
    </row>
    <row r="359" spans="1:10" ht="17.25" thickBot="1" x14ac:dyDescent="0.35">
      <c r="A359" s="29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ht="16.5" customHeight="1" x14ac:dyDescent="0.3">
      <c r="A360" s="37" t="s">
        <v>92</v>
      </c>
      <c r="B360" s="38"/>
      <c r="C360" s="28"/>
      <c r="D360" s="28"/>
      <c r="E360" s="28"/>
      <c r="F360" s="28"/>
      <c r="G360" s="28"/>
      <c r="H360" s="28"/>
      <c r="I360" s="28"/>
      <c r="J360" s="28"/>
    </row>
    <row r="361" spans="1:10" ht="60" x14ac:dyDescent="0.3">
      <c r="A361" s="22" t="s">
        <v>93</v>
      </c>
      <c r="B361" s="18">
        <v>1</v>
      </c>
      <c r="C361" s="28"/>
      <c r="D361" s="28"/>
      <c r="E361" s="28"/>
      <c r="F361" s="28"/>
      <c r="G361" s="28"/>
      <c r="H361" s="28"/>
      <c r="I361" s="28"/>
      <c r="J361" s="28"/>
    </row>
    <row r="362" spans="1:10" ht="30" x14ac:dyDescent="0.3">
      <c r="A362" s="22" t="s">
        <v>94</v>
      </c>
      <c r="B362" s="18">
        <v>12</v>
      </c>
      <c r="C362" s="28"/>
      <c r="D362" s="28"/>
      <c r="E362" s="28"/>
      <c r="F362" s="28"/>
      <c r="G362" s="28"/>
      <c r="H362" s="28"/>
      <c r="I362" s="28"/>
      <c r="J362" s="28"/>
    </row>
    <row r="363" spans="1:10" ht="30" x14ac:dyDescent="0.3">
      <c r="A363" s="22" t="s">
        <v>95</v>
      </c>
      <c r="B363" s="18">
        <v>0</v>
      </c>
      <c r="C363" s="28"/>
      <c r="D363" s="28"/>
      <c r="E363" s="28"/>
      <c r="F363" s="28"/>
      <c r="G363" s="28"/>
      <c r="H363" s="28"/>
      <c r="I363" s="28"/>
      <c r="J363" s="28"/>
    </row>
    <row r="364" spans="1:10" x14ac:dyDescent="0.3">
      <c r="A364" s="22" t="s">
        <v>96</v>
      </c>
      <c r="B364" s="18">
        <v>1</v>
      </c>
      <c r="C364" s="28"/>
      <c r="D364" s="28"/>
      <c r="E364" s="28"/>
      <c r="F364" s="28"/>
      <c r="G364" s="28"/>
      <c r="H364" s="28"/>
      <c r="I364" s="28"/>
      <c r="J364" s="28"/>
    </row>
    <row r="365" spans="1:10" ht="45" x14ac:dyDescent="0.3">
      <c r="A365" s="22" t="s">
        <v>97</v>
      </c>
      <c r="B365" s="18">
        <v>31</v>
      </c>
      <c r="C365" s="28"/>
      <c r="D365" s="28"/>
      <c r="E365" s="28"/>
      <c r="F365" s="28"/>
      <c r="G365" s="28"/>
      <c r="H365" s="28"/>
      <c r="I365" s="28"/>
      <c r="J365" s="28"/>
    </row>
    <row r="366" spans="1:10" ht="17.25" thickBot="1" x14ac:dyDescent="0.35">
      <c r="A366" s="29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ht="16.5" customHeight="1" x14ac:dyDescent="0.3">
      <c r="A367" s="37" t="s">
        <v>98</v>
      </c>
      <c r="B367" s="38"/>
      <c r="C367" s="28"/>
      <c r="D367" s="28"/>
      <c r="E367" s="28"/>
      <c r="F367" s="28"/>
      <c r="G367" s="28"/>
      <c r="H367" s="28"/>
      <c r="I367" s="28"/>
      <c r="J367" s="28"/>
    </row>
    <row r="368" spans="1:10" ht="75" x14ac:dyDescent="0.3">
      <c r="A368" s="22" t="s">
        <v>99</v>
      </c>
      <c r="B368" s="18">
        <v>33</v>
      </c>
      <c r="C368" s="28"/>
      <c r="D368" s="28"/>
      <c r="E368" s="28"/>
      <c r="F368" s="28"/>
      <c r="G368" s="28"/>
      <c r="H368" s="28"/>
      <c r="I368" s="28"/>
      <c r="J368" s="28"/>
    </row>
    <row r="369" spans="1:10" ht="75" x14ac:dyDescent="0.3">
      <c r="A369" s="22" t="s">
        <v>100</v>
      </c>
      <c r="B369" s="18">
        <v>31</v>
      </c>
      <c r="C369" s="28"/>
      <c r="D369" s="28"/>
      <c r="E369" s="28"/>
      <c r="F369" s="28"/>
      <c r="G369" s="28"/>
      <c r="H369" s="28"/>
      <c r="I369" s="28"/>
      <c r="J369" s="28"/>
    </row>
    <row r="370" spans="1:10" ht="75" x14ac:dyDescent="0.3">
      <c r="A370" s="22" t="s">
        <v>101</v>
      </c>
      <c r="B370" s="18">
        <v>2</v>
      </c>
      <c r="C370" s="28"/>
      <c r="D370" s="28"/>
      <c r="E370" s="28"/>
      <c r="F370" s="28"/>
      <c r="G370" s="28"/>
      <c r="H370" s="28"/>
      <c r="I370" s="28"/>
      <c r="J370" s="28"/>
    </row>
    <row r="371" spans="1:10" ht="17.25" thickBot="1" x14ac:dyDescent="0.35">
      <c r="A371" s="29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ht="16.5" customHeight="1" x14ac:dyDescent="0.3">
      <c r="A372" s="37" t="s">
        <v>102</v>
      </c>
      <c r="B372" s="38"/>
      <c r="C372" s="38"/>
      <c r="D372" s="38"/>
      <c r="E372" s="38"/>
      <c r="F372" s="28"/>
      <c r="G372" s="28"/>
      <c r="H372" s="28"/>
      <c r="I372" s="28"/>
      <c r="J372" s="28"/>
    </row>
    <row r="373" spans="1:10" ht="16.5" customHeight="1" x14ac:dyDescent="0.3">
      <c r="A373" s="40" t="s">
        <v>103</v>
      </c>
      <c r="B373" s="39" t="s">
        <v>104</v>
      </c>
      <c r="C373" s="23" t="s">
        <v>105</v>
      </c>
      <c r="D373" s="39" t="s">
        <v>106</v>
      </c>
      <c r="E373" s="39" t="s">
        <v>107</v>
      </c>
      <c r="F373" s="28"/>
      <c r="G373" s="28"/>
      <c r="H373" s="28"/>
      <c r="I373" s="28"/>
      <c r="J373" s="28"/>
    </row>
    <row r="374" spans="1:10" x14ac:dyDescent="0.3">
      <c r="A374" s="40"/>
      <c r="B374" s="39"/>
      <c r="C374" s="23" t="s">
        <v>108</v>
      </c>
      <c r="D374" s="39"/>
      <c r="E374" s="39"/>
      <c r="F374" s="28"/>
      <c r="G374" s="28"/>
      <c r="H374" s="28"/>
      <c r="I374" s="28"/>
      <c r="J374" s="28"/>
    </row>
    <row r="375" spans="1:10" x14ac:dyDescent="0.3">
      <c r="A375" s="22" t="s">
        <v>91</v>
      </c>
      <c r="B375" s="18">
        <v>2.6689999999999999E-3</v>
      </c>
      <c r="C375" s="18">
        <v>8.4400000000000002E-4</v>
      </c>
      <c r="D375" s="18">
        <v>3.16</v>
      </c>
      <c r="E375" s="18">
        <v>8.0000000000000004E-4</v>
      </c>
      <c r="F375" s="28"/>
      <c r="G375" s="28"/>
      <c r="H375" s="28"/>
      <c r="I375" s="28"/>
      <c r="J375" s="28"/>
    </row>
    <row r="376" spans="1:10" ht="17.25" thickBot="1" x14ac:dyDescent="0.35">
      <c r="A376" s="29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ht="16.5" customHeight="1" x14ac:dyDescent="0.3">
      <c r="A377" s="37" t="s">
        <v>109</v>
      </c>
      <c r="B377" s="38"/>
      <c r="C377" s="28"/>
      <c r="D377" s="28"/>
      <c r="E377" s="28"/>
      <c r="F377" s="28"/>
      <c r="G377" s="28"/>
      <c r="H377" s="28"/>
      <c r="I377" s="28"/>
      <c r="J377" s="28"/>
    </row>
    <row r="378" spans="1:10" ht="60" x14ac:dyDescent="0.3">
      <c r="A378" s="22" t="s">
        <v>110</v>
      </c>
      <c r="B378" s="24" t="s">
        <v>209</v>
      </c>
      <c r="C378" s="28"/>
      <c r="D378" s="28"/>
      <c r="E378" s="28"/>
      <c r="F378" s="28"/>
      <c r="G378" s="28"/>
      <c r="H378" s="28"/>
      <c r="I378" s="28"/>
      <c r="J378" s="28"/>
    </row>
    <row r="379" spans="1:10" ht="45" x14ac:dyDescent="0.3">
      <c r="A379" s="22" t="s">
        <v>111</v>
      </c>
      <c r="B379" s="24">
        <v>-48.8</v>
      </c>
      <c r="C379" s="28"/>
      <c r="D379" s="28"/>
      <c r="E379" s="28"/>
      <c r="F379" s="28"/>
      <c r="G379" s="28"/>
      <c r="H379" s="28"/>
      <c r="I379" s="28"/>
      <c r="J379" s="28"/>
    </row>
    <row r="380" spans="1:10" ht="45" x14ac:dyDescent="0.3">
      <c r="A380" s="22" t="s">
        <v>112</v>
      </c>
      <c r="B380" s="24">
        <v>-48.6</v>
      </c>
      <c r="C380" s="28"/>
      <c r="D380" s="28"/>
      <c r="E380" s="28"/>
      <c r="F380" s="28"/>
      <c r="G380" s="28"/>
      <c r="H380" s="28"/>
      <c r="I380" s="28"/>
      <c r="J380" s="28"/>
    </row>
    <row r="381" spans="1:10" ht="45" x14ac:dyDescent="0.3">
      <c r="A381" s="22" t="s">
        <v>113</v>
      </c>
      <c r="B381" s="24">
        <v>-47.8</v>
      </c>
      <c r="C381" s="28"/>
      <c r="D381" s="28"/>
      <c r="E381" s="28"/>
      <c r="F381" s="28"/>
      <c r="G381" s="28"/>
      <c r="H381" s="28"/>
      <c r="I381" s="28"/>
      <c r="J381" s="28"/>
    </row>
    <row r="382" spans="1:10" ht="17.25" thickBot="1" x14ac:dyDescent="0.35">
      <c r="A382" s="29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ht="16.5" customHeight="1" x14ac:dyDescent="0.3">
      <c r="A383" s="37" t="s">
        <v>114</v>
      </c>
      <c r="B383" s="38"/>
      <c r="C383" s="38"/>
      <c r="D383" s="38"/>
      <c r="E383" s="38"/>
      <c r="F383" s="28"/>
      <c r="G383" s="28"/>
      <c r="H383" s="28"/>
      <c r="I383" s="28"/>
      <c r="J383" s="28"/>
    </row>
    <row r="384" spans="1:10" x14ac:dyDescent="0.3">
      <c r="A384" s="22" t="s">
        <v>115</v>
      </c>
      <c r="B384" s="23" t="s">
        <v>116</v>
      </c>
      <c r="C384" s="23" t="s">
        <v>117</v>
      </c>
      <c r="D384" s="23" t="s">
        <v>118</v>
      </c>
      <c r="E384" s="23" t="s">
        <v>119</v>
      </c>
      <c r="F384" s="28"/>
      <c r="G384" s="28"/>
      <c r="H384" s="28"/>
      <c r="I384" s="28"/>
      <c r="J384" s="28"/>
    </row>
    <row r="385" spans="1:10" x14ac:dyDescent="0.3">
      <c r="A385" s="22" t="s">
        <v>120</v>
      </c>
      <c r="B385" s="18">
        <v>10</v>
      </c>
      <c r="C385" s="18">
        <v>20</v>
      </c>
      <c r="D385" s="18">
        <v>3.11</v>
      </c>
      <c r="E385" s="18">
        <v>1.4800000000000001E-2</v>
      </c>
      <c r="F385" s="28"/>
      <c r="G385" s="28"/>
      <c r="H385" s="28"/>
      <c r="I385" s="28"/>
      <c r="J385" s="28"/>
    </row>
    <row r="386" spans="1:10" ht="17.25" thickBot="1" x14ac:dyDescent="0.35">
      <c r="A386" s="29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ht="16.5" customHeight="1" x14ac:dyDescent="0.3">
      <c r="A387" s="37" t="s">
        <v>121</v>
      </c>
      <c r="B387" s="38"/>
      <c r="C387" s="38"/>
      <c r="D387" s="38"/>
      <c r="E387" s="38"/>
      <c r="F387" s="28"/>
      <c r="G387" s="28"/>
      <c r="H387" s="28"/>
      <c r="I387" s="28"/>
      <c r="J387" s="28"/>
    </row>
    <row r="388" spans="1:10" x14ac:dyDescent="0.3">
      <c r="A388" s="22" t="s">
        <v>122</v>
      </c>
      <c r="B388" s="23" t="s">
        <v>116</v>
      </c>
      <c r="C388" s="23" t="s">
        <v>117</v>
      </c>
      <c r="D388" s="23" t="s">
        <v>118</v>
      </c>
      <c r="E388" s="23" t="s">
        <v>119</v>
      </c>
      <c r="F388" s="28"/>
      <c r="G388" s="28"/>
      <c r="H388" s="28"/>
      <c r="I388" s="28"/>
      <c r="J388" s="28"/>
    </row>
    <row r="389" spans="1:10" x14ac:dyDescent="0.3">
      <c r="A389" s="22" t="s">
        <v>65</v>
      </c>
      <c r="B389" s="18">
        <v>1</v>
      </c>
      <c r="C389" s="18">
        <v>20</v>
      </c>
      <c r="D389" s="18">
        <v>0.04</v>
      </c>
      <c r="E389" s="18">
        <v>0.8357</v>
      </c>
      <c r="F389" s="28"/>
      <c r="G389" s="28"/>
      <c r="H389" s="28"/>
      <c r="I389" s="28"/>
      <c r="J389" s="28"/>
    </row>
    <row r="390" spans="1:10" ht="30" x14ac:dyDescent="0.3">
      <c r="A390" s="22" t="s">
        <v>0</v>
      </c>
      <c r="B390" s="18">
        <v>1</v>
      </c>
      <c r="C390" s="18">
        <v>20</v>
      </c>
      <c r="D390" s="18">
        <v>1.43</v>
      </c>
      <c r="E390" s="18">
        <v>0.24610000000000001</v>
      </c>
      <c r="F390" s="28"/>
      <c r="G390" s="28"/>
      <c r="H390" s="28"/>
      <c r="I390" s="28"/>
      <c r="J390" s="28"/>
    </row>
    <row r="391" spans="1:10" x14ac:dyDescent="0.3">
      <c r="A391" s="22" t="s">
        <v>67</v>
      </c>
      <c r="B391" s="18">
        <v>1</v>
      </c>
      <c r="C391" s="18">
        <v>20</v>
      </c>
      <c r="D391" s="18">
        <v>2.73</v>
      </c>
      <c r="E391" s="18">
        <v>0.1144</v>
      </c>
      <c r="F391" s="28"/>
      <c r="G391" s="28"/>
      <c r="H391" s="28"/>
      <c r="I391" s="28"/>
      <c r="J391" s="28"/>
    </row>
    <row r="392" spans="1:10" ht="17.25" thickBot="1" x14ac:dyDescent="0.35">
      <c r="A392" s="29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ht="16.5" customHeight="1" x14ac:dyDescent="0.3">
      <c r="A393" s="37" t="s">
        <v>123</v>
      </c>
      <c r="B393" s="38"/>
      <c r="C393" s="38"/>
      <c r="D393" s="38"/>
      <c r="E393" s="38"/>
      <c r="F393" s="38"/>
      <c r="G393" s="38"/>
      <c r="H393" s="28"/>
      <c r="I393" s="28"/>
      <c r="J393" s="28"/>
    </row>
    <row r="394" spans="1:10" x14ac:dyDescent="0.3">
      <c r="A394" s="40" t="s">
        <v>115</v>
      </c>
      <c r="B394" s="39" t="s">
        <v>120</v>
      </c>
      <c r="C394" s="39" t="s">
        <v>104</v>
      </c>
      <c r="D394" s="23" t="s">
        <v>105</v>
      </c>
      <c r="E394" s="39" t="s">
        <v>124</v>
      </c>
      <c r="F394" s="39" t="s">
        <v>125</v>
      </c>
      <c r="G394" s="39" t="s">
        <v>126</v>
      </c>
      <c r="H394" s="28"/>
      <c r="I394" s="28"/>
      <c r="J394" s="28"/>
    </row>
    <row r="395" spans="1:10" x14ac:dyDescent="0.3">
      <c r="A395" s="40"/>
      <c r="B395" s="39"/>
      <c r="C395" s="39"/>
      <c r="D395" s="23" t="s">
        <v>108</v>
      </c>
      <c r="E395" s="39"/>
      <c r="F395" s="39"/>
      <c r="G395" s="39"/>
      <c r="H395" s="28"/>
      <c r="I395" s="28"/>
      <c r="J395" s="28"/>
    </row>
    <row r="396" spans="1:10" x14ac:dyDescent="0.3">
      <c r="A396" s="22" t="s">
        <v>120</v>
      </c>
      <c r="B396" s="23">
        <v>1</v>
      </c>
      <c r="C396" s="18">
        <v>0.40279999999999999</v>
      </c>
      <c r="D396" s="18">
        <v>5.1659999999999998E-2</v>
      </c>
      <c r="E396" s="18">
        <v>20</v>
      </c>
      <c r="F396" s="18">
        <v>7.8</v>
      </c>
      <c r="G396" s="18" t="s">
        <v>74</v>
      </c>
      <c r="H396" s="28"/>
      <c r="I396" s="28"/>
      <c r="J396" s="28"/>
    </row>
    <row r="397" spans="1:10" x14ac:dyDescent="0.3">
      <c r="A397" s="22" t="s">
        <v>120</v>
      </c>
      <c r="B397" s="23">
        <v>2</v>
      </c>
      <c r="C397" s="18">
        <v>0.248</v>
      </c>
      <c r="D397" s="18">
        <v>2.9829999999999999E-2</v>
      </c>
      <c r="E397" s="18">
        <v>20</v>
      </c>
      <c r="F397" s="18">
        <v>8.32</v>
      </c>
      <c r="G397" s="18" t="s">
        <v>74</v>
      </c>
      <c r="H397" s="28"/>
      <c r="I397" s="28"/>
      <c r="J397" s="28"/>
    </row>
    <row r="398" spans="1:10" x14ac:dyDescent="0.3">
      <c r="A398" s="22" t="s">
        <v>120</v>
      </c>
      <c r="B398" s="23">
        <v>3</v>
      </c>
      <c r="C398" s="18">
        <v>0.20949999999999999</v>
      </c>
      <c r="D398" s="18">
        <v>2.9829999999999999E-2</v>
      </c>
      <c r="E398" s="18">
        <v>20</v>
      </c>
      <c r="F398" s="18">
        <v>7.02</v>
      </c>
      <c r="G398" s="18" t="s">
        <v>74</v>
      </c>
      <c r="H398" s="28"/>
      <c r="I398" s="28"/>
      <c r="J398" s="28"/>
    </row>
    <row r="399" spans="1:10" x14ac:dyDescent="0.3">
      <c r="A399" s="22" t="s">
        <v>120</v>
      </c>
      <c r="B399" s="23">
        <v>4</v>
      </c>
      <c r="C399" s="18">
        <v>0.23480000000000001</v>
      </c>
      <c r="D399" s="18">
        <v>2.9829999999999999E-2</v>
      </c>
      <c r="E399" s="18">
        <v>20</v>
      </c>
      <c r="F399" s="18">
        <v>7.87</v>
      </c>
      <c r="G399" s="18" t="s">
        <v>74</v>
      </c>
      <c r="H399" s="28"/>
      <c r="I399" s="28"/>
      <c r="J399" s="28"/>
    </row>
    <row r="400" spans="1:10" x14ac:dyDescent="0.3">
      <c r="A400" s="22" t="s">
        <v>120</v>
      </c>
      <c r="B400" s="23">
        <v>5</v>
      </c>
      <c r="C400" s="18">
        <v>0.26900000000000002</v>
      </c>
      <c r="D400" s="18">
        <v>2.9829999999999999E-2</v>
      </c>
      <c r="E400" s="18">
        <v>20</v>
      </c>
      <c r="F400" s="18">
        <v>9.02</v>
      </c>
      <c r="G400" s="18" t="s">
        <v>74</v>
      </c>
      <c r="H400" s="28"/>
      <c r="I400" s="28"/>
      <c r="J400" s="28"/>
    </row>
    <row r="401" spans="1:10" x14ac:dyDescent="0.3">
      <c r="A401" s="22" t="s">
        <v>120</v>
      </c>
      <c r="B401" s="23">
        <v>6</v>
      </c>
      <c r="C401" s="18">
        <v>0.36320000000000002</v>
      </c>
      <c r="D401" s="18">
        <v>2.9829999999999999E-2</v>
      </c>
      <c r="E401" s="18">
        <v>20</v>
      </c>
      <c r="F401" s="18">
        <v>12.18</v>
      </c>
      <c r="G401" s="18" t="s">
        <v>74</v>
      </c>
      <c r="H401" s="28"/>
      <c r="I401" s="28"/>
      <c r="J401" s="28"/>
    </row>
    <row r="402" spans="1:10" x14ac:dyDescent="0.3">
      <c r="A402" s="22" t="s">
        <v>120</v>
      </c>
      <c r="B402" s="23">
        <v>7</v>
      </c>
      <c r="C402" s="18">
        <v>0.34620000000000001</v>
      </c>
      <c r="D402" s="18">
        <v>2.9829999999999999E-2</v>
      </c>
      <c r="E402" s="18">
        <v>20</v>
      </c>
      <c r="F402" s="18">
        <v>11.61</v>
      </c>
      <c r="G402" s="18" t="s">
        <v>74</v>
      </c>
      <c r="H402" s="28"/>
      <c r="I402" s="28"/>
      <c r="J402" s="28"/>
    </row>
    <row r="403" spans="1:10" x14ac:dyDescent="0.3">
      <c r="A403" s="22" t="s">
        <v>120</v>
      </c>
      <c r="B403" s="23">
        <v>8</v>
      </c>
      <c r="C403" s="18">
        <v>0.34470000000000001</v>
      </c>
      <c r="D403" s="18">
        <v>2.9829999999999999E-2</v>
      </c>
      <c r="E403" s="18">
        <v>20</v>
      </c>
      <c r="F403" s="18">
        <v>11.56</v>
      </c>
      <c r="G403" s="18" t="s">
        <v>74</v>
      </c>
      <c r="H403" s="28"/>
      <c r="I403" s="28"/>
      <c r="J403" s="28"/>
    </row>
    <row r="404" spans="1:10" x14ac:dyDescent="0.3">
      <c r="A404" s="22" t="s">
        <v>120</v>
      </c>
      <c r="B404" s="23">
        <v>9</v>
      </c>
      <c r="C404" s="18">
        <v>0.2908</v>
      </c>
      <c r="D404" s="18">
        <v>2.9829999999999999E-2</v>
      </c>
      <c r="E404" s="18">
        <v>20</v>
      </c>
      <c r="F404" s="18">
        <v>9.75</v>
      </c>
      <c r="G404" s="18" t="s">
        <v>74</v>
      </c>
      <c r="H404" s="28"/>
      <c r="I404" s="28"/>
      <c r="J404" s="28"/>
    </row>
    <row r="405" spans="1:10" x14ac:dyDescent="0.3">
      <c r="A405" s="22" t="s">
        <v>120</v>
      </c>
      <c r="B405" s="23">
        <v>10</v>
      </c>
      <c r="C405" s="18">
        <v>0.29370000000000002</v>
      </c>
      <c r="D405" s="18">
        <v>2.9829999999999999E-2</v>
      </c>
      <c r="E405" s="18">
        <v>20</v>
      </c>
      <c r="F405" s="18">
        <v>9.85</v>
      </c>
      <c r="G405" s="18" t="s">
        <v>74</v>
      </c>
      <c r="H405" s="28"/>
      <c r="I405" s="28"/>
      <c r="J405" s="28"/>
    </row>
    <row r="406" spans="1:10" x14ac:dyDescent="0.3">
      <c r="A406" s="22" t="s">
        <v>120</v>
      </c>
      <c r="B406" s="23">
        <v>11</v>
      </c>
      <c r="C406" s="18">
        <v>0.2762</v>
      </c>
      <c r="D406" s="18">
        <v>2.9829999999999999E-2</v>
      </c>
      <c r="E406" s="18">
        <v>20</v>
      </c>
      <c r="F406" s="18">
        <v>9.26</v>
      </c>
      <c r="G406" s="18" t="s">
        <v>74</v>
      </c>
      <c r="H406" s="28"/>
      <c r="I406" s="28"/>
      <c r="J406" s="28"/>
    </row>
    <row r="407" spans="1:10" ht="17.25" thickBot="1" x14ac:dyDescent="0.35">
      <c r="A407" s="29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ht="16.5" customHeight="1" x14ac:dyDescent="0.3">
      <c r="A408" s="37" t="s">
        <v>127</v>
      </c>
      <c r="B408" s="38"/>
      <c r="C408" s="38"/>
      <c r="D408" s="38"/>
      <c r="E408" s="38"/>
      <c r="F408" s="38"/>
      <c r="G408" s="38"/>
      <c r="H408" s="38"/>
      <c r="I408" s="38"/>
      <c r="J408" s="38"/>
    </row>
    <row r="409" spans="1:10" ht="16.5" customHeight="1" x14ac:dyDescent="0.3">
      <c r="A409" s="40" t="s">
        <v>115</v>
      </c>
      <c r="B409" s="39" t="s">
        <v>120</v>
      </c>
      <c r="C409" s="39" t="s">
        <v>128</v>
      </c>
      <c r="D409" s="39" t="s">
        <v>104</v>
      </c>
      <c r="E409" s="23" t="s">
        <v>105</v>
      </c>
      <c r="F409" s="39" t="s">
        <v>124</v>
      </c>
      <c r="G409" s="39" t="s">
        <v>125</v>
      </c>
      <c r="H409" s="39" t="s">
        <v>126</v>
      </c>
      <c r="I409" s="39" t="s">
        <v>129</v>
      </c>
      <c r="J409" s="39" t="s">
        <v>130</v>
      </c>
    </row>
    <row r="410" spans="1:10" x14ac:dyDescent="0.3">
      <c r="A410" s="40"/>
      <c r="B410" s="39"/>
      <c r="C410" s="39"/>
      <c r="D410" s="39"/>
      <c r="E410" s="23" t="s">
        <v>108</v>
      </c>
      <c r="F410" s="39"/>
      <c r="G410" s="39"/>
      <c r="H410" s="39"/>
      <c r="I410" s="39"/>
      <c r="J410" s="39"/>
    </row>
    <row r="411" spans="1:10" ht="28.5" x14ac:dyDescent="0.3">
      <c r="A411" s="22" t="s">
        <v>120</v>
      </c>
      <c r="B411" s="23">
        <v>1</v>
      </c>
      <c r="C411" s="23">
        <v>2</v>
      </c>
      <c r="D411" s="18">
        <v>0.1547</v>
      </c>
      <c r="E411" s="18">
        <v>5.9650000000000002E-2</v>
      </c>
      <c r="F411" s="18">
        <v>20</v>
      </c>
      <c r="G411" s="18">
        <v>2.59</v>
      </c>
      <c r="H411" s="18">
        <v>1.7399999999999999E-2</v>
      </c>
      <c r="I411" s="18" t="s">
        <v>144</v>
      </c>
      <c r="J411" s="18">
        <v>0.31340000000000001</v>
      </c>
    </row>
    <row r="412" spans="1:10" ht="28.5" x14ac:dyDescent="0.3">
      <c r="A412" s="22" t="s">
        <v>120</v>
      </c>
      <c r="B412" s="23">
        <v>1</v>
      </c>
      <c r="C412" s="23">
        <v>3</v>
      </c>
      <c r="D412" s="18">
        <v>0.1933</v>
      </c>
      <c r="E412" s="18">
        <v>5.9650000000000002E-2</v>
      </c>
      <c r="F412" s="18">
        <v>20</v>
      </c>
      <c r="G412" s="18">
        <v>3.24</v>
      </c>
      <c r="H412" s="18">
        <v>4.1000000000000003E-3</v>
      </c>
      <c r="I412" s="18" t="s">
        <v>144</v>
      </c>
      <c r="J412" s="18">
        <v>0.1036</v>
      </c>
    </row>
    <row r="413" spans="1:10" ht="28.5" x14ac:dyDescent="0.3">
      <c r="A413" s="22" t="s">
        <v>120</v>
      </c>
      <c r="B413" s="23">
        <v>1</v>
      </c>
      <c r="C413" s="23">
        <v>4</v>
      </c>
      <c r="D413" s="18">
        <v>0.16800000000000001</v>
      </c>
      <c r="E413" s="18">
        <v>5.9650000000000002E-2</v>
      </c>
      <c r="F413" s="18">
        <v>20</v>
      </c>
      <c r="G413" s="18">
        <v>2.82</v>
      </c>
      <c r="H413" s="18">
        <v>1.0699999999999999E-2</v>
      </c>
      <c r="I413" s="18" t="s">
        <v>144</v>
      </c>
      <c r="J413" s="18">
        <v>0.22070000000000001</v>
      </c>
    </row>
    <row r="414" spans="1:10" ht="28.5" x14ac:dyDescent="0.3">
      <c r="A414" s="22" t="s">
        <v>120</v>
      </c>
      <c r="B414" s="23">
        <v>1</v>
      </c>
      <c r="C414" s="23">
        <v>5</v>
      </c>
      <c r="D414" s="18">
        <v>0.13370000000000001</v>
      </c>
      <c r="E414" s="18">
        <v>5.9650000000000002E-2</v>
      </c>
      <c r="F414" s="18">
        <v>20</v>
      </c>
      <c r="G414" s="18">
        <v>2.2400000000000002</v>
      </c>
      <c r="H414" s="18">
        <v>3.6499999999999998E-2</v>
      </c>
      <c r="I414" s="18" t="s">
        <v>144</v>
      </c>
      <c r="J414" s="18">
        <v>0.50380000000000003</v>
      </c>
    </row>
    <row r="415" spans="1:10" ht="28.5" x14ac:dyDescent="0.3">
      <c r="A415" s="22" t="s">
        <v>120</v>
      </c>
      <c r="B415" s="23">
        <v>1</v>
      </c>
      <c r="C415" s="23">
        <v>6</v>
      </c>
      <c r="D415" s="18">
        <v>3.9570000000000001E-2</v>
      </c>
      <c r="E415" s="18">
        <v>5.9650000000000002E-2</v>
      </c>
      <c r="F415" s="18">
        <v>20</v>
      </c>
      <c r="G415" s="18">
        <v>0.66</v>
      </c>
      <c r="H415" s="18">
        <v>0.51470000000000005</v>
      </c>
      <c r="I415" s="18" t="s">
        <v>144</v>
      </c>
      <c r="J415" s="18">
        <v>0.99980000000000002</v>
      </c>
    </row>
    <row r="416" spans="1:10" ht="28.5" x14ac:dyDescent="0.3">
      <c r="A416" s="22" t="s">
        <v>120</v>
      </c>
      <c r="B416" s="23">
        <v>1</v>
      </c>
      <c r="C416" s="23">
        <v>7</v>
      </c>
      <c r="D416" s="18">
        <v>5.6550000000000003E-2</v>
      </c>
      <c r="E416" s="18">
        <v>5.9650000000000002E-2</v>
      </c>
      <c r="F416" s="18">
        <v>20</v>
      </c>
      <c r="G416" s="18">
        <v>0.95</v>
      </c>
      <c r="H416" s="18">
        <v>0.35439999999999999</v>
      </c>
      <c r="I416" s="18" t="s">
        <v>144</v>
      </c>
      <c r="J416" s="18">
        <v>0.99550000000000005</v>
      </c>
    </row>
    <row r="417" spans="1:10" ht="28.5" x14ac:dyDescent="0.3">
      <c r="A417" s="22" t="s">
        <v>120</v>
      </c>
      <c r="B417" s="23">
        <v>1</v>
      </c>
      <c r="C417" s="23">
        <v>8</v>
      </c>
      <c r="D417" s="18">
        <v>5.8009999999999999E-2</v>
      </c>
      <c r="E417" s="18">
        <v>5.9650000000000002E-2</v>
      </c>
      <c r="F417" s="18">
        <v>20</v>
      </c>
      <c r="G417" s="18">
        <v>0.97</v>
      </c>
      <c r="H417" s="18">
        <v>0.34239999999999998</v>
      </c>
      <c r="I417" s="18" t="s">
        <v>144</v>
      </c>
      <c r="J417" s="18">
        <v>0.99450000000000005</v>
      </c>
    </row>
    <row r="418" spans="1:10" ht="28.5" x14ac:dyDescent="0.3">
      <c r="A418" s="22" t="s">
        <v>120</v>
      </c>
      <c r="B418" s="23">
        <v>1</v>
      </c>
      <c r="C418" s="23">
        <v>9</v>
      </c>
      <c r="D418" s="18">
        <v>0.1119</v>
      </c>
      <c r="E418" s="18">
        <v>5.9650000000000002E-2</v>
      </c>
      <c r="F418" s="18">
        <v>20</v>
      </c>
      <c r="G418" s="18">
        <v>1.88</v>
      </c>
      <c r="H418" s="18">
        <v>7.5300000000000006E-2</v>
      </c>
      <c r="I418" s="18" t="s">
        <v>144</v>
      </c>
      <c r="J418" s="18">
        <v>0.72470000000000001</v>
      </c>
    </row>
    <row r="419" spans="1:10" ht="28.5" x14ac:dyDescent="0.3">
      <c r="A419" s="22" t="s">
        <v>120</v>
      </c>
      <c r="B419" s="23">
        <v>1</v>
      </c>
      <c r="C419" s="23">
        <v>10</v>
      </c>
      <c r="D419" s="18">
        <v>0.109</v>
      </c>
      <c r="E419" s="18">
        <v>5.9650000000000002E-2</v>
      </c>
      <c r="F419" s="18">
        <v>20</v>
      </c>
      <c r="G419" s="18">
        <v>1.83</v>
      </c>
      <c r="H419" s="18">
        <v>8.2500000000000004E-2</v>
      </c>
      <c r="I419" s="18" t="s">
        <v>144</v>
      </c>
      <c r="J419" s="18">
        <v>0.75190000000000001</v>
      </c>
    </row>
    <row r="420" spans="1:10" ht="28.5" x14ac:dyDescent="0.3">
      <c r="A420" s="22" t="s">
        <v>120</v>
      </c>
      <c r="B420" s="23">
        <v>1</v>
      </c>
      <c r="C420" s="23">
        <v>11</v>
      </c>
      <c r="D420" s="18">
        <v>0.12659999999999999</v>
      </c>
      <c r="E420" s="18">
        <v>5.9650000000000002E-2</v>
      </c>
      <c r="F420" s="18">
        <v>20</v>
      </c>
      <c r="G420" s="18">
        <v>2.12</v>
      </c>
      <c r="H420" s="18">
        <v>4.65E-2</v>
      </c>
      <c r="I420" s="18" t="s">
        <v>144</v>
      </c>
      <c r="J420" s="18">
        <v>0.5766</v>
      </c>
    </row>
    <row r="421" spans="1:10" ht="28.5" x14ac:dyDescent="0.3">
      <c r="A421" s="22" t="s">
        <v>120</v>
      </c>
      <c r="B421" s="23">
        <v>2</v>
      </c>
      <c r="C421" s="23">
        <v>3</v>
      </c>
      <c r="D421" s="18">
        <v>3.8580000000000003E-2</v>
      </c>
      <c r="E421" s="18">
        <v>4.2180000000000002E-2</v>
      </c>
      <c r="F421" s="18">
        <v>20</v>
      </c>
      <c r="G421" s="18">
        <v>0.91</v>
      </c>
      <c r="H421" s="18">
        <v>0.37130000000000002</v>
      </c>
      <c r="I421" s="18" t="s">
        <v>144</v>
      </c>
      <c r="J421" s="18">
        <v>0.99660000000000004</v>
      </c>
    </row>
    <row r="422" spans="1:10" ht="28.5" x14ac:dyDescent="0.3">
      <c r="A422" s="22" t="s">
        <v>120</v>
      </c>
      <c r="B422" s="23">
        <v>2</v>
      </c>
      <c r="C422" s="23">
        <v>4</v>
      </c>
      <c r="D422" s="18">
        <v>1.324E-2</v>
      </c>
      <c r="E422" s="18">
        <v>4.2180000000000002E-2</v>
      </c>
      <c r="F422" s="18">
        <v>20</v>
      </c>
      <c r="G422" s="18">
        <v>0.31</v>
      </c>
      <c r="H422" s="18">
        <v>0.75690000000000002</v>
      </c>
      <c r="I422" s="18" t="s">
        <v>144</v>
      </c>
      <c r="J422" s="18">
        <v>1</v>
      </c>
    </row>
    <row r="423" spans="1:10" ht="28.5" x14ac:dyDescent="0.3">
      <c r="A423" s="22" t="s">
        <v>120</v>
      </c>
      <c r="B423" s="23">
        <v>2</v>
      </c>
      <c r="C423" s="23">
        <v>5</v>
      </c>
      <c r="D423" s="24">
        <v>-2.1010000000000001E-2</v>
      </c>
      <c r="E423" s="18">
        <v>4.2180000000000002E-2</v>
      </c>
      <c r="F423" s="18">
        <v>20</v>
      </c>
      <c r="G423" s="24">
        <v>-0.5</v>
      </c>
      <c r="H423" s="18">
        <v>0.62390000000000001</v>
      </c>
      <c r="I423" s="18" t="s">
        <v>144</v>
      </c>
      <c r="J423" s="18">
        <v>1</v>
      </c>
    </row>
    <row r="424" spans="1:10" ht="28.5" x14ac:dyDescent="0.3">
      <c r="A424" s="22" t="s">
        <v>120</v>
      </c>
      <c r="B424" s="23">
        <v>2</v>
      </c>
      <c r="C424" s="23">
        <v>6</v>
      </c>
      <c r="D424" s="24">
        <v>-0.1152</v>
      </c>
      <c r="E424" s="18">
        <v>4.2180000000000002E-2</v>
      </c>
      <c r="F424" s="18">
        <v>20</v>
      </c>
      <c r="G424" s="24">
        <v>-2.73</v>
      </c>
      <c r="H424" s="18">
        <v>1.29E-2</v>
      </c>
      <c r="I424" s="18" t="s">
        <v>144</v>
      </c>
      <c r="J424" s="18">
        <v>0.25369999999999998</v>
      </c>
    </row>
    <row r="425" spans="1:10" ht="28.5" x14ac:dyDescent="0.3">
      <c r="A425" s="22" t="s">
        <v>120</v>
      </c>
      <c r="B425" s="23">
        <v>2</v>
      </c>
      <c r="C425" s="23">
        <v>7</v>
      </c>
      <c r="D425" s="24">
        <v>-9.8169999999999993E-2</v>
      </c>
      <c r="E425" s="18">
        <v>4.2180000000000002E-2</v>
      </c>
      <c r="F425" s="18">
        <v>20</v>
      </c>
      <c r="G425" s="24">
        <v>-2.33</v>
      </c>
      <c r="H425" s="18">
        <v>3.0599999999999999E-2</v>
      </c>
      <c r="I425" s="18" t="s">
        <v>144</v>
      </c>
      <c r="J425" s="18">
        <v>0.45340000000000003</v>
      </c>
    </row>
    <row r="426" spans="1:10" ht="28.5" x14ac:dyDescent="0.3">
      <c r="A426" s="22" t="s">
        <v>120</v>
      </c>
      <c r="B426" s="23">
        <v>2</v>
      </c>
      <c r="C426" s="23">
        <v>8</v>
      </c>
      <c r="D426" s="24">
        <v>-9.6710000000000004E-2</v>
      </c>
      <c r="E426" s="18">
        <v>4.2180000000000002E-2</v>
      </c>
      <c r="F426" s="18">
        <v>20</v>
      </c>
      <c r="G426" s="24">
        <v>-2.29</v>
      </c>
      <c r="H426" s="18">
        <v>3.2800000000000003E-2</v>
      </c>
      <c r="I426" s="18" t="s">
        <v>144</v>
      </c>
      <c r="J426" s="18">
        <v>0.47360000000000002</v>
      </c>
    </row>
    <row r="427" spans="1:10" ht="28.5" x14ac:dyDescent="0.3">
      <c r="A427" s="22" t="s">
        <v>120</v>
      </c>
      <c r="B427" s="23">
        <v>2</v>
      </c>
      <c r="C427" s="23">
        <v>9</v>
      </c>
      <c r="D427" s="24">
        <v>-4.2810000000000001E-2</v>
      </c>
      <c r="E427" s="18">
        <v>4.2180000000000002E-2</v>
      </c>
      <c r="F427" s="18">
        <v>20</v>
      </c>
      <c r="G427" s="24">
        <v>-1.02</v>
      </c>
      <c r="H427" s="18">
        <v>0.32219999999999999</v>
      </c>
      <c r="I427" s="18" t="s">
        <v>144</v>
      </c>
      <c r="J427" s="18">
        <v>0.99239999999999995</v>
      </c>
    </row>
    <row r="428" spans="1:10" ht="28.5" x14ac:dyDescent="0.3">
      <c r="A428" s="22" t="s">
        <v>120</v>
      </c>
      <c r="B428" s="23">
        <v>2</v>
      </c>
      <c r="C428" s="23">
        <v>10</v>
      </c>
      <c r="D428" s="24">
        <v>-4.5679999999999998E-2</v>
      </c>
      <c r="E428" s="18">
        <v>4.2180000000000002E-2</v>
      </c>
      <c r="F428" s="18">
        <v>20</v>
      </c>
      <c r="G428" s="24">
        <v>-1.08</v>
      </c>
      <c r="H428" s="18">
        <v>0.29170000000000001</v>
      </c>
      <c r="I428" s="18" t="s">
        <v>144</v>
      </c>
      <c r="J428" s="18">
        <v>0.98780000000000001</v>
      </c>
    </row>
    <row r="429" spans="1:10" ht="28.5" x14ac:dyDescent="0.3">
      <c r="A429" s="22" t="s">
        <v>120</v>
      </c>
      <c r="B429" s="23">
        <v>2</v>
      </c>
      <c r="C429" s="23">
        <v>11</v>
      </c>
      <c r="D429" s="24">
        <v>-2.8150000000000001E-2</v>
      </c>
      <c r="E429" s="18">
        <v>4.2180000000000002E-2</v>
      </c>
      <c r="F429" s="18">
        <v>20</v>
      </c>
      <c r="G429" s="24">
        <v>-0.67</v>
      </c>
      <c r="H429" s="18">
        <v>0.5121</v>
      </c>
      <c r="I429" s="18" t="s">
        <v>144</v>
      </c>
      <c r="J429" s="18">
        <v>0.99980000000000002</v>
      </c>
    </row>
    <row r="430" spans="1:10" ht="28.5" x14ac:dyDescent="0.3">
      <c r="A430" s="22" t="s">
        <v>120</v>
      </c>
      <c r="B430" s="23">
        <v>3</v>
      </c>
      <c r="C430" s="23">
        <v>4</v>
      </c>
      <c r="D430" s="24">
        <v>-2.5340000000000001E-2</v>
      </c>
      <c r="E430" s="18">
        <v>4.2180000000000002E-2</v>
      </c>
      <c r="F430" s="18">
        <v>20</v>
      </c>
      <c r="G430" s="24">
        <v>-0.6</v>
      </c>
      <c r="H430" s="18">
        <v>0.55469999999999997</v>
      </c>
      <c r="I430" s="18" t="s">
        <v>144</v>
      </c>
      <c r="J430" s="18">
        <v>0.99990000000000001</v>
      </c>
    </row>
    <row r="431" spans="1:10" ht="28.5" x14ac:dyDescent="0.3">
      <c r="A431" s="22" t="s">
        <v>120</v>
      </c>
      <c r="B431" s="23">
        <v>3</v>
      </c>
      <c r="C431" s="23">
        <v>5</v>
      </c>
      <c r="D431" s="24">
        <v>-5.9580000000000001E-2</v>
      </c>
      <c r="E431" s="18">
        <v>4.2180000000000002E-2</v>
      </c>
      <c r="F431" s="18">
        <v>20</v>
      </c>
      <c r="G431" s="24">
        <v>-1.41</v>
      </c>
      <c r="H431" s="18">
        <v>0.1731</v>
      </c>
      <c r="I431" s="18" t="s">
        <v>144</v>
      </c>
      <c r="J431" s="18">
        <v>0.93100000000000005</v>
      </c>
    </row>
    <row r="432" spans="1:10" ht="28.5" x14ac:dyDescent="0.3">
      <c r="A432" s="22" t="s">
        <v>120</v>
      </c>
      <c r="B432" s="23">
        <v>3</v>
      </c>
      <c r="C432" s="23">
        <v>6</v>
      </c>
      <c r="D432" s="24">
        <v>-0.1537</v>
      </c>
      <c r="E432" s="18">
        <v>4.2180000000000002E-2</v>
      </c>
      <c r="F432" s="18">
        <v>20</v>
      </c>
      <c r="G432" s="24">
        <v>-3.64</v>
      </c>
      <c r="H432" s="18">
        <v>1.6000000000000001E-3</v>
      </c>
      <c r="I432" s="18" t="s">
        <v>144</v>
      </c>
      <c r="J432" s="18">
        <v>4.6800000000000001E-2</v>
      </c>
    </row>
    <row r="433" spans="1:10" ht="28.5" x14ac:dyDescent="0.3">
      <c r="A433" s="22" t="s">
        <v>120</v>
      </c>
      <c r="B433" s="23">
        <v>3</v>
      </c>
      <c r="C433" s="23">
        <v>7</v>
      </c>
      <c r="D433" s="24">
        <v>-0.13669999999999999</v>
      </c>
      <c r="E433" s="18">
        <v>4.2180000000000002E-2</v>
      </c>
      <c r="F433" s="18">
        <v>20</v>
      </c>
      <c r="G433" s="24">
        <v>-3.24</v>
      </c>
      <c r="H433" s="18">
        <v>4.1000000000000003E-3</v>
      </c>
      <c r="I433" s="18" t="s">
        <v>144</v>
      </c>
      <c r="J433" s="18">
        <v>0.1033</v>
      </c>
    </row>
    <row r="434" spans="1:10" ht="28.5" x14ac:dyDescent="0.3">
      <c r="A434" s="22" t="s">
        <v>120</v>
      </c>
      <c r="B434" s="23">
        <v>3</v>
      </c>
      <c r="C434" s="23">
        <v>8</v>
      </c>
      <c r="D434" s="24">
        <v>-0.1353</v>
      </c>
      <c r="E434" s="18">
        <v>4.2180000000000002E-2</v>
      </c>
      <c r="F434" s="18">
        <v>20</v>
      </c>
      <c r="G434" s="24">
        <v>-3.21</v>
      </c>
      <c r="H434" s="18">
        <v>4.4000000000000003E-3</v>
      </c>
      <c r="I434" s="18" t="s">
        <v>144</v>
      </c>
      <c r="J434" s="18">
        <v>0.11020000000000001</v>
      </c>
    </row>
    <row r="435" spans="1:10" ht="28.5" x14ac:dyDescent="0.3">
      <c r="A435" s="22" t="s">
        <v>120</v>
      </c>
      <c r="B435" s="23">
        <v>3</v>
      </c>
      <c r="C435" s="23">
        <v>9</v>
      </c>
      <c r="D435" s="24">
        <v>-8.1390000000000004E-2</v>
      </c>
      <c r="E435" s="18">
        <v>4.2180000000000002E-2</v>
      </c>
      <c r="F435" s="18">
        <v>20</v>
      </c>
      <c r="G435" s="24">
        <v>-1.93</v>
      </c>
      <c r="H435" s="18">
        <v>6.8000000000000005E-2</v>
      </c>
      <c r="I435" s="18" t="s">
        <v>144</v>
      </c>
      <c r="J435" s="18">
        <v>0.69340000000000002</v>
      </c>
    </row>
    <row r="436" spans="1:10" ht="28.5" x14ac:dyDescent="0.3">
      <c r="A436" s="22" t="s">
        <v>120</v>
      </c>
      <c r="B436" s="23">
        <v>3</v>
      </c>
      <c r="C436" s="23">
        <v>10</v>
      </c>
      <c r="D436" s="24">
        <v>-8.4250000000000005E-2</v>
      </c>
      <c r="E436" s="18">
        <v>4.2180000000000002E-2</v>
      </c>
      <c r="F436" s="18">
        <v>20</v>
      </c>
      <c r="G436" s="24">
        <v>-2</v>
      </c>
      <c r="H436" s="18">
        <v>5.96E-2</v>
      </c>
      <c r="I436" s="18" t="s">
        <v>144</v>
      </c>
      <c r="J436" s="18">
        <v>0.65259999999999996</v>
      </c>
    </row>
    <row r="437" spans="1:10" ht="28.5" x14ac:dyDescent="0.3">
      <c r="A437" s="22" t="s">
        <v>120</v>
      </c>
      <c r="B437" s="23">
        <v>3</v>
      </c>
      <c r="C437" s="23">
        <v>11</v>
      </c>
      <c r="D437" s="24">
        <v>-6.6729999999999998E-2</v>
      </c>
      <c r="E437" s="18">
        <v>4.2180000000000002E-2</v>
      </c>
      <c r="F437" s="18">
        <v>20</v>
      </c>
      <c r="G437" s="24">
        <v>-1.58</v>
      </c>
      <c r="H437" s="18">
        <v>0.1293</v>
      </c>
      <c r="I437" s="18" t="s">
        <v>144</v>
      </c>
      <c r="J437" s="18">
        <v>0.87229999999999996</v>
      </c>
    </row>
    <row r="438" spans="1:10" ht="28.5" x14ac:dyDescent="0.3">
      <c r="A438" s="22" t="s">
        <v>120</v>
      </c>
      <c r="B438" s="23">
        <v>4</v>
      </c>
      <c r="C438" s="23">
        <v>5</v>
      </c>
      <c r="D438" s="24">
        <v>-3.424E-2</v>
      </c>
      <c r="E438" s="18">
        <v>4.2180000000000002E-2</v>
      </c>
      <c r="F438" s="18">
        <v>20</v>
      </c>
      <c r="G438" s="24">
        <v>-0.81</v>
      </c>
      <c r="H438" s="18">
        <v>0.4264</v>
      </c>
      <c r="I438" s="18" t="s">
        <v>144</v>
      </c>
      <c r="J438" s="18">
        <v>0.99870000000000003</v>
      </c>
    </row>
    <row r="439" spans="1:10" ht="28.5" x14ac:dyDescent="0.3">
      <c r="A439" s="22" t="s">
        <v>120</v>
      </c>
      <c r="B439" s="23">
        <v>4</v>
      </c>
      <c r="C439" s="23">
        <v>6</v>
      </c>
      <c r="D439" s="24">
        <v>-0.12839999999999999</v>
      </c>
      <c r="E439" s="18">
        <v>4.2180000000000002E-2</v>
      </c>
      <c r="F439" s="18">
        <v>20</v>
      </c>
      <c r="G439" s="24">
        <v>-3.04</v>
      </c>
      <c r="H439" s="18">
        <v>6.4000000000000003E-3</v>
      </c>
      <c r="I439" s="18" t="s">
        <v>144</v>
      </c>
      <c r="J439" s="18">
        <v>0.14879999999999999</v>
      </c>
    </row>
    <row r="440" spans="1:10" ht="28.5" x14ac:dyDescent="0.3">
      <c r="A440" s="22" t="s">
        <v>120</v>
      </c>
      <c r="B440" s="23">
        <v>4</v>
      </c>
      <c r="C440" s="23">
        <v>7</v>
      </c>
      <c r="D440" s="24">
        <v>-0.1114</v>
      </c>
      <c r="E440" s="18">
        <v>4.2180000000000002E-2</v>
      </c>
      <c r="F440" s="18">
        <v>20</v>
      </c>
      <c r="G440" s="24">
        <v>-2.64</v>
      </c>
      <c r="H440" s="18">
        <v>1.5699999999999999E-2</v>
      </c>
      <c r="I440" s="18" t="s">
        <v>144</v>
      </c>
      <c r="J440" s="18">
        <v>0.29160000000000003</v>
      </c>
    </row>
    <row r="441" spans="1:10" ht="28.5" x14ac:dyDescent="0.3">
      <c r="A441" s="22" t="s">
        <v>120</v>
      </c>
      <c r="B441" s="23">
        <v>4</v>
      </c>
      <c r="C441" s="23">
        <v>8</v>
      </c>
      <c r="D441" s="24">
        <v>-0.1099</v>
      </c>
      <c r="E441" s="18">
        <v>4.2180000000000002E-2</v>
      </c>
      <c r="F441" s="18">
        <v>20</v>
      </c>
      <c r="G441" s="24">
        <v>-2.61</v>
      </c>
      <c r="H441" s="18">
        <v>1.6899999999999998E-2</v>
      </c>
      <c r="I441" s="18" t="s">
        <v>144</v>
      </c>
      <c r="J441" s="18">
        <v>0.30740000000000001</v>
      </c>
    </row>
    <row r="442" spans="1:10" ht="28.5" x14ac:dyDescent="0.3">
      <c r="A442" s="22" t="s">
        <v>120</v>
      </c>
      <c r="B442" s="23">
        <v>4</v>
      </c>
      <c r="C442" s="23">
        <v>9</v>
      </c>
      <c r="D442" s="24">
        <v>-5.6050000000000003E-2</v>
      </c>
      <c r="E442" s="18">
        <v>4.2180000000000002E-2</v>
      </c>
      <c r="F442" s="18">
        <v>20</v>
      </c>
      <c r="G442" s="24">
        <v>-1.33</v>
      </c>
      <c r="H442" s="18">
        <v>0.19889999999999999</v>
      </c>
      <c r="I442" s="18" t="s">
        <v>144</v>
      </c>
      <c r="J442" s="18">
        <v>0.95209999999999995</v>
      </c>
    </row>
    <row r="443" spans="1:10" ht="28.5" x14ac:dyDescent="0.3">
      <c r="A443" s="22" t="s">
        <v>120</v>
      </c>
      <c r="B443" s="23">
        <v>4</v>
      </c>
      <c r="C443" s="23">
        <v>10</v>
      </c>
      <c r="D443" s="24">
        <v>-5.8909999999999997E-2</v>
      </c>
      <c r="E443" s="18">
        <v>4.2180000000000002E-2</v>
      </c>
      <c r="F443" s="18">
        <v>20</v>
      </c>
      <c r="G443" s="24">
        <v>-1.4</v>
      </c>
      <c r="H443" s="18">
        <v>0.17780000000000001</v>
      </c>
      <c r="I443" s="18" t="s">
        <v>144</v>
      </c>
      <c r="J443" s="18">
        <v>0.93540000000000001</v>
      </c>
    </row>
    <row r="444" spans="1:10" ht="28.5" x14ac:dyDescent="0.3">
      <c r="A444" s="22" t="s">
        <v>120</v>
      </c>
      <c r="B444" s="23">
        <v>4</v>
      </c>
      <c r="C444" s="23">
        <v>11</v>
      </c>
      <c r="D444" s="24">
        <v>-4.1390000000000003E-2</v>
      </c>
      <c r="E444" s="18">
        <v>4.2180000000000002E-2</v>
      </c>
      <c r="F444" s="18">
        <v>20</v>
      </c>
      <c r="G444" s="24">
        <v>-0.98</v>
      </c>
      <c r="H444" s="18">
        <v>0.3382</v>
      </c>
      <c r="I444" s="18" t="s">
        <v>144</v>
      </c>
      <c r="J444" s="18">
        <v>0.99409999999999998</v>
      </c>
    </row>
    <row r="445" spans="1:10" ht="28.5" x14ac:dyDescent="0.3">
      <c r="A445" s="22" t="s">
        <v>120</v>
      </c>
      <c r="B445" s="23">
        <v>5</v>
      </c>
      <c r="C445" s="23">
        <v>6</v>
      </c>
      <c r="D445" s="24">
        <v>-9.4149999999999998E-2</v>
      </c>
      <c r="E445" s="18">
        <v>4.2180000000000002E-2</v>
      </c>
      <c r="F445" s="18">
        <v>20</v>
      </c>
      <c r="G445" s="24">
        <v>-2.23</v>
      </c>
      <c r="H445" s="18">
        <v>3.7199999999999997E-2</v>
      </c>
      <c r="I445" s="18" t="s">
        <v>144</v>
      </c>
      <c r="J445" s="18">
        <v>0.50960000000000005</v>
      </c>
    </row>
    <row r="446" spans="1:10" ht="28.5" x14ac:dyDescent="0.3">
      <c r="A446" s="22" t="s">
        <v>120</v>
      </c>
      <c r="B446" s="23">
        <v>5</v>
      </c>
      <c r="C446" s="23">
        <v>7</v>
      </c>
      <c r="D446" s="24">
        <v>-7.7160000000000006E-2</v>
      </c>
      <c r="E446" s="18">
        <v>4.2180000000000002E-2</v>
      </c>
      <c r="F446" s="18">
        <v>20</v>
      </c>
      <c r="G446" s="24">
        <v>-1.83</v>
      </c>
      <c r="H446" s="18">
        <v>8.2299999999999998E-2</v>
      </c>
      <c r="I446" s="18" t="s">
        <v>144</v>
      </c>
      <c r="J446" s="18">
        <v>0.75119999999999998</v>
      </c>
    </row>
    <row r="447" spans="1:10" ht="28.5" x14ac:dyDescent="0.3">
      <c r="A447" s="22" t="s">
        <v>120</v>
      </c>
      <c r="B447" s="23">
        <v>5</v>
      </c>
      <c r="C447" s="23">
        <v>8</v>
      </c>
      <c r="D447" s="24">
        <v>-7.5700000000000003E-2</v>
      </c>
      <c r="E447" s="18">
        <v>4.2180000000000002E-2</v>
      </c>
      <c r="F447" s="18">
        <v>20</v>
      </c>
      <c r="G447" s="24">
        <v>-1.79</v>
      </c>
      <c r="H447" s="18">
        <v>8.7800000000000003E-2</v>
      </c>
      <c r="I447" s="18" t="s">
        <v>144</v>
      </c>
      <c r="J447" s="18">
        <v>0.7702</v>
      </c>
    </row>
    <row r="448" spans="1:10" ht="28.5" x14ac:dyDescent="0.3">
      <c r="A448" s="22" t="s">
        <v>120</v>
      </c>
      <c r="B448" s="23">
        <v>5</v>
      </c>
      <c r="C448" s="23">
        <v>9</v>
      </c>
      <c r="D448" s="24">
        <v>-2.181E-2</v>
      </c>
      <c r="E448" s="18">
        <v>4.2180000000000002E-2</v>
      </c>
      <c r="F448" s="18">
        <v>20</v>
      </c>
      <c r="G448" s="24">
        <v>-0.52</v>
      </c>
      <c r="H448" s="18">
        <v>0.61080000000000001</v>
      </c>
      <c r="I448" s="18" t="s">
        <v>144</v>
      </c>
      <c r="J448" s="18">
        <v>1</v>
      </c>
    </row>
    <row r="449" spans="1:10" ht="28.5" x14ac:dyDescent="0.3">
      <c r="A449" s="22" t="s">
        <v>120</v>
      </c>
      <c r="B449" s="23">
        <v>5</v>
      </c>
      <c r="C449" s="23">
        <v>10</v>
      </c>
      <c r="D449" s="24">
        <v>-2.4670000000000001E-2</v>
      </c>
      <c r="E449" s="18">
        <v>4.2180000000000002E-2</v>
      </c>
      <c r="F449" s="18">
        <v>20</v>
      </c>
      <c r="G449" s="24">
        <v>-0.57999999999999996</v>
      </c>
      <c r="H449" s="18">
        <v>0.56510000000000005</v>
      </c>
      <c r="I449" s="18" t="s">
        <v>144</v>
      </c>
      <c r="J449" s="18">
        <v>0.99990000000000001</v>
      </c>
    </row>
    <row r="450" spans="1:10" ht="28.5" x14ac:dyDescent="0.3">
      <c r="A450" s="22" t="s">
        <v>120</v>
      </c>
      <c r="B450" s="23">
        <v>5</v>
      </c>
      <c r="C450" s="23">
        <v>11</v>
      </c>
      <c r="D450" s="24">
        <v>-7.1500000000000001E-3</v>
      </c>
      <c r="E450" s="18">
        <v>4.2180000000000002E-2</v>
      </c>
      <c r="F450" s="18">
        <v>20</v>
      </c>
      <c r="G450" s="24">
        <v>-0.17</v>
      </c>
      <c r="H450" s="18">
        <v>0.86709999999999998</v>
      </c>
      <c r="I450" s="18" t="s">
        <v>144</v>
      </c>
      <c r="J450" s="18">
        <v>1</v>
      </c>
    </row>
    <row r="451" spans="1:10" ht="28.5" x14ac:dyDescent="0.3">
      <c r="A451" s="22" t="s">
        <v>120</v>
      </c>
      <c r="B451" s="23">
        <v>6</v>
      </c>
      <c r="C451" s="23">
        <v>7</v>
      </c>
      <c r="D451" s="18">
        <v>1.6979999999999999E-2</v>
      </c>
      <c r="E451" s="18">
        <v>4.2180000000000002E-2</v>
      </c>
      <c r="F451" s="18">
        <v>20</v>
      </c>
      <c r="G451" s="18">
        <v>0.4</v>
      </c>
      <c r="H451" s="18">
        <v>0.6915</v>
      </c>
      <c r="I451" s="18" t="s">
        <v>144</v>
      </c>
      <c r="J451" s="18">
        <v>1</v>
      </c>
    </row>
    <row r="452" spans="1:10" ht="28.5" x14ac:dyDescent="0.3">
      <c r="A452" s="22" t="s">
        <v>120</v>
      </c>
      <c r="B452" s="23">
        <v>6</v>
      </c>
      <c r="C452" s="23">
        <v>8</v>
      </c>
      <c r="D452" s="18">
        <v>1.8450000000000001E-2</v>
      </c>
      <c r="E452" s="18">
        <v>4.2180000000000002E-2</v>
      </c>
      <c r="F452" s="18">
        <v>20</v>
      </c>
      <c r="G452" s="18">
        <v>0.44</v>
      </c>
      <c r="H452" s="18">
        <v>0.66659999999999997</v>
      </c>
      <c r="I452" s="18" t="s">
        <v>144</v>
      </c>
      <c r="J452" s="18">
        <v>1</v>
      </c>
    </row>
    <row r="453" spans="1:10" ht="28.5" x14ac:dyDescent="0.3">
      <c r="A453" s="22" t="s">
        <v>120</v>
      </c>
      <c r="B453" s="23">
        <v>6</v>
      </c>
      <c r="C453" s="23">
        <v>9</v>
      </c>
      <c r="D453" s="18">
        <v>7.2340000000000002E-2</v>
      </c>
      <c r="E453" s="18">
        <v>4.2180000000000002E-2</v>
      </c>
      <c r="F453" s="18">
        <v>20</v>
      </c>
      <c r="G453" s="18">
        <v>1.72</v>
      </c>
      <c r="H453" s="18">
        <v>0.1018</v>
      </c>
      <c r="I453" s="18" t="s">
        <v>144</v>
      </c>
      <c r="J453" s="18">
        <v>0.81169999999999998</v>
      </c>
    </row>
    <row r="454" spans="1:10" ht="28.5" x14ac:dyDescent="0.3">
      <c r="A454" s="22" t="s">
        <v>120</v>
      </c>
      <c r="B454" s="23">
        <v>6</v>
      </c>
      <c r="C454" s="23">
        <v>10</v>
      </c>
      <c r="D454" s="18">
        <v>6.9470000000000004E-2</v>
      </c>
      <c r="E454" s="18">
        <v>4.2180000000000002E-2</v>
      </c>
      <c r="F454" s="18">
        <v>20</v>
      </c>
      <c r="G454" s="18">
        <v>1.65</v>
      </c>
      <c r="H454" s="18">
        <v>0.1152</v>
      </c>
      <c r="I454" s="18" t="s">
        <v>144</v>
      </c>
      <c r="J454" s="18">
        <v>0.84419999999999995</v>
      </c>
    </row>
    <row r="455" spans="1:10" ht="28.5" x14ac:dyDescent="0.3">
      <c r="A455" s="22" t="s">
        <v>120</v>
      </c>
      <c r="B455" s="23">
        <v>6</v>
      </c>
      <c r="C455" s="23">
        <v>11</v>
      </c>
      <c r="D455" s="18">
        <v>8.6999999999999994E-2</v>
      </c>
      <c r="E455" s="18">
        <v>4.2180000000000002E-2</v>
      </c>
      <c r="F455" s="18">
        <v>20</v>
      </c>
      <c r="G455" s="18">
        <v>2.06</v>
      </c>
      <c r="H455" s="18">
        <v>5.2400000000000002E-2</v>
      </c>
      <c r="I455" s="18" t="s">
        <v>144</v>
      </c>
      <c r="J455" s="18">
        <v>0.6129</v>
      </c>
    </row>
    <row r="456" spans="1:10" ht="28.5" x14ac:dyDescent="0.3">
      <c r="A456" s="22" t="s">
        <v>120</v>
      </c>
      <c r="B456" s="23">
        <v>7</v>
      </c>
      <c r="C456" s="23">
        <v>8</v>
      </c>
      <c r="D456" s="18">
        <v>1.464E-3</v>
      </c>
      <c r="E456" s="18">
        <v>4.2180000000000002E-2</v>
      </c>
      <c r="F456" s="18">
        <v>20</v>
      </c>
      <c r="G456" s="18">
        <v>0.03</v>
      </c>
      <c r="H456" s="18">
        <v>0.97270000000000001</v>
      </c>
      <c r="I456" s="18" t="s">
        <v>144</v>
      </c>
      <c r="J456" s="18">
        <v>1</v>
      </c>
    </row>
    <row r="457" spans="1:10" ht="28.5" x14ac:dyDescent="0.3">
      <c r="A457" s="22" t="s">
        <v>120</v>
      </c>
      <c r="B457" s="23">
        <v>7</v>
      </c>
      <c r="C457" s="23">
        <v>9</v>
      </c>
      <c r="D457" s="18">
        <v>5.5359999999999999E-2</v>
      </c>
      <c r="E457" s="18">
        <v>4.2180000000000002E-2</v>
      </c>
      <c r="F457" s="18">
        <v>20</v>
      </c>
      <c r="G457" s="18">
        <v>1.31</v>
      </c>
      <c r="H457" s="18">
        <v>0.20419999999999999</v>
      </c>
      <c r="I457" s="18" t="s">
        <v>144</v>
      </c>
      <c r="J457" s="18">
        <v>0.95569999999999999</v>
      </c>
    </row>
    <row r="458" spans="1:10" ht="28.5" x14ac:dyDescent="0.3">
      <c r="A458" s="22" t="s">
        <v>120</v>
      </c>
      <c r="B458" s="23">
        <v>7</v>
      </c>
      <c r="C458" s="23">
        <v>10</v>
      </c>
      <c r="D458" s="18">
        <v>5.2490000000000002E-2</v>
      </c>
      <c r="E458" s="18">
        <v>4.2180000000000002E-2</v>
      </c>
      <c r="F458" s="18">
        <v>20</v>
      </c>
      <c r="G458" s="18">
        <v>1.24</v>
      </c>
      <c r="H458" s="18">
        <v>0.22770000000000001</v>
      </c>
      <c r="I458" s="18" t="s">
        <v>144</v>
      </c>
      <c r="J458" s="18">
        <v>0.96840000000000004</v>
      </c>
    </row>
    <row r="459" spans="1:10" ht="28.5" x14ac:dyDescent="0.3">
      <c r="A459" s="22" t="s">
        <v>120</v>
      </c>
      <c r="B459" s="23">
        <v>7</v>
      </c>
      <c r="C459" s="23">
        <v>11</v>
      </c>
      <c r="D459" s="18">
        <v>7.0019999999999999E-2</v>
      </c>
      <c r="E459" s="18">
        <v>4.2180000000000002E-2</v>
      </c>
      <c r="F459" s="18">
        <v>20</v>
      </c>
      <c r="G459" s="18">
        <v>1.66</v>
      </c>
      <c r="H459" s="18">
        <v>0.1125</v>
      </c>
      <c r="I459" s="18" t="s">
        <v>144</v>
      </c>
      <c r="J459" s="18">
        <v>0.83830000000000005</v>
      </c>
    </row>
    <row r="460" spans="1:10" ht="28.5" x14ac:dyDescent="0.3">
      <c r="A460" s="22" t="s">
        <v>120</v>
      </c>
      <c r="B460" s="23">
        <v>8</v>
      </c>
      <c r="C460" s="23">
        <v>9</v>
      </c>
      <c r="D460" s="18">
        <v>5.389E-2</v>
      </c>
      <c r="E460" s="18">
        <v>4.2180000000000002E-2</v>
      </c>
      <c r="F460" s="18">
        <v>20</v>
      </c>
      <c r="G460" s="18">
        <v>1.28</v>
      </c>
      <c r="H460" s="18">
        <v>0.216</v>
      </c>
      <c r="I460" s="18" t="s">
        <v>144</v>
      </c>
      <c r="J460" s="18">
        <v>0.96250000000000002</v>
      </c>
    </row>
    <row r="461" spans="1:10" ht="28.5" x14ac:dyDescent="0.3">
      <c r="A461" s="22" t="s">
        <v>120</v>
      </c>
      <c r="B461" s="23">
        <v>8</v>
      </c>
      <c r="C461" s="23">
        <v>10</v>
      </c>
      <c r="D461" s="18">
        <v>5.1029999999999999E-2</v>
      </c>
      <c r="E461" s="18">
        <v>4.2180000000000002E-2</v>
      </c>
      <c r="F461" s="18">
        <v>20</v>
      </c>
      <c r="G461" s="18">
        <v>1.21</v>
      </c>
      <c r="H461" s="18">
        <v>0.24049999999999999</v>
      </c>
      <c r="I461" s="18" t="s">
        <v>144</v>
      </c>
      <c r="J461" s="18">
        <v>0.97370000000000001</v>
      </c>
    </row>
    <row r="462" spans="1:10" ht="28.5" x14ac:dyDescent="0.3">
      <c r="A462" s="22" t="s">
        <v>120</v>
      </c>
      <c r="B462" s="23">
        <v>8</v>
      </c>
      <c r="C462" s="23">
        <v>11</v>
      </c>
      <c r="D462" s="18">
        <v>6.855E-2</v>
      </c>
      <c r="E462" s="18">
        <v>4.2180000000000002E-2</v>
      </c>
      <c r="F462" s="18">
        <v>20</v>
      </c>
      <c r="G462" s="18">
        <v>1.63</v>
      </c>
      <c r="H462" s="18">
        <v>0.1198</v>
      </c>
      <c r="I462" s="18" t="s">
        <v>144</v>
      </c>
      <c r="J462" s="18">
        <v>0.85399999999999998</v>
      </c>
    </row>
    <row r="463" spans="1:10" ht="28.5" x14ac:dyDescent="0.3">
      <c r="A463" s="22" t="s">
        <v>120</v>
      </c>
      <c r="B463" s="23">
        <v>9</v>
      </c>
      <c r="C463" s="23">
        <v>10</v>
      </c>
      <c r="D463" s="24">
        <v>-2.8600000000000001E-3</v>
      </c>
      <c r="E463" s="18">
        <v>4.2180000000000002E-2</v>
      </c>
      <c r="F463" s="18">
        <v>20</v>
      </c>
      <c r="G463" s="24">
        <v>-7.0000000000000007E-2</v>
      </c>
      <c r="H463" s="18">
        <v>0.94650000000000001</v>
      </c>
      <c r="I463" s="18" t="s">
        <v>144</v>
      </c>
      <c r="J463" s="18">
        <v>1</v>
      </c>
    </row>
    <row r="464" spans="1:10" ht="28.5" x14ac:dyDescent="0.3">
      <c r="A464" s="22" t="s">
        <v>120</v>
      </c>
      <c r="B464" s="23">
        <v>9</v>
      </c>
      <c r="C464" s="23">
        <v>11</v>
      </c>
      <c r="D464" s="18">
        <v>1.4659999999999999E-2</v>
      </c>
      <c r="E464" s="18">
        <v>4.2180000000000002E-2</v>
      </c>
      <c r="F464" s="18">
        <v>20</v>
      </c>
      <c r="G464" s="18">
        <v>0.35</v>
      </c>
      <c r="H464" s="18">
        <v>0.73180000000000001</v>
      </c>
      <c r="I464" s="18" t="s">
        <v>144</v>
      </c>
      <c r="J464" s="18">
        <v>1</v>
      </c>
    </row>
    <row r="465" spans="1:10" ht="28.5" x14ac:dyDescent="0.3">
      <c r="A465" s="22" t="s">
        <v>120</v>
      </c>
      <c r="B465" s="23">
        <v>10</v>
      </c>
      <c r="C465" s="23">
        <v>11</v>
      </c>
      <c r="D465" s="18">
        <v>1.7520000000000001E-2</v>
      </c>
      <c r="E465" s="18">
        <v>4.2180000000000002E-2</v>
      </c>
      <c r="F465" s="18">
        <v>20</v>
      </c>
      <c r="G465" s="18">
        <v>0.42</v>
      </c>
      <c r="H465" s="18">
        <v>0.68220000000000003</v>
      </c>
      <c r="I465" s="18" t="s">
        <v>144</v>
      </c>
      <c r="J465" s="18">
        <v>1</v>
      </c>
    </row>
    <row r="466" spans="1:10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ht="17.25" thickBot="1" x14ac:dyDescent="0.35">
      <c r="A468" s="31"/>
      <c r="B468" s="31"/>
      <c r="C468" s="31"/>
      <c r="D468" s="31"/>
      <c r="E468" s="31"/>
      <c r="F468" s="31"/>
      <c r="G468" s="31"/>
      <c r="H468" s="31"/>
      <c r="I468" s="31"/>
      <c r="J468" s="31"/>
    </row>
    <row r="469" spans="1:10" ht="17.25" thickTop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x14ac:dyDescent="0.3">
      <c r="A470" s="21" t="s">
        <v>73</v>
      </c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x14ac:dyDescent="0.3">
      <c r="A472" s="28" t="s">
        <v>145</v>
      </c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ht="17.25" thickBot="1" x14ac:dyDescent="0.35">
      <c r="A473" s="29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ht="16.5" customHeight="1" x14ac:dyDescent="0.3">
      <c r="A474" s="37" t="s">
        <v>206</v>
      </c>
      <c r="B474" s="38" t="s">
        <v>120</v>
      </c>
      <c r="C474" s="38" t="s">
        <v>104</v>
      </c>
      <c r="D474" s="38" t="s">
        <v>133</v>
      </c>
      <c r="E474" s="25" t="s">
        <v>134</v>
      </c>
      <c r="F474" s="28"/>
      <c r="G474" s="28"/>
      <c r="H474" s="28"/>
      <c r="I474" s="28"/>
      <c r="J474" s="28"/>
    </row>
    <row r="475" spans="1:10" x14ac:dyDescent="0.3">
      <c r="A475" s="40"/>
      <c r="B475" s="39"/>
      <c r="C475" s="39"/>
      <c r="D475" s="39"/>
      <c r="E475" s="23" t="s">
        <v>135</v>
      </c>
      <c r="F475" s="28"/>
      <c r="G475" s="28"/>
      <c r="H475" s="28"/>
      <c r="I475" s="28"/>
      <c r="J475" s="28"/>
    </row>
    <row r="476" spans="1:10" x14ac:dyDescent="0.3">
      <c r="A476" s="22">
        <v>1</v>
      </c>
      <c r="B476" s="18">
        <v>1</v>
      </c>
      <c r="C476" s="18">
        <v>0.40279999999999999</v>
      </c>
      <c r="D476" s="18">
        <v>5.1659999999999998E-2</v>
      </c>
      <c r="E476" s="18" t="s">
        <v>142</v>
      </c>
      <c r="F476" s="28"/>
      <c r="G476" s="28"/>
      <c r="H476" s="28"/>
      <c r="I476" s="28"/>
      <c r="J476" s="28"/>
    </row>
    <row r="477" spans="1:10" x14ac:dyDescent="0.3">
      <c r="A477" s="22">
        <v>2</v>
      </c>
      <c r="B477" s="18">
        <v>2</v>
      </c>
      <c r="C477" s="18">
        <v>0.248</v>
      </c>
      <c r="D477" s="18">
        <v>2.9829999999999999E-2</v>
      </c>
      <c r="E477" s="18" t="s">
        <v>142</v>
      </c>
      <c r="F477" s="28"/>
      <c r="G477" s="28"/>
      <c r="H477" s="28"/>
      <c r="I477" s="28"/>
      <c r="J477" s="28"/>
    </row>
    <row r="478" spans="1:10" x14ac:dyDescent="0.3">
      <c r="A478" s="22">
        <v>3</v>
      </c>
      <c r="B478" s="18">
        <v>3</v>
      </c>
      <c r="C478" s="18">
        <v>0.20949999999999999</v>
      </c>
      <c r="D478" s="18">
        <v>2.9829999999999999E-2</v>
      </c>
      <c r="E478" s="18" t="s">
        <v>137</v>
      </c>
      <c r="F478" s="28"/>
      <c r="G478" s="28"/>
      <c r="H478" s="28"/>
      <c r="I478" s="28"/>
      <c r="J478" s="28"/>
    </row>
    <row r="479" spans="1:10" x14ac:dyDescent="0.3">
      <c r="A479" s="22">
        <v>4</v>
      </c>
      <c r="B479" s="18">
        <v>4</v>
      </c>
      <c r="C479" s="18">
        <v>0.23480000000000001</v>
      </c>
      <c r="D479" s="18">
        <v>2.9829999999999999E-2</v>
      </c>
      <c r="E479" s="18" t="s">
        <v>142</v>
      </c>
      <c r="F479" s="28"/>
      <c r="G479" s="28"/>
      <c r="H479" s="28"/>
      <c r="I479" s="28"/>
      <c r="J479" s="28"/>
    </row>
    <row r="480" spans="1:10" x14ac:dyDescent="0.3">
      <c r="A480" s="22">
        <v>5</v>
      </c>
      <c r="B480" s="18">
        <v>5</v>
      </c>
      <c r="C480" s="18">
        <v>0.26900000000000002</v>
      </c>
      <c r="D480" s="18">
        <v>2.9829999999999999E-2</v>
      </c>
      <c r="E480" s="18" t="s">
        <v>142</v>
      </c>
      <c r="F480" s="28"/>
      <c r="G480" s="28"/>
      <c r="H480" s="28"/>
      <c r="I480" s="28"/>
      <c r="J480" s="28"/>
    </row>
    <row r="481" spans="1:14" x14ac:dyDescent="0.3">
      <c r="A481" s="22">
        <v>6</v>
      </c>
      <c r="B481" s="18">
        <v>6</v>
      </c>
      <c r="C481" s="18">
        <v>0.36320000000000002</v>
      </c>
      <c r="D481" s="18">
        <v>2.9829999999999999E-2</v>
      </c>
      <c r="E481" s="18" t="s">
        <v>136</v>
      </c>
      <c r="F481" s="28"/>
      <c r="G481" s="28"/>
      <c r="H481" s="28"/>
      <c r="I481" s="28"/>
      <c r="J481" s="28"/>
    </row>
    <row r="482" spans="1:14" x14ac:dyDescent="0.3">
      <c r="A482" s="22">
        <v>7</v>
      </c>
      <c r="B482" s="18">
        <v>7</v>
      </c>
      <c r="C482" s="18">
        <v>0.34620000000000001</v>
      </c>
      <c r="D482" s="18">
        <v>2.9829999999999999E-2</v>
      </c>
      <c r="E482" s="18" t="s">
        <v>142</v>
      </c>
      <c r="F482" s="28"/>
      <c r="G482" s="28"/>
      <c r="H482" s="28"/>
      <c r="I482" s="28"/>
      <c r="J482" s="28"/>
    </row>
    <row r="483" spans="1:14" x14ac:dyDescent="0.3">
      <c r="A483" s="22">
        <v>8</v>
      </c>
      <c r="B483" s="18">
        <v>8</v>
      </c>
      <c r="C483" s="18">
        <v>0.34470000000000001</v>
      </c>
      <c r="D483" s="18">
        <v>2.9829999999999999E-2</v>
      </c>
      <c r="E483" s="18" t="s">
        <v>142</v>
      </c>
      <c r="F483" s="28"/>
      <c r="G483" s="28"/>
      <c r="H483" s="28"/>
      <c r="I483" s="28"/>
      <c r="J483" s="28"/>
    </row>
    <row r="484" spans="1:14" x14ac:dyDescent="0.3">
      <c r="A484" s="22">
        <v>9</v>
      </c>
      <c r="B484" s="18">
        <v>9</v>
      </c>
      <c r="C484" s="18">
        <v>0.2908</v>
      </c>
      <c r="D484" s="18">
        <v>2.9829999999999999E-2</v>
      </c>
      <c r="E484" s="18" t="s">
        <v>142</v>
      </c>
      <c r="F484" s="28"/>
      <c r="G484" s="28"/>
      <c r="H484" s="28"/>
      <c r="I484" s="28"/>
      <c r="J484" s="28"/>
    </row>
    <row r="485" spans="1:14" x14ac:dyDescent="0.3">
      <c r="A485" s="22">
        <v>10</v>
      </c>
      <c r="B485" s="18">
        <v>10</v>
      </c>
      <c r="C485" s="18">
        <v>0.29370000000000002</v>
      </c>
      <c r="D485" s="18">
        <v>2.9829999999999999E-2</v>
      </c>
      <c r="E485" s="18" t="s">
        <v>142</v>
      </c>
      <c r="F485" s="28"/>
      <c r="G485" s="28"/>
      <c r="H485" s="28"/>
      <c r="I485" s="28"/>
      <c r="J485" s="28"/>
    </row>
    <row r="486" spans="1:14" x14ac:dyDescent="0.3">
      <c r="A486" s="22">
        <v>11</v>
      </c>
      <c r="B486" s="18">
        <v>11</v>
      </c>
      <c r="C486" s="18">
        <v>0.2762</v>
      </c>
      <c r="D486" s="18">
        <v>2.9829999999999999E-2</v>
      </c>
      <c r="E486" s="18" t="s">
        <v>142</v>
      </c>
      <c r="F486" s="28"/>
      <c r="G486" s="28"/>
      <c r="H486" s="28"/>
      <c r="I486" s="28"/>
      <c r="J486" s="28"/>
    </row>
    <row r="487" spans="1:14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4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4" ht="17.25" thickBot="1" x14ac:dyDescent="0.35">
      <c r="A489" s="31"/>
      <c r="B489" s="31"/>
      <c r="C489" s="31"/>
      <c r="D489" s="31"/>
      <c r="E489" s="31"/>
      <c r="F489" s="31"/>
      <c r="G489" s="31"/>
      <c r="H489" s="31"/>
      <c r="I489" s="31"/>
      <c r="J489" s="31"/>
    </row>
    <row r="490" spans="1:14" ht="17.25" thickTop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4" x14ac:dyDescent="0.3">
      <c r="A491" s="21" t="s">
        <v>143</v>
      </c>
      <c r="B491" s="28"/>
      <c r="C491" s="28"/>
      <c r="D491" s="28"/>
      <c r="E491" s="28"/>
      <c r="F491" s="28"/>
      <c r="G491" s="28"/>
      <c r="H491" s="28"/>
      <c r="I491" s="28"/>
      <c r="J491" s="28"/>
      <c r="L491" t="str">
        <f t="shared" ref="L491" si="28">A491</f>
        <v>TC</v>
      </c>
      <c r="M491" t="str">
        <f t="shared" ref="M491:M493" si="29">A533</f>
        <v>Linear</v>
      </c>
      <c r="N491" t="str">
        <f t="shared" ref="N491:N493" si="30">E533</f>
        <v>&lt;.0001</v>
      </c>
    </row>
    <row r="492" spans="1:14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M492" t="str">
        <f t="shared" si="29"/>
        <v>Quadratic</v>
      </c>
      <c r="N492">
        <f t="shared" si="30"/>
        <v>5.4000000000000003E-3</v>
      </c>
    </row>
    <row r="493" spans="1:14" x14ac:dyDescent="0.3">
      <c r="A493" s="28" t="s">
        <v>77</v>
      </c>
      <c r="B493" s="28"/>
      <c r="C493" s="28"/>
      <c r="D493" s="28"/>
      <c r="E493" s="28"/>
      <c r="F493" s="28"/>
      <c r="G493" s="28"/>
      <c r="H493" s="28"/>
      <c r="I493" s="28"/>
      <c r="J493" s="28"/>
      <c r="M493" t="str">
        <f t="shared" si="29"/>
        <v>Qubic</v>
      </c>
      <c r="N493">
        <f t="shared" si="30"/>
        <v>0.65300000000000002</v>
      </c>
    </row>
    <row r="494" spans="1:14" ht="17.25" thickBot="1" x14ac:dyDescent="0.35">
      <c r="A494" s="29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4" ht="16.5" customHeight="1" x14ac:dyDescent="0.3">
      <c r="A495" s="37" t="s">
        <v>78</v>
      </c>
      <c r="B495" s="38"/>
      <c r="C495" s="28"/>
      <c r="D495" s="28"/>
      <c r="E495" s="28"/>
      <c r="F495" s="28"/>
      <c r="G495" s="28"/>
      <c r="H495" s="28"/>
      <c r="I495" s="28"/>
      <c r="J495" s="28"/>
    </row>
    <row r="496" spans="1:14" ht="28.5" x14ac:dyDescent="0.3">
      <c r="A496" s="22" t="s">
        <v>79</v>
      </c>
      <c r="B496" s="18" t="s">
        <v>80</v>
      </c>
      <c r="C496" s="28"/>
      <c r="D496" s="28"/>
      <c r="E496" s="28"/>
      <c r="F496" s="28"/>
      <c r="G496" s="28"/>
      <c r="H496" s="28"/>
      <c r="I496" s="28"/>
      <c r="J496" s="28"/>
    </row>
    <row r="497" spans="1:10" ht="45" x14ac:dyDescent="0.3">
      <c r="A497" s="22" t="s">
        <v>81</v>
      </c>
      <c r="B497" s="18" t="s">
        <v>143</v>
      </c>
      <c r="C497" s="28"/>
      <c r="D497" s="28"/>
      <c r="E497" s="28"/>
      <c r="F497" s="28"/>
      <c r="G497" s="28"/>
      <c r="H497" s="28"/>
      <c r="I497" s="28"/>
      <c r="J497" s="28"/>
    </row>
    <row r="498" spans="1:10" ht="45" x14ac:dyDescent="0.3">
      <c r="A498" s="22" t="s">
        <v>82</v>
      </c>
      <c r="B498" s="18" t="s">
        <v>83</v>
      </c>
      <c r="C498" s="28"/>
      <c r="D498" s="28"/>
      <c r="E498" s="28"/>
      <c r="F498" s="28"/>
      <c r="G498" s="28"/>
      <c r="H498" s="28"/>
      <c r="I498" s="28"/>
      <c r="J498" s="28"/>
    </row>
    <row r="499" spans="1:10" ht="30" x14ac:dyDescent="0.3">
      <c r="A499" s="22" t="s">
        <v>84</v>
      </c>
      <c r="B499" s="18" t="s">
        <v>85</v>
      </c>
      <c r="C499" s="28"/>
      <c r="D499" s="28"/>
      <c r="E499" s="28"/>
      <c r="F499" s="28"/>
      <c r="G499" s="28"/>
      <c r="H499" s="28"/>
      <c r="I499" s="28"/>
      <c r="J499" s="28"/>
    </row>
    <row r="500" spans="1:10" ht="45" x14ac:dyDescent="0.3">
      <c r="A500" s="22" t="s">
        <v>86</v>
      </c>
      <c r="B500" s="18" t="s">
        <v>87</v>
      </c>
      <c r="C500" s="28"/>
      <c r="D500" s="28"/>
      <c r="E500" s="28"/>
      <c r="F500" s="28"/>
      <c r="G500" s="28"/>
      <c r="H500" s="28"/>
      <c r="I500" s="28"/>
      <c r="J500" s="28"/>
    </row>
    <row r="501" spans="1:10" ht="60" x14ac:dyDescent="0.3">
      <c r="A501" s="22" t="s">
        <v>88</v>
      </c>
      <c r="B501" s="18" t="s">
        <v>89</v>
      </c>
      <c r="C501" s="28"/>
      <c r="D501" s="28"/>
      <c r="E501" s="28"/>
      <c r="F501" s="28"/>
      <c r="G501" s="28"/>
      <c r="H501" s="28"/>
      <c r="I501" s="28"/>
      <c r="J501" s="28"/>
    </row>
    <row r="502" spans="1:10" ht="60" x14ac:dyDescent="0.3">
      <c r="A502" s="22" t="s">
        <v>90</v>
      </c>
      <c r="B502" s="18" t="s">
        <v>91</v>
      </c>
      <c r="C502" s="28"/>
      <c r="D502" s="28"/>
      <c r="E502" s="28"/>
      <c r="F502" s="28"/>
      <c r="G502" s="28"/>
      <c r="H502" s="28"/>
      <c r="I502" s="28"/>
      <c r="J502" s="28"/>
    </row>
    <row r="503" spans="1:10" ht="17.25" thickBot="1" x14ac:dyDescent="0.35">
      <c r="A503" s="29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16.5" customHeight="1" x14ac:dyDescent="0.3">
      <c r="A504" s="37" t="s">
        <v>92</v>
      </c>
      <c r="B504" s="38"/>
      <c r="C504" s="28"/>
      <c r="D504" s="28"/>
      <c r="E504" s="28"/>
      <c r="F504" s="28"/>
      <c r="G504" s="28"/>
      <c r="H504" s="28"/>
      <c r="I504" s="28"/>
      <c r="J504" s="28"/>
    </row>
    <row r="505" spans="1:10" ht="60" x14ac:dyDescent="0.3">
      <c r="A505" s="22" t="s">
        <v>93</v>
      </c>
      <c r="B505" s="18">
        <v>1</v>
      </c>
      <c r="C505" s="28"/>
      <c r="D505" s="28"/>
      <c r="E505" s="28"/>
      <c r="F505" s="28"/>
      <c r="G505" s="28"/>
      <c r="H505" s="28"/>
      <c r="I505" s="28"/>
      <c r="J505" s="28"/>
    </row>
    <row r="506" spans="1:10" ht="30" x14ac:dyDescent="0.3">
      <c r="A506" s="22" t="s">
        <v>94</v>
      </c>
      <c r="B506" s="18">
        <v>12</v>
      </c>
      <c r="C506" s="28"/>
      <c r="D506" s="28"/>
      <c r="E506" s="28"/>
      <c r="F506" s="28"/>
      <c r="G506" s="28"/>
      <c r="H506" s="28"/>
      <c r="I506" s="28"/>
      <c r="J506" s="28"/>
    </row>
    <row r="507" spans="1:10" ht="30" x14ac:dyDescent="0.3">
      <c r="A507" s="22" t="s">
        <v>95</v>
      </c>
      <c r="B507" s="18">
        <v>0</v>
      </c>
      <c r="C507" s="28"/>
      <c r="D507" s="28"/>
      <c r="E507" s="28"/>
      <c r="F507" s="28"/>
      <c r="G507" s="28"/>
      <c r="H507" s="28"/>
      <c r="I507" s="28"/>
      <c r="J507" s="28"/>
    </row>
    <row r="508" spans="1:10" x14ac:dyDescent="0.3">
      <c r="A508" s="22" t="s">
        <v>96</v>
      </c>
      <c r="B508" s="18">
        <v>1</v>
      </c>
      <c r="C508" s="28"/>
      <c r="D508" s="28"/>
      <c r="E508" s="28"/>
      <c r="F508" s="28"/>
      <c r="G508" s="28"/>
      <c r="H508" s="28"/>
      <c r="I508" s="28"/>
      <c r="J508" s="28"/>
    </row>
    <row r="509" spans="1:10" ht="45" x14ac:dyDescent="0.3">
      <c r="A509" s="22" t="s">
        <v>97</v>
      </c>
      <c r="B509" s="18">
        <v>31</v>
      </c>
      <c r="C509" s="28"/>
      <c r="D509" s="28"/>
      <c r="E509" s="28"/>
      <c r="F509" s="28"/>
      <c r="G509" s="28"/>
      <c r="H509" s="28"/>
      <c r="I509" s="28"/>
      <c r="J509" s="28"/>
    </row>
    <row r="510" spans="1:10" ht="17.25" thickBot="1" x14ac:dyDescent="0.35">
      <c r="A510" s="29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ht="16.5" customHeight="1" x14ac:dyDescent="0.3">
      <c r="A511" s="37" t="s">
        <v>98</v>
      </c>
      <c r="B511" s="38"/>
      <c r="C511" s="28"/>
      <c r="D511" s="28"/>
      <c r="E511" s="28"/>
      <c r="F511" s="28"/>
      <c r="G511" s="28"/>
      <c r="H511" s="28"/>
      <c r="I511" s="28"/>
      <c r="J511" s="28"/>
    </row>
    <row r="512" spans="1:10" ht="75" x14ac:dyDescent="0.3">
      <c r="A512" s="22" t="s">
        <v>99</v>
      </c>
      <c r="B512" s="18">
        <v>33</v>
      </c>
      <c r="C512" s="28"/>
      <c r="D512" s="28"/>
      <c r="E512" s="28"/>
      <c r="F512" s="28"/>
      <c r="G512" s="28"/>
      <c r="H512" s="28"/>
      <c r="I512" s="28"/>
      <c r="J512" s="28"/>
    </row>
    <row r="513" spans="1:10" ht="75" x14ac:dyDescent="0.3">
      <c r="A513" s="22" t="s">
        <v>100</v>
      </c>
      <c r="B513" s="18">
        <v>31</v>
      </c>
      <c r="C513" s="28"/>
      <c r="D513" s="28"/>
      <c r="E513" s="28"/>
      <c r="F513" s="28"/>
      <c r="G513" s="28"/>
      <c r="H513" s="28"/>
      <c r="I513" s="28"/>
      <c r="J513" s="28"/>
    </row>
    <row r="514" spans="1:10" ht="75" x14ac:dyDescent="0.3">
      <c r="A514" s="22" t="s">
        <v>101</v>
      </c>
      <c r="B514" s="18">
        <v>2</v>
      </c>
      <c r="C514" s="28"/>
      <c r="D514" s="28"/>
      <c r="E514" s="28"/>
      <c r="F514" s="28"/>
      <c r="G514" s="28"/>
      <c r="H514" s="28"/>
      <c r="I514" s="28"/>
      <c r="J514" s="28"/>
    </row>
    <row r="515" spans="1:10" ht="17.25" thickBot="1" x14ac:dyDescent="0.35">
      <c r="A515" s="29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ht="16.5" customHeight="1" x14ac:dyDescent="0.3">
      <c r="A516" s="37" t="s">
        <v>102</v>
      </c>
      <c r="B516" s="38"/>
      <c r="C516" s="38"/>
      <c r="D516" s="38"/>
      <c r="E516" s="38"/>
      <c r="F516" s="28"/>
      <c r="G516" s="28"/>
      <c r="H516" s="28"/>
      <c r="I516" s="28"/>
      <c r="J516" s="28"/>
    </row>
    <row r="517" spans="1:10" ht="16.5" customHeight="1" x14ac:dyDescent="0.3">
      <c r="A517" s="40" t="s">
        <v>103</v>
      </c>
      <c r="B517" s="39" t="s">
        <v>104</v>
      </c>
      <c r="C517" s="23" t="s">
        <v>105</v>
      </c>
      <c r="D517" s="39" t="s">
        <v>106</v>
      </c>
      <c r="E517" s="39" t="s">
        <v>107</v>
      </c>
      <c r="F517" s="28"/>
      <c r="G517" s="28"/>
      <c r="H517" s="28"/>
      <c r="I517" s="28"/>
      <c r="J517" s="28"/>
    </row>
    <row r="518" spans="1:10" x14ac:dyDescent="0.3">
      <c r="A518" s="40"/>
      <c r="B518" s="39"/>
      <c r="C518" s="23" t="s">
        <v>108</v>
      </c>
      <c r="D518" s="39"/>
      <c r="E518" s="39"/>
      <c r="F518" s="28"/>
      <c r="G518" s="28"/>
      <c r="H518" s="28"/>
      <c r="I518" s="28"/>
      <c r="J518" s="28"/>
    </row>
    <row r="519" spans="1:10" x14ac:dyDescent="0.3">
      <c r="A519" s="22" t="s">
        <v>91</v>
      </c>
      <c r="B519" s="18">
        <v>0.77</v>
      </c>
      <c r="C519" s="18">
        <v>0.24349999999999999</v>
      </c>
      <c r="D519" s="18">
        <v>3.16</v>
      </c>
      <c r="E519" s="18">
        <v>8.0000000000000004E-4</v>
      </c>
      <c r="F519" s="28"/>
      <c r="G519" s="28"/>
      <c r="H519" s="28"/>
      <c r="I519" s="28"/>
      <c r="J519" s="28"/>
    </row>
    <row r="520" spans="1:10" ht="17.25" thickBot="1" x14ac:dyDescent="0.35">
      <c r="A520" s="29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ht="16.5" customHeight="1" x14ac:dyDescent="0.3">
      <c r="A521" s="37" t="s">
        <v>109</v>
      </c>
      <c r="B521" s="38"/>
      <c r="C521" s="28"/>
      <c r="D521" s="28"/>
      <c r="E521" s="28"/>
      <c r="F521" s="28"/>
      <c r="G521" s="28"/>
      <c r="H521" s="28"/>
      <c r="I521" s="28"/>
      <c r="J521" s="28"/>
    </row>
    <row r="522" spans="1:10" ht="60" x14ac:dyDescent="0.3">
      <c r="A522" s="22" t="s">
        <v>110</v>
      </c>
      <c r="B522" s="18" t="s">
        <v>210</v>
      </c>
      <c r="C522" s="28"/>
      <c r="D522" s="28"/>
      <c r="E522" s="28"/>
      <c r="F522" s="28"/>
      <c r="G522" s="28"/>
      <c r="H522" s="28"/>
      <c r="I522" s="28"/>
      <c r="J522" s="28"/>
    </row>
    <row r="523" spans="1:10" ht="45" x14ac:dyDescent="0.3">
      <c r="A523" s="22" t="s">
        <v>111</v>
      </c>
      <c r="B523" s="18">
        <v>64.8</v>
      </c>
      <c r="C523" s="28"/>
      <c r="D523" s="28"/>
      <c r="E523" s="28"/>
      <c r="F523" s="28"/>
      <c r="G523" s="28"/>
      <c r="H523" s="28"/>
      <c r="I523" s="28"/>
      <c r="J523" s="28"/>
    </row>
    <row r="524" spans="1:10" ht="45" x14ac:dyDescent="0.3">
      <c r="A524" s="22" t="s">
        <v>112</v>
      </c>
      <c r="B524" s="18">
        <v>65</v>
      </c>
      <c r="C524" s="28"/>
      <c r="D524" s="28"/>
      <c r="E524" s="28"/>
      <c r="F524" s="28"/>
      <c r="G524" s="28"/>
      <c r="H524" s="28"/>
      <c r="I524" s="28"/>
      <c r="J524" s="28"/>
    </row>
    <row r="525" spans="1:10" ht="45" x14ac:dyDescent="0.3">
      <c r="A525" s="22" t="s">
        <v>113</v>
      </c>
      <c r="B525" s="18">
        <v>65.8</v>
      </c>
      <c r="C525" s="28"/>
      <c r="D525" s="28"/>
      <c r="E525" s="28"/>
      <c r="F525" s="28"/>
      <c r="G525" s="28"/>
      <c r="H525" s="28"/>
      <c r="I525" s="28"/>
      <c r="J525" s="28"/>
    </row>
    <row r="526" spans="1:10" ht="17.25" thickBot="1" x14ac:dyDescent="0.35">
      <c r="A526" s="29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ht="16.5" customHeight="1" x14ac:dyDescent="0.3">
      <c r="A527" s="37" t="s">
        <v>114</v>
      </c>
      <c r="B527" s="38"/>
      <c r="C527" s="38"/>
      <c r="D527" s="38"/>
      <c r="E527" s="38"/>
      <c r="F527" s="28"/>
      <c r="G527" s="28"/>
      <c r="H527" s="28"/>
      <c r="I527" s="28"/>
      <c r="J527" s="28"/>
    </row>
    <row r="528" spans="1:10" x14ac:dyDescent="0.3">
      <c r="A528" s="22" t="s">
        <v>115</v>
      </c>
      <c r="B528" s="23" t="s">
        <v>116</v>
      </c>
      <c r="C528" s="23" t="s">
        <v>117</v>
      </c>
      <c r="D528" s="23" t="s">
        <v>118</v>
      </c>
      <c r="E528" s="23" t="s">
        <v>119</v>
      </c>
      <c r="F528" s="28"/>
      <c r="G528" s="28"/>
      <c r="H528" s="28"/>
      <c r="I528" s="28"/>
      <c r="J528" s="28"/>
    </row>
    <row r="529" spans="1:10" x14ac:dyDescent="0.3">
      <c r="A529" s="22" t="s">
        <v>120</v>
      </c>
      <c r="B529" s="18">
        <v>10</v>
      </c>
      <c r="C529" s="18">
        <v>20</v>
      </c>
      <c r="D529" s="18">
        <v>5.66</v>
      </c>
      <c r="E529" s="18">
        <v>5.0000000000000001E-4</v>
      </c>
      <c r="F529" s="28"/>
      <c r="G529" s="28"/>
      <c r="H529" s="28"/>
      <c r="I529" s="28"/>
      <c r="J529" s="28"/>
    </row>
    <row r="530" spans="1:10" ht="17.25" thickBot="1" x14ac:dyDescent="0.35">
      <c r="A530" s="29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ht="16.5" customHeight="1" x14ac:dyDescent="0.3">
      <c r="A531" s="37" t="s">
        <v>121</v>
      </c>
      <c r="B531" s="38"/>
      <c r="C531" s="38"/>
      <c r="D531" s="38"/>
      <c r="E531" s="38"/>
      <c r="F531" s="28"/>
      <c r="G531" s="28"/>
      <c r="H531" s="28"/>
      <c r="I531" s="28"/>
      <c r="J531" s="28"/>
    </row>
    <row r="532" spans="1:10" x14ac:dyDescent="0.3">
      <c r="A532" s="22" t="s">
        <v>122</v>
      </c>
      <c r="B532" s="23" t="s">
        <v>116</v>
      </c>
      <c r="C532" s="23" t="s">
        <v>117</v>
      </c>
      <c r="D532" s="23" t="s">
        <v>118</v>
      </c>
      <c r="E532" s="23" t="s">
        <v>119</v>
      </c>
      <c r="F532" s="28"/>
      <c r="G532" s="28"/>
      <c r="H532" s="28"/>
      <c r="I532" s="28"/>
      <c r="J532" s="28"/>
    </row>
    <row r="533" spans="1:10" x14ac:dyDescent="0.3">
      <c r="A533" s="22" t="s">
        <v>65</v>
      </c>
      <c r="B533" s="18">
        <v>1</v>
      </c>
      <c r="C533" s="18">
        <v>20</v>
      </c>
      <c r="D533" s="18">
        <v>27.63</v>
      </c>
      <c r="E533" s="18" t="s">
        <v>74</v>
      </c>
      <c r="F533" s="28"/>
      <c r="G533" s="28"/>
      <c r="H533" s="28"/>
      <c r="I533" s="28"/>
      <c r="J533" s="28"/>
    </row>
    <row r="534" spans="1:10" ht="30" x14ac:dyDescent="0.3">
      <c r="A534" s="22" t="s">
        <v>0</v>
      </c>
      <c r="B534" s="18">
        <v>1</v>
      </c>
      <c r="C534" s="18">
        <v>20</v>
      </c>
      <c r="D534" s="18">
        <v>9.75</v>
      </c>
      <c r="E534" s="18">
        <v>5.4000000000000003E-3</v>
      </c>
      <c r="F534" s="28"/>
      <c r="G534" s="28"/>
      <c r="H534" s="28"/>
      <c r="I534" s="28"/>
      <c r="J534" s="28"/>
    </row>
    <row r="535" spans="1:10" x14ac:dyDescent="0.3">
      <c r="A535" s="22" t="s">
        <v>67</v>
      </c>
      <c r="B535" s="18">
        <v>1</v>
      </c>
      <c r="C535" s="18">
        <v>20</v>
      </c>
      <c r="D535" s="18">
        <v>0.21</v>
      </c>
      <c r="E535" s="18">
        <v>0.65300000000000002</v>
      </c>
      <c r="F535" s="28"/>
      <c r="G535" s="28"/>
      <c r="H535" s="28"/>
      <c r="I535" s="28"/>
      <c r="J535" s="28"/>
    </row>
    <row r="536" spans="1:10" ht="17.25" thickBot="1" x14ac:dyDescent="0.35">
      <c r="A536" s="29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ht="16.5" customHeight="1" x14ac:dyDescent="0.3">
      <c r="A537" s="37" t="s">
        <v>123</v>
      </c>
      <c r="B537" s="38"/>
      <c r="C537" s="38"/>
      <c r="D537" s="38"/>
      <c r="E537" s="38"/>
      <c r="F537" s="38"/>
      <c r="G537" s="38"/>
      <c r="H537" s="28"/>
      <c r="I537" s="28"/>
      <c r="J537" s="28"/>
    </row>
    <row r="538" spans="1:10" x14ac:dyDescent="0.3">
      <c r="A538" s="40" t="s">
        <v>115</v>
      </c>
      <c r="B538" s="39" t="s">
        <v>120</v>
      </c>
      <c r="C538" s="39" t="s">
        <v>104</v>
      </c>
      <c r="D538" s="23" t="s">
        <v>105</v>
      </c>
      <c r="E538" s="39" t="s">
        <v>124</v>
      </c>
      <c r="F538" s="39" t="s">
        <v>125</v>
      </c>
      <c r="G538" s="39" t="s">
        <v>126</v>
      </c>
      <c r="H538" s="28"/>
      <c r="I538" s="28"/>
      <c r="J538" s="28"/>
    </row>
    <row r="539" spans="1:10" x14ac:dyDescent="0.3">
      <c r="A539" s="40"/>
      <c r="B539" s="39"/>
      <c r="C539" s="39"/>
      <c r="D539" s="23" t="s">
        <v>108</v>
      </c>
      <c r="E539" s="39"/>
      <c r="F539" s="39"/>
      <c r="G539" s="39"/>
      <c r="H539" s="28"/>
      <c r="I539" s="28"/>
      <c r="J539" s="28"/>
    </row>
    <row r="540" spans="1:10" x14ac:dyDescent="0.3">
      <c r="A540" s="22" t="s">
        <v>120</v>
      </c>
      <c r="B540" s="23">
        <v>1</v>
      </c>
      <c r="C540" s="18">
        <v>15.4278</v>
      </c>
      <c r="D540" s="18">
        <v>0.50660000000000005</v>
      </c>
      <c r="E540" s="18">
        <v>20</v>
      </c>
      <c r="F540" s="18">
        <v>30.45</v>
      </c>
      <c r="G540" s="18" t="s">
        <v>74</v>
      </c>
      <c r="H540" s="28"/>
      <c r="I540" s="28"/>
      <c r="J540" s="28"/>
    </row>
    <row r="541" spans="1:10" x14ac:dyDescent="0.3">
      <c r="A541" s="22" t="s">
        <v>120</v>
      </c>
      <c r="B541" s="23">
        <v>2</v>
      </c>
      <c r="C541" s="18">
        <v>14.002599999999999</v>
      </c>
      <c r="D541" s="18">
        <v>0.50660000000000005</v>
      </c>
      <c r="E541" s="18">
        <v>20</v>
      </c>
      <c r="F541" s="18">
        <v>27.64</v>
      </c>
      <c r="G541" s="18" t="s">
        <v>74</v>
      </c>
      <c r="H541" s="28"/>
      <c r="I541" s="28"/>
      <c r="J541" s="28"/>
    </row>
    <row r="542" spans="1:10" x14ac:dyDescent="0.3">
      <c r="A542" s="22" t="s">
        <v>120</v>
      </c>
      <c r="B542" s="23">
        <v>3</v>
      </c>
      <c r="C542" s="18">
        <v>14.6107</v>
      </c>
      <c r="D542" s="18">
        <v>0.50660000000000005</v>
      </c>
      <c r="E542" s="18">
        <v>20</v>
      </c>
      <c r="F542" s="18">
        <v>28.84</v>
      </c>
      <c r="G542" s="18" t="s">
        <v>74</v>
      </c>
      <c r="H542" s="28"/>
      <c r="I542" s="28"/>
      <c r="J542" s="28"/>
    </row>
    <row r="543" spans="1:10" x14ac:dyDescent="0.3">
      <c r="A543" s="22" t="s">
        <v>120</v>
      </c>
      <c r="B543" s="23">
        <v>4</v>
      </c>
      <c r="C543" s="18">
        <v>15.0947</v>
      </c>
      <c r="D543" s="18">
        <v>0.62050000000000005</v>
      </c>
      <c r="E543" s="18">
        <v>20</v>
      </c>
      <c r="F543" s="18">
        <v>24.33</v>
      </c>
      <c r="G543" s="18" t="s">
        <v>74</v>
      </c>
      <c r="H543" s="28"/>
      <c r="I543" s="28"/>
      <c r="J543" s="28"/>
    </row>
    <row r="544" spans="1:10" x14ac:dyDescent="0.3">
      <c r="A544" s="22" t="s">
        <v>120</v>
      </c>
      <c r="B544" s="23">
        <v>5</v>
      </c>
      <c r="C544" s="18">
        <v>15.141299999999999</v>
      </c>
      <c r="D544" s="18">
        <v>0.62050000000000005</v>
      </c>
      <c r="E544" s="18">
        <v>20</v>
      </c>
      <c r="F544" s="18">
        <v>24.4</v>
      </c>
      <c r="G544" s="18" t="s">
        <v>74</v>
      </c>
      <c r="H544" s="28"/>
      <c r="I544" s="28"/>
      <c r="J544" s="28"/>
    </row>
    <row r="545" spans="1:10" x14ac:dyDescent="0.3">
      <c r="A545" s="22" t="s">
        <v>120</v>
      </c>
      <c r="B545" s="23">
        <v>6</v>
      </c>
      <c r="C545" s="18">
        <v>12.4686</v>
      </c>
      <c r="D545" s="18">
        <v>0.50660000000000005</v>
      </c>
      <c r="E545" s="18">
        <v>20</v>
      </c>
      <c r="F545" s="18">
        <v>24.61</v>
      </c>
      <c r="G545" s="18" t="s">
        <v>74</v>
      </c>
      <c r="H545" s="28"/>
      <c r="I545" s="28"/>
      <c r="J545" s="28"/>
    </row>
    <row r="546" spans="1:10" x14ac:dyDescent="0.3">
      <c r="A546" s="22" t="s">
        <v>120</v>
      </c>
      <c r="B546" s="23">
        <v>7</v>
      </c>
      <c r="C546" s="18">
        <v>11.930899999999999</v>
      </c>
      <c r="D546" s="18">
        <v>0.50660000000000005</v>
      </c>
      <c r="E546" s="18">
        <v>20</v>
      </c>
      <c r="F546" s="18">
        <v>23.55</v>
      </c>
      <c r="G546" s="18" t="s">
        <v>74</v>
      </c>
      <c r="H546" s="28"/>
      <c r="I546" s="28"/>
      <c r="J546" s="28"/>
    </row>
    <row r="547" spans="1:10" x14ac:dyDescent="0.3">
      <c r="A547" s="22" t="s">
        <v>120</v>
      </c>
      <c r="B547" s="23">
        <v>8</v>
      </c>
      <c r="C547" s="18">
        <v>12.534000000000001</v>
      </c>
      <c r="D547" s="18">
        <v>0.50660000000000005</v>
      </c>
      <c r="E547" s="18">
        <v>20</v>
      </c>
      <c r="F547" s="18">
        <v>24.74</v>
      </c>
      <c r="G547" s="18" t="s">
        <v>74</v>
      </c>
      <c r="H547" s="28"/>
      <c r="I547" s="28"/>
      <c r="J547" s="28"/>
    </row>
    <row r="548" spans="1:10" x14ac:dyDescent="0.3">
      <c r="A548" s="22" t="s">
        <v>120</v>
      </c>
      <c r="B548" s="23">
        <v>9</v>
      </c>
      <c r="C548" s="18">
        <v>13.148899999999999</v>
      </c>
      <c r="D548" s="18">
        <v>0.50660000000000005</v>
      </c>
      <c r="E548" s="18">
        <v>20</v>
      </c>
      <c r="F548" s="18">
        <v>25.95</v>
      </c>
      <c r="G548" s="18" t="s">
        <v>74</v>
      </c>
      <c r="H548" s="28"/>
      <c r="I548" s="28"/>
      <c r="J548" s="28"/>
    </row>
    <row r="549" spans="1:10" x14ac:dyDescent="0.3">
      <c r="A549" s="22" t="s">
        <v>120</v>
      </c>
      <c r="B549" s="23">
        <v>10</v>
      </c>
      <c r="C549" s="18">
        <v>12.5662</v>
      </c>
      <c r="D549" s="18">
        <v>0.50660000000000005</v>
      </c>
      <c r="E549" s="18">
        <v>20</v>
      </c>
      <c r="F549" s="18">
        <v>24.8</v>
      </c>
      <c r="G549" s="18" t="s">
        <v>74</v>
      </c>
      <c r="H549" s="28"/>
      <c r="I549" s="28"/>
      <c r="J549" s="28"/>
    </row>
    <row r="550" spans="1:10" x14ac:dyDescent="0.3">
      <c r="A550" s="22" t="s">
        <v>120</v>
      </c>
      <c r="B550" s="23">
        <v>11</v>
      </c>
      <c r="C550" s="18">
        <v>12.8767</v>
      </c>
      <c r="D550" s="18">
        <v>0.50660000000000005</v>
      </c>
      <c r="E550" s="18">
        <v>20</v>
      </c>
      <c r="F550" s="18">
        <v>25.42</v>
      </c>
      <c r="G550" s="18" t="s">
        <v>74</v>
      </c>
      <c r="H550" s="28"/>
      <c r="I550" s="28"/>
      <c r="J550" s="28"/>
    </row>
    <row r="551" spans="1:10" ht="17.25" thickBot="1" x14ac:dyDescent="0.35">
      <c r="A551" s="29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ht="16.5" customHeight="1" x14ac:dyDescent="0.3">
      <c r="A552" s="37" t="s">
        <v>127</v>
      </c>
      <c r="B552" s="38"/>
      <c r="C552" s="38"/>
      <c r="D552" s="38"/>
      <c r="E552" s="38"/>
      <c r="F552" s="38"/>
      <c r="G552" s="38"/>
      <c r="H552" s="38"/>
      <c r="I552" s="38"/>
      <c r="J552" s="38"/>
    </row>
    <row r="553" spans="1:10" ht="16.5" customHeight="1" x14ac:dyDescent="0.3">
      <c r="A553" s="40" t="s">
        <v>115</v>
      </c>
      <c r="B553" s="39" t="s">
        <v>120</v>
      </c>
      <c r="C553" s="39" t="s">
        <v>128</v>
      </c>
      <c r="D553" s="39" t="s">
        <v>104</v>
      </c>
      <c r="E553" s="23" t="s">
        <v>105</v>
      </c>
      <c r="F553" s="39" t="s">
        <v>124</v>
      </c>
      <c r="G553" s="39" t="s">
        <v>125</v>
      </c>
      <c r="H553" s="39" t="s">
        <v>126</v>
      </c>
      <c r="I553" s="39" t="s">
        <v>129</v>
      </c>
      <c r="J553" s="39" t="s">
        <v>130</v>
      </c>
    </row>
    <row r="554" spans="1:10" x14ac:dyDescent="0.3">
      <c r="A554" s="40"/>
      <c r="B554" s="39"/>
      <c r="C554" s="39"/>
      <c r="D554" s="39"/>
      <c r="E554" s="23" t="s">
        <v>108</v>
      </c>
      <c r="F554" s="39"/>
      <c r="G554" s="39"/>
      <c r="H554" s="39"/>
      <c r="I554" s="39"/>
      <c r="J554" s="39"/>
    </row>
    <row r="555" spans="1:10" ht="28.5" x14ac:dyDescent="0.3">
      <c r="A555" s="22" t="s">
        <v>120</v>
      </c>
      <c r="B555" s="23">
        <v>1</v>
      </c>
      <c r="C555" s="23">
        <v>2</v>
      </c>
      <c r="D555" s="18">
        <v>1.4252</v>
      </c>
      <c r="E555" s="18">
        <v>0.71650000000000003</v>
      </c>
      <c r="F555" s="18">
        <v>20</v>
      </c>
      <c r="G555" s="18">
        <v>1.99</v>
      </c>
      <c r="H555" s="18">
        <v>6.0499999999999998E-2</v>
      </c>
      <c r="I555" s="18" t="s">
        <v>144</v>
      </c>
      <c r="J555" s="18">
        <v>0.65759999999999996</v>
      </c>
    </row>
    <row r="556" spans="1:10" ht="28.5" x14ac:dyDescent="0.3">
      <c r="A556" s="22" t="s">
        <v>120</v>
      </c>
      <c r="B556" s="23">
        <v>1</v>
      </c>
      <c r="C556" s="23">
        <v>3</v>
      </c>
      <c r="D556" s="18">
        <v>0.81710000000000005</v>
      </c>
      <c r="E556" s="18">
        <v>0.71650000000000003</v>
      </c>
      <c r="F556" s="18">
        <v>20</v>
      </c>
      <c r="G556" s="18">
        <v>1.1399999999999999</v>
      </c>
      <c r="H556" s="18">
        <v>0.2676</v>
      </c>
      <c r="I556" s="18" t="s">
        <v>144</v>
      </c>
      <c r="J556" s="18">
        <v>0.98240000000000005</v>
      </c>
    </row>
    <row r="557" spans="1:10" ht="28.5" x14ac:dyDescent="0.3">
      <c r="A557" s="22" t="s">
        <v>120</v>
      </c>
      <c r="B557" s="23">
        <v>1</v>
      </c>
      <c r="C557" s="23">
        <v>4</v>
      </c>
      <c r="D557" s="18">
        <v>0.33310000000000001</v>
      </c>
      <c r="E557" s="18">
        <v>0.80100000000000005</v>
      </c>
      <c r="F557" s="18">
        <v>20</v>
      </c>
      <c r="G557" s="18">
        <v>0.42</v>
      </c>
      <c r="H557" s="18">
        <v>0.68200000000000005</v>
      </c>
      <c r="I557" s="18" t="s">
        <v>144</v>
      </c>
      <c r="J557" s="18">
        <v>1</v>
      </c>
    </row>
    <row r="558" spans="1:10" ht="28.5" x14ac:dyDescent="0.3">
      <c r="A558" s="22" t="s">
        <v>120</v>
      </c>
      <c r="B558" s="23">
        <v>1</v>
      </c>
      <c r="C558" s="23">
        <v>5</v>
      </c>
      <c r="D558" s="18">
        <v>0.28649999999999998</v>
      </c>
      <c r="E558" s="18">
        <v>0.80100000000000005</v>
      </c>
      <c r="F558" s="18">
        <v>20</v>
      </c>
      <c r="G558" s="18">
        <v>0.36</v>
      </c>
      <c r="H558" s="18">
        <v>0.72430000000000005</v>
      </c>
      <c r="I558" s="18" t="s">
        <v>144</v>
      </c>
      <c r="J558" s="18">
        <v>1</v>
      </c>
    </row>
    <row r="559" spans="1:10" ht="28.5" x14ac:dyDescent="0.3">
      <c r="A559" s="22" t="s">
        <v>120</v>
      </c>
      <c r="B559" s="23">
        <v>1</v>
      </c>
      <c r="C559" s="23">
        <v>6</v>
      </c>
      <c r="D559" s="18">
        <v>2.9592999999999998</v>
      </c>
      <c r="E559" s="18">
        <v>0.71650000000000003</v>
      </c>
      <c r="F559" s="18">
        <v>20</v>
      </c>
      <c r="G559" s="18">
        <v>4.13</v>
      </c>
      <c r="H559" s="18">
        <v>5.0000000000000001E-4</v>
      </c>
      <c r="I559" s="18" t="s">
        <v>144</v>
      </c>
      <c r="J559" s="18">
        <v>1.7000000000000001E-2</v>
      </c>
    </row>
    <row r="560" spans="1:10" ht="28.5" x14ac:dyDescent="0.3">
      <c r="A560" s="22" t="s">
        <v>120</v>
      </c>
      <c r="B560" s="23">
        <v>1</v>
      </c>
      <c r="C560" s="23">
        <v>7</v>
      </c>
      <c r="D560" s="18">
        <v>3.4969000000000001</v>
      </c>
      <c r="E560" s="18">
        <v>0.71650000000000003</v>
      </c>
      <c r="F560" s="18">
        <v>20</v>
      </c>
      <c r="G560" s="18">
        <v>4.88</v>
      </c>
      <c r="H560" s="18" t="s">
        <v>74</v>
      </c>
      <c r="I560" s="18" t="s">
        <v>144</v>
      </c>
      <c r="J560" s="18">
        <v>3.3E-3</v>
      </c>
    </row>
    <row r="561" spans="1:10" ht="28.5" x14ac:dyDescent="0.3">
      <c r="A561" s="22" t="s">
        <v>120</v>
      </c>
      <c r="B561" s="23">
        <v>1</v>
      </c>
      <c r="C561" s="23">
        <v>8</v>
      </c>
      <c r="D561" s="18">
        <v>2.8938999999999999</v>
      </c>
      <c r="E561" s="18">
        <v>0.71650000000000003</v>
      </c>
      <c r="F561" s="18">
        <v>20</v>
      </c>
      <c r="G561" s="18">
        <v>4.04</v>
      </c>
      <c r="H561" s="18">
        <v>5.9999999999999995E-4</v>
      </c>
      <c r="I561" s="18" t="s">
        <v>144</v>
      </c>
      <c r="J561" s="18">
        <v>2.06E-2</v>
      </c>
    </row>
    <row r="562" spans="1:10" ht="28.5" x14ac:dyDescent="0.3">
      <c r="A562" s="22" t="s">
        <v>120</v>
      </c>
      <c r="B562" s="23">
        <v>1</v>
      </c>
      <c r="C562" s="23">
        <v>9</v>
      </c>
      <c r="D562" s="18">
        <v>2.2789000000000001</v>
      </c>
      <c r="E562" s="18">
        <v>0.71650000000000003</v>
      </c>
      <c r="F562" s="18">
        <v>20</v>
      </c>
      <c r="G562" s="18">
        <v>3.18</v>
      </c>
      <c r="H562" s="18">
        <v>4.7000000000000002E-3</v>
      </c>
      <c r="I562" s="18" t="s">
        <v>144</v>
      </c>
      <c r="J562" s="18">
        <v>0.1158</v>
      </c>
    </row>
    <row r="563" spans="1:10" ht="28.5" x14ac:dyDescent="0.3">
      <c r="A563" s="22" t="s">
        <v>120</v>
      </c>
      <c r="B563" s="23">
        <v>1</v>
      </c>
      <c r="C563" s="23">
        <v>10</v>
      </c>
      <c r="D563" s="18">
        <v>2.8616000000000001</v>
      </c>
      <c r="E563" s="18">
        <v>0.71650000000000003</v>
      </c>
      <c r="F563" s="18">
        <v>20</v>
      </c>
      <c r="G563" s="18">
        <v>3.99</v>
      </c>
      <c r="H563" s="18">
        <v>6.9999999999999999E-4</v>
      </c>
      <c r="I563" s="18" t="s">
        <v>144</v>
      </c>
      <c r="J563" s="18">
        <v>2.2700000000000001E-2</v>
      </c>
    </row>
    <row r="564" spans="1:10" ht="28.5" x14ac:dyDescent="0.3">
      <c r="A564" s="22" t="s">
        <v>120</v>
      </c>
      <c r="B564" s="23">
        <v>1</v>
      </c>
      <c r="C564" s="23">
        <v>11</v>
      </c>
      <c r="D564" s="18">
        <v>2.5510999999999999</v>
      </c>
      <c r="E564" s="18">
        <v>0.71650000000000003</v>
      </c>
      <c r="F564" s="18">
        <v>20</v>
      </c>
      <c r="G564" s="18">
        <v>3.56</v>
      </c>
      <c r="H564" s="18">
        <v>2E-3</v>
      </c>
      <c r="I564" s="18" t="s">
        <v>144</v>
      </c>
      <c r="J564" s="18">
        <v>5.5500000000000001E-2</v>
      </c>
    </row>
    <row r="565" spans="1:10" ht="28.5" x14ac:dyDescent="0.3">
      <c r="A565" s="22" t="s">
        <v>120</v>
      </c>
      <c r="B565" s="23">
        <v>2</v>
      </c>
      <c r="C565" s="23">
        <v>3</v>
      </c>
      <c r="D565" s="24">
        <v>-0.60819999999999996</v>
      </c>
      <c r="E565" s="18">
        <v>0.71650000000000003</v>
      </c>
      <c r="F565" s="18">
        <v>20</v>
      </c>
      <c r="G565" s="24">
        <v>-0.85</v>
      </c>
      <c r="H565" s="18">
        <v>0.40600000000000003</v>
      </c>
      <c r="I565" s="18" t="s">
        <v>144</v>
      </c>
      <c r="J565" s="18">
        <v>0.99809999999999999</v>
      </c>
    </row>
    <row r="566" spans="1:10" ht="28.5" x14ac:dyDescent="0.3">
      <c r="A566" s="22" t="s">
        <v>120</v>
      </c>
      <c r="B566" s="23">
        <v>2</v>
      </c>
      <c r="C566" s="23">
        <v>4</v>
      </c>
      <c r="D566" s="24">
        <v>-1.0922000000000001</v>
      </c>
      <c r="E566" s="18">
        <v>0.80100000000000005</v>
      </c>
      <c r="F566" s="18">
        <v>20</v>
      </c>
      <c r="G566" s="24">
        <v>-1.36</v>
      </c>
      <c r="H566" s="18">
        <v>0.18790000000000001</v>
      </c>
      <c r="I566" s="18" t="s">
        <v>144</v>
      </c>
      <c r="J566" s="18">
        <v>0.94399999999999995</v>
      </c>
    </row>
    <row r="567" spans="1:10" ht="28.5" x14ac:dyDescent="0.3">
      <c r="A567" s="22" t="s">
        <v>120</v>
      </c>
      <c r="B567" s="23">
        <v>2</v>
      </c>
      <c r="C567" s="23">
        <v>5</v>
      </c>
      <c r="D567" s="24">
        <v>-1.1387</v>
      </c>
      <c r="E567" s="18">
        <v>0.80100000000000005</v>
      </c>
      <c r="F567" s="18">
        <v>20</v>
      </c>
      <c r="G567" s="24">
        <v>-1.42</v>
      </c>
      <c r="H567" s="18">
        <v>0.1706</v>
      </c>
      <c r="I567" s="18" t="s">
        <v>144</v>
      </c>
      <c r="J567" s="18">
        <v>0.92849999999999999</v>
      </c>
    </row>
    <row r="568" spans="1:10" ht="28.5" x14ac:dyDescent="0.3">
      <c r="A568" s="22" t="s">
        <v>120</v>
      </c>
      <c r="B568" s="23">
        <v>2</v>
      </c>
      <c r="C568" s="23">
        <v>6</v>
      </c>
      <c r="D568" s="18">
        <v>1.534</v>
      </c>
      <c r="E568" s="18">
        <v>0.71650000000000003</v>
      </c>
      <c r="F568" s="18">
        <v>20</v>
      </c>
      <c r="G568" s="18">
        <v>2.14</v>
      </c>
      <c r="H568" s="18">
        <v>4.48E-2</v>
      </c>
      <c r="I568" s="18" t="s">
        <v>144</v>
      </c>
      <c r="J568" s="18">
        <v>0.56469999999999998</v>
      </c>
    </row>
    <row r="569" spans="1:10" ht="28.5" x14ac:dyDescent="0.3">
      <c r="A569" s="22" t="s">
        <v>120</v>
      </c>
      <c r="B569" s="23">
        <v>2</v>
      </c>
      <c r="C569" s="23">
        <v>7</v>
      </c>
      <c r="D569" s="18">
        <v>2.0716999999999999</v>
      </c>
      <c r="E569" s="18">
        <v>0.71650000000000003</v>
      </c>
      <c r="F569" s="18">
        <v>20</v>
      </c>
      <c r="G569" s="18">
        <v>2.89</v>
      </c>
      <c r="H569" s="18">
        <v>8.9999999999999993E-3</v>
      </c>
      <c r="I569" s="18" t="s">
        <v>144</v>
      </c>
      <c r="J569" s="18">
        <v>0.19420000000000001</v>
      </c>
    </row>
    <row r="570" spans="1:10" ht="28.5" x14ac:dyDescent="0.3">
      <c r="A570" s="22" t="s">
        <v>120</v>
      </c>
      <c r="B570" s="23">
        <v>2</v>
      </c>
      <c r="C570" s="23">
        <v>8</v>
      </c>
      <c r="D570" s="18">
        <v>1.4685999999999999</v>
      </c>
      <c r="E570" s="18">
        <v>0.71650000000000003</v>
      </c>
      <c r="F570" s="18">
        <v>20</v>
      </c>
      <c r="G570" s="18">
        <v>2.0499999999999998</v>
      </c>
      <c r="H570" s="18">
        <v>5.3699999999999998E-2</v>
      </c>
      <c r="I570" s="18" t="s">
        <v>144</v>
      </c>
      <c r="J570" s="18">
        <v>0.62070000000000003</v>
      </c>
    </row>
    <row r="571" spans="1:10" ht="28.5" x14ac:dyDescent="0.3">
      <c r="A571" s="22" t="s">
        <v>120</v>
      </c>
      <c r="B571" s="23">
        <v>2</v>
      </c>
      <c r="C571" s="23">
        <v>9</v>
      </c>
      <c r="D571" s="18">
        <v>0.85370000000000001</v>
      </c>
      <c r="E571" s="18">
        <v>0.71650000000000003</v>
      </c>
      <c r="F571" s="18">
        <v>20</v>
      </c>
      <c r="G571" s="18">
        <v>1.19</v>
      </c>
      <c r="H571" s="18">
        <v>0.24740000000000001</v>
      </c>
      <c r="I571" s="18" t="s">
        <v>144</v>
      </c>
      <c r="J571" s="18">
        <v>0.97629999999999995</v>
      </c>
    </row>
    <row r="572" spans="1:10" ht="28.5" x14ac:dyDescent="0.3">
      <c r="A572" s="22" t="s">
        <v>120</v>
      </c>
      <c r="B572" s="23">
        <v>2</v>
      </c>
      <c r="C572" s="23">
        <v>10</v>
      </c>
      <c r="D572" s="18">
        <v>1.4363999999999999</v>
      </c>
      <c r="E572" s="18">
        <v>0.71650000000000003</v>
      </c>
      <c r="F572" s="18">
        <v>20</v>
      </c>
      <c r="G572" s="18">
        <v>2</v>
      </c>
      <c r="H572" s="18">
        <v>5.8700000000000002E-2</v>
      </c>
      <c r="I572" s="18" t="s">
        <v>144</v>
      </c>
      <c r="J572" s="18">
        <v>0.6482</v>
      </c>
    </row>
    <row r="573" spans="1:10" ht="28.5" x14ac:dyDescent="0.3">
      <c r="A573" s="22" t="s">
        <v>120</v>
      </c>
      <c r="B573" s="23">
        <v>2</v>
      </c>
      <c r="C573" s="23">
        <v>11</v>
      </c>
      <c r="D573" s="18">
        <v>1.1258999999999999</v>
      </c>
      <c r="E573" s="18">
        <v>0.71650000000000003</v>
      </c>
      <c r="F573" s="18">
        <v>20</v>
      </c>
      <c r="G573" s="18">
        <v>1.57</v>
      </c>
      <c r="H573" s="18">
        <v>0.1318</v>
      </c>
      <c r="I573" s="18" t="s">
        <v>144</v>
      </c>
      <c r="J573" s="18">
        <v>0.87660000000000005</v>
      </c>
    </row>
    <row r="574" spans="1:10" ht="28.5" x14ac:dyDescent="0.3">
      <c r="A574" s="22" t="s">
        <v>120</v>
      </c>
      <c r="B574" s="23">
        <v>3</v>
      </c>
      <c r="C574" s="23">
        <v>4</v>
      </c>
      <c r="D574" s="24">
        <v>-0.48399999999999999</v>
      </c>
      <c r="E574" s="18">
        <v>0.80100000000000005</v>
      </c>
      <c r="F574" s="18">
        <v>20</v>
      </c>
      <c r="G574" s="24">
        <v>-0.6</v>
      </c>
      <c r="H574" s="18">
        <v>0.55249999999999999</v>
      </c>
      <c r="I574" s="18" t="s">
        <v>144</v>
      </c>
      <c r="J574" s="18">
        <v>0.99990000000000001</v>
      </c>
    </row>
    <row r="575" spans="1:10" ht="28.5" x14ac:dyDescent="0.3">
      <c r="A575" s="22" t="s">
        <v>120</v>
      </c>
      <c r="B575" s="23">
        <v>3</v>
      </c>
      <c r="C575" s="23">
        <v>5</v>
      </c>
      <c r="D575" s="24">
        <v>-0.53059999999999996</v>
      </c>
      <c r="E575" s="18">
        <v>0.80100000000000005</v>
      </c>
      <c r="F575" s="18">
        <v>20</v>
      </c>
      <c r="G575" s="24">
        <v>-0.66</v>
      </c>
      <c r="H575" s="18">
        <v>0.51529999999999998</v>
      </c>
      <c r="I575" s="18" t="s">
        <v>144</v>
      </c>
      <c r="J575" s="18">
        <v>0.99980000000000002</v>
      </c>
    </row>
    <row r="576" spans="1:10" ht="28.5" x14ac:dyDescent="0.3">
      <c r="A576" s="22" t="s">
        <v>120</v>
      </c>
      <c r="B576" s="23">
        <v>3</v>
      </c>
      <c r="C576" s="23">
        <v>6</v>
      </c>
      <c r="D576" s="18">
        <v>2.1421999999999999</v>
      </c>
      <c r="E576" s="18">
        <v>0.71650000000000003</v>
      </c>
      <c r="F576" s="18">
        <v>20</v>
      </c>
      <c r="G576" s="18">
        <v>2.99</v>
      </c>
      <c r="H576" s="18">
        <v>7.1999999999999998E-3</v>
      </c>
      <c r="I576" s="18" t="s">
        <v>144</v>
      </c>
      <c r="J576" s="18">
        <v>0.16370000000000001</v>
      </c>
    </row>
    <row r="577" spans="1:10" ht="28.5" x14ac:dyDescent="0.3">
      <c r="A577" s="22" t="s">
        <v>120</v>
      </c>
      <c r="B577" s="23">
        <v>3</v>
      </c>
      <c r="C577" s="23">
        <v>7</v>
      </c>
      <c r="D577" s="18">
        <v>2.6798000000000002</v>
      </c>
      <c r="E577" s="18">
        <v>0.71650000000000003</v>
      </c>
      <c r="F577" s="18">
        <v>20</v>
      </c>
      <c r="G577" s="18">
        <v>3.74</v>
      </c>
      <c r="H577" s="18">
        <v>1.2999999999999999E-3</v>
      </c>
      <c r="I577" s="18" t="s">
        <v>144</v>
      </c>
      <c r="J577" s="18">
        <v>3.85E-2</v>
      </c>
    </row>
    <row r="578" spans="1:10" ht="28.5" x14ac:dyDescent="0.3">
      <c r="A578" s="22" t="s">
        <v>120</v>
      </c>
      <c r="B578" s="23">
        <v>3</v>
      </c>
      <c r="C578" s="23">
        <v>8</v>
      </c>
      <c r="D578" s="18">
        <v>2.0768</v>
      </c>
      <c r="E578" s="18">
        <v>0.71650000000000003</v>
      </c>
      <c r="F578" s="18">
        <v>20</v>
      </c>
      <c r="G578" s="18">
        <v>2.9</v>
      </c>
      <c r="H578" s="18">
        <v>8.8999999999999999E-3</v>
      </c>
      <c r="I578" s="18" t="s">
        <v>144</v>
      </c>
      <c r="J578" s="18">
        <v>0.19189999999999999</v>
      </c>
    </row>
    <row r="579" spans="1:10" ht="28.5" x14ac:dyDescent="0.3">
      <c r="A579" s="22" t="s">
        <v>120</v>
      </c>
      <c r="B579" s="23">
        <v>3</v>
      </c>
      <c r="C579" s="23">
        <v>9</v>
      </c>
      <c r="D579" s="18">
        <v>1.4618</v>
      </c>
      <c r="E579" s="18">
        <v>0.71650000000000003</v>
      </c>
      <c r="F579" s="18">
        <v>20</v>
      </c>
      <c r="G579" s="18">
        <v>2.04</v>
      </c>
      <c r="H579" s="18">
        <v>5.4699999999999999E-2</v>
      </c>
      <c r="I579" s="18" t="s">
        <v>144</v>
      </c>
      <c r="J579" s="18">
        <v>0.62649999999999995</v>
      </c>
    </row>
    <row r="580" spans="1:10" ht="28.5" x14ac:dyDescent="0.3">
      <c r="A580" s="22" t="s">
        <v>120</v>
      </c>
      <c r="B580" s="23">
        <v>3</v>
      </c>
      <c r="C580" s="23">
        <v>10</v>
      </c>
      <c r="D580" s="18">
        <v>2.0445000000000002</v>
      </c>
      <c r="E580" s="18">
        <v>0.71650000000000003</v>
      </c>
      <c r="F580" s="18">
        <v>20</v>
      </c>
      <c r="G580" s="18">
        <v>2.85</v>
      </c>
      <c r="H580" s="18">
        <v>9.7999999999999997E-3</v>
      </c>
      <c r="I580" s="18" t="s">
        <v>144</v>
      </c>
      <c r="J580" s="18">
        <v>0.20710000000000001</v>
      </c>
    </row>
    <row r="581" spans="1:10" ht="28.5" x14ac:dyDescent="0.3">
      <c r="A581" s="22" t="s">
        <v>120</v>
      </c>
      <c r="B581" s="23">
        <v>3</v>
      </c>
      <c r="C581" s="23">
        <v>11</v>
      </c>
      <c r="D581" s="18">
        <v>1.734</v>
      </c>
      <c r="E581" s="18">
        <v>0.71650000000000003</v>
      </c>
      <c r="F581" s="18">
        <v>20</v>
      </c>
      <c r="G581" s="18">
        <v>2.42</v>
      </c>
      <c r="H581" s="18">
        <v>2.5100000000000001E-2</v>
      </c>
      <c r="I581" s="18" t="s">
        <v>144</v>
      </c>
      <c r="J581" s="18">
        <v>0.40150000000000002</v>
      </c>
    </row>
    <row r="582" spans="1:10" ht="28.5" x14ac:dyDescent="0.3">
      <c r="A582" s="22" t="s">
        <v>120</v>
      </c>
      <c r="B582" s="23">
        <v>4</v>
      </c>
      <c r="C582" s="23">
        <v>5</v>
      </c>
      <c r="D582" s="24">
        <v>-4.6559999999999997E-2</v>
      </c>
      <c r="E582" s="18">
        <v>0.87749999999999995</v>
      </c>
      <c r="F582" s="18">
        <v>20</v>
      </c>
      <c r="G582" s="24">
        <v>-0.05</v>
      </c>
      <c r="H582" s="18">
        <v>0.95820000000000005</v>
      </c>
      <c r="I582" s="18" t="s">
        <v>144</v>
      </c>
      <c r="J582" s="18">
        <v>1</v>
      </c>
    </row>
    <row r="583" spans="1:10" ht="28.5" x14ac:dyDescent="0.3">
      <c r="A583" s="22" t="s">
        <v>120</v>
      </c>
      <c r="B583" s="23">
        <v>4</v>
      </c>
      <c r="C583" s="23">
        <v>6</v>
      </c>
      <c r="D583" s="18">
        <v>2.6261999999999999</v>
      </c>
      <c r="E583" s="18">
        <v>0.80100000000000005</v>
      </c>
      <c r="F583" s="18">
        <v>20</v>
      </c>
      <c r="G583" s="18">
        <v>3.28</v>
      </c>
      <c r="H583" s="18">
        <v>3.8E-3</v>
      </c>
      <c r="I583" s="18" t="s">
        <v>144</v>
      </c>
      <c r="J583" s="18">
        <v>9.64E-2</v>
      </c>
    </row>
    <row r="584" spans="1:10" ht="28.5" x14ac:dyDescent="0.3">
      <c r="A584" s="22" t="s">
        <v>120</v>
      </c>
      <c r="B584" s="23">
        <v>4</v>
      </c>
      <c r="C584" s="23">
        <v>7</v>
      </c>
      <c r="D584" s="18">
        <v>3.1638999999999999</v>
      </c>
      <c r="E584" s="18">
        <v>0.80100000000000005</v>
      </c>
      <c r="F584" s="18">
        <v>20</v>
      </c>
      <c r="G584" s="18">
        <v>3.95</v>
      </c>
      <c r="H584" s="18">
        <v>8.0000000000000004E-4</v>
      </c>
      <c r="I584" s="18" t="s">
        <v>144</v>
      </c>
      <c r="J584" s="18">
        <v>2.4899999999999999E-2</v>
      </c>
    </row>
    <row r="585" spans="1:10" ht="28.5" x14ac:dyDescent="0.3">
      <c r="A585" s="22" t="s">
        <v>120</v>
      </c>
      <c r="B585" s="23">
        <v>4</v>
      </c>
      <c r="C585" s="23">
        <v>8</v>
      </c>
      <c r="D585" s="18">
        <v>2.5608</v>
      </c>
      <c r="E585" s="18">
        <v>0.80100000000000005</v>
      </c>
      <c r="F585" s="18">
        <v>20</v>
      </c>
      <c r="G585" s="18">
        <v>3.2</v>
      </c>
      <c r="H585" s="18">
        <v>4.4999999999999997E-3</v>
      </c>
      <c r="I585" s="18" t="s">
        <v>144</v>
      </c>
      <c r="J585" s="18">
        <v>0.1124</v>
      </c>
    </row>
    <row r="586" spans="1:10" ht="28.5" x14ac:dyDescent="0.3">
      <c r="A586" s="22" t="s">
        <v>120</v>
      </c>
      <c r="B586" s="23">
        <v>4</v>
      </c>
      <c r="C586" s="23">
        <v>9</v>
      </c>
      <c r="D586" s="18">
        <v>1.9458</v>
      </c>
      <c r="E586" s="18">
        <v>0.80100000000000005</v>
      </c>
      <c r="F586" s="18">
        <v>20</v>
      </c>
      <c r="G586" s="18">
        <v>2.4300000000000002</v>
      </c>
      <c r="H586" s="18">
        <v>2.47E-2</v>
      </c>
      <c r="I586" s="18" t="s">
        <v>144</v>
      </c>
      <c r="J586" s="18">
        <v>0.39660000000000001</v>
      </c>
    </row>
    <row r="587" spans="1:10" ht="28.5" x14ac:dyDescent="0.3">
      <c r="A587" s="22" t="s">
        <v>120</v>
      </c>
      <c r="B587" s="23">
        <v>4</v>
      </c>
      <c r="C587" s="23">
        <v>10</v>
      </c>
      <c r="D587" s="18">
        <v>2.5285000000000002</v>
      </c>
      <c r="E587" s="18">
        <v>0.80100000000000005</v>
      </c>
      <c r="F587" s="18">
        <v>20</v>
      </c>
      <c r="G587" s="18">
        <v>3.16</v>
      </c>
      <c r="H587" s="18">
        <v>5.0000000000000001E-3</v>
      </c>
      <c r="I587" s="18" t="s">
        <v>144</v>
      </c>
      <c r="J587" s="18">
        <v>0.1211</v>
      </c>
    </row>
    <row r="588" spans="1:10" ht="28.5" x14ac:dyDescent="0.3">
      <c r="A588" s="22" t="s">
        <v>120</v>
      </c>
      <c r="B588" s="23">
        <v>4</v>
      </c>
      <c r="C588" s="23">
        <v>11</v>
      </c>
      <c r="D588" s="18">
        <v>2.2181000000000002</v>
      </c>
      <c r="E588" s="18">
        <v>0.80100000000000005</v>
      </c>
      <c r="F588" s="18">
        <v>20</v>
      </c>
      <c r="G588" s="18">
        <v>2.77</v>
      </c>
      <c r="H588" s="18">
        <v>1.18E-2</v>
      </c>
      <c r="I588" s="18" t="s">
        <v>144</v>
      </c>
      <c r="J588" s="18">
        <v>0.2382</v>
      </c>
    </row>
    <row r="589" spans="1:10" ht="28.5" x14ac:dyDescent="0.3">
      <c r="A589" s="22" t="s">
        <v>120</v>
      </c>
      <c r="B589" s="23">
        <v>5</v>
      </c>
      <c r="C589" s="23">
        <v>6</v>
      </c>
      <c r="D589" s="18">
        <v>2.6728000000000001</v>
      </c>
      <c r="E589" s="18">
        <v>0.80100000000000005</v>
      </c>
      <c r="F589" s="18">
        <v>20</v>
      </c>
      <c r="G589" s="18">
        <v>3.34</v>
      </c>
      <c r="H589" s="18">
        <v>3.3E-3</v>
      </c>
      <c r="I589" s="18" t="s">
        <v>144</v>
      </c>
      <c r="J589" s="18">
        <v>8.6199999999999999E-2</v>
      </c>
    </row>
    <row r="590" spans="1:10" ht="28.5" x14ac:dyDescent="0.3">
      <c r="A590" s="22" t="s">
        <v>120</v>
      </c>
      <c r="B590" s="23">
        <v>5</v>
      </c>
      <c r="C590" s="23">
        <v>7</v>
      </c>
      <c r="D590" s="18">
        <v>3.2103999999999999</v>
      </c>
      <c r="E590" s="18">
        <v>0.80100000000000005</v>
      </c>
      <c r="F590" s="18">
        <v>20</v>
      </c>
      <c r="G590" s="18">
        <v>4.01</v>
      </c>
      <c r="H590" s="18">
        <v>6.9999999999999999E-4</v>
      </c>
      <c r="I590" s="18" t="s">
        <v>144</v>
      </c>
      <c r="J590" s="18">
        <v>2.1999999999999999E-2</v>
      </c>
    </row>
    <row r="591" spans="1:10" ht="28.5" x14ac:dyDescent="0.3">
      <c r="A591" s="22" t="s">
        <v>120</v>
      </c>
      <c r="B591" s="23">
        <v>5</v>
      </c>
      <c r="C591" s="23">
        <v>8</v>
      </c>
      <c r="D591" s="18">
        <v>2.6073</v>
      </c>
      <c r="E591" s="18">
        <v>0.80100000000000005</v>
      </c>
      <c r="F591" s="18">
        <v>20</v>
      </c>
      <c r="G591" s="18">
        <v>3.26</v>
      </c>
      <c r="H591" s="18">
        <v>4.0000000000000001E-3</v>
      </c>
      <c r="I591" s="18" t="s">
        <v>144</v>
      </c>
      <c r="J591" s="18">
        <v>0.1008</v>
      </c>
    </row>
    <row r="592" spans="1:10" ht="28.5" x14ac:dyDescent="0.3">
      <c r="A592" s="22" t="s">
        <v>120</v>
      </c>
      <c r="B592" s="23">
        <v>5</v>
      </c>
      <c r="C592" s="23">
        <v>9</v>
      </c>
      <c r="D592" s="18">
        <v>1.9923999999999999</v>
      </c>
      <c r="E592" s="18">
        <v>0.80100000000000005</v>
      </c>
      <c r="F592" s="18">
        <v>20</v>
      </c>
      <c r="G592" s="18">
        <v>2.4900000000000002</v>
      </c>
      <c r="H592" s="18">
        <v>2.18E-2</v>
      </c>
      <c r="I592" s="18" t="s">
        <v>144</v>
      </c>
      <c r="J592" s="18">
        <v>0.3659</v>
      </c>
    </row>
    <row r="593" spans="1:10" ht="28.5" x14ac:dyDescent="0.3">
      <c r="A593" s="22" t="s">
        <v>120</v>
      </c>
      <c r="B593" s="23">
        <v>5</v>
      </c>
      <c r="C593" s="23">
        <v>10</v>
      </c>
      <c r="D593" s="18">
        <v>2.5750999999999999</v>
      </c>
      <c r="E593" s="18">
        <v>0.80100000000000005</v>
      </c>
      <c r="F593" s="18">
        <v>20</v>
      </c>
      <c r="G593" s="18">
        <v>3.21</v>
      </c>
      <c r="H593" s="18">
        <v>4.3E-3</v>
      </c>
      <c r="I593" s="18" t="s">
        <v>144</v>
      </c>
      <c r="J593" s="18">
        <v>0.1087</v>
      </c>
    </row>
    <row r="594" spans="1:10" ht="28.5" x14ac:dyDescent="0.3">
      <c r="A594" s="22" t="s">
        <v>120</v>
      </c>
      <c r="B594" s="23">
        <v>5</v>
      </c>
      <c r="C594" s="23">
        <v>11</v>
      </c>
      <c r="D594" s="18">
        <v>2.2646000000000002</v>
      </c>
      <c r="E594" s="18">
        <v>0.80100000000000005</v>
      </c>
      <c r="F594" s="18">
        <v>20</v>
      </c>
      <c r="G594" s="18">
        <v>2.83</v>
      </c>
      <c r="H594" s="18">
        <v>1.04E-2</v>
      </c>
      <c r="I594" s="18" t="s">
        <v>144</v>
      </c>
      <c r="J594" s="18">
        <v>0.2165</v>
      </c>
    </row>
    <row r="595" spans="1:10" ht="28.5" x14ac:dyDescent="0.3">
      <c r="A595" s="22" t="s">
        <v>120</v>
      </c>
      <c r="B595" s="23">
        <v>6</v>
      </c>
      <c r="C595" s="23">
        <v>7</v>
      </c>
      <c r="D595" s="18">
        <v>0.53769999999999996</v>
      </c>
      <c r="E595" s="18">
        <v>0.71650000000000003</v>
      </c>
      <c r="F595" s="18">
        <v>20</v>
      </c>
      <c r="G595" s="18">
        <v>0.75</v>
      </c>
      <c r="H595" s="18">
        <v>0.4617</v>
      </c>
      <c r="I595" s="18" t="s">
        <v>144</v>
      </c>
      <c r="J595" s="18">
        <v>0.99929999999999997</v>
      </c>
    </row>
    <row r="596" spans="1:10" ht="28.5" x14ac:dyDescent="0.3">
      <c r="A596" s="22" t="s">
        <v>120</v>
      </c>
      <c r="B596" s="23">
        <v>6</v>
      </c>
      <c r="C596" s="23">
        <v>8</v>
      </c>
      <c r="D596" s="24">
        <v>-6.54E-2</v>
      </c>
      <c r="E596" s="18">
        <v>0.71650000000000003</v>
      </c>
      <c r="F596" s="18">
        <v>20</v>
      </c>
      <c r="G596" s="24">
        <v>-0.09</v>
      </c>
      <c r="H596" s="18">
        <v>0.92820000000000003</v>
      </c>
      <c r="I596" s="18" t="s">
        <v>144</v>
      </c>
      <c r="J596" s="18">
        <v>1</v>
      </c>
    </row>
    <row r="597" spans="1:10" ht="28.5" x14ac:dyDescent="0.3">
      <c r="A597" s="22" t="s">
        <v>120</v>
      </c>
      <c r="B597" s="23">
        <v>6</v>
      </c>
      <c r="C597" s="23">
        <v>9</v>
      </c>
      <c r="D597" s="24">
        <v>-0.6804</v>
      </c>
      <c r="E597" s="18">
        <v>0.71650000000000003</v>
      </c>
      <c r="F597" s="18">
        <v>20</v>
      </c>
      <c r="G597" s="24">
        <v>-0.95</v>
      </c>
      <c r="H597" s="18">
        <v>0.35360000000000003</v>
      </c>
      <c r="I597" s="18" t="s">
        <v>144</v>
      </c>
      <c r="J597" s="18">
        <v>0.99539999999999995</v>
      </c>
    </row>
    <row r="598" spans="1:10" ht="28.5" x14ac:dyDescent="0.3">
      <c r="A598" s="22" t="s">
        <v>120</v>
      </c>
      <c r="B598" s="23">
        <v>6</v>
      </c>
      <c r="C598" s="23">
        <v>10</v>
      </c>
      <c r="D598" s="24">
        <v>-9.7640000000000005E-2</v>
      </c>
      <c r="E598" s="18">
        <v>0.71650000000000003</v>
      </c>
      <c r="F598" s="18">
        <v>20</v>
      </c>
      <c r="G598" s="24">
        <v>-0.14000000000000001</v>
      </c>
      <c r="H598" s="18">
        <v>0.89300000000000002</v>
      </c>
      <c r="I598" s="18" t="s">
        <v>144</v>
      </c>
      <c r="J598" s="18">
        <v>1</v>
      </c>
    </row>
    <row r="599" spans="1:10" ht="28.5" x14ac:dyDescent="0.3">
      <c r="A599" s="22" t="s">
        <v>120</v>
      </c>
      <c r="B599" s="23">
        <v>6</v>
      </c>
      <c r="C599" s="23">
        <v>11</v>
      </c>
      <c r="D599" s="24">
        <v>-0.40810000000000002</v>
      </c>
      <c r="E599" s="18">
        <v>0.71650000000000003</v>
      </c>
      <c r="F599" s="18">
        <v>20</v>
      </c>
      <c r="G599" s="24">
        <v>-0.56999999999999995</v>
      </c>
      <c r="H599" s="18">
        <v>0.57520000000000004</v>
      </c>
      <c r="I599" s="18" t="s">
        <v>144</v>
      </c>
      <c r="J599" s="18">
        <v>0.99990000000000001</v>
      </c>
    </row>
    <row r="600" spans="1:10" ht="28.5" x14ac:dyDescent="0.3">
      <c r="A600" s="22" t="s">
        <v>120</v>
      </c>
      <c r="B600" s="23">
        <v>7</v>
      </c>
      <c r="C600" s="23">
        <v>8</v>
      </c>
      <c r="D600" s="24">
        <v>-0.60309999999999997</v>
      </c>
      <c r="E600" s="18">
        <v>0.71650000000000003</v>
      </c>
      <c r="F600" s="18">
        <v>20</v>
      </c>
      <c r="G600" s="24">
        <v>-0.84</v>
      </c>
      <c r="H600" s="18">
        <v>0.40989999999999999</v>
      </c>
      <c r="I600" s="18" t="s">
        <v>144</v>
      </c>
      <c r="J600" s="18">
        <v>0.99829999999999997</v>
      </c>
    </row>
    <row r="601" spans="1:10" ht="28.5" x14ac:dyDescent="0.3">
      <c r="A601" s="22" t="s">
        <v>120</v>
      </c>
      <c r="B601" s="23">
        <v>7</v>
      </c>
      <c r="C601" s="23">
        <v>9</v>
      </c>
      <c r="D601" s="24">
        <v>-1.218</v>
      </c>
      <c r="E601" s="18">
        <v>0.71650000000000003</v>
      </c>
      <c r="F601" s="18">
        <v>20</v>
      </c>
      <c r="G601" s="24">
        <v>-1.7</v>
      </c>
      <c r="H601" s="18">
        <v>0.1046</v>
      </c>
      <c r="I601" s="18" t="s">
        <v>144</v>
      </c>
      <c r="J601" s="18">
        <v>0.81910000000000005</v>
      </c>
    </row>
    <row r="602" spans="1:10" ht="28.5" x14ac:dyDescent="0.3">
      <c r="A602" s="22" t="s">
        <v>120</v>
      </c>
      <c r="B602" s="23">
        <v>7</v>
      </c>
      <c r="C602" s="23">
        <v>10</v>
      </c>
      <c r="D602" s="24">
        <v>-0.63529999999999998</v>
      </c>
      <c r="E602" s="18">
        <v>0.71650000000000003</v>
      </c>
      <c r="F602" s="18">
        <v>20</v>
      </c>
      <c r="G602" s="24">
        <v>-0.89</v>
      </c>
      <c r="H602" s="18">
        <v>0.38579999999999998</v>
      </c>
      <c r="I602" s="18" t="s">
        <v>144</v>
      </c>
      <c r="J602" s="18">
        <v>0.99729999999999996</v>
      </c>
    </row>
    <row r="603" spans="1:10" ht="28.5" x14ac:dyDescent="0.3">
      <c r="A603" s="22" t="s">
        <v>120</v>
      </c>
      <c r="B603" s="23">
        <v>7</v>
      </c>
      <c r="C603" s="23">
        <v>11</v>
      </c>
      <c r="D603" s="24">
        <v>-0.94579999999999997</v>
      </c>
      <c r="E603" s="18">
        <v>0.71650000000000003</v>
      </c>
      <c r="F603" s="18">
        <v>20</v>
      </c>
      <c r="G603" s="24">
        <v>-1.32</v>
      </c>
      <c r="H603" s="18">
        <v>0.20169999999999999</v>
      </c>
      <c r="I603" s="18" t="s">
        <v>144</v>
      </c>
      <c r="J603" s="18">
        <v>0.95399999999999996</v>
      </c>
    </row>
    <row r="604" spans="1:10" ht="28.5" x14ac:dyDescent="0.3">
      <c r="A604" s="22" t="s">
        <v>120</v>
      </c>
      <c r="B604" s="23">
        <v>8</v>
      </c>
      <c r="C604" s="23">
        <v>9</v>
      </c>
      <c r="D604" s="24">
        <v>-0.61499999999999999</v>
      </c>
      <c r="E604" s="18">
        <v>0.71650000000000003</v>
      </c>
      <c r="F604" s="18">
        <v>20</v>
      </c>
      <c r="G604" s="24">
        <v>-0.86</v>
      </c>
      <c r="H604" s="18">
        <v>0.40089999999999998</v>
      </c>
      <c r="I604" s="18" t="s">
        <v>144</v>
      </c>
      <c r="J604" s="18">
        <v>0.998</v>
      </c>
    </row>
    <row r="605" spans="1:10" ht="28.5" x14ac:dyDescent="0.3">
      <c r="A605" s="22" t="s">
        <v>120</v>
      </c>
      <c r="B605" s="23">
        <v>8</v>
      </c>
      <c r="C605" s="23">
        <v>10</v>
      </c>
      <c r="D605" s="24">
        <v>-3.2239999999999998E-2</v>
      </c>
      <c r="E605" s="18">
        <v>0.71650000000000003</v>
      </c>
      <c r="F605" s="18">
        <v>20</v>
      </c>
      <c r="G605" s="24">
        <v>-0.04</v>
      </c>
      <c r="H605" s="18">
        <v>0.96460000000000001</v>
      </c>
      <c r="I605" s="18" t="s">
        <v>144</v>
      </c>
      <c r="J605" s="18">
        <v>1</v>
      </c>
    </row>
    <row r="606" spans="1:10" ht="28.5" x14ac:dyDescent="0.3">
      <c r="A606" s="22" t="s">
        <v>120</v>
      </c>
      <c r="B606" s="23">
        <v>8</v>
      </c>
      <c r="C606" s="23">
        <v>11</v>
      </c>
      <c r="D606" s="24">
        <v>-0.3427</v>
      </c>
      <c r="E606" s="18">
        <v>0.71650000000000003</v>
      </c>
      <c r="F606" s="18">
        <v>20</v>
      </c>
      <c r="G606" s="24">
        <v>-0.48</v>
      </c>
      <c r="H606" s="18">
        <v>0.63759999999999994</v>
      </c>
      <c r="I606" s="18" t="s">
        <v>144</v>
      </c>
      <c r="J606" s="18">
        <v>1</v>
      </c>
    </row>
    <row r="607" spans="1:10" ht="28.5" x14ac:dyDescent="0.3">
      <c r="A607" s="22" t="s">
        <v>120</v>
      </c>
      <c r="B607" s="23">
        <v>9</v>
      </c>
      <c r="C607" s="23">
        <v>10</v>
      </c>
      <c r="D607" s="18">
        <v>0.5827</v>
      </c>
      <c r="E607" s="18">
        <v>0.71650000000000003</v>
      </c>
      <c r="F607" s="18">
        <v>20</v>
      </c>
      <c r="G607" s="18">
        <v>0.81</v>
      </c>
      <c r="H607" s="18">
        <v>0.42559999999999998</v>
      </c>
      <c r="I607" s="18" t="s">
        <v>144</v>
      </c>
      <c r="J607" s="18">
        <v>0.99870000000000003</v>
      </c>
    </row>
    <row r="608" spans="1:10" ht="28.5" x14ac:dyDescent="0.3">
      <c r="A608" s="22" t="s">
        <v>120</v>
      </c>
      <c r="B608" s="23">
        <v>9</v>
      </c>
      <c r="C608" s="23">
        <v>11</v>
      </c>
      <c r="D608" s="18">
        <v>0.2722</v>
      </c>
      <c r="E608" s="18">
        <v>0.71650000000000003</v>
      </c>
      <c r="F608" s="18">
        <v>20</v>
      </c>
      <c r="G608" s="18">
        <v>0.38</v>
      </c>
      <c r="H608" s="18">
        <v>0.70799999999999996</v>
      </c>
      <c r="I608" s="18" t="s">
        <v>144</v>
      </c>
      <c r="J608" s="18">
        <v>1</v>
      </c>
    </row>
    <row r="609" spans="1:10" ht="28.5" x14ac:dyDescent="0.3">
      <c r="A609" s="22" t="s">
        <v>120</v>
      </c>
      <c r="B609" s="23">
        <v>10</v>
      </c>
      <c r="C609" s="23">
        <v>11</v>
      </c>
      <c r="D609" s="24">
        <v>-0.3105</v>
      </c>
      <c r="E609" s="18">
        <v>0.71650000000000003</v>
      </c>
      <c r="F609" s="18">
        <v>20</v>
      </c>
      <c r="G609" s="24">
        <v>-0.43</v>
      </c>
      <c r="H609" s="18">
        <v>0.6694</v>
      </c>
      <c r="I609" s="18" t="s">
        <v>144</v>
      </c>
      <c r="J609" s="18">
        <v>1</v>
      </c>
    </row>
    <row r="610" spans="1:10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1:10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ht="17.25" thickBot="1" x14ac:dyDescent="0.35">
      <c r="A612" s="31"/>
      <c r="B612" s="31"/>
      <c r="C612" s="31"/>
      <c r="D612" s="31"/>
      <c r="E612" s="31"/>
      <c r="F612" s="31"/>
      <c r="G612" s="31"/>
      <c r="H612" s="31"/>
      <c r="I612" s="31"/>
      <c r="J612" s="31"/>
    </row>
    <row r="613" spans="1:10" ht="17.25" thickTop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1:10" x14ac:dyDescent="0.3">
      <c r="A614" s="21" t="s">
        <v>143</v>
      </c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1:10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1:10" x14ac:dyDescent="0.3">
      <c r="A616" s="28" t="s">
        <v>145</v>
      </c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1:10" ht="17.25" thickBot="1" x14ac:dyDescent="0.35">
      <c r="A617" s="29"/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1:10" ht="16.5" customHeight="1" x14ac:dyDescent="0.3">
      <c r="A618" s="26" t="s">
        <v>206</v>
      </c>
      <c r="B618" s="25" t="s">
        <v>120</v>
      </c>
      <c r="C618" s="25" t="s">
        <v>104</v>
      </c>
      <c r="D618" s="25" t="s">
        <v>133</v>
      </c>
      <c r="E618" s="25" t="s">
        <v>138</v>
      </c>
      <c r="F618" s="28"/>
      <c r="G618" s="28"/>
      <c r="H618" s="28"/>
      <c r="I618" s="28"/>
      <c r="J618" s="28"/>
    </row>
    <row r="619" spans="1:10" x14ac:dyDescent="0.3">
      <c r="A619" s="22">
        <v>1</v>
      </c>
      <c r="B619" s="18">
        <v>1</v>
      </c>
      <c r="C619" s="18">
        <v>15.4278</v>
      </c>
      <c r="D619" s="18">
        <v>0.50660000000000005</v>
      </c>
      <c r="E619" s="18" t="s">
        <v>136</v>
      </c>
      <c r="F619" s="28"/>
      <c r="G619" s="28"/>
      <c r="H619" s="28"/>
      <c r="I619" s="28"/>
      <c r="J619" s="28"/>
    </row>
    <row r="620" spans="1:10" x14ac:dyDescent="0.3">
      <c r="A620" s="22">
        <v>2</v>
      </c>
      <c r="B620" s="18">
        <v>2</v>
      </c>
      <c r="C620" s="18">
        <v>14.002599999999999</v>
      </c>
      <c r="D620" s="18">
        <v>0.50660000000000005</v>
      </c>
      <c r="E620" s="18" t="s">
        <v>141</v>
      </c>
      <c r="F620" s="28"/>
      <c r="G620" s="28"/>
      <c r="H620" s="28"/>
      <c r="I620" s="28"/>
      <c r="J620" s="28"/>
    </row>
    <row r="621" spans="1:10" x14ac:dyDescent="0.3">
      <c r="A621" s="22">
        <v>3</v>
      </c>
      <c r="B621" s="18">
        <v>3</v>
      </c>
      <c r="C621" s="18">
        <v>14.6107</v>
      </c>
      <c r="D621" s="18">
        <v>0.50660000000000005</v>
      </c>
      <c r="E621" s="18" t="s">
        <v>142</v>
      </c>
      <c r="F621" s="28"/>
      <c r="G621" s="28"/>
      <c r="H621" s="28"/>
      <c r="I621" s="28"/>
      <c r="J621" s="28"/>
    </row>
    <row r="622" spans="1:10" x14ac:dyDescent="0.3">
      <c r="A622" s="22">
        <v>4</v>
      </c>
      <c r="B622" s="18">
        <v>4</v>
      </c>
      <c r="C622" s="18">
        <v>15.0947</v>
      </c>
      <c r="D622" s="18">
        <v>0.62050000000000005</v>
      </c>
      <c r="E622" s="18" t="s">
        <v>142</v>
      </c>
      <c r="F622" s="28"/>
      <c r="G622" s="28"/>
      <c r="H622" s="28"/>
      <c r="I622" s="28"/>
      <c r="J622" s="28"/>
    </row>
    <row r="623" spans="1:10" x14ac:dyDescent="0.3">
      <c r="A623" s="22">
        <v>5</v>
      </c>
      <c r="B623" s="18">
        <v>5</v>
      </c>
      <c r="C623" s="18">
        <v>15.141299999999999</v>
      </c>
      <c r="D623" s="18">
        <v>0.62050000000000005</v>
      </c>
      <c r="E623" s="18" t="s">
        <v>142</v>
      </c>
      <c r="F623" s="28"/>
      <c r="G623" s="28"/>
      <c r="H623" s="28"/>
      <c r="I623" s="28"/>
      <c r="J623" s="28"/>
    </row>
    <row r="624" spans="1:10" x14ac:dyDescent="0.3">
      <c r="A624" s="22">
        <v>6</v>
      </c>
      <c r="B624" s="18">
        <v>6</v>
      </c>
      <c r="C624" s="18">
        <v>12.4686</v>
      </c>
      <c r="D624" s="18">
        <v>0.50660000000000005</v>
      </c>
      <c r="E624" s="18" t="s">
        <v>139</v>
      </c>
      <c r="F624" s="28"/>
      <c r="G624" s="28"/>
      <c r="H624" s="28"/>
      <c r="I624" s="28"/>
      <c r="J624" s="28"/>
    </row>
    <row r="625" spans="1:14" x14ac:dyDescent="0.3">
      <c r="A625" s="22">
        <v>7</v>
      </c>
      <c r="B625" s="18">
        <v>7</v>
      </c>
      <c r="C625" s="18">
        <v>11.930899999999999</v>
      </c>
      <c r="D625" s="18">
        <v>0.50660000000000005</v>
      </c>
      <c r="E625" s="18" t="s">
        <v>140</v>
      </c>
      <c r="F625" s="28"/>
      <c r="G625" s="28"/>
      <c r="H625" s="28"/>
      <c r="I625" s="28"/>
      <c r="J625" s="28"/>
    </row>
    <row r="626" spans="1:14" x14ac:dyDescent="0.3">
      <c r="A626" s="22">
        <v>8</v>
      </c>
      <c r="B626" s="18">
        <v>8</v>
      </c>
      <c r="C626" s="18">
        <v>12.534000000000001</v>
      </c>
      <c r="D626" s="18">
        <v>0.50660000000000005</v>
      </c>
      <c r="E626" s="18" t="s">
        <v>139</v>
      </c>
      <c r="F626" s="28"/>
      <c r="G626" s="28"/>
      <c r="H626" s="28"/>
      <c r="I626" s="28"/>
      <c r="J626" s="28"/>
    </row>
    <row r="627" spans="1:14" x14ac:dyDescent="0.3">
      <c r="A627" s="22">
        <v>9</v>
      </c>
      <c r="B627" s="18">
        <v>9</v>
      </c>
      <c r="C627" s="18">
        <v>13.148899999999999</v>
      </c>
      <c r="D627" s="18">
        <v>0.50660000000000005</v>
      </c>
      <c r="E627" s="18" t="s">
        <v>141</v>
      </c>
      <c r="F627" s="28"/>
      <c r="G627" s="28"/>
      <c r="H627" s="28"/>
      <c r="I627" s="28"/>
      <c r="J627" s="28"/>
    </row>
    <row r="628" spans="1:14" x14ac:dyDescent="0.3">
      <c r="A628" s="22">
        <v>10</v>
      </c>
      <c r="B628" s="18">
        <v>10</v>
      </c>
      <c r="C628" s="18">
        <v>12.5662</v>
      </c>
      <c r="D628" s="18">
        <v>0.50660000000000005</v>
      </c>
      <c r="E628" s="18" t="s">
        <v>139</v>
      </c>
      <c r="F628" s="28"/>
      <c r="G628" s="28"/>
      <c r="H628" s="28"/>
      <c r="I628" s="28"/>
      <c r="J628" s="28"/>
    </row>
    <row r="629" spans="1:14" x14ac:dyDescent="0.3">
      <c r="A629" s="22">
        <v>11</v>
      </c>
      <c r="B629" s="18">
        <v>11</v>
      </c>
      <c r="C629" s="18">
        <v>12.8767</v>
      </c>
      <c r="D629" s="18">
        <v>0.50660000000000005</v>
      </c>
      <c r="E629" s="18" t="s">
        <v>141</v>
      </c>
      <c r="F629" s="28"/>
      <c r="G629" s="28"/>
      <c r="H629" s="28"/>
      <c r="I629" s="28"/>
      <c r="J629" s="28"/>
    </row>
    <row r="630" spans="1:14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1:14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1:14" ht="17.25" thickBot="1" x14ac:dyDescent="0.35">
      <c r="A632" s="31"/>
      <c r="B632" s="31"/>
      <c r="C632" s="31"/>
      <c r="D632" s="31"/>
      <c r="E632" s="31"/>
      <c r="F632" s="31"/>
      <c r="G632" s="31"/>
      <c r="H632" s="31"/>
      <c r="I632" s="31"/>
      <c r="J632" s="31"/>
    </row>
    <row r="633" spans="1:14" ht="17.25" thickTop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1:14" x14ac:dyDescent="0.3">
      <c r="A634" s="21" t="s">
        <v>60</v>
      </c>
      <c r="B634" s="28"/>
      <c r="C634" s="28"/>
      <c r="D634" s="28"/>
      <c r="E634" s="28"/>
      <c r="F634" s="28"/>
      <c r="G634" s="28"/>
      <c r="H634" s="28"/>
      <c r="I634" s="28"/>
      <c r="J634" s="28"/>
      <c r="L634" t="str">
        <f t="shared" ref="L634" si="31">A634</f>
        <v>NDIC</v>
      </c>
      <c r="M634" t="str">
        <f t="shared" ref="M634:M636" si="32">A676</f>
        <v>Linear</v>
      </c>
      <c r="N634" t="str">
        <f t="shared" ref="N634:N636" si="33">E676</f>
        <v>&lt;.0001</v>
      </c>
    </row>
    <row r="635" spans="1:14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M635" t="str">
        <f t="shared" si="32"/>
        <v>Quadratic</v>
      </c>
      <c r="N635" t="str">
        <f t="shared" si="33"/>
        <v>&lt;.0001</v>
      </c>
    </row>
    <row r="636" spans="1:14" x14ac:dyDescent="0.3">
      <c r="A636" s="28" t="s">
        <v>77</v>
      </c>
      <c r="B636" s="28"/>
      <c r="C636" s="28"/>
      <c r="D636" s="28"/>
      <c r="E636" s="28"/>
      <c r="F636" s="28"/>
      <c r="G636" s="28"/>
      <c r="H636" s="28"/>
      <c r="I636" s="28"/>
      <c r="J636" s="28"/>
      <c r="M636" t="str">
        <f t="shared" si="32"/>
        <v>Qubic</v>
      </c>
      <c r="N636">
        <f t="shared" si="33"/>
        <v>5.3499999999999999E-2</v>
      </c>
    </row>
    <row r="637" spans="1:14" ht="17.25" thickBot="1" x14ac:dyDescent="0.35">
      <c r="A637" s="29"/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1:14" x14ac:dyDescent="0.3">
      <c r="A638" s="37" t="s">
        <v>78</v>
      </c>
      <c r="B638" s="38"/>
      <c r="C638" s="28"/>
      <c r="D638" s="28"/>
      <c r="E638" s="28"/>
      <c r="F638" s="28"/>
      <c r="G638" s="28"/>
      <c r="H638" s="28"/>
      <c r="I638" s="28"/>
      <c r="J638" s="28"/>
    </row>
    <row r="639" spans="1:14" ht="16.5" customHeight="1" x14ac:dyDescent="0.3">
      <c r="A639" s="22" t="s">
        <v>79</v>
      </c>
      <c r="B639" s="18" t="s">
        <v>80</v>
      </c>
      <c r="C639" s="28"/>
      <c r="D639" s="28"/>
      <c r="E639" s="28"/>
      <c r="F639" s="28"/>
      <c r="G639" s="28"/>
      <c r="H639" s="28"/>
      <c r="I639" s="28"/>
      <c r="J639" s="28"/>
    </row>
    <row r="640" spans="1:14" ht="45" x14ac:dyDescent="0.3">
      <c r="A640" s="22" t="s">
        <v>81</v>
      </c>
      <c r="B640" s="18" t="s">
        <v>60</v>
      </c>
      <c r="C640" s="28"/>
      <c r="D640" s="28"/>
      <c r="E640" s="28"/>
      <c r="F640" s="28"/>
      <c r="G640" s="28"/>
      <c r="H640" s="28"/>
      <c r="I640" s="28"/>
      <c r="J640" s="28"/>
    </row>
    <row r="641" spans="1:10" ht="45" x14ac:dyDescent="0.3">
      <c r="A641" s="22" t="s">
        <v>82</v>
      </c>
      <c r="B641" s="18" t="s">
        <v>83</v>
      </c>
      <c r="C641" s="28"/>
      <c r="D641" s="28"/>
      <c r="E641" s="28"/>
      <c r="F641" s="28"/>
      <c r="G641" s="28"/>
      <c r="H641" s="28"/>
      <c r="I641" s="28"/>
      <c r="J641" s="28"/>
    </row>
    <row r="642" spans="1:10" ht="30" x14ac:dyDescent="0.3">
      <c r="A642" s="22" t="s">
        <v>84</v>
      </c>
      <c r="B642" s="18" t="s">
        <v>85</v>
      </c>
      <c r="C642" s="28"/>
      <c r="D642" s="28"/>
      <c r="E642" s="28"/>
      <c r="F642" s="28"/>
      <c r="G642" s="28"/>
      <c r="H642" s="28"/>
      <c r="I642" s="28"/>
      <c r="J642" s="28"/>
    </row>
    <row r="643" spans="1:10" ht="45" x14ac:dyDescent="0.3">
      <c r="A643" s="22" t="s">
        <v>86</v>
      </c>
      <c r="B643" s="18" t="s">
        <v>87</v>
      </c>
      <c r="C643" s="28"/>
      <c r="D643" s="28"/>
      <c r="E643" s="28"/>
      <c r="F643" s="28"/>
      <c r="G643" s="28"/>
      <c r="H643" s="28"/>
      <c r="I643" s="28"/>
      <c r="J643" s="28"/>
    </row>
    <row r="644" spans="1:10" ht="60" x14ac:dyDescent="0.3">
      <c r="A644" s="22" t="s">
        <v>88</v>
      </c>
      <c r="B644" s="18" t="s">
        <v>89</v>
      </c>
      <c r="C644" s="28"/>
      <c r="D644" s="28"/>
      <c r="E644" s="28"/>
      <c r="F644" s="28"/>
      <c r="G644" s="28"/>
      <c r="H644" s="28"/>
      <c r="I644" s="28"/>
      <c r="J644" s="28"/>
    </row>
    <row r="645" spans="1:10" ht="60" x14ac:dyDescent="0.3">
      <c r="A645" s="22" t="s">
        <v>90</v>
      </c>
      <c r="B645" s="18" t="s">
        <v>91</v>
      </c>
      <c r="C645" s="28"/>
      <c r="D645" s="28"/>
      <c r="E645" s="28"/>
      <c r="F645" s="28"/>
      <c r="G645" s="28"/>
      <c r="H645" s="28"/>
      <c r="I645" s="28"/>
      <c r="J645" s="28"/>
    </row>
    <row r="646" spans="1:10" ht="17.25" thickBot="1" x14ac:dyDescent="0.35">
      <c r="A646" s="29"/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x14ac:dyDescent="0.3">
      <c r="A647" s="37" t="s">
        <v>92</v>
      </c>
      <c r="B647" s="38"/>
      <c r="C647" s="28"/>
      <c r="D647" s="28"/>
      <c r="E647" s="28"/>
      <c r="F647" s="28"/>
      <c r="G647" s="28"/>
      <c r="H647" s="28"/>
      <c r="I647" s="28"/>
      <c r="J647" s="28"/>
    </row>
    <row r="648" spans="1:10" ht="16.5" customHeight="1" x14ac:dyDescent="0.3">
      <c r="A648" s="22" t="s">
        <v>93</v>
      </c>
      <c r="B648" s="18">
        <v>1</v>
      </c>
      <c r="C648" s="28"/>
      <c r="D648" s="28"/>
      <c r="E648" s="28"/>
      <c r="F648" s="28"/>
      <c r="G648" s="28"/>
      <c r="H648" s="28"/>
      <c r="I648" s="28"/>
      <c r="J648" s="28"/>
    </row>
    <row r="649" spans="1:10" ht="30" x14ac:dyDescent="0.3">
      <c r="A649" s="22" t="s">
        <v>94</v>
      </c>
      <c r="B649" s="18">
        <v>12</v>
      </c>
      <c r="C649" s="28"/>
      <c r="D649" s="28"/>
      <c r="E649" s="28"/>
      <c r="F649" s="28"/>
      <c r="G649" s="28"/>
      <c r="H649" s="28"/>
      <c r="I649" s="28"/>
      <c r="J649" s="28"/>
    </row>
    <row r="650" spans="1:10" ht="30" x14ac:dyDescent="0.3">
      <c r="A650" s="22" t="s">
        <v>95</v>
      </c>
      <c r="B650" s="18">
        <v>0</v>
      </c>
      <c r="C650" s="28"/>
      <c r="D650" s="28"/>
      <c r="E650" s="28"/>
      <c r="F650" s="28"/>
      <c r="G650" s="28"/>
      <c r="H650" s="28"/>
      <c r="I650" s="28"/>
      <c r="J650" s="28"/>
    </row>
    <row r="651" spans="1:10" x14ac:dyDescent="0.3">
      <c r="A651" s="22" t="s">
        <v>96</v>
      </c>
      <c r="B651" s="18">
        <v>1</v>
      </c>
      <c r="C651" s="28"/>
      <c r="D651" s="28"/>
      <c r="E651" s="28"/>
      <c r="F651" s="28"/>
      <c r="G651" s="28"/>
      <c r="H651" s="28"/>
      <c r="I651" s="28"/>
      <c r="J651" s="28"/>
    </row>
    <row r="652" spans="1:10" ht="45" x14ac:dyDescent="0.3">
      <c r="A652" s="22" t="s">
        <v>97</v>
      </c>
      <c r="B652" s="18">
        <v>33</v>
      </c>
      <c r="C652" s="28"/>
      <c r="D652" s="28"/>
      <c r="E652" s="28"/>
      <c r="F652" s="28"/>
      <c r="G652" s="28"/>
      <c r="H652" s="28"/>
      <c r="I652" s="28"/>
      <c r="J652" s="28"/>
    </row>
    <row r="653" spans="1:10" ht="17.25" thickBot="1" x14ac:dyDescent="0.35">
      <c r="A653" s="29"/>
      <c r="B653" s="28"/>
      <c r="C653" s="28"/>
      <c r="D653" s="28"/>
      <c r="E653" s="28"/>
      <c r="F653" s="28"/>
      <c r="G653" s="28"/>
      <c r="H653" s="28"/>
      <c r="I653" s="28"/>
      <c r="J653" s="28"/>
    </row>
    <row r="654" spans="1:10" x14ac:dyDescent="0.3">
      <c r="A654" s="37" t="s">
        <v>98</v>
      </c>
      <c r="B654" s="38"/>
      <c r="C654" s="28"/>
      <c r="D654" s="28"/>
      <c r="E654" s="28"/>
      <c r="F654" s="28"/>
      <c r="G654" s="28"/>
      <c r="H654" s="28"/>
      <c r="I654" s="28"/>
      <c r="J654" s="28"/>
    </row>
    <row r="655" spans="1:10" ht="16.5" customHeight="1" x14ac:dyDescent="0.3">
      <c r="A655" s="22" t="s">
        <v>99</v>
      </c>
      <c r="B655" s="18">
        <v>33</v>
      </c>
      <c r="C655" s="28"/>
      <c r="D655" s="28"/>
      <c r="E655" s="28"/>
      <c r="F655" s="28"/>
      <c r="G655" s="28"/>
      <c r="H655" s="28"/>
      <c r="I655" s="28"/>
      <c r="J655" s="28"/>
    </row>
    <row r="656" spans="1:10" ht="75" x14ac:dyDescent="0.3">
      <c r="A656" s="22" t="s">
        <v>100</v>
      </c>
      <c r="B656" s="18">
        <v>33</v>
      </c>
      <c r="C656" s="28"/>
      <c r="D656" s="28"/>
      <c r="E656" s="28"/>
      <c r="F656" s="28"/>
      <c r="G656" s="28"/>
      <c r="H656" s="28"/>
      <c r="I656" s="28"/>
      <c r="J656" s="28"/>
    </row>
    <row r="657" spans="1:10" ht="75" x14ac:dyDescent="0.3">
      <c r="A657" s="22" t="s">
        <v>101</v>
      </c>
      <c r="B657" s="18">
        <v>0</v>
      </c>
      <c r="C657" s="28"/>
      <c r="D657" s="28"/>
      <c r="E657" s="28"/>
      <c r="F657" s="28"/>
      <c r="G657" s="28"/>
      <c r="H657" s="28"/>
      <c r="I657" s="28"/>
      <c r="J657" s="28"/>
    </row>
    <row r="658" spans="1:10" ht="17.25" thickBot="1" x14ac:dyDescent="0.35">
      <c r="A658" s="29"/>
      <c r="B658" s="28"/>
      <c r="C658" s="28"/>
      <c r="D658" s="28"/>
      <c r="E658" s="28"/>
      <c r="F658" s="28"/>
      <c r="G658" s="28"/>
      <c r="H658" s="28"/>
      <c r="I658" s="28"/>
      <c r="J658" s="28"/>
    </row>
    <row r="659" spans="1:10" x14ac:dyDescent="0.3">
      <c r="A659" s="37" t="s">
        <v>102</v>
      </c>
      <c r="B659" s="38"/>
      <c r="C659" s="38"/>
      <c r="D659" s="38"/>
      <c r="E659" s="38"/>
      <c r="F659" s="28"/>
      <c r="G659" s="28"/>
      <c r="H659" s="28"/>
      <c r="I659" s="28"/>
      <c r="J659" s="28"/>
    </row>
    <row r="660" spans="1:10" ht="16.5" customHeight="1" x14ac:dyDescent="0.3">
      <c r="A660" s="40" t="s">
        <v>103</v>
      </c>
      <c r="B660" s="39" t="s">
        <v>104</v>
      </c>
      <c r="C660" s="23" t="s">
        <v>105</v>
      </c>
      <c r="D660" s="39" t="s">
        <v>106</v>
      </c>
      <c r="E660" s="39" t="s">
        <v>107</v>
      </c>
      <c r="F660" s="28"/>
      <c r="G660" s="28"/>
      <c r="H660" s="28"/>
      <c r="I660" s="28"/>
      <c r="J660" s="28"/>
    </row>
    <row r="661" spans="1:10" ht="16.5" customHeight="1" x14ac:dyDescent="0.3">
      <c r="A661" s="40"/>
      <c r="B661" s="39"/>
      <c r="C661" s="23" t="s">
        <v>108</v>
      </c>
      <c r="D661" s="39"/>
      <c r="E661" s="39"/>
      <c r="F661" s="28"/>
      <c r="G661" s="28"/>
      <c r="H661" s="28"/>
      <c r="I661" s="28"/>
      <c r="J661" s="28"/>
    </row>
    <row r="662" spans="1:10" x14ac:dyDescent="0.3">
      <c r="A662" s="22" t="s">
        <v>91</v>
      </c>
      <c r="B662" s="18">
        <v>0.86619999999999997</v>
      </c>
      <c r="C662" s="18">
        <v>0.26119999999999999</v>
      </c>
      <c r="D662" s="18">
        <v>3.32</v>
      </c>
      <c r="E662" s="18">
        <v>5.0000000000000001E-4</v>
      </c>
      <c r="F662" s="28"/>
      <c r="G662" s="28"/>
      <c r="H662" s="28"/>
      <c r="I662" s="28"/>
      <c r="J662" s="28"/>
    </row>
    <row r="663" spans="1:10" ht="17.25" thickBot="1" x14ac:dyDescent="0.35">
      <c r="A663" s="29"/>
      <c r="B663" s="28"/>
      <c r="C663" s="28"/>
      <c r="D663" s="28"/>
      <c r="E663" s="28"/>
      <c r="F663" s="28"/>
      <c r="G663" s="28"/>
      <c r="H663" s="28"/>
      <c r="I663" s="28"/>
      <c r="J663" s="28"/>
    </row>
    <row r="664" spans="1:10" x14ac:dyDescent="0.3">
      <c r="A664" s="37" t="s">
        <v>109</v>
      </c>
      <c r="B664" s="38"/>
      <c r="C664" s="28"/>
      <c r="D664" s="28"/>
      <c r="E664" s="28"/>
      <c r="F664" s="28"/>
      <c r="G664" s="28"/>
      <c r="H664" s="28"/>
      <c r="I664" s="28"/>
      <c r="J664" s="28"/>
    </row>
    <row r="665" spans="1:10" ht="16.5" customHeight="1" x14ac:dyDescent="0.3">
      <c r="A665" s="22" t="s">
        <v>110</v>
      </c>
      <c r="B665" s="18" t="s">
        <v>211</v>
      </c>
      <c r="C665" s="28"/>
      <c r="D665" s="28"/>
      <c r="E665" s="28"/>
      <c r="F665" s="28"/>
      <c r="G665" s="28"/>
      <c r="H665" s="28"/>
      <c r="I665" s="28"/>
      <c r="J665" s="28"/>
    </row>
    <row r="666" spans="1:10" ht="45" x14ac:dyDescent="0.3">
      <c r="A666" s="22" t="s">
        <v>111</v>
      </c>
      <c r="B666" s="18">
        <v>73.400000000000006</v>
      </c>
      <c r="C666" s="28"/>
      <c r="D666" s="28"/>
      <c r="E666" s="28"/>
      <c r="F666" s="28"/>
      <c r="G666" s="28"/>
      <c r="H666" s="28"/>
      <c r="I666" s="28"/>
      <c r="J666" s="28"/>
    </row>
    <row r="667" spans="1:10" ht="45" x14ac:dyDescent="0.3">
      <c r="A667" s="22" t="s">
        <v>112</v>
      </c>
      <c r="B667" s="18">
        <v>73.599999999999994</v>
      </c>
      <c r="C667" s="28"/>
      <c r="D667" s="28"/>
      <c r="E667" s="28"/>
      <c r="F667" s="28"/>
      <c r="G667" s="28"/>
      <c r="H667" s="28"/>
      <c r="I667" s="28"/>
      <c r="J667" s="28"/>
    </row>
    <row r="668" spans="1:10" ht="45" x14ac:dyDescent="0.3">
      <c r="A668" s="22" t="s">
        <v>113</v>
      </c>
      <c r="B668" s="18">
        <v>74.400000000000006</v>
      </c>
      <c r="C668" s="28"/>
      <c r="D668" s="28"/>
      <c r="E668" s="28"/>
      <c r="F668" s="28"/>
      <c r="G668" s="28"/>
      <c r="H668" s="28"/>
      <c r="I668" s="28"/>
      <c r="J668" s="28"/>
    </row>
    <row r="669" spans="1:10" ht="17.25" thickBot="1" x14ac:dyDescent="0.35">
      <c r="A669" s="29"/>
      <c r="B669" s="28"/>
      <c r="C669" s="28"/>
      <c r="D669" s="28"/>
      <c r="E669" s="28"/>
      <c r="F669" s="28"/>
      <c r="G669" s="28"/>
      <c r="H669" s="28"/>
      <c r="I669" s="28"/>
      <c r="J669" s="28"/>
    </row>
    <row r="670" spans="1:10" x14ac:dyDescent="0.3">
      <c r="A670" s="37" t="s">
        <v>114</v>
      </c>
      <c r="B670" s="38"/>
      <c r="C670" s="38"/>
      <c r="D670" s="38"/>
      <c r="E670" s="38"/>
      <c r="F670" s="28"/>
      <c r="G670" s="28"/>
      <c r="H670" s="28"/>
      <c r="I670" s="28"/>
      <c r="J670" s="28"/>
    </row>
    <row r="671" spans="1:10" ht="16.5" customHeight="1" x14ac:dyDescent="0.3">
      <c r="A671" s="22" t="s">
        <v>115</v>
      </c>
      <c r="B671" s="23" t="s">
        <v>116</v>
      </c>
      <c r="C671" s="23" t="s">
        <v>117</v>
      </c>
      <c r="D671" s="23" t="s">
        <v>118</v>
      </c>
      <c r="E671" s="23" t="s">
        <v>119</v>
      </c>
      <c r="F671" s="28"/>
      <c r="G671" s="28"/>
      <c r="H671" s="28"/>
      <c r="I671" s="28"/>
      <c r="J671" s="28"/>
    </row>
    <row r="672" spans="1:10" x14ac:dyDescent="0.3">
      <c r="A672" s="22" t="s">
        <v>120</v>
      </c>
      <c r="B672" s="18">
        <v>10</v>
      </c>
      <c r="C672" s="18">
        <v>22</v>
      </c>
      <c r="D672" s="18">
        <v>24.78</v>
      </c>
      <c r="E672" s="18" t="s">
        <v>74</v>
      </c>
      <c r="F672" s="28"/>
      <c r="G672" s="28"/>
      <c r="H672" s="28"/>
      <c r="I672" s="28"/>
      <c r="J672" s="28"/>
    </row>
    <row r="673" spans="1:10" ht="17.25" thickBot="1" x14ac:dyDescent="0.35">
      <c r="A673" s="29"/>
      <c r="B673" s="28"/>
      <c r="C673" s="28"/>
      <c r="D673" s="28"/>
      <c r="E673" s="28"/>
      <c r="F673" s="28"/>
      <c r="G673" s="28"/>
      <c r="H673" s="28"/>
      <c r="I673" s="28"/>
      <c r="J673" s="28"/>
    </row>
    <row r="674" spans="1:10" x14ac:dyDescent="0.3">
      <c r="A674" s="37" t="s">
        <v>121</v>
      </c>
      <c r="B674" s="38"/>
      <c r="C674" s="38"/>
      <c r="D674" s="38"/>
      <c r="E674" s="38"/>
      <c r="F674" s="28"/>
      <c r="G674" s="28"/>
      <c r="H674" s="28"/>
      <c r="I674" s="28"/>
      <c r="J674" s="28"/>
    </row>
    <row r="675" spans="1:10" ht="16.5" customHeight="1" x14ac:dyDescent="0.3">
      <c r="A675" s="22" t="s">
        <v>122</v>
      </c>
      <c r="B675" s="23" t="s">
        <v>116</v>
      </c>
      <c r="C675" s="23" t="s">
        <v>117</v>
      </c>
      <c r="D675" s="23" t="s">
        <v>118</v>
      </c>
      <c r="E675" s="23" t="s">
        <v>119</v>
      </c>
      <c r="F675" s="28"/>
      <c r="G675" s="28"/>
      <c r="H675" s="28"/>
      <c r="I675" s="28"/>
      <c r="J675" s="28"/>
    </row>
    <row r="676" spans="1:10" x14ac:dyDescent="0.3">
      <c r="A676" s="22" t="s">
        <v>65</v>
      </c>
      <c r="B676" s="18">
        <v>1</v>
      </c>
      <c r="C676" s="18">
        <v>22</v>
      </c>
      <c r="D676" s="18">
        <v>157.69</v>
      </c>
      <c r="E676" s="18" t="s">
        <v>74</v>
      </c>
      <c r="F676" s="28"/>
      <c r="G676" s="28"/>
      <c r="H676" s="28"/>
      <c r="I676" s="28"/>
      <c r="J676" s="28"/>
    </row>
    <row r="677" spans="1:10" ht="30" x14ac:dyDescent="0.3">
      <c r="A677" s="22" t="s">
        <v>0</v>
      </c>
      <c r="B677" s="18">
        <v>1</v>
      </c>
      <c r="C677" s="18">
        <v>22</v>
      </c>
      <c r="D677" s="18">
        <v>28.76</v>
      </c>
      <c r="E677" s="18" t="s">
        <v>74</v>
      </c>
      <c r="F677" s="28"/>
      <c r="G677" s="28"/>
      <c r="H677" s="28"/>
      <c r="I677" s="28"/>
      <c r="J677" s="28"/>
    </row>
    <row r="678" spans="1:10" x14ac:dyDescent="0.3">
      <c r="A678" s="22" t="s">
        <v>67</v>
      </c>
      <c r="B678" s="18">
        <v>1</v>
      </c>
      <c r="C678" s="18">
        <v>22</v>
      </c>
      <c r="D678" s="18">
        <v>4.16</v>
      </c>
      <c r="E678" s="18">
        <v>5.3499999999999999E-2</v>
      </c>
      <c r="F678" s="28"/>
      <c r="G678" s="28"/>
      <c r="H678" s="28"/>
      <c r="I678" s="28"/>
      <c r="J678" s="28"/>
    </row>
    <row r="679" spans="1:10" ht="17.25" thickBot="1" x14ac:dyDescent="0.35">
      <c r="A679" s="29"/>
      <c r="B679" s="28"/>
      <c r="C679" s="28"/>
      <c r="D679" s="28"/>
      <c r="E679" s="28"/>
      <c r="F679" s="28"/>
      <c r="G679" s="28"/>
      <c r="H679" s="28"/>
      <c r="I679" s="28"/>
      <c r="J679" s="28"/>
    </row>
    <row r="680" spans="1:10" x14ac:dyDescent="0.3">
      <c r="A680" s="37" t="s">
        <v>123</v>
      </c>
      <c r="B680" s="38"/>
      <c r="C680" s="38"/>
      <c r="D680" s="38"/>
      <c r="E680" s="38"/>
      <c r="F680" s="38"/>
      <c r="G680" s="38"/>
      <c r="H680" s="28"/>
      <c r="I680" s="28"/>
      <c r="J680" s="28"/>
    </row>
    <row r="681" spans="1:10" ht="16.5" customHeight="1" x14ac:dyDescent="0.3">
      <c r="A681" s="40" t="s">
        <v>115</v>
      </c>
      <c r="B681" s="39" t="s">
        <v>120</v>
      </c>
      <c r="C681" s="39" t="s">
        <v>104</v>
      </c>
      <c r="D681" s="23" t="s">
        <v>105</v>
      </c>
      <c r="E681" s="39" t="s">
        <v>124</v>
      </c>
      <c r="F681" s="39" t="s">
        <v>125</v>
      </c>
      <c r="G681" s="39" t="s">
        <v>126</v>
      </c>
      <c r="H681" s="28"/>
      <c r="I681" s="28"/>
      <c r="J681" s="28"/>
    </row>
    <row r="682" spans="1:10" x14ac:dyDescent="0.3">
      <c r="A682" s="40"/>
      <c r="B682" s="39"/>
      <c r="C682" s="39"/>
      <c r="D682" s="23" t="s">
        <v>108</v>
      </c>
      <c r="E682" s="39"/>
      <c r="F682" s="39"/>
      <c r="G682" s="39"/>
      <c r="H682" s="28"/>
      <c r="I682" s="28"/>
      <c r="J682" s="28"/>
    </row>
    <row r="683" spans="1:10" x14ac:dyDescent="0.3">
      <c r="A683" s="22" t="s">
        <v>120</v>
      </c>
      <c r="B683" s="23">
        <v>1</v>
      </c>
      <c r="C683" s="18">
        <v>18.834</v>
      </c>
      <c r="D683" s="18">
        <v>0.5373</v>
      </c>
      <c r="E683" s="18">
        <v>22</v>
      </c>
      <c r="F683" s="18">
        <v>35.049999999999997</v>
      </c>
      <c r="G683" s="18" t="s">
        <v>74</v>
      </c>
      <c r="H683" s="28"/>
      <c r="I683" s="28"/>
      <c r="J683" s="28"/>
    </row>
    <row r="684" spans="1:10" x14ac:dyDescent="0.3">
      <c r="A684" s="22" t="s">
        <v>120</v>
      </c>
      <c r="B684" s="23">
        <v>2</v>
      </c>
      <c r="C684" s="18">
        <v>14.364599999999999</v>
      </c>
      <c r="D684" s="18">
        <v>0.5373</v>
      </c>
      <c r="E684" s="18">
        <v>22</v>
      </c>
      <c r="F684" s="18">
        <v>26.73</v>
      </c>
      <c r="G684" s="18" t="s">
        <v>74</v>
      </c>
      <c r="H684" s="28"/>
      <c r="I684" s="28"/>
      <c r="J684" s="28"/>
    </row>
    <row r="685" spans="1:10" x14ac:dyDescent="0.3">
      <c r="A685" s="22" t="s">
        <v>120</v>
      </c>
      <c r="B685" s="23">
        <v>3</v>
      </c>
      <c r="C685" s="18">
        <v>12.204700000000001</v>
      </c>
      <c r="D685" s="18">
        <v>0.5373</v>
      </c>
      <c r="E685" s="18">
        <v>22</v>
      </c>
      <c r="F685" s="18">
        <v>22.71</v>
      </c>
      <c r="G685" s="18" t="s">
        <v>74</v>
      </c>
      <c r="H685" s="28"/>
      <c r="I685" s="28"/>
      <c r="J685" s="28"/>
    </row>
    <row r="686" spans="1:10" x14ac:dyDescent="0.3">
      <c r="A686" s="22" t="s">
        <v>120</v>
      </c>
      <c r="B686" s="23">
        <v>4</v>
      </c>
      <c r="C686" s="18">
        <v>13.7636</v>
      </c>
      <c r="D686" s="18">
        <v>0.5373</v>
      </c>
      <c r="E686" s="18">
        <v>22</v>
      </c>
      <c r="F686" s="18">
        <v>25.61</v>
      </c>
      <c r="G686" s="18" t="s">
        <v>74</v>
      </c>
      <c r="H686" s="28"/>
      <c r="I686" s="28"/>
      <c r="J686" s="28"/>
    </row>
    <row r="687" spans="1:10" x14ac:dyDescent="0.3">
      <c r="A687" s="22" t="s">
        <v>120</v>
      </c>
      <c r="B687" s="23">
        <v>5</v>
      </c>
      <c r="C687" s="18">
        <v>14.063800000000001</v>
      </c>
      <c r="D687" s="18">
        <v>0.5373</v>
      </c>
      <c r="E687" s="18">
        <v>22</v>
      </c>
      <c r="F687" s="18">
        <v>26.17</v>
      </c>
      <c r="G687" s="18" t="s">
        <v>74</v>
      </c>
      <c r="H687" s="28"/>
      <c r="I687" s="28"/>
      <c r="J687" s="28"/>
    </row>
    <row r="688" spans="1:10" x14ac:dyDescent="0.3">
      <c r="A688" s="22" t="s">
        <v>120</v>
      </c>
      <c r="B688" s="23">
        <v>6</v>
      </c>
      <c r="C688" s="18">
        <v>11.721399999999999</v>
      </c>
      <c r="D688" s="18">
        <v>0.5373</v>
      </c>
      <c r="E688" s="18">
        <v>22</v>
      </c>
      <c r="F688" s="18">
        <v>21.81</v>
      </c>
      <c r="G688" s="18" t="s">
        <v>74</v>
      </c>
      <c r="H688" s="28"/>
      <c r="I688" s="28"/>
      <c r="J688" s="28"/>
    </row>
    <row r="689" spans="1:10" x14ac:dyDescent="0.3">
      <c r="A689" s="22" t="s">
        <v>120</v>
      </c>
      <c r="B689" s="23">
        <v>7</v>
      </c>
      <c r="C689" s="18">
        <v>11.263999999999999</v>
      </c>
      <c r="D689" s="18">
        <v>0.5373</v>
      </c>
      <c r="E689" s="18">
        <v>22</v>
      </c>
      <c r="F689" s="18">
        <v>20.96</v>
      </c>
      <c r="G689" s="18" t="s">
        <v>74</v>
      </c>
      <c r="H689" s="28"/>
      <c r="I689" s="28"/>
      <c r="J689" s="28"/>
    </row>
    <row r="690" spans="1:10" x14ac:dyDescent="0.3">
      <c r="A690" s="22" t="s">
        <v>120</v>
      </c>
      <c r="B690" s="23">
        <v>8</v>
      </c>
      <c r="C690" s="18">
        <v>10.607699999999999</v>
      </c>
      <c r="D690" s="18">
        <v>0.5373</v>
      </c>
      <c r="E690" s="18">
        <v>22</v>
      </c>
      <c r="F690" s="18">
        <v>19.739999999999998</v>
      </c>
      <c r="G690" s="18" t="s">
        <v>74</v>
      </c>
      <c r="H690" s="28"/>
      <c r="I690" s="28"/>
      <c r="J690" s="28"/>
    </row>
    <row r="691" spans="1:10" x14ac:dyDescent="0.3">
      <c r="A691" s="22" t="s">
        <v>120</v>
      </c>
      <c r="B691" s="23">
        <v>9</v>
      </c>
      <c r="C691" s="18">
        <v>10.311400000000001</v>
      </c>
      <c r="D691" s="18">
        <v>0.5373</v>
      </c>
      <c r="E691" s="18">
        <v>22</v>
      </c>
      <c r="F691" s="18">
        <v>19.190000000000001</v>
      </c>
      <c r="G691" s="18" t="s">
        <v>74</v>
      </c>
      <c r="H691" s="28"/>
      <c r="I691" s="28"/>
      <c r="J691" s="28"/>
    </row>
    <row r="692" spans="1:10" x14ac:dyDescent="0.3">
      <c r="A692" s="22" t="s">
        <v>120</v>
      </c>
      <c r="B692" s="23">
        <v>10</v>
      </c>
      <c r="C692" s="18">
        <v>10.039099999999999</v>
      </c>
      <c r="D692" s="18">
        <v>0.5373</v>
      </c>
      <c r="E692" s="18">
        <v>22</v>
      </c>
      <c r="F692" s="18">
        <v>18.68</v>
      </c>
      <c r="G692" s="18" t="s">
        <v>74</v>
      </c>
      <c r="H692" s="28"/>
      <c r="I692" s="28"/>
      <c r="J692" s="28"/>
    </row>
    <row r="693" spans="1:10" x14ac:dyDescent="0.3">
      <c r="A693" s="22" t="s">
        <v>120</v>
      </c>
      <c r="B693" s="23">
        <v>11</v>
      </c>
      <c r="C693" s="18">
        <v>9.7995000000000001</v>
      </c>
      <c r="D693" s="18">
        <v>0.5373</v>
      </c>
      <c r="E693" s="18">
        <v>22</v>
      </c>
      <c r="F693" s="18">
        <v>18.239999999999998</v>
      </c>
      <c r="G693" s="18" t="s">
        <v>74</v>
      </c>
      <c r="H693" s="28"/>
      <c r="I693" s="28"/>
      <c r="J693" s="28"/>
    </row>
    <row r="694" spans="1:10" ht="17.25" thickBot="1" x14ac:dyDescent="0.35">
      <c r="A694" s="29"/>
      <c r="B694" s="28"/>
      <c r="C694" s="28"/>
      <c r="D694" s="28"/>
      <c r="E694" s="28"/>
      <c r="F694" s="28"/>
      <c r="G694" s="28"/>
      <c r="H694" s="28"/>
      <c r="I694" s="28"/>
      <c r="J694" s="28"/>
    </row>
    <row r="695" spans="1:10" x14ac:dyDescent="0.3">
      <c r="A695" s="37" t="s">
        <v>127</v>
      </c>
      <c r="B695" s="38"/>
      <c r="C695" s="38"/>
      <c r="D695" s="38"/>
      <c r="E695" s="38"/>
      <c r="F695" s="38"/>
      <c r="G695" s="38"/>
      <c r="H695" s="38"/>
      <c r="I695" s="38"/>
      <c r="J695" s="38"/>
    </row>
    <row r="696" spans="1:10" ht="16.5" customHeight="1" x14ac:dyDescent="0.3">
      <c r="A696" s="40" t="s">
        <v>115</v>
      </c>
      <c r="B696" s="39" t="s">
        <v>120</v>
      </c>
      <c r="C696" s="39" t="s">
        <v>128</v>
      </c>
      <c r="D696" s="39" t="s">
        <v>104</v>
      </c>
      <c r="E696" s="23" t="s">
        <v>105</v>
      </c>
      <c r="F696" s="39" t="s">
        <v>124</v>
      </c>
      <c r="G696" s="39" t="s">
        <v>125</v>
      </c>
      <c r="H696" s="39" t="s">
        <v>126</v>
      </c>
      <c r="I696" s="39" t="s">
        <v>129</v>
      </c>
      <c r="J696" s="39" t="s">
        <v>130</v>
      </c>
    </row>
    <row r="697" spans="1:10" ht="16.5" customHeight="1" x14ac:dyDescent="0.3">
      <c r="A697" s="40"/>
      <c r="B697" s="39"/>
      <c r="C697" s="39"/>
      <c r="D697" s="39"/>
      <c r="E697" s="23" t="s">
        <v>108</v>
      </c>
      <c r="F697" s="39"/>
      <c r="G697" s="39"/>
      <c r="H697" s="39"/>
      <c r="I697" s="39"/>
      <c r="J697" s="39"/>
    </row>
    <row r="698" spans="1:10" x14ac:dyDescent="0.3">
      <c r="A698" s="22" t="s">
        <v>120</v>
      </c>
      <c r="B698" s="23">
        <v>1</v>
      </c>
      <c r="C698" s="23">
        <v>2</v>
      </c>
      <c r="D698" s="18">
        <v>4.4694000000000003</v>
      </c>
      <c r="E698" s="18">
        <v>0.75990000000000002</v>
      </c>
      <c r="F698" s="18">
        <v>22</v>
      </c>
      <c r="G698" s="18">
        <v>5.88</v>
      </c>
      <c r="H698" s="18" t="s">
        <v>74</v>
      </c>
      <c r="I698" s="18" t="s">
        <v>131</v>
      </c>
      <c r="J698" s="18">
        <v>2.9999999999999997E-4</v>
      </c>
    </row>
    <row r="699" spans="1:10" x14ac:dyDescent="0.3">
      <c r="A699" s="22" t="s">
        <v>120</v>
      </c>
      <c r="B699" s="23">
        <v>1</v>
      </c>
      <c r="C699" s="23">
        <v>3</v>
      </c>
      <c r="D699" s="18">
        <v>6.6292999999999997</v>
      </c>
      <c r="E699" s="18">
        <v>0.75990000000000002</v>
      </c>
      <c r="F699" s="18">
        <v>22</v>
      </c>
      <c r="G699" s="18">
        <v>8.7200000000000006</v>
      </c>
      <c r="H699" s="18" t="s">
        <v>74</v>
      </c>
      <c r="I699" s="18" t="s">
        <v>131</v>
      </c>
      <c r="J699" s="18" t="s">
        <v>74</v>
      </c>
    </row>
    <row r="700" spans="1:10" x14ac:dyDescent="0.3">
      <c r="A700" s="22" t="s">
        <v>120</v>
      </c>
      <c r="B700" s="23">
        <v>1</v>
      </c>
      <c r="C700" s="23">
        <v>4</v>
      </c>
      <c r="D700" s="18">
        <v>5.0702999999999996</v>
      </c>
      <c r="E700" s="18">
        <v>0.75990000000000002</v>
      </c>
      <c r="F700" s="18">
        <v>22</v>
      </c>
      <c r="G700" s="18">
        <v>6.67</v>
      </c>
      <c r="H700" s="18" t="s">
        <v>74</v>
      </c>
      <c r="I700" s="18" t="s">
        <v>131</v>
      </c>
      <c r="J700" s="18" t="s">
        <v>74</v>
      </c>
    </row>
    <row r="701" spans="1:10" x14ac:dyDescent="0.3">
      <c r="A701" s="22" t="s">
        <v>120</v>
      </c>
      <c r="B701" s="23">
        <v>1</v>
      </c>
      <c r="C701" s="23">
        <v>5</v>
      </c>
      <c r="D701" s="18">
        <v>4.7702</v>
      </c>
      <c r="E701" s="18">
        <v>0.75990000000000002</v>
      </c>
      <c r="F701" s="18">
        <v>22</v>
      </c>
      <c r="G701" s="18">
        <v>6.28</v>
      </c>
      <c r="H701" s="18" t="s">
        <v>74</v>
      </c>
      <c r="I701" s="18" t="s">
        <v>131</v>
      </c>
      <c r="J701" s="18">
        <v>1E-4</v>
      </c>
    </row>
    <row r="702" spans="1:10" x14ac:dyDescent="0.3">
      <c r="A702" s="22" t="s">
        <v>120</v>
      </c>
      <c r="B702" s="23">
        <v>1</v>
      </c>
      <c r="C702" s="23">
        <v>6</v>
      </c>
      <c r="D702" s="18">
        <v>7.1124999999999998</v>
      </c>
      <c r="E702" s="18">
        <v>0.75990000000000002</v>
      </c>
      <c r="F702" s="18">
        <v>22</v>
      </c>
      <c r="G702" s="18">
        <v>9.36</v>
      </c>
      <c r="H702" s="18" t="s">
        <v>74</v>
      </c>
      <c r="I702" s="18" t="s">
        <v>131</v>
      </c>
      <c r="J702" s="18" t="s">
        <v>74</v>
      </c>
    </row>
    <row r="703" spans="1:10" x14ac:dyDescent="0.3">
      <c r="A703" s="22" t="s">
        <v>120</v>
      </c>
      <c r="B703" s="23">
        <v>1</v>
      </c>
      <c r="C703" s="23">
        <v>7</v>
      </c>
      <c r="D703" s="18">
        <v>7.5698999999999996</v>
      </c>
      <c r="E703" s="18">
        <v>0.75990000000000002</v>
      </c>
      <c r="F703" s="18">
        <v>22</v>
      </c>
      <c r="G703" s="18">
        <v>9.9600000000000009</v>
      </c>
      <c r="H703" s="18" t="s">
        <v>74</v>
      </c>
      <c r="I703" s="18" t="s">
        <v>131</v>
      </c>
      <c r="J703" s="18" t="s">
        <v>74</v>
      </c>
    </row>
    <row r="704" spans="1:10" x14ac:dyDescent="0.3">
      <c r="A704" s="22" t="s">
        <v>120</v>
      </c>
      <c r="B704" s="23">
        <v>1</v>
      </c>
      <c r="C704" s="23">
        <v>8</v>
      </c>
      <c r="D704" s="18">
        <v>8.2263000000000002</v>
      </c>
      <c r="E704" s="18">
        <v>0.75990000000000002</v>
      </c>
      <c r="F704" s="18">
        <v>22</v>
      </c>
      <c r="G704" s="18">
        <v>10.83</v>
      </c>
      <c r="H704" s="18" t="s">
        <v>74</v>
      </c>
      <c r="I704" s="18" t="s">
        <v>131</v>
      </c>
      <c r="J704" s="18" t="s">
        <v>74</v>
      </c>
    </row>
    <row r="705" spans="1:10" x14ac:dyDescent="0.3">
      <c r="A705" s="22" t="s">
        <v>120</v>
      </c>
      <c r="B705" s="23">
        <v>1</v>
      </c>
      <c r="C705" s="23">
        <v>9</v>
      </c>
      <c r="D705" s="18">
        <v>8.5226000000000006</v>
      </c>
      <c r="E705" s="18">
        <v>0.75990000000000002</v>
      </c>
      <c r="F705" s="18">
        <v>22</v>
      </c>
      <c r="G705" s="18">
        <v>11.22</v>
      </c>
      <c r="H705" s="18" t="s">
        <v>74</v>
      </c>
      <c r="I705" s="18" t="s">
        <v>131</v>
      </c>
      <c r="J705" s="18" t="s">
        <v>74</v>
      </c>
    </row>
    <row r="706" spans="1:10" x14ac:dyDescent="0.3">
      <c r="A706" s="22" t="s">
        <v>120</v>
      </c>
      <c r="B706" s="23">
        <v>1</v>
      </c>
      <c r="C706" s="23">
        <v>10</v>
      </c>
      <c r="D706" s="18">
        <v>8.7949000000000002</v>
      </c>
      <c r="E706" s="18">
        <v>0.75990000000000002</v>
      </c>
      <c r="F706" s="18">
        <v>22</v>
      </c>
      <c r="G706" s="18">
        <v>11.57</v>
      </c>
      <c r="H706" s="18" t="s">
        <v>74</v>
      </c>
      <c r="I706" s="18" t="s">
        <v>131</v>
      </c>
      <c r="J706" s="18" t="s">
        <v>74</v>
      </c>
    </row>
    <row r="707" spans="1:10" x14ac:dyDescent="0.3">
      <c r="A707" s="22" t="s">
        <v>120</v>
      </c>
      <c r="B707" s="23">
        <v>1</v>
      </c>
      <c r="C707" s="23">
        <v>11</v>
      </c>
      <c r="D707" s="18">
        <v>9.0343999999999998</v>
      </c>
      <c r="E707" s="18">
        <v>0.75990000000000002</v>
      </c>
      <c r="F707" s="18">
        <v>22</v>
      </c>
      <c r="G707" s="18">
        <v>11.89</v>
      </c>
      <c r="H707" s="18" t="s">
        <v>74</v>
      </c>
      <c r="I707" s="18" t="s">
        <v>131</v>
      </c>
      <c r="J707" s="18" t="s">
        <v>74</v>
      </c>
    </row>
    <row r="708" spans="1:10" x14ac:dyDescent="0.3">
      <c r="A708" s="22" t="s">
        <v>120</v>
      </c>
      <c r="B708" s="23">
        <v>2</v>
      </c>
      <c r="C708" s="23">
        <v>3</v>
      </c>
      <c r="D708" s="18">
        <v>2.1598999999999999</v>
      </c>
      <c r="E708" s="18">
        <v>0.75990000000000002</v>
      </c>
      <c r="F708" s="18">
        <v>22</v>
      </c>
      <c r="G708" s="18">
        <v>2.84</v>
      </c>
      <c r="H708" s="18">
        <v>9.4999999999999998E-3</v>
      </c>
      <c r="I708" s="18" t="s">
        <v>131</v>
      </c>
      <c r="J708" s="18">
        <v>0.20569999999999999</v>
      </c>
    </row>
    <row r="709" spans="1:10" x14ac:dyDescent="0.3">
      <c r="A709" s="22" t="s">
        <v>120</v>
      </c>
      <c r="B709" s="23">
        <v>2</v>
      </c>
      <c r="C709" s="23">
        <v>4</v>
      </c>
      <c r="D709" s="18">
        <v>0.60089999999999999</v>
      </c>
      <c r="E709" s="18">
        <v>0.75990000000000002</v>
      </c>
      <c r="F709" s="18">
        <v>22</v>
      </c>
      <c r="G709" s="18">
        <v>0.79</v>
      </c>
      <c r="H709" s="18">
        <v>0.4375</v>
      </c>
      <c r="I709" s="18" t="s">
        <v>131</v>
      </c>
      <c r="J709" s="18">
        <v>0.999</v>
      </c>
    </row>
    <row r="710" spans="1:10" x14ac:dyDescent="0.3">
      <c r="A710" s="22" t="s">
        <v>120</v>
      </c>
      <c r="B710" s="23">
        <v>2</v>
      </c>
      <c r="C710" s="23">
        <v>5</v>
      </c>
      <c r="D710" s="18">
        <v>0.30080000000000001</v>
      </c>
      <c r="E710" s="18">
        <v>0.75990000000000002</v>
      </c>
      <c r="F710" s="18">
        <v>22</v>
      </c>
      <c r="G710" s="18">
        <v>0.4</v>
      </c>
      <c r="H710" s="18">
        <v>0.69599999999999995</v>
      </c>
      <c r="I710" s="18" t="s">
        <v>131</v>
      </c>
      <c r="J710" s="18">
        <v>1</v>
      </c>
    </row>
    <row r="711" spans="1:10" x14ac:dyDescent="0.3">
      <c r="A711" s="22" t="s">
        <v>120</v>
      </c>
      <c r="B711" s="23">
        <v>2</v>
      </c>
      <c r="C711" s="23">
        <v>6</v>
      </c>
      <c r="D711" s="18">
        <v>2.6432000000000002</v>
      </c>
      <c r="E711" s="18">
        <v>0.75990000000000002</v>
      </c>
      <c r="F711" s="18">
        <v>22</v>
      </c>
      <c r="G711" s="18">
        <v>3.48</v>
      </c>
      <c r="H711" s="18">
        <v>2.0999999999999999E-3</v>
      </c>
      <c r="I711" s="18" t="s">
        <v>131</v>
      </c>
      <c r="J711" s="18">
        <v>6.1100000000000002E-2</v>
      </c>
    </row>
    <row r="712" spans="1:10" x14ac:dyDescent="0.3">
      <c r="A712" s="22" t="s">
        <v>120</v>
      </c>
      <c r="B712" s="23">
        <v>2</v>
      </c>
      <c r="C712" s="23">
        <v>7</v>
      </c>
      <c r="D712" s="18">
        <v>3.1004999999999998</v>
      </c>
      <c r="E712" s="18">
        <v>0.75990000000000002</v>
      </c>
      <c r="F712" s="18">
        <v>22</v>
      </c>
      <c r="G712" s="18">
        <v>4.08</v>
      </c>
      <c r="H712" s="18">
        <v>5.0000000000000001E-4</v>
      </c>
      <c r="I712" s="18" t="s">
        <v>131</v>
      </c>
      <c r="J712" s="18">
        <v>1.67E-2</v>
      </c>
    </row>
    <row r="713" spans="1:10" x14ac:dyDescent="0.3">
      <c r="A713" s="22" t="s">
        <v>120</v>
      </c>
      <c r="B713" s="23">
        <v>2</v>
      </c>
      <c r="C713" s="23">
        <v>8</v>
      </c>
      <c r="D713" s="18">
        <v>3.7568999999999999</v>
      </c>
      <c r="E713" s="18">
        <v>0.75990000000000002</v>
      </c>
      <c r="F713" s="18">
        <v>22</v>
      </c>
      <c r="G713" s="18">
        <v>4.9400000000000004</v>
      </c>
      <c r="H713" s="18" t="s">
        <v>74</v>
      </c>
      <c r="I713" s="18" t="s">
        <v>131</v>
      </c>
      <c r="J713" s="18">
        <v>2.3E-3</v>
      </c>
    </row>
    <row r="714" spans="1:10" x14ac:dyDescent="0.3">
      <c r="A714" s="22" t="s">
        <v>120</v>
      </c>
      <c r="B714" s="23">
        <v>2</v>
      </c>
      <c r="C714" s="23">
        <v>9</v>
      </c>
      <c r="D714" s="18">
        <v>4.0532000000000004</v>
      </c>
      <c r="E714" s="18">
        <v>0.75990000000000002</v>
      </c>
      <c r="F714" s="18">
        <v>22</v>
      </c>
      <c r="G714" s="18">
        <v>5.33</v>
      </c>
      <c r="H714" s="18" t="s">
        <v>74</v>
      </c>
      <c r="I714" s="18" t="s">
        <v>131</v>
      </c>
      <c r="J714" s="18">
        <v>1E-3</v>
      </c>
    </row>
    <row r="715" spans="1:10" x14ac:dyDescent="0.3">
      <c r="A715" s="22" t="s">
        <v>120</v>
      </c>
      <c r="B715" s="23">
        <v>2</v>
      </c>
      <c r="C715" s="23">
        <v>10</v>
      </c>
      <c r="D715" s="18">
        <v>4.3254999999999999</v>
      </c>
      <c r="E715" s="18">
        <v>0.75990000000000002</v>
      </c>
      <c r="F715" s="18">
        <v>22</v>
      </c>
      <c r="G715" s="18">
        <v>5.69</v>
      </c>
      <c r="H715" s="18" t="s">
        <v>74</v>
      </c>
      <c r="I715" s="18" t="s">
        <v>131</v>
      </c>
      <c r="J715" s="18">
        <v>4.0000000000000002E-4</v>
      </c>
    </row>
    <row r="716" spans="1:10" x14ac:dyDescent="0.3">
      <c r="A716" s="22" t="s">
        <v>120</v>
      </c>
      <c r="B716" s="23">
        <v>2</v>
      </c>
      <c r="C716" s="23">
        <v>11</v>
      </c>
      <c r="D716" s="18">
        <v>4.5651000000000002</v>
      </c>
      <c r="E716" s="18">
        <v>0.75990000000000002</v>
      </c>
      <c r="F716" s="18">
        <v>22</v>
      </c>
      <c r="G716" s="18">
        <v>6.01</v>
      </c>
      <c r="H716" s="18" t="s">
        <v>74</v>
      </c>
      <c r="I716" s="18" t="s">
        <v>131</v>
      </c>
      <c r="J716" s="18">
        <v>2.0000000000000001E-4</v>
      </c>
    </row>
    <row r="717" spans="1:10" x14ac:dyDescent="0.3">
      <c r="A717" s="22" t="s">
        <v>120</v>
      </c>
      <c r="B717" s="23">
        <v>3</v>
      </c>
      <c r="C717" s="23">
        <v>4</v>
      </c>
      <c r="D717" s="24">
        <v>-1.5589999999999999</v>
      </c>
      <c r="E717" s="18">
        <v>0.75990000000000002</v>
      </c>
      <c r="F717" s="18">
        <v>22</v>
      </c>
      <c r="G717" s="24">
        <v>-2.0499999999999998</v>
      </c>
      <c r="H717" s="18">
        <v>5.2299999999999999E-2</v>
      </c>
      <c r="I717" s="18" t="s">
        <v>131</v>
      </c>
      <c r="J717" s="18">
        <v>0.61909999999999998</v>
      </c>
    </row>
    <row r="718" spans="1:10" x14ac:dyDescent="0.3">
      <c r="A718" s="22" t="s">
        <v>120</v>
      </c>
      <c r="B718" s="23">
        <v>3</v>
      </c>
      <c r="C718" s="23">
        <v>5</v>
      </c>
      <c r="D718" s="24">
        <v>-1.8591</v>
      </c>
      <c r="E718" s="18">
        <v>0.75990000000000002</v>
      </c>
      <c r="F718" s="18">
        <v>22</v>
      </c>
      <c r="G718" s="24">
        <v>-2.4500000000000002</v>
      </c>
      <c r="H718" s="18">
        <v>2.29E-2</v>
      </c>
      <c r="I718" s="18" t="s">
        <v>131</v>
      </c>
      <c r="J718" s="18">
        <v>0.3836</v>
      </c>
    </row>
    <row r="719" spans="1:10" x14ac:dyDescent="0.3">
      <c r="A719" s="22" t="s">
        <v>120</v>
      </c>
      <c r="B719" s="23">
        <v>3</v>
      </c>
      <c r="C719" s="23">
        <v>6</v>
      </c>
      <c r="D719" s="18">
        <v>0.48330000000000001</v>
      </c>
      <c r="E719" s="18">
        <v>0.75990000000000002</v>
      </c>
      <c r="F719" s="18">
        <v>22</v>
      </c>
      <c r="G719" s="18">
        <v>0.64</v>
      </c>
      <c r="H719" s="18">
        <v>0.53139999999999998</v>
      </c>
      <c r="I719" s="18" t="s">
        <v>131</v>
      </c>
      <c r="J719" s="18">
        <v>0.99980000000000002</v>
      </c>
    </row>
    <row r="720" spans="1:10" x14ac:dyDescent="0.3">
      <c r="A720" s="22" t="s">
        <v>120</v>
      </c>
      <c r="B720" s="23">
        <v>3</v>
      </c>
      <c r="C720" s="23">
        <v>7</v>
      </c>
      <c r="D720" s="18">
        <v>0.94069999999999998</v>
      </c>
      <c r="E720" s="18">
        <v>0.75990000000000002</v>
      </c>
      <c r="F720" s="18">
        <v>22</v>
      </c>
      <c r="G720" s="18">
        <v>1.24</v>
      </c>
      <c r="H720" s="18">
        <v>0.2288</v>
      </c>
      <c r="I720" s="18" t="s">
        <v>131</v>
      </c>
      <c r="J720" s="18">
        <v>0.97019999999999995</v>
      </c>
    </row>
    <row r="721" spans="1:10" x14ac:dyDescent="0.3">
      <c r="A721" s="22" t="s">
        <v>120</v>
      </c>
      <c r="B721" s="23">
        <v>3</v>
      </c>
      <c r="C721" s="23">
        <v>8</v>
      </c>
      <c r="D721" s="18">
        <v>1.597</v>
      </c>
      <c r="E721" s="18">
        <v>0.75990000000000002</v>
      </c>
      <c r="F721" s="18">
        <v>22</v>
      </c>
      <c r="G721" s="18">
        <v>2.1</v>
      </c>
      <c r="H721" s="18">
        <v>4.7300000000000002E-2</v>
      </c>
      <c r="I721" s="18" t="s">
        <v>131</v>
      </c>
      <c r="J721" s="18">
        <v>0.58789999999999998</v>
      </c>
    </row>
    <row r="722" spans="1:10" x14ac:dyDescent="0.3">
      <c r="A722" s="22" t="s">
        <v>120</v>
      </c>
      <c r="B722" s="23">
        <v>3</v>
      </c>
      <c r="C722" s="23">
        <v>9</v>
      </c>
      <c r="D722" s="18">
        <v>1.8933</v>
      </c>
      <c r="E722" s="18">
        <v>0.75990000000000002</v>
      </c>
      <c r="F722" s="18">
        <v>22</v>
      </c>
      <c r="G722" s="18">
        <v>2.4900000000000002</v>
      </c>
      <c r="H722" s="18">
        <v>2.07E-2</v>
      </c>
      <c r="I722" s="18" t="s">
        <v>131</v>
      </c>
      <c r="J722" s="18">
        <v>0.35970000000000002</v>
      </c>
    </row>
    <row r="723" spans="1:10" x14ac:dyDescent="0.3">
      <c r="A723" s="22" t="s">
        <v>120</v>
      </c>
      <c r="B723" s="23">
        <v>3</v>
      </c>
      <c r="C723" s="23">
        <v>10</v>
      </c>
      <c r="D723" s="18">
        <v>2.1656</v>
      </c>
      <c r="E723" s="18">
        <v>0.75990000000000002</v>
      </c>
      <c r="F723" s="18">
        <v>22</v>
      </c>
      <c r="G723" s="18">
        <v>2.85</v>
      </c>
      <c r="H723" s="18">
        <v>9.2999999999999992E-3</v>
      </c>
      <c r="I723" s="18" t="s">
        <v>131</v>
      </c>
      <c r="J723" s="18">
        <v>0.20300000000000001</v>
      </c>
    </row>
    <row r="724" spans="1:10" x14ac:dyDescent="0.3">
      <c r="A724" s="22" t="s">
        <v>120</v>
      </c>
      <c r="B724" s="23">
        <v>3</v>
      </c>
      <c r="C724" s="23">
        <v>11</v>
      </c>
      <c r="D724" s="18">
        <v>2.4051999999999998</v>
      </c>
      <c r="E724" s="18">
        <v>0.75990000000000002</v>
      </c>
      <c r="F724" s="18">
        <v>22</v>
      </c>
      <c r="G724" s="18">
        <v>3.17</v>
      </c>
      <c r="H724" s="18">
        <v>4.4999999999999997E-3</v>
      </c>
      <c r="I724" s="18" t="s">
        <v>131</v>
      </c>
      <c r="J724" s="18">
        <v>0.114</v>
      </c>
    </row>
    <row r="725" spans="1:10" x14ac:dyDescent="0.3">
      <c r="A725" s="22" t="s">
        <v>120</v>
      </c>
      <c r="B725" s="23">
        <v>4</v>
      </c>
      <c r="C725" s="23">
        <v>5</v>
      </c>
      <c r="D725" s="24">
        <v>-0.30009999999999998</v>
      </c>
      <c r="E725" s="18">
        <v>0.75990000000000002</v>
      </c>
      <c r="F725" s="18">
        <v>22</v>
      </c>
      <c r="G725" s="24">
        <v>-0.39</v>
      </c>
      <c r="H725" s="18">
        <v>0.69669999999999999</v>
      </c>
      <c r="I725" s="18" t="s">
        <v>131</v>
      </c>
      <c r="J725" s="18">
        <v>1</v>
      </c>
    </row>
    <row r="726" spans="1:10" x14ac:dyDescent="0.3">
      <c r="A726" s="22" t="s">
        <v>120</v>
      </c>
      <c r="B726" s="23">
        <v>4</v>
      </c>
      <c r="C726" s="23">
        <v>6</v>
      </c>
      <c r="D726" s="18">
        <v>2.0421999999999998</v>
      </c>
      <c r="E726" s="18">
        <v>0.75990000000000002</v>
      </c>
      <c r="F726" s="18">
        <v>22</v>
      </c>
      <c r="G726" s="18">
        <v>2.69</v>
      </c>
      <c r="H726" s="18">
        <v>1.35E-2</v>
      </c>
      <c r="I726" s="18" t="s">
        <v>131</v>
      </c>
      <c r="J726" s="18">
        <v>0.26640000000000003</v>
      </c>
    </row>
    <row r="727" spans="1:10" x14ac:dyDescent="0.3">
      <c r="A727" s="22" t="s">
        <v>120</v>
      </c>
      <c r="B727" s="23">
        <v>4</v>
      </c>
      <c r="C727" s="23">
        <v>7</v>
      </c>
      <c r="D727" s="18">
        <v>2.4996</v>
      </c>
      <c r="E727" s="18">
        <v>0.75990000000000002</v>
      </c>
      <c r="F727" s="18">
        <v>22</v>
      </c>
      <c r="G727" s="18">
        <v>3.29</v>
      </c>
      <c r="H727" s="18">
        <v>3.3E-3</v>
      </c>
      <c r="I727" s="18" t="s">
        <v>131</v>
      </c>
      <c r="J727" s="18">
        <v>8.9499999999999996E-2</v>
      </c>
    </row>
    <row r="728" spans="1:10" x14ac:dyDescent="0.3">
      <c r="A728" s="22" t="s">
        <v>120</v>
      </c>
      <c r="B728" s="23">
        <v>4</v>
      </c>
      <c r="C728" s="23">
        <v>8</v>
      </c>
      <c r="D728" s="18">
        <v>3.1560000000000001</v>
      </c>
      <c r="E728" s="18">
        <v>0.75990000000000002</v>
      </c>
      <c r="F728" s="18">
        <v>22</v>
      </c>
      <c r="G728" s="18">
        <v>4.1500000000000004</v>
      </c>
      <c r="H728" s="18">
        <v>4.0000000000000002E-4</v>
      </c>
      <c r="I728" s="18" t="s">
        <v>131</v>
      </c>
      <c r="J728" s="18">
        <v>1.4200000000000001E-2</v>
      </c>
    </row>
    <row r="729" spans="1:10" x14ac:dyDescent="0.3">
      <c r="A729" s="22" t="s">
        <v>120</v>
      </c>
      <c r="B729" s="23">
        <v>4</v>
      </c>
      <c r="C729" s="23">
        <v>9</v>
      </c>
      <c r="D729" s="18">
        <v>3.4523000000000001</v>
      </c>
      <c r="E729" s="18">
        <v>0.75990000000000002</v>
      </c>
      <c r="F729" s="18">
        <v>22</v>
      </c>
      <c r="G729" s="18">
        <v>4.54</v>
      </c>
      <c r="H729" s="18">
        <v>2.0000000000000001E-4</v>
      </c>
      <c r="I729" s="18" t="s">
        <v>131</v>
      </c>
      <c r="J729" s="18">
        <v>5.8999999999999999E-3</v>
      </c>
    </row>
    <row r="730" spans="1:10" x14ac:dyDescent="0.3">
      <c r="A730" s="22" t="s">
        <v>120</v>
      </c>
      <c r="B730" s="23">
        <v>4</v>
      </c>
      <c r="C730" s="23">
        <v>10</v>
      </c>
      <c r="D730" s="18">
        <v>3.7246000000000001</v>
      </c>
      <c r="E730" s="18">
        <v>0.75990000000000002</v>
      </c>
      <c r="F730" s="18">
        <v>22</v>
      </c>
      <c r="G730" s="18">
        <v>4.9000000000000004</v>
      </c>
      <c r="H730" s="18" t="s">
        <v>74</v>
      </c>
      <c r="I730" s="18" t="s">
        <v>131</v>
      </c>
      <c r="J730" s="18">
        <v>2.5999999999999999E-3</v>
      </c>
    </row>
    <row r="731" spans="1:10" x14ac:dyDescent="0.3">
      <c r="A731" s="22" t="s">
        <v>120</v>
      </c>
      <c r="B731" s="23">
        <v>4</v>
      </c>
      <c r="C731" s="23">
        <v>11</v>
      </c>
      <c r="D731" s="18">
        <v>3.9641000000000002</v>
      </c>
      <c r="E731" s="18">
        <v>0.75990000000000002</v>
      </c>
      <c r="F731" s="18">
        <v>22</v>
      </c>
      <c r="G731" s="18">
        <v>5.22</v>
      </c>
      <c r="H731" s="18" t="s">
        <v>74</v>
      </c>
      <c r="I731" s="18" t="s">
        <v>131</v>
      </c>
      <c r="J731" s="18">
        <v>1.2999999999999999E-3</v>
      </c>
    </row>
    <row r="732" spans="1:10" x14ac:dyDescent="0.3">
      <c r="A732" s="22" t="s">
        <v>120</v>
      </c>
      <c r="B732" s="23">
        <v>5</v>
      </c>
      <c r="C732" s="23">
        <v>6</v>
      </c>
      <c r="D732" s="18">
        <v>2.3422999999999998</v>
      </c>
      <c r="E732" s="18">
        <v>0.75990000000000002</v>
      </c>
      <c r="F732" s="18">
        <v>22</v>
      </c>
      <c r="G732" s="18">
        <v>3.08</v>
      </c>
      <c r="H732" s="18">
        <v>5.4000000000000003E-3</v>
      </c>
      <c r="I732" s="18" t="s">
        <v>131</v>
      </c>
      <c r="J732" s="18">
        <v>0.13339999999999999</v>
      </c>
    </row>
    <row r="733" spans="1:10" x14ac:dyDescent="0.3">
      <c r="A733" s="22" t="s">
        <v>120</v>
      </c>
      <c r="B733" s="23">
        <v>5</v>
      </c>
      <c r="C733" s="23">
        <v>7</v>
      </c>
      <c r="D733" s="18">
        <v>2.7997000000000001</v>
      </c>
      <c r="E733" s="18">
        <v>0.75990000000000002</v>
      </c>
      <c r="F733" s="18">
        <v>22</v>
      </c>
      <c r="G733" s="18">
        <v>3.68</v>
      </c>
      <c r="H733" s="18">
        <v>1.2999999999999999E-3</v>
      </c>
      <c r="I733" s="18" t="s">
        <v>131</v>
      </c>
      <c r="J733" s="18">
        <v>3.9699999999999999E-2</v>
      </c>
    </row>
    <row r="734" spans="1:10" x14ac:dyDescent="0.3">
      <c r="A734" s="22" t="s">
        <v>120</v>
      </c>
      <c r="B734" s="23">
        <v>5</v>
      </c>
      <c r="C734" s="23">
        <v>8</v>
      </c>
      <c r="D734" s="18">
        <v>3.4561000000000002</v>
      </c>
      <c r="E734" s="18">
        <v>0.75990000000000002</v>
      </c>
      <c r="F734" s="18">
        <v>22</v>
      </c>
      <c r="G734" s="18">
        <v>4.55</v>
      </c>
      <c r="H734" s="18">
        <v>2.0000000000000001E-4</v>
      </c>
      <c r="I734" s="18" t="s">
        <v>131</v>
      </c>
      <c r="J734" s="18">
        <v>5.7999999999999996E-3</v>
      </c>
    </row>
    <row r="735" spans="1:10" x14ac:dyDescent="0.3">
      <c r="A735" s="22" t="s">
        <v>120</v>
      </c>
      <c r="B735" s="23">
        <v>5</v>
      </c>
      <c r="C735" s="23">
        <v>9</v>
      </c>
      <c r="D735" s="18">
        <v>3.7524000000000002</v>
      </c>
      <c r="E735" s="18">
        <v>0.75990000000000002</v>
      </c>
      <c r="F735" s="18">
        <v>22</v>
      </c>
      <c r="G735" s="18">
        <v>4.9400000000000004</v>
      </c>
      <c r="H735" s="18" t="s">
        <v>74</v>
      </c>
      <c r="I735" s="18" t="s">
        <v>131</v>
      </c>
      <c r="J735" s="18">
        <v>2.3999999999999998E-3</v>
      </c>
    </row>
    <row r="736" spans="1:10" x14ac:dyDescent="0.3">
      <c r="A736" s="22" t="s">
        <v>120</v>
      </c>
      <c r="B736" s="23">
        <v>5</v>
      </c>
      <c r="C736" s="23">
        <v>10</v>
      </c>
      <c r="D736" s="18">
        <v>4.0247000000000002</v>
      </c>
      <c r="E736" s="18">
        <v>0.75990000000000002</v>
      </c>
      <c r="F736" s="18">
        <v>22</v>
      </c>
      <c r="G736" s="18">
        <v>5.3</v>
      </c>
      <c r="H736" s="18" t="s">
        <v>74</v>
      </c>
      <c r="I736" s="18" t="s">
        <v>131</v>
      </c>
      <c r="J736" s="18">
        <v>1E-3</v>
      </c>
    </row>
    <row r="737" spans="1:10" x14ac:dyDescent="0.3">
      <c r="A737" s="22" t="s">
        <v>120</v>
      </c>
      <c r="B737" s="23">
        <v>5</v>
      </c>
      <c r="C737" s="23">
        <v>11</v>
      </c>
      <c r="D737" s="18">
        <v>4.2641999999999998</v>
      </c>
      <c r="E737" s="18">
        <v>0.75990000000000002</v>
      </c>
      <c r="F737" s="18">
        <v>22</v>
      </c>
      <c r="G737" s="18">
        <v>5.61</v>
      </c>
      <c r="H737" s="18" t="s">
        <v>74</v>
      </c>
      <c r="I737" s="18" t="s">
        <v>131</v>
      </c>
      <c r="J737" s="18">
        <v>5.0000000000000001E-4</v>
      </c>
    </row>
    <row r="738" spans="1:10" x14ac:dyDescent="0.3">
      <c r="A738" s="22" t="s">
        <v>120</v>
      </c>
      <c r="B738" s="23">
        <v>6</v>
      </c>
      <c r="C738" s="23">
        <v>7</v>
      </c>
      <c r="D738" s="18">
        <v>0.45739999999999997</v>
      </c>
      <c r="E738" s="18">
        <v>0.75990000000000002</v>
      </c>
      <c r="F738" s="18">
        <v>22</v>
      </c>
      <c r="G738" s="18">
        <v>0.6</v>
      </c>
      <c r="H738" s="18">
        <v>0.5534</v>
      </c>
      <c r="I738" s="18" t="s">
        <v>131</v>
      </c>
      <c r="J738" s="18">
        <v>0.99990000000000001</v>
      </c>
    </row>
    <row r="739" spans="1:10" x14ac:dyDescent="0.3">
      <c r="A739" s="22" t="s">
        <v>120</v>
      </c>
      <c r="B739" s="23">
        <v>6</v>
      </c>
      <c r="C739" s="23">
        <v>8</v>
      </c>
      <c r="D739" s="18">
        <v>1.1137999999999999</v>
      </c>
      <c r="E739" s="18">
        <v>0.75990000000000002</v>
      </c>
      <c r="F739" s="18">
        <v>22</v>
      </c>
      <c r="G739" s="18">
        <v>1.47</v>
      </c>
      <c r="H739" s="18">
        <v>0.15690000000000001</v>
      </c>
      <c r="I739" s="18" t="s">
        <v>131</v>
      </c>
      <c r="J739" s="18">
        <v>0.9163</v>
      </c>
    </row>
    <row r="740" spans="1:10" x14ac:dyDescent="0.3">
      <c r="A740" s="22" t="s">
        <v>120</v>
      </c>
      <c r="B740" s="23">
        <v>6</v>
      </c>
      <c r="C740" s="23">
        <v>9</v>
      </c>
      <c r="D740" s="18">
        <v>1.41</v>
      </c>
      <c r="E740" s="18">
        <v>0.75990000000000002</v>
      </c>
      <c r="F740" s="18">
        <v>22</v>
      </c>
      <c r="G740" s="18">
        <v>1.86</v>
      </c>
      <c r="H740" s="18">
        <v>7.6999999999999999E-2</v>
      </c>
      <c r="I740" s="18" t="s">
        <v>131</v>
      </c>
      <c r="J740" s="18">
        <v>0.73709999999999998</v>
      </c>
    </row>
    <row r="741" spans="1:10" x14ac:dyDescent="0.3">
      <c r="A741" s="22" t="s">
        <v>120</v>
      </c>
      <c r="B741" s="23">
        <v>6</v>
      </c>
      <c r="C741" s="23">
        <v>10</v>
      </c>
      <c r="D741" s="18">
        <v>1.6822999999999999</v>
      </c>
      <c r="E741" s="18">
        <v>0.75990000000000002</v>
      </c>
      <c r="F741" s="18">
        <v>22</v>
      </c>
      <c r="G741" s="18">
        <v>2.21</v>
      </c>
      <c r="H741" s="18">
        <v>3.7499999999999999E-2</v>
      </c>
      <c r="I741" s="18" t="s">
        <v>131</v>
      </c>
      <c r="J741" s="18">
        <v>0.51849999999999996</v>
      </c>
    </row>
    <row r="742" spans="1:10" x14ac:dyDescent="0.3">
      <c r="A742" s="22" t="s">
        <v>120</v>
      </c>
      <c r="B742" s="23">
        <v>6</v>
      </c>
      <c r="C742" s="23">
        <v>11</v>
      </c>
      <c r="D742" s="18">
        <v>1.9218999999999999</v>
      </c>
      <c r="E742" s="18">
        <v>0.75990000000000002</v>
      </c>
      <c r="F742" s="18">
        <v>22</v>
      </c>
      <c r="G742" s="18">
        <v>2.5299999999999998</v>
      </c>
      <c r="H742" s="18">
        <v>1.9099999999999999E-2</v>
      </c>
      <c r="I742" s="18" t="s">
        <v>131</v>
      </c>
      <c r="J742" s="18">
        <v>0.34039999999999998</v>
      </c>
    </row>
    <row r="743" spans="1:10" x14ac:dyDescent="0.3">
      <c r="A743" s="22" t="s">
        <v>120</v>
      </c>
      <c r="B743" s="23">
        <v>7</v>
      </c>
      <c r="C743" s="23">
        <v>8</v>
      </c>
      <c r="D743" s="18">
        <v>0.65639999999999998</v>
      </c>
      <c r="E743" s="18">
        <v>0.75990000000000002</v>
      </c>
      <c r="F743" s="18">
        <v>22</v>
      </c>
      <c r="G743" s="18">
        <v>0.86</v>
      </c>
      <c r="H743" s="18">
        <v>0.39700000000000002</v>
      </c>
      <c r="I743" s="18" t="s">
        <v>131</v>
      </c>
      <c r="J743" s="18">
        <v>0.99790000000000001</v>
      </c>
    </row>
    <row r="744" spans="1:10" x14ac:dyDescent="0.3">
      <c r="A744" s="22" t="s">
        <v>120</v>
      </c>
      <c r="B744" s="23">
        <v>7</v>
      </c>
      <c r="C744" s="23">
        <v>9</v>
      </c>
      <c r="D744" s="18">
        <v>0.95269999999999999</v>
      </c>
      <c r="E744" s="18">
        <v>0.75990000000000002</v>
      </c>
      <c r="F744" s="18">
        <v>22</v>
      </c>
      <c r="G744" s="18">
        <v>1.25</v>
      </c>
      <c r="H744" s="18">
        <v>0.22309999999999999</v>
      </c>
      <c r="I744" s="18" t="s">
        <v>131</v>
      </c>
      <c r="J744" s="18">
        <v>0.96760000000000002</v>
      </c>
    </row>
    <row r="745" spans="1:10" x14ac:dyDescent="0.3">
      <c r="A745" s="22" t="s">
        <v>120</v>
      </c>
      <c r="B745" s="23">
        <v>7</v>
      </c>
      <c r="C745" s="23">
        <v>10</v>
      </c>
      <c r="D745" s="18">
        <v>1.2250000000000001</v>
      </c>
      <c r="E745" s="18">
        <v>0.75990000000000002</v>
      </c>
      <c r="F745" s="18">
        <v>22</v>
      </c>
      <c r="G745" s="18">
        <v>1.61</v>
      </c>
      <c r="H745" s="18">
        <v>0.1212</v>
      </c>
      <c r="I745" s="18" t="s">
        <v>131</v>
      </c>
      <c r="J745" s="18">
        <v>0.86109999999999998</v>
      </c>
    </row>
    <row r="746" spans="1:10" x14ac:dyDescent="0.3">
      <c r="A746" s="22" t="s">
        <v>120</v>
      </c>
      <c r="B746" s="23">
        <v>7</v>
      </c>
      <c r="C746" s="23">
        <v>11</v>
      </c>
      <c r="D746" s="18">
        <v>1.4644999999999999</v>
      </c>
      <c r="E746" s="18">
        <v>0.75990000000000002</v>
      </c>
      <c r="F746" s="18">
        <v>22</v>
      </c>
      <c r="G746" s="18">
        <v>1.93</v>
      </c>
      <c r="H746" s="18">
        <v>6.7000000000000004E-2</v>
      </c>
      <c r="I746" s="18" t="s">
        <v>131</v>
      </c>
      <c r="J746" s="18">
        <v>0.69510000000000005</v>
      </c>
    </row>
    <row r="747" spans="1:10" x14ac:dyDescent="0.3">
      <c r="A747" s="22" t="s">
        <v>120</v>
      </c>
      <c r="B747" s="23">
        <v>8</v>
      </c>
      <c r="C747" s="23">
        <v>9</v>
      </c>
      <c r="D747" s="18">
        <v>0.29630000000000001</v>
      </c>
      <c r="E747" s="18">
        <v>0.75990000000000002</v>
      </c>
      <c r="F747" s="18">
        <v>22</v>
      </c>
      <c r="G747" s="18">
        <v>0.39</v>
      </c>
      <c r="H747" s="18">
        <v>0.70040000000000002</v>
      </c>
      <c r="I747" s="18" t="s">
        <v>131</v>
      </c>
      <c r="J747" s="18">
        <v>1</v>
      </c>
    </row>
    <row r="748" spans="1:10" x14ac:dyDescent="0.3">
      <c r="A748" s="22" t="s">
        <v>120</v>
      </c>
      <c r="B748" s="23">
        <v>8</v>
      </c>
      <c r="C748" s="23">
        <v>10</v>
      </c>
      <c r="D748" s="18">
        <v>0.56859999999999999</v>
      </c>
      <c r="E748" s="18">
        <v>0.75990000000000002</v>
      </c>
      <c r="F748" s="18">
        <v>22</v>
      </c>
      <c r="G748" s="18">
        <v>0.75</v>
      </c>
      <c r="H748" s="18">
        <v>0.46229999999999999</v>
      </c>
      <c r="I748" s="18" t="s">
        <v>131</v>
      </c>
      <c r="J748" s="18">
        <v>0.99939999999999996</v>
      </c>
    </row>
    <row r="749" spans="1:10" x14ac:dyDescent="0.3">
      <c r="A749" s="22" t="s">
        <v>120</v>
      </c>
      <c r="B749" s="23">
        <v>8</v>
      </c>
      <c r="C749" s="23">
        <v>11</v>
      </c>
      <c r="D749" s="18">
        <v>0.80810000000000004</v>
      </c>
      <c r="E749" s="18">
        <v>0.75990000000000002</v>
      </c>
      <c r="F749" s="18">
        <v>22</v>
      </c>
      <c r="G749" s="18">
        <v>1.06</v>
      </c>
      <c r="H749" s="18">
        <v>0.29909999999999998</v>
      </c>
      <c r="I749" s="18" t="s">
        <v>131</v>
      </c>
      <c r="J749" s="18">
        <v>0.98970000000000002</v>
      </c>
    </row>
    <row r="750" spans="1:10" x14ac:dyDescent="0.3">
      <c r="A750" s="22" t="s">
        <v>120</v>
      </c>
      <c r="B750" s="23">
        <v>9</v>
      </c>
      <c r="C750" s="23">
        <v>10</v>
      </c>
      <c r="D750" s="18">
        <v>0.27229999999999999</v>
      </c>
      <c r="E750" s="18">
        <v>0.75990000000000002</v>
      </c>
      <c r="F750" s="18">
        <v>22</v>
      </c>
      <c r="G750" s="18">
        <v>0.36</v>
      </c>
      <c r="H750" s="18">
        <v>0.72350000000000003</v>
      </c>
      <c r="I750" s="18" t="s">
        <v>131</v>
      </c>
      <c r="J750" s="18">
        <v>1</v>
      </c>
    </row>
    <row r="751" spans="1:10" x14ac:dyDescent="0.3">
      <c r="A751" s="22" t="s">
        <v>120</v>
      </c>
      <c r="B751" s="23">
        <v>9</v>
      </c>
      <c r="C751" s="23">
        <v>11</v>
      </c>
      <c r="D751" s="18">
        <v>0.51190000000000002</v>
      </c>
      <c r="E751" s="18">
        <v>0.75990000000000002</v>
      </c>
      <c r="F751" s="18">
        <v>22</v>
      </c>
      <c r="G751" s="18">
        <v>0.67</v>
      </c>
      <c r="H751" s="18">
        <v>0.50760000000000005</v>
      </c>
      <c r="I751" s="18" t="s">
        <v>131</v>
      </c>
      <c r="J751" s="18">
        <v>0.99980000000000002</v>
      </c>
    </row>
    <row r="752" spans="1:10" x14ac:dyDescent="0.3">
      <c r="A752" s="22" t="s">
        <v>120</v>
      </c>
      <c r="B752" s="23">
        <v>10</v>
      </c>
      <c r="C752" s="23">
        <v>11</v>
      </c>
      <c r="D752" s="18">
        <v>0.23960000000000001</v>
      </c>
      <c r="E752" s="18">
        <v>0.75990000000000002</v>
      </c>
      <c r="F752" s="18">
        <v>22</v>
      </c>
      <c r="G752" s="18">
        <v>0.32</v>
      </c>
      <c r="H752" s="18">
        <v>0.75549999999999995</v>
      </c>
      <c r="I752" s="18" t="s">
        <v>131</v>
      </c>
      <c r="J752" s="18">
        <v>1</v>
      </c>
    </row>
    <row r="753" spans="1:10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</row>
    <row r="754" spans="1:10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</row>
    <row r="755" spans="1:10" ht="17.25" thickBot="1" x14ac:dyDescent="0.35">
      <c r="A755" s="31"/>
      <c r="B755" s="31"/>
      <c r="C755" s="31"/>
      <c r="D755" s="31"/>
      <c r="E755" s="31"/>
      <c r="F755" s="31"/>
      <c r="G755" s="31"/>
      <c r="H755" s="31"/>
      <c r="I755" s="31"/>
      <c r="J755" s="31"/>
    </row>
    <row r="756" spans="1:10" ht="17.25" thickTop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</row>
    <row r="757" spans="1:10" x14ac:dyDescent="0.3">
      <c r="A757" s="21" t="s">
        <v>60</v>
      </c>
      <c r="B757" s="28"/>
      <c r="C757" s="28"/>
      <c r="D757" s="28"/>
      <c r="E757" s="28"/>
      <c r="F757" s="28"/>
      <c r="G757" s="28"/>
      <c r="H757" s="28"/>
      <c r="I757" s="28"/>
      <c r="J757" s="28"/>
    </row>
    <row r="758" spans="1:10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</row>
    <row r="759" spans="1:10" x14ac:dyDescent="0.3">
      <c r="A759" s="28" t="s">
        <v>132</v>
      </c>
      <c r="B759" s="28"/>
      <c r="C759" s="28"/>
      <c r="D759" s="28"/>
      <c r="E759" s="28"/>
      <c r="F759" s="28"/>
      <c r="G759" s="28"/>
      <c r="H759" s="28"/>
      <c r="I759" s="28"/>
      <c r="J759" s="28"/>
    </row>
    <row r="760" spans="1:10" ht="17.25" thickBot="1" x14ac:dyDescent="0.35">
      <c r="A760" s="29"/>
      <c r="B760" s="28"/>
      <c r="C760" s="28"/>
      <c r="D760" s="28"/>
      <c r="E760" s="28"/>
      <c r="F760" s="28"/>
      <c r="G760" s="28"/>
      <c r="H760" s="28"/>
      <c r="I760" s="28"/>
      <c r="J760" s="28"/>
    </row>
    <row r="761" spans="1:10" ht="30" x14ac:dyDescent="0.3">
      <c r="A761" s="26" t="s">
        <v>206</v>
      </c>
      <c r="B761" s="25" t="s">
        <v>120</v>
      </c>
      <c r="C761" s="25" t="s">
        <v>104</v>
      </c>
      <c r="D761" s="25" t="s">
        <v>133</v>
      </c>
      <c r="E761" s="25" t="s">
        <v>138</v>
      </c>
      <c r="F761" s="28"/>
      <c r="G761" s="28"/>
      <c r="H761" s="28"/>
      <c r="I761" s="28"/>
      <c r="J761" s="28"/>
    </row>
    <row r="762" spans="1:10" ht="16.5" customHeight="1" x14ac:dyDescent="0.3">
      <c r="A762" s="22">
        <v>1</v>
      </c>
      <c r="B762" s="18">
        <v>1</v>
      </c>
      <c r="C762" s="18">
        <v>18.834</v>
      </c>
      <c r="D762" s="18">
        <v>0.5373</v>
      </c>
      <c r="E762" s="18" t="s">
        <v>136</v>
      </c>
      <c r="F762" s="28"/>
      <c r="G762" s="28"/>
      <c r="H762" s="28"/>
      <c r="I762" s="28"/>
      <c r="J762" s="28"/>
    </row>
    <row r="763" spans="1:10" x14ac:dyDescent="0.3">
      <c r="A763" s="22">
        <v>2</v>
      </c>
      <c r="B763" s="18">
        <v>2</v>
      </c>
      <c r="C763" s="18">
        <v>14.364599999999999</v>
      </c>
      <c r="D763" s="18">
        <v>0.5373</v>
      </c>
      <c r="E763" s="18" t="s">
        <v>137</v>
      </c>
      <c r="F763" s="28"/>
      <c r="G763" s="28"/>
      <c r="H763" s="28"/>
      <c r="I763" s="28"/>
      <c r="J763" s="28"/>
    </row>
    <row r="764" spans="1:10" x14ac:dyDescent="0.3">
      <c r="A764" s="22">
        <v>3</v>
      </c>
      <c r="B764" s="18">
        <v>3</v>
      </c>
      <c r="C764" s="18">
        <v>12.204700000000001</v>
      </c>
      <c r="D764" s="18">
        <v>0.5373</v>
      </c>
      <c r="E764" s="18" t="s">
        <v>146</v>
      </c>
      <c r="F764" s="28"/>
      <c r="G764" s="28"/>
      <c r="H764" s="28"/>
      <c r="I764" s="28"/>
      <c r="J764" s="28"/>
    </row>
    <row r="765" spans="1:10" x14ac:dyDescent="0.3">
      <c r="A765" s="22">
        <v>4</v>
      </c>
      <c r="B765" s="18">
        <v>4</v>
      </c>
      <c r="C765" s="18">
        <v>13.7636</v>
      </c>
      <c r="D765" s="18">
        <v>0.5373</v>
      </c>
      <c r="E765" s="18" t="s">
        <v>139</v>
      </c>
      <c r="F765" s="28"/>
      <c r="G765" s="28"/>
      <c r="H765" s="28"/>
      <c r="I765" s="28"/>
      <c r="J765" s="28"/>
    </row>
    <row r="766" spans="1:10" x14ac:dyDescent="0.3">
      <c r="A766" s="22">
        <v>5</v>
      </c>
      <c r="B766" s="18">
        <v>5</v>
      </c>
      <c r="C766" s="18">
        <v>14.063800000000001</v>
      </c>
      <c r="D766" s="18">
        <v>0.5373</v>
      </c>
      <c r="E766" s="18" t="s">
        <v>137</v>
      </c>
      <c r="F766" s="28"/>
      <c r="G766" s="28"/>
      <c r="H766" s="28"/>
      <c r="I766" s="28"/>
      <c r="J766" s="28"/>
    </row>
    <row r="767" spans="1:10" x14ac:dyDescent="0.3">
      <c r="A767" s="22">
        <v>6</v>
      </c>
      <c r="B767" s="18">
        <v>6</v>
      </c>
      <c r="C767" s="18">
        <v>11.721399999999999</v>
      </c>
      <c r="D767" s="18">
        <v>0.5373</v>
      </c>
      <c r="E767" s="18" t="s">
        <v>146</v>
      </c>
      <c r="F767" s="28"/>
      <c r="G767" s="28"/>
      <c r="H767" s="28"/>
      <c r="I767" s="28"/>
      <c r="J767" s="28"/>
    </row>
    <row r="768" spans="1:10" x14ac:dyDescent="0.3">
      <c r="A768" s="22">
        <v>7</v>
      </c>
      <c r="B768" s="18">
        <v>7</v>
      </c>
      <c r="C768" s="18">
        <v>11.263999999999999</v>
      </c>
      <c r="D768" s="18">
        <v>0.5373</v>
      </c>
      <c r="E768" s="18" t="s">
        <v>147</v>
      </c>
      <c r="F768" s="28"/>
      <c r="G768" s="28"/>
      <c r="H768" s="28"/>
      <c r="I768" s="28"/>
      <c r="J768" s="28"/>
    </row>
    <row r="769" spans="1:14" x14ac:dyDescent="0.3">
      <c r="A769" s="22">
        <v>8</v>
      </c>
      <c r="B769" s="18">
        <v>8</v>
      </c>
      <c r="C769" s="18">
        <v>10.607699999999999</v>
      </c>
      <c r="D769" s="18">
        <v>0.5373</v>
      </c>
      <c r="E769" s="18" t="s">
        <v>148</v>
      </c>
      <c r="F769" s="28"/>
      <c r="G769" s="28"/>
      <c r="H769" s="28"/>
      <c r="I769" s="28"/>
      <c r="J769" s="28"/>
    </row>
    <row r="770" spans="1:14" x14ac:dyDescent="0.3">
      <c r="A770" s="22">
        <v>9</v>
      </c>
      <c r="B770" s="18">
        <v>9</v>
      </c>
      <c r="C770" s="18">
        <v>10.311400000000001</v>
      </c>
      <c r="D770" s="18">
        <v>0.5373</v>
      </c>
      <c r="E770" s="18" t="s">
        <v>148</v>
      </c>
      <c r="F770" s="28"/>
      <c r="G770" s="28"/>
      <c r="H770" s="28"/>
      <c r="I770" s="28"/>
      <c r="J770" s="28"/>
    </row>
    <row r="771" spans="1:14" x14ac:dyDescent="0.3">
      <c r="A771" s="22">
        <v>10</v>
      </c>
      <c r="B771" s="18">
        <v>10</v>
      </c>
      <c r="C771" s="18">
        <v>10.039099999999999</v>
      </c>
      <c r="D771" s="18">
        <v>0.5373</v>
      </c>
      <c r="E771" s="18" t="s">
        <v>148</v>
      </c>
      <c r="F771" s="28"/>
      <c r="G771" s="28"/>
      <c r="H771" s="28"/>
      <c r="I771" s="28"/>
      <c r="J771" s="28"/>
    </row>
    <row r="772" spans="1:14" x14ac:dyDescent="0.3">
      <c r="A772" s="22">
        <v>11</v>
      </c>
      <c r="B772" s="18">
        <v>11</v>
      </c>
      <c r="C772" s="18">
        <v>9.7995000000000001</v>
      </c>
      <c r="D772" s="18">
        <v>0.5373</v>
      </c>
      <c r="E772" s="18" t="s">
        <v>148</v>
      </c>
      <c r="F772" s="28"/>
      <c r="G772" s="28"/>
      <c r="H772" s="28"/>
      <c r="I772" s="28"/>
      <c r="J772" s="28"/>
    </row>
    <row r="773" spans="1:14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</row>
    <row r="774" spans="1:14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</row>
    <row r="775" spans="1:14" ht="17.25" thickBot="1" x14ac:dyDescent="0.35">
      <c r="A775" s="31"/>
      <c r="B775" s="31"/>
      <c r="C775" s="31"/>
      <c r="D775" s="31"/>
      <c r="E775" s="31"/>
      <c r="F775" s="31"/>
      <c r="G775" s="31"/>
      <c r="H775" s="31"/>
      <c r="I775" s="31"/>
      <c r="J775" s="31"/>
    </row>
    <row r="776" spans="1:14" ht="17.25" thickTop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4" x14ac:dyDescent="0.3">
      <c r="A777" s="21" t="s">
        <v>61</v>
      </c>
      <c r="B777" s="28"/>
      <c r="C777" s="28"/>
      <c r="D777" s="28"/>
      <c r="E777" s="28"/>
      <c r="F777" s="28"/>
      <c r="G777" s="28"/>
      <c r="H777" s="28"/>
      <c r="I777" s="28"/>
      <c r="J777" s="28"/>
      <c r="L777" t="str">
        <f t="shared" ref="L777" si="34">A777</f>
        <v>ADIC</v>
      </c>
      <c r="M777" t="str">
        <f t="shared" ref="M777:M779" si="35">A819</f>
        <v>Linear</v>
      </c>
      <c r="N777" t="str">
        <f t="shared" ref="N777:N779" si="36">E819</f>
        <v>&lt;.0001</v>
      </c>
    </row>
    <row r="778" spans="1:14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M778" t="str">
        <f t="shared" si="35"/>
        <v>Quadratic</v>
      </c>
      <c r="N778">
        <f t="shared" si="36"/>
        <v>0.61370000000000002</v>
      </c>
    </row>
    <row r="779" spans="1:14" x14ac:dyDescent="0.3">
      <c r="A779" s="28" t="s">
        <v>77</v>
      </c>
      <c r="B779" s="28"/>
      <c r="C779" s="28"/>
      <c r="D779" s="28"/>
      <c r="E779" s="28"/>
      <c r="F779" s="28"/>
      <c r="G779" s="28"/>
      <c r="H779" s="28"/>
      <c r="I779" s="28"/>
      <c r="J779" s="28"/>
      <c r="M779" t="str">
        <f t="shared" si="35"/>
        <v>Qubic</v>
      </c>
      <c r="N779">
        <f t="shared" si="36"/>
        <v>0.2651</v>
      </c>
    </row>
    <row r="780" spans="1:14" ht="17.25" thickBot="1" x14ac:dyDescent="0.35">
      <c r="A780" s="29"/>
      <c r="B780" s="28"/>
      <c r="C780" s="28"/>
      <c r="D780" s="28"/>
      <c r="E780" s="28"/>
      <c r="F780" s="28"/>
      <c r="G780" s="28"/>
      <c r="H780" s="28"/>
      <c r="I780" s="28"/>
      <c r="J780" s="28"/>
    </row>
    <row r="781" spans="1:14" x14ac:dyDescent="0.3">
      <c r="A781" s="37" t="s">
        <v>78</v>
      </c>
      <c r="B781" s="38"/>
      <c r="C781" s="28"/>
      <c r="D781" s="28"/>
      <c r="E781" s="28"/>
      <c r="F781" s="28"/>
      <c r="G781" s="28"/>
      <c r="H781" s="28"/>
      <c r="I781" s="28"/>
      <c r="J781" s="28"/>
    </row>
    <row r="782" spans="1:14" ht="28.5" x14ac:dyDescent="0.3">
      <c r="A782" s="22" t="s">
        <v>79</v>
      </c>
      <c r="B782" s="18" t="s">
        <v>80</v>
      </c>
      <c r="C782" s="28"/>
      <c r="D782" s="28"/>
      <c r="E782" s="28"/>
      <c r="F782" s="28"/>
      <c r="G782" s="28"/>
      <c r="H782" s="28"/>
      <c r="I782" s="28"/>
      <c r="J782" s="28"/>
    </row>
    <row r="783" spans="1:14" ht="16.5" customHeight="1" x14ac:dyDescent="0.3">
      <c r="A783" s="22" t="s">
        <v>81</v>
      </c>
      <c r="B783" s="18" t="s">
        <v>61</v>
      </c>
      <c r="C783" s="28"/>
      <c r="D783" s="28"/>
      <c r="E783" s="28"/>
      <c r="F783" s="28"/>
      <c r="G783" s="28"/>
      <c r="H783" s="28"/>
      <c r="I783" s="28"/>
      <c r="J783" s="28"/>
    </row>
    <row r="784" spans="1:14" ht="45" x14ac:dyDescent="0.3">
      <c r="A784" s="22" t="s">
        <v>82</v>
      </c>
      <c r="B784" s="18" t="s">
        <v>83</v>
      </c>
      <c r="C784" s="28"/>
      <c r="D784" s="28"/>
      <c r="E784" s="28"/>
      <c r="F784" s="28"/>
      <c r="G784" s="28"/>
      <c r="H784" s="28"/>
      <c r="I784" s="28"/>
      <c r="J784" s="28"/>
    </row>
    <row r="785" spans="1:10" ht="30" x14ac:dyDescent="0.3">
      <c r="A785" s="22" t="s">
        <v>84</v>
      </c>
      <c r="B785" s="18" t="s">
        <v>85</v>
      </c>
      <c r="C785" s="28"/>
      <c r="D785" s="28"/>
      <c r="E785" s="28"/>
      <c r="F785" s="28"/>
      <c r="G785" s="28"/>
      <c r="H785" s="28"/>
      <c r="I785" s="28"/>
      <c r="J785" s="28"/>
    </row>
    <row r="786" spans="1:10" ht="45" x14ac:dyDescent="0.3">
      <c r="A786" s="22" t="s">
        <v>86</v>
      </c>
      <c r="B786" s="18" t="s">
        <v>87</v>
      </c>
      <c r="C786" s="28"/>
      <c r="D786" s="28"/>
      <c r="E786" s="28"/>
      <c r="F786" s="28"/>
      <c r="G786" s="28"/>
      <c r="H786" s="28"/>
      <c r="I786" s="28"/>
      <c r="J786" s="28"/>
    </row>
    <row r="787" spans="1:10" ht="60" x14ac:dyDescent="0.3">
      <c r="A787" s="22" t="s">
        <v>88</v>
      </c>
      <c r="B787" s="18" t="s">
        <v>89</v>
      </c>
      <c r="C787" s="28"/>
      <c r="D787" s="28"/>
      <c r="E787" s="28"/>
      <c r="F787" s="28"/>
      <c r="G787" s="28"/>
      <c r="H787" s="28"/>
      <c r="I787" s="28"/>
      <c r="J787" s="28"/>
    </row>
    <row r="788" spans="1:10" ht="60" x14ac:dyDescent="0.3">
      <c r="A788" s="22" t="s">
        <v>90</v>
      </c>
      <c r="B788" s="18" t="s">
        <v>91</v>
      </c>
      <c r="C788" s="28"/>
      <c r="D788" s="28"/>
      <c r="E788" s="28"/>
      <c r="F788" s="28"/>
      <c r="G788" s="28"/>
      <c r="H788" s="28"/>
      <c r="I788" s="28"/>
      <c r="J788" s="28"/>
    </row>
    <row r="789" spans="1:10" ht="17.25" thickBot="1" x14ac:dyDescent="0.35">
      <c r="A789" s="29"/>
      <c r="B789" s="28"/>
      <c r="C789" s="28"/>
      <c r="D789" s="28"/>
      <c r="E789" s="28"/>
      <c r="F789" s="28"/>
      <c r="G789" s="28"/>
      <c r="H789" s="28"/>
      <c r="I789" s="28"/>
      <c r="J789" s="28"/>
    </row>
    <row r="790" spans="1:10" x14ac:dyDescent="0.3">
      <c r="A790" s="37" t="s">
        <v>92</v>
      </c>
      <c r="B790" s="38"/>
      <c r="C790" s="28"/>
      <c r="D790" s="28"/>
      <c r="E790" s="28"/>
      <c r="F790" s="28"/>
      <c r="G790" s="28"/>
      <c r="H790" s="28"/>
      <c r="I790" s="28"/>
      <c r="J790" s="28"/>
    </row>
    <row r="791" spans="1:10" ht="60" x14ac:dyDescent="0.3">
      <c r="A791" s="22" t="s">
        <v>93</v>
      </c>
      <c r="B791" s="18">
        <v>1</v>
      </c>
      <c r="C791" s="28"/>
      <c r="D791" s="28"/>
      <c r="E791" s="28"/>
      <c r="F791" s="28"/>
      <c r="G791" s="28"/>
      <c r="H791" s="28"/>
      <c r="I791" s="28"/>
      <c r="J791" s="28"/>
    </row>
    <row r="792" spans="1:10" ht="16.5" customHeight="1" x14ac:dyDescent="0.3">
      <c r="A792" s="22" t="s">
        <v>94</v>
      </c>
      <c r="B792" s="18">
        <v>12</v>
      </c>
      <c r="C792" s="28"/>
      <c r="D792" s="28"/>
      <c r="E792" s="28"/>
      <c r="F792" s="28"/>
      <c r="G792" s="28"/>
      <c r="H792" s="28"/>
      <c r="I792" s="28"/>
      <c r="J792" s="28"/>
    </row>
    <row r="793" spans="1:10" ht="30" x14ac:dyDescent="0.3">
      <c r="A793" s="22" t="s">
        <v>95</v>
      </c>
      <c r="B793" s="18">
        <v>0</v>
      </c>
      <c r="C793" s="28"/>
      <c r="D793" s="28"/>
      <c r="E793" s="28"/>
      <c r="F793" s="28"/>
      <c r="G793" s="28"/>
      <c r="H793" s="28"/>
      <c r="I793" s="28"/>
      <c r="J793" s="28"/>
    </row>
    <row r="794" spans="1:10" x14ac:dyDescent="0.3">
      <c r="A794" s="22" t="s">
        <v>96</v>
      </c>
      <c r="B794" s="18">
        <v>1</v>
      </c>
      <c r="C794" s="28"/>
      <c r="D794" s="28"/>
      <c r="E794" s="28"/>
      <c r="F794" s="28"/>
      <c r="G794" s="28"/>
      <c r="H794" s="28"/>
      <c r="I794" s="28"/>
      <c r="J794" s="28"/>
    </row>
    <row r="795" spans="1:10" ht="45" x14ac:dyDescent="0.3">
      <c r="A795" s="22" t="s">
        <v>97</v>
      </c>
      <c r="B795" s="18">
        <v>33</v>
      </c>
      <c r="C795" s="28"/>
      <c r="D795" s="28"/>
      <c r="E795" s="28"/>
      <c r="F795" s="28"/>
      <c r="G795" s="28"/>
      <c r="H795" s="28"/>
      <c r="I795" s="28"/>
      <c r="J795" s="28"/>
    </row>
    <row r="796" spans="1:10" ht="17.25" thickBot="1" x14ac:dyDescent="0.35">
      <c r="A796" s="29"/>
      <c r="B796" s="28"/>
      <c r="C796" s="28"/>
      <c r="D796" s="28"/>
      <c r="E796" s="28"/>
      <c r="F796" s="28"/>
      <c r="G796" s="28"/>
      <c r="H796" s="28"/>
      <c r="I796" s="28"/>
      <c r="J796" s="28"/>
    </row>
    <row r="797" spans="1:10" x14ac:dyDescent="0.3">
      <c r="A797" s="37" t="s">
        <v>98</v>
      </c>
      <c r="B797" s="38"/>
      <c r="C797" s="28"/>
      <c r="D797" s="28"/>
      <c r="E797" s="28"/>
      <c r="F797" s="28"/>
      <c r="G797" s="28"/>
      <c r="H797" s="28"/>
      <c r="I797" s="28"/>
      <c r="J797" s="28"/>
    </row>
    <row r="798" spans="1:10" ht="75" x14ac:dyDescent="0.3">
      <c r="A798" s="22" t="s">
        <v>99</v>
      </c>
      <c r="B798" s="18">
        <v>33</v>
      </c>
      <c r="C798" s="28"/>
      <c r="D798" s="28"/>
      <c r="E798" s="28"/>
      <c r="F798" s="28"/>
      <c r="G798" s="28"/>
      <c r="H798" s="28"/>
      <c r="I798" s="28"/>
      <c r="J798" s="28"/>
    </row>
    <row r="799" spans="1:10" ht="16.5" customHeight="1" x14ac:dyDescent="0.3">
      <c r="A799" s="22" t="s">
        <v>100</v>
      </c>
      <c r="B799" s="18">
        <v>33</v>
      </c>
      <c r="C799" s="28"/>
      <c r="D799" s="28"/>
      <c r="E799" s="28"/>
      <c r="F799" s="28"/>
      <c r="G799" s="28"/>
      <c r="H799" s="28"/>
      <c r="I799" s="28"/>
      <c r="J799" s="28"/>
    </row>
    <row r="800" spans="1:10" ht="75" x14ac:dyDescent="0.3">
      <c r="A800" s="22" t="s">
        <v>101</v>
      </c>
      <c r="B800" s="18">
        <v>0</v>
      </c>
      <c r="C800" s="28"/>
      <c r="D800" s="28"/>
      <c r="E800" s="28"/>
      <c r="F800" s="28"/>
      <c r="G800" s="28"/>
      <c r="H800" s="28"/>
      <c r="I800" s="28"/>
      <c r="J800" s="28"/>
    </row>
    <row r="801" spans="1:10" ht="17.25" thickBot="1" x14ac:dyDescent="0.35">
      <c r="A801" s="29"/>
      <c r="B801" s="28"/>
      <c r="C801" s="28"/>
      <c r="D801" s="28"/>
      <c r="E801" s="28"/>
      <c r="F801" s="28"/>
      <c r="G801" s="28"/>
      <c r="H801" s="28"/>
      <c r="I801" s="28"/>
      <c r="J801" s="28"/>
    </row>
    <row r="802" spans="1:10" x14ac:dyDescent="0.3">
      <c r="A802" s="37" t="s">
        <v>102</v>
      </c>
      <c r="B802" s="38"/>
      <c r="C802" s="38"/>
      <c r="D802" s="38"/>
      <c r="E802" s="38"/>
      <c r="F802" s="28"/>
      <c r="G802" s="28"/>
      <c r="H802" s="28"/>
      <c r="I802" s="28"/>
      <c r="J802" s="28"/>
    </row>
    <row r="803" spans="1:10" x14ac:dyDescent="0.3">
      <c r="A803" s="40" t="s">
        <v>103</v>
      </c>
      <c r="B803" s="39" t="s">
        <v>104</v>
      </c>
      <c r="C803" s="23" t="s">
        <v>105</v>
      </c>
      <c r="D803" s="39" t="s">
        <v>106</v>
      </c>
      <c r="E803" s="39" t="s">
        <v>107</v>
      </c>
      <c r="F803" s="28"/>
      <c r="G803" s="28"/>
      <c r="H803" s="28"/>
      <c r="I803" s="28"/>
      <c r="J803" s="28"/>
    </row>
    <row r="804" spans="1:10" ht="16.5" customHeight="1" x14ac:dyDescent="0.3">
      <c r="A804" s="40"/>
      <c r="B804" s="39"/>
      <c r="C804" s="23" t="s">
        <v>108</v>
      </c>
      <c r="D804" s="39"/>
      <c r="E804" s="39"/>
      <c r="F804" s="28"/>
      <c r="G804" s="28"/>
      <c r="H804" s="28"/>
      <c r="I804" s="28"/>
      <c r="J804" s="28"/>
    </row>
    <row r="805" spans="1:10" ht="16.5" customHeight="1" x14ac:dyDescent="0.3">
      <c r="A805" s="22" t="s">
        <v>91</v>
      </c>
      <c r="B805" s="18">
        <v>0.53739999999999999</v>
      </c>
      <c r="C805" s="18">
        <v>0.16200000000000001</v>
      </c>
      <c r="D805" s="18">
        <v>3.32</v>
      </c>
      <c r="E805" s="18">
        <v>5.0000000000000001E-4</v>
      </c>
      <c r="F805" s="28"/>
      <c r="G805" s="28"/>
      <c r="H805" s="28"/>
      <c r="I805" s="28"/>
      <c r="J805" s="28"/>
    </row>
    <row r="806" spans="1:10" ht="17.25" thickBot="1" x14ac:dyDescent="0.35">
      <c r="A806" s="29"/>
      <c r="B806" s="28"/>
      <c r="C806" s="28"/>
      <c r="D806" s="28"/>
      <c r="E806" s="28"/>
      <c r="F806" s="28"/>
      <c r="G806" s="28"/>
      <c r="H806" s="28"/>
      <c r="I806" s="28"/>
      <c r="J806" s="28"/>
    </row>
    <row r="807" spans="1:10" x14ac:dyDescent="0.3">
      <c r="A807" s="37" t="s">
        <v>109</v>
      </c>
      <c r="B807" s="38"/>
      <c r="C807" s="28"/>
      <c r="D807" s="28"/>
      <c r="E807" s="28"/>
      <c r="F807" s="28"/>
      <c r="G807" s="28"/>
      <c r="H807" s="28"/>
      <c r="I807" s="28"/>
      <c r="J807" s="28"/>
    </row>
    <row r="808" spans="1:10" ht="60" x14ac:dyDescent="0.3">
      <c r="A808" s="22" t="s">
        <v>110</v>
      </c>
      <c r="B808" s="18" t="s">
        <v>149</v>
      </c>
      <c r="C808" s="28"/>
      <c r="D808" s="28"/>
      <c r="E808" s="28"/>
      <c r="F808" s="28"/>
      <c r="G808" s="28"/>
      <c r="H808" s="28"/>
      <c r="I808" s="28"/>
      <c r="J808" s="28"/>
    </row>
    <row r="809" spans="1:10" ht="16.5" customHeight="1" x14ac:dyDescent="0.3">
      <c r="A809" s="22" t="s">
        <v>111</v>
      </c>
      <c r="B809" s="18">
        <v>62.9</v>
      </c>
      <c r="C809" s="28"/>
      <c r="D809" s="28"/>
      <c r="E809" s="28"/>
      <c r="F809" s="28"/>
      <c r="G809" s="28"/>
      <c r="H809" s="28"/>
      <c r="I809" s="28"/>
      <c r="J809" s="28"/>
    </row>
    <row r="810" spans="1:10" ht="45" x14ac:dyDescent="0.3">
      <c r="A810" s="22" t="s">
        <v>112</v>
      </c>
      <c r="B810" s="18">
        <v>63.1</v>
      </c>
      <c r="C810" s="28"/>
      <c r="D810" s="28"/>
      <c r="E810" s="28"/>
      <c r="F810" s="28"/>
      <c r="G810" s="28"/>
      <c r="H810" s="28"/>
      <c r="I810" s="28"/>
      <c r="J810" s="28"/>
    </row>
    <row r="811" spans="1:10" ht="45" x14ac:dyDescent="0.3">
      <c r="A811" s="22" t="s">
        <v>113</v>
      </c>
      <c r="B811" s="18">
        <v>63.9</v>
      </c>
      <c r="C811" s="28"/>
      <c r="D811" s="28"/>
      <c r="E811" s="28"/>
      <c r="F811" s="28"/>
      <c r="G811" s="28"/>
      <c r="H811" s="28"/>
      <c r="I811" s="28"/>
      <c r="J811" s="28"/>
    </row>
    <row r="812" spans="1:10" ht="17.25" thickBot="1" x14ac:dyDescent="0.35">
      <c r="A812" s="29"/>
      <c r="B812" s="28"/>
      <c r="C812" s="28"/>
      <c r="D812" s="28"/>
      <c r="E812" s="28"/>
      <c r="F812" s="28"/>
      <c r="G812" s="28"/>
      <c r="H812" s="28"/>
      <c r="I812" s="28"/>
      <c r="J812" s="28"/>
    </row>
    <row r="813" spans="1:10" x14ac:dyDescent="0.3">
      <c r="A813" s="37" t="s">
        <v>114</v>
      </c>
      <c r="B813" s="38"/>
      <c r="C813" s="38"/>
      <c r="D813" s="38"/>
      <c r="E813" s="38"/>
      <c r="F813" s="28"/>
      <c r="G813" s="28"/>
      <c r="H813" s="28"/>
      <c r="I813" s="28"/>
      <c r="J813" s="28"/>
    </row>
    <row r="814" spans="1:10" x14ac:dyDescent="0.3">
      <c r="A814" s="22" t="s">
        <v>115</v>
      </c>
      <c r="B814" s="23" t="s">
        <v>116</v>
      </c>
      <c r="C814" s="23" t="s">
        <v>117</v>
      </c>
      <c r="D814" s="23" t="s">
        <v>118</v>
      </c>
      <c r="E814" s="23" t="s">
        <v>119</v>
      </c>
      <c r="F814" s="28"/>
      <c r="G814" s="28"/>
      <c r="H814" s="28"/>
      <c r="I814" s="28"/>
      <c r="J814" s="28"/>
    </row>
    <row r="815" spans="1:10" ht="16.5" customHeight="1" x14ac:dyDescent="0.3">
      <c r="A815" s="22" t="s">
        <v>120</v>
      </c>
      <c r="B815" s="18">
        <v>10</v>
      </c>
      <c r="C815" s="18">
        <v>22</v>
      </c>
      <c r="D815" s="18">
        <v>17.440000000000001</v>
      </c>
      <c r="E815" s="18" t="s">
        <v>74</v>
      </c>
      <c r="F815" s="28"/>
      <c r="G815" s="28"/>
      <c r="H815" s="28"/>
      <c r="I815" s="28"/>
      <c r="J815" s="28"/>
    </row>
    <row r="816" spans="1:10" ht="17.25" thickBot="1" x14ac:dyDescent="0.35">
      <c r="A816" s="29"/>
      <c r="B816" s="28"/>
      <c r="C816" s="28"/>
      <c r="D816" s="28"/>
      <c r="E816" s="28"/>
      <c r="F816" s="28"/>
      <c r="G816" s="28"/>
      <c r="H816" s="28"/>
      <c r="I816" s="28"/>
      <c r="J816" s="28"/>
    </row>
    <row r="817" spans="1:10" x14ac:dyDescent="0.3">
      <c r="A817" s="37" t="s">
        <v>121</v>
      </c>
      <c r="B817" s="38"/>
      <c r="C817" s="38"/>
      <c r="D817" s="38"/>
      <c r="E817" s="38"/>
      <c r="F817" s="28"/>
      <c r="G817" s="28"/>
      <c r="H817" s="28"/>
      <c r="I817" s="28"/>
      <c r="J817" s="28"/>
    </row>
    <row r="818" spans="1:10" x14ac:dyDescent="0.3">
      <c r="A818" s="22" t="s">
        <v>122</v>
      </c>
      <c r="B818" s="23" t="s">
        <v>116</v>
      </c>
      <c r="C818" s="23" t="s">
        <v>117</v>
      </c>
      <c r="D818" s="23" t="s">
        <v>118</v>
      </c>
      <c r="E818" s="23" t="s">
        <v>119</v>
      </c>
      <c r="F818" s="28"/>
      <c r="G818" s="28"/>
      <c r="H818" s="28"/>
      <c r="I818" s="28"/>
      <c r="J818" s="28"/>
    </row>
    <row r="819" spans="1:10" ht="16.5" customHeight="1" x14ac:dyDescent="0.3">
      <c r="A819" s="22" t="s">
        <v>65</v>
      </c>
      <c r="B819" s="18">
        <v>1</v>
      </c>
      <c r="C819" s="18">
        <v>22</v>
      </c>
      <c r="D819" s="18">
        <v>83.79</v>
      </c>
      <c r="E819" s="18" t="s">
        <v>74</v>
      </c>
      <c r="F819" s="28"/>
      <c r="G819" s="28"/>
      <c r="H819" s="28"/>
      <c r="I819" s="28"/>
      <c r="J819" s="28"/>
    </row>
    <row r="820" spans="1:10" ht="30" x14ac:dyDescent="0.3">
      <c r="A820" s="22" t="s">
        <v>0</v>
      </c>
      <c r="B820" s="18">
        <v>1</v>
      </c>
      <c r="C820" s="18">
        <v>22</v>
      </c>
      <c r="D820" s="18">
        <v>0.26</v>
      </c>
      <c r="E820" s="18">
        <v>0.61370000000000002</v>
      </c>
      <c r="F820" s="28"/>
      <c r="G820" s="28"/>
      <c r="H820" s="28"/>
      <c r="I820" s="28"/>
      <c r="J820" s="28"/>
    </row>
    <row r="821" spans="1:10" x14ac:dyDescent="0.3">
      <c r="A821" s="22" t="s">
        <v>67</v>
      </c>
      <c r="B821" s="18">
        <v>1</v>
      </c>
      <c r="C821" s="18">
        <v>22</v>
      </c>
      <c r="D821" s="18">
        <v>1.31</v>
      </c>
      <c r="E821" s="18">
        <v>0.2651</v>
      </c>
      <c r="F821" s="28"/>
      <c r="G821" s="28"/>
      <c r="H821" s="28"/>
      <c r="I821" s="28"/>
      <c r="J821" s="28"/>
    </row>
    <row r="822" spans="1:10" ht="17.25" thickBot="1" x14ac:dyDescent="0.35">
      <c r="A822" s="29"/>
      <c r="B822" s="28"/>
      <c r="C822" s="28"/>
      <c r="D822" s="28"/>
      <c r="E822" s="28"/>
      <c r="F822" s="28"/>
      <c r="G822" s="28"/>
      <c r="H822" s="28"/>
      <c r="I822" s="28"/>
      <c r="J822" s="28"/>
    </row>
    <row r="823" spans="1:10" x14ac:dyDescent="0.3">
      <c r="A823" s="37" t="s">
        <v>123</v>
      </c>
      <c r="B823" s="38"/>
      <c r="C823" s="38"/>
      <c r="D823" s="38"/>
      <c r="E823" s="38"/>
      <c r="F823" s="38"/>
      <c r="G823" s="38"/>
      <c r="H823" s="28"/>
      <c r="I823" s="28"/>
      <c r="J823" s="28"/>
    </row>
    <row r="824" spans="1:10" x14ac:dyDescent="0.3">
      <c r="A824" s="40" t="s">
        <v>115</v>
      </c>
      <c r="B824" s="39" t="s">
        <v>120</v>
      </c>
      <c r="C824" s="39" t="s">
        <v>104</v>
      </c>
      <c r="D824" s="23" t="s">
        <v>105</v>
      </c>
      <c r="E824" s="39" t="s">
        <v>124</v>
      </c>
      <c r="F824" s="39" t="s">
        <v>125</v>
      </c>
      <c r="G824" s="39" t="s">
        <v>126</v>
      </c>
      <c r="H824" s="28"/>
      <c r="I824" s="28"/>
      <c r="J824" s="28"/>
    </row>
    <row r="825" spans="1:10" ht="16.5" customHeight="1" x14ac:dyDescent="0.3">
      <c r="A825" s="40"/>
      <c r="B825" s="39"/>
      <c r="C825" s="39"/>
      <c r="D825" s="23" t="s">
        <v>108</v>
      </c>
      <c r="E825" s="39"/>
      <c r="F825" s="39"/>
      <c r="G825" s="39"/>
      <c r="H825" s="28"/>
      <c r="I825" s="28"/>
      <c r="J825" s="28"/>
    </row>
    <row r="826" spans="1:10" x14ac:dyDescent="0.3">
      <c r="A826" s="22" t="s">
        <v>120</v>
      </c>
      <c r="B826" s="23">
        <v>1</v>
      </c>
      <c r="C826" s="18">
        <v>13.532299999999999</v>
      </c>
      <c r="D826" s="18">
        <v>0.42330000000000001</v>
      </c>
      <c r="E826" s="18">
        <v>22</v>
      </c>
      <c r="F826" s="18">
        <v>31.97</v>
      </c>
      <c r="G826" s="18" t="s">
        <v>74</v>
      </c>
      <c r="H826" s="28"/>
      <c r="I826" s="28"/>
      <c r="J826" s="28"/>
    </row>
    <row r="827" spans="1:10" x14ac:dyDescent="0.3">
      <c r="A827" s="22" t="s">
        <v>120</v>
      </c>
      <c r="B827" s="23">
        <v>2</v>
      </c>
      <c r="C827" s="18">
        <v>8.9379000000000008</v>
      </c>
      <c r="D827" s="18">
        <v>0.42330000000000001</v>
      </c>
      <c r="E827" s="18">
        <v>22</v>
      </c>
      <c r="F827" s="18">
        <v>21.12</v>
      </c>
      <c r="G827" s="18" t="s">
        <v>74</v>
      </c>
      <c r="H827" s="28"/>
      <c r="I827" s="28"/>
      <c r="J827" s="28"/>
    </row>
    <row r="828" spans="1:10" x14ac:dyDescent="0.3">
      <c r="A828" s="22" t="s">
        <v>120</v>
      </c>
      <c r="B828" s="23">
        <v>3</v>
      </c>
      <c r="C828" s="18">
        <v>8.8158999999999992</v>
      </c>
      <c r="D828" s="18">
        <v>0.42330000000000001</v>
      </c>
      <c r="E828" s="18">
        <v>22</v>
      </c>
      <c r="F828" s="18">
        <v>20.83</v>
      </c>
      <c r="G828" s="18" t="s">
        <v>74</v>
      </c>
      <c r="H828" s="28"/>
      <c r="I828" s="28"/>
      <c r="J828" s="28"/>
    </row>
    <row r="829" spans="1:10" x14ac:dyDescent="0.3">
      <c r="A829" s="22" t="s">
        <v>120</v>
      </c>
      <c r="B829" s="23">
        <v>4</v>
      </c>
      <c r="C829" s="18">
        <v>9.8720999999999997</v>
      </c>
      <c r="D829" s="18">
        <v>0.42330000000000001</v>
      </c>
      <c r="E829" s="18">
        <v>22</v>
      </c>
      <c r="F829" s="18">
        <v>23.32</v>
      </c>
      <c r="G829" s="18" t="s">
        <v>74</v>
      </c>
      <c r="H829" s="28"/>
      <c r="I829" s="28"/>
      <c r="J829" s="28"/>
    </row>
    <row r="830" spans="1:10" x14ac:dyDescent="0.3">
      <c r="A830" s="22" t="s">
        <v>120</v>
      </c>
      <c r="B830" s="23">
        <v>5</v>
      </c>
      <c r="C830" s="18">
        <v>9.6655999999999995</v>
      </c>
      <c r="D830" s="18">
        <v>0.42330000000000001</v>
      </c>
      <c r="E830" s="18">
        <v>22</v>
      </c>
      <c r="F830" s="18">
        <v>22.84</v>
      </c>
      <c r="G830" s="18" t="s">
        <v>74</v>
      </c>
      <c r="H830" s="28"/>
      <c r="I830" s="28"/>
      <c r="J830" s="28"/>
    </row>
    <row r="831" spans="1:10" x14ac:dyDescent="0.3">
      <c r="A831" s="22" t="s">
        <v>120</v>
      </c>
      <c r="B831" s="23">
        <v>6</v>
      </c>
      <c r="C831" s="18">
        <v>10.1373</v>
      </c>
      <c r="D831" s="18">
        <v>0.42330000000000001</v>
      </c>
      <c r="E831" s="18">
        <v>22</v>
      </c>
      <c r="F831" s="18">
        <v>23.95</v>
      </c>
      <c r="G831" s="18" t="s">
        <v>74</v>
      </c>
      <c r="H831" s="28"/>
      <c r="I831" s="28"/>
      <c r="J831" s="28"/>
    </row>
    <row r="832" spans="1:10" x14ac:dyDescent="0.3">
      <c r="A832" s="22" t="s">
        <v>120</v>
      </c>
      <c r="B832" s="23">
        <v>7</v>
      </c>
      <c r="C832" s="18">
        <v>10.763299999999999</v>
      </c>
      <c r="D832" s="18">
        <v>0.42330000000000001</v>
      </c>
      <c r="E832" s="18">
        <v>22</v>
      </c>
      <c r="F832" s="18">
        <v>25.43</v>
      </c>
      <c r="G832" s="18" t="s">
        <v>74</v>
      </c>
      <c r="H832" s="28"/>
      <c r="I832" s="28"/>
      <c r="J832" s="28"/>
    </row>
    <row r="833" spans="1:10" x14ac:dyDescent="0.3">
      <c r="A833" s="22" t="s">
        <v>120</v>
      </c>
      <c r="B833" s="23">
        <v>8</v>
      </c>
      <c r="C833" s="18">
        <v>9.0519999999999996</v>
      </c>
      <c r="D833" s="18">
        <v>0.42330000000000001</v>
      </c>
      <c r="E833" s="18">
        <v>22</v>
      </c>
      <c r="F833" s="18">
        <v>21.39</v>
      </c>
      <c r="G833" s="18" t="s">
        <v>74</v>
      </c>
      <c r="H833" s="28"/>
      <c r="I833" s="28"/>
      <c r="J833" s="28"/>
    </row>
    <row r="834" spans="1:10" x14ac:dyDescent="0.3">
      <c r="A834" s="22" t="s">
        <v>120</v>
      </c>
      <c r="B834" s="23">
        <v>9</v>
      </c>
      <c r="C834" s="18">
        <v>8.2073999999999998</v>
      </c>
      <c r="D834" s="18">
        <v>0.42330000000000001</v>
      </c>
      <c r="E834" s="18">
        <v>22</v>
      </c>
      <c r="F834" s="18">
        <v>19.39</v>
      </c>
      <c r="G834" s="18" t="s">
        <v>74</v>
      </c>
      <c r="H834" s="28"/>
      <c r="I834" s="28"/>
      <c r="J834" s="28"/>
    </row>
    <row r="835" spans="1:10" x14ac:dyDescent="0.3">
      <c r="A835" s="22" t="s">
        <v>120</v>
      </c>
      <c r="B835" s="23">
        <v>10</v>
      </c>
      <c r="C835" s="18">
        <v>7.1947999999999999</v>
      </c>
      <c r="D835" s="18">
        <v>0.42330000000000001</v>
      </c>
      <c r="E835" s="18">
        <v>22</v>
      </c>
      <c r="F835" s="18">
        <v>17</v>
      </c>
      <c r="G835" s="18" t="s">
        <v>74</v>
      </c>
      <c r="H835" s="28"/>
      <c r="I835" s="28"/>
      <c r="J835" s="28"/>
    </row>
    <row r="836" spans="1:10" x14ac:dyDescent="0.3">
      <c r="A836" s="22" t="s">
        <v>120</v>
      </c>
      <c r="B836" s="23">
        <v>11</v>
      </c>
      <c r="C836" s="18">
        <v>7.2778</v>
      </c>
      <c r="D836" s="18">
        <v>0.42330000000000001</v>
      </c>
      <c r="E836" s="18">
        <v>22</v>
      </c>
      <c r="F836" s="18">
        <v>17.190000000000001</v>
      </c>
      <c r="G836" s="18" t="s">
        <v>74</v>
      </c>
      <c r="H836" s="28"/>
      <c r="I836" s="28"/>
      <c r="J836" s="28"/>
    </row>
    <row r="837" spans="1:10" ht="17.25" thickBot="1" x14ac:dyDescent="0.35">
      <c r="A837" s="29"/>
      <c r="B837" s="28"/>
      <c r="C837" s="28"/>
      <c r="D837" s="28"/>
      <c r="E837" s="28"/>
      <c r="F837" s="28"/>
      <c r="G837" s="28"/>
      <c r="H837" s="28"/>
      <c r="I837" s="28"/>
      <c r="J837" s="28"/>
    </row>
    <row r="838" spans="1:10" x14ac:dyDescent="0.3">
      <c r="A838" s="37" t="s">
        <v>127</v>
      </c>
      <c r="B838" s="38"/>
      <c r="C838" s="38"/>
      <c r="D838" s="38"/>
      <c r="E838" s="38"/>
      <c r="F838" s="38"/>
      <c r="G838" s="38"/>
      <c r="H838" s="38"/>
      <c r="I838" s="38"/>
      <c r="J838" s="38"/>
    </row>
    <row r="839" spans="1:10" x14ac:dyDescent="0.3">
      <c r="A839" s="40" t="s">
        <v>115</v>
      </c>
      <c r="B839" s="39" t="s">
        <v>120</v>
      </c>
      <c r="C839" s="39" t="s">
        <v>128</v>
      </c>
      <c r="D839" s="39" t="s">
        <v>104</v>
      </c>
      <c r="E839" s="23" t="s">
        <v>105</v>
      </c>
      <c r="F839" s="39" t="s">
        <v>124</v>
      </c>
      <c r="G839" s="39" t="s">
        <v>125</v>
      </c>
      <c r="H839" s="39" t="s">
        <v>126</v>
      </c>
      <c r="I839" s="39" t="s">
        <v>129</v>
      </c>
      <c r="J839" s="39" t="s">
        <v>130</v>
      </c>
    </row>
    <row r="840" spans="1:10" ht="16.5" customHeight="1" x14ac:dyDescent="0.3">
      <c r="A840" s="40"/>
      <c r="B840" s="39"/>
      <c r="C840" s="39"/>
      <c r="D840" s="39"/>
      <c r="E840" s="23" t="s">
        <v>108</v>
      </c>
      <c r="F840" s="39"/>
      <c r="G840" s="39"/>
      <c r="H840" s="39"/>
      <c r="I840" s="39"/>
      <c r="J840" s="39"/>
    </row>
    <row r="841" spans="1:10" ht="16.5" customHeight="1" x14ac:dyDescent="0.3">
      <c r="A841" s="22" t="s">
        <v>120</v>
      </c>
      <c r="B841" s="23">
        <v>1</v>
      </c>
      <c r="C841" s="23">
        <v>2</v>
      </c>
      <c r="D841" s="18">
        <v>4.5944000000000003</v>
      </c>
      <c r="E841" s="18">
        <v>0.59860000000000002</v>
      </c>
      <c r="F841" s="18">
        <v>22</v>
      </c>
      <c r="G841" s="18">
        <v>7.68</v>
      </c>
      <c r="H841" s="18" t="s">
        <v>74</v>
      </c>
      <c r="I841" s="18" t="s">
        <v>131</v>
      </c>
      <c r="J841" s="18" t="s">
        <v>74</v>
      </c>
    </row>
    <row r="842" spans="1:10" x14ac:dyDescent="0.3">
      <c r="A842" s="22" t="s">
        <v>120</v>
      </c>
      <c r="B842" s="23">
        <v>1</v>
      </c>
      <c r="C842" s="23">
        <v>3</v>
      </c>
      <c r="D842" s="18">
        <v>4.7164000000000001</v>
      </c>
      <c r="E842" s="18">
        <v>0.59860000000000002</v>
      </c>
      <c r="F842" s="18">
        <v>22</v>
      </c>
      <c r="G842" s="18">
        <v>7.88</v>
      </c>
      <c r="H842" s="18" t="s">
        <v>74</v>
      </c>
      <c r="I842" s="18" t="s">
        <v>131</v>
      </c>
      <c r="J842" s="18" t="s">
        <v>74</v>
      </c>
    </row>
    <row r="843" spans="1:10" x14ac:dyDescent="0.3">
      <c r="A843" s="22" t="s">
        <v>120</v>
      </c>
      <c r="B843" s="23">
        <v>1</v>
      </c>
      <c r="C843" s="23">
        <v>4</v>
      </c>
      <c r="D843" s="18">
        <v>3.6602000000000001</v>
      </c>
      <c r="E843" s="18">
        <v>0.59860000000000002</v>
      </c>
      <c r="F843" s="18">
        <v>22</v>
      </c>
      <c r="G843" s="18">
        <v>6.11</v>
      </c>
      <c r="H843" s="18" t="s">
        <v>74</v>
      </c>
      <c r="I843" s="18" t="s">
        <v>131</v>
      </c>
      <c r="J843" s="18">
        <v>2.0000000000000001E-4</v>
      </c>
    </row>
    <row r="844" spans="1:10" x14ac:dyDescent="0.3">
      <c r="A844" s="22" t="s">
        <v>120</v>
      </c>
      <c r="B844" s="23">
        <v>1</v>
      </c>
      <c r="C844" s="23">
        <v>5</v>
      </c>
      <c r="D844" s="18">
        <v>3.8666999999999998</v>
      </c>
      <c r="E844" s="18">
        <v>0.59860000000000002</v>
      </c>
      <c r="F844" s="18">
        <v>22</v>
      </c>
      <c r="G844" s="18">
        <v>6.46</v>
      </c>
      <c r="H844" s="18" t="s">
        <v>74</v>
      </c>
      <c r="I844" s="18" t="s">
        <v>131</v>
      </c>
      <c r="J844" s="18" t="s">
        <v>74</v>
      </c>
    </row>
    <row r="845" spans="1:10" x14ac:dyDescent="0.3">
      <c r="A845" s="22" t="s">
        <v>120</v>
      </c>
      <c r="B845" s="23">
        <v>1</v>
      </c>
      <c r="C845" s="23">
        <v>6</v>
      </c>
      <c r="D845" s="18">
        <v>3.395</v>
      </c>
      <c r="E845" s="18">
        <v>0.59860000000000002</v>
      </c>
      <c r="F845" s="18">
        <v>22</v>
      </c>
      <c r="G845" s="18">
        <v>5.67</v>
      </c>
      <c r="H845" s="18" t="s">
        <v>74</v>
      </c>
      <c r="I845" s="18" t="s">
        <v>131</v>
      </c>
      <c r="J845" s="18">
        <v>4.0000000000000002E-4</v>
      </c>
    </row>
    <row r="846" spans="1:10" x14ac:dyDescent="0.3">
      <c r="A846" s="22" t="s">
        <v>120</v>
      </c>
      <c r="B846" s="23">
        <v>1</v>
      </c>
      <c r="C846" s="23">
        <v>7</v>
      </c>
      <c r="D846" s="18">
        <v>2.7690000000000001</v>
      </c>
      <c r="E846" s="18">
        <v>0.59860000000000002</v>
      </c>
      <c r="F846" s="18">
        <v>22</v>
      </c>
      <c r="G846" s="18">
        <v>4.63</v>
      </c>
      <c r="H846" s="18">
        <v>1E-4</v>
      </c>
      <c r="I846" s="18" t="s">
        <v>131</v>
      </c>
      <c r="J846" s="18">
        <v>4.8999999999999998E-3</v>
      </c>
    </row>
    <row r="847" spans="1:10" x14ac:dyDescent="0.3">
      <c r="A847" s="22" t="s">
        <v>120</v>
      </c>
      <c r="B847" s="23">
        <v>1</v>
      </c>
      <c r="C847" s="23">
        <v>8</v>
      </c>
      <c r="D847" s="18">
        <v>4.4804000000000004</v>
      </c>
      <c r="E847" s="18">
        <v>0.59860000000000002</v>
      </c>
      <c r="F847" s="18">
        <v>22</v>
      </c>
      <c r="G847" s="18">
        <v>7.49</v>
      </c>
      <c r="H847" s="18" t="s">
        <v>74</v>
      </c>
      <c r="I847" s="18" t="s">
        <v>131</v>
      </c>
      <c r="J847" s="18" t="s">
        <v>74</v>
      </c>
    </row>
    <row r="848" spans="1:10" x14ac:dyDescent="0.3">
      <c r="A848" s="22" t="s">
        <v>120</v>
      </c>
      <c r="B848" s="23">
        <v>1</v>
      </c>
      <c r="C848" s="23">
        <v>9</v>
      </c>
      <c r="D848" s="18">
        <v>5.3249000000000004</v>
      </c>
      <c r="E848" s="18">
        <v>0.59860000000000002</v>
      </c>
      <c r="F848" s="18">
        <v>22</v>
      </c>
      <c r="G848" s="18">
        <v>8.9</v>
      </c>
      <c r="H848" s="18" t="s">
        <v>74</v>
      </c>
      <c r="I848" s="18" t="s">
        <v>131</v>
      </c>
      <c r="J848" s="18" t="s">
        <v>74</v>
      </c>
    </row>
    <row r="849" spans="1:10" x14ac:dyDescent="0.3">
      <c r="A849" s="22" t="s">
        <v>120</v>
      </c>
      <c r="B849" s="23">
        <v>1</v>
      </c>
      <c r="C849" s="23">
        <v>10</v>
      </c>
      <c r="D849" s="18">
        <v>6.3376000000000001</v>
      </c>
      <c r="E849" s="18">
        <v>0.59860000000000002</v>
      </c>
      <c r="F849" s="18">
        <v>22</v>
      </c>
      <c r="G849" s="18">
        <v>10.59</v>
      </c>
      <c r="H849" s="18" t="s">
        <v>74</v>
      </c>
      <c r="I849" s="18" t="s">
        <v>131</v>
      </c>
      <c r="J849" s="18" t="s">
        <v>74</v>
      </c>
    </row>
    <row r="850" spans="1:10" x14ac:dyDescent="0.3">
      <c r="A850" s="22" t="s">
        <v>120</v>
      </c>
      <c r="B850" s="23">
        <v>1</v>
      </c>
      <c r="C850" s="23">
        <v>11</v>
      </c>
      <c r="D850" s="18">
        <v>6.2545000000000002</v>
      </c>
      <c r="E850" s="18">
        <v>0.59860000000000002</v>
      </c>
      <c r="F850" s="18">
        <v>22</v>
      </c>
      <c r="G850" s="18">
        <v>10.45</v>
      </c>
      <c r="H850" s="18" t="s">
        <v>74</v>
      </c>
      <c r="I850" s="18" t="s">
        <v>131</v>
      </c>
      <c r="J850" s="18" t="s">
        <v>74</v>
      </c>
    </row>
    <row r="851" spans="1:10" x14ac:dyDescent="0.3">
      <c r="A851" s="22" t="s">
        <v>120</v>
      </c>
      <c r="B851" s="23">
        <v>2</v>
      </c>
      <c r="C851" s="23">
        <v>3</v>
      </c>
      <c r="D851" s="18">
        <v>0.122</v>
      </c>
      <c r="E851" s="18">
        <v>0.59860000000000002</v>
      </c>
      <c r="F851" s="18">
        <v>22</v>
      </c>
      <c r="G851" s="18">
        <v>0.2</v>
      </c>
      <c r="H851" s="18">
        <v>0.84040000000000004</v>
      </c>
      <c r="I851" s="18" t="s">
        <v>131</v>
      </c>
      <c r="J851" s="18">
        <v>1</v>
      </c>
    </row>
    <row r="852" spans="1:10" x14ac:dyDescent="0.3">
      <c r="A852" s="22" t="s">
        <v>120</v>
      </c>
      <c r="B852" s="23">
        <v>2</v>
      </c>
      <c r="C852" s="23">
        <v>4</v>
      </c>
      <c r="D852" s="24">
        <v>-0.93420000000000003</v>
      </c>
      <c r="E852" s="18">
        <v>0.59860000000000002</v>
      </c>
      <c r="F852" s="18">
        <v>22</v>
      </c>
      <c r="G852" s="24">
        <v>-1.56</v>
      </c>
      <c r="H852" s="18">
        <v>0.13289999999999999</v>
      </c>
      <c r="I852" s="18" t="s">
        <v>131</v>
      </c>
      <c r="J852" s="18">
        <v>0.88229999999999997</v>
      </c>
    </row>
    <row r="853" spans="1:10" x14ac:dyDescent="0.3">
      <c r="A853" s="22" t="s">
        <v>120</v>
      </c>
      <c r="B853" s="23">
        <v>2</v>
      </c>
      <c r="C853" s="23">
        <v>5</v>
      </c>
      <c r="D853" s="24">
        <v>-0.72770000000000001</v>
      </c>
      <c r="E853" s="18">
        <v>0.59860000000000002</v>
      </c>
      <c r="F853" s="18">
        <v>22</v>
      </c>
      <c r="G853" s="24">
        <v>-1.22</v>
      </c>
      <c r="H853" s="18">
        <v>0.23699999999999999</v>
      </c>
      <c r="I853" s="18" t="s">
        <v>131</v>
      </c>
      <c r="J853" s="18">
        <v>0.97360000000000002</v>
      </c>
    </row>
    <row r="854" spans="1:10" x14ac:dyDescent="0.3">
      <c r="A854" s="22" t="s">
        <v>120</v>
      </c>
      <c r="B854" s="23">
        <v>2</v>
      </c>
      <c r="C854" s="23">
        <v>6</v>
      </c>
      <c r="D854" s="24">
        <v>-1.1994</v>
      </c>
      <c r="E854" s="18">
        <v>0.59860000000000002</v>
      </c>
      <c r="F854" s="18">
        <v>22</v>
      </c>
      <c r="G854" s="24">
        <v>-2</v>
      </c>
      <c r="H854" s="18">
        <v>5.7599999999999998E-2</v>
      </c>
      <c r="I854" s="18" t="s">
        <v>131</v>
      </c>
      <c r="J854" s="18">
        <v>0.64859999999999995</v>
      </c>
    </row>
    <row r="855" spans="1:10" x14ac:dyDescent="0.3">
      <c r="A855" s="22" t="s">
        <v>120</v>
      </c>
      <c r="B855" s="23">
        <v>2</v>
      </c>
      <c r="C855" s="23">
        <v>7</v>
      </c>
      <c r="D855" s="24">
        <v>-1.8253999999999999</v>
      </c>
      <c r="E855" s="18">
        <v>0.59860000000000002</v>
      </c>
      <c r="F855" s="18">
        <v>22</v>
      </c>
      <c r="G855" s="24">
        <v>-3.05</v>
      </c>
      <c r="H855" s="18">
        <v>5.8999999999999999E-3</v>
      </c>
      <c r="I855" s="18" t="s">
        <v>131</v>
      </c>
      <c r="J855" s="18">
        <v>0.14180000000000001</v>
      </c>
    </row>
    <row r="856" spans="1:10" x14ac:dyDescent="0.3">
      <c r="A856" s="22" t="s">
        <v>120</v>
      </c>
      <c r="B856" s="23">
        <v>2</v>
      </c>
      <c r="C856" s="23">
        <v>8</v>
      </c>
      <c r="D856" s="24">
        <v>-0.11409999999999999</v>
      </c>
      <c r="E856" s="18">
        <v>0.59860000000000002</v>
      </c>
      <c r="F856" s="18">
        <v>22</v>
      </c>
      <c r="G856" s="24">
        <v>-0.19</v>
      </c>
      <c r="H856" s="18">
        <v>0.85060000000000002</v>
      </c>
      <c r="I856" s="18" t="s">
        <v>131</v>
      </c>
      <c r="J856" s="18">
        <v>1</v>
      </c>
    </row>
    <row r="857" spans="1:10" x14ac:dyDescent="0.3">
      <c r="A857" s="22" t="s">
        <v>120</v>
      </c>
      <c r="B857" s="23">
        <v>2</v>
      </c>
      <c r="C857" s="23">
        <v>9</v>
      </c>
      <c r="D857" s="18">
        <v>0.73050000000000004</v>
      </c>
      <c r="E857" s="18">
        <v>0.59860000000000002</v>
      </c>
      <c r="F857" s="18">
        <v>22</v>
      </c>
      <c r="G857" s="18">
        <v>1.22</v>
      </c>
      <c r="H857" s="18">
        <v>0.23530000000000001</v>
      </c>
      <c r="I857" s="18" t="s">
        <v>131</v>
      </c>
      <c r="J857" s="18">
        <v>0.97289999999999999</v>
      </c>
    </row>
    <row r="858" spans="1:10" x14ac:dyDescent="0.3">
      <c r="A858" s="22" t="s">
        <v>120</v>
      </c>
      <c r="B858" s="23">
        <v>2</v>
      </c>
      <c r="C858" s="23">
        <v>10</v>
      </c>
      <c r="D858" s="18">
        <v>1.7432000000000001</v>
      </c>
      <c r="E858" s="18">
        <v>0.59860000000000002</v>
      </c>
      <c r="F858" s="18">
        <v>22</v>
      </c>
      <c r="G858" s="18">
        <v>2.91</v>
      </c>
      <c r="H858" s="18">
        <v>8.0999999999999996E-3</v>
      </c>
      <c r="I858" s="18" t="s">
        <v>131</v>
      </c>
      <c r="J858" s="18">
        <v>0.182</v>
      </c>
    </row>
    <row r="859" spans="1:10" x14ac:dyDescent="0.3">
      <c r="A859" s="22" t="s">
        <v>120</v>
      </c>
      <c r="B859" s="23">
        <v>2</v>
      </c>
      <c r="C859" s="23">
        <v>11</v>
      </c>
      <c r="D859" s="18">
        <v>1.6600999999999999</v>
      </c>
      <c r="E859" s="18">
        <v>0.59860000000000002</v>
      </c>
      <c r="F859" s="18">
        <v>22</v>
      </c>
      <c r="G859" s="18">
        <v>2.77</v>
      </c>
      <c r="H859" s="18">
        <v>1.11E-2</v>
      </c>
      <c r="I859" s="18" t="s">
        <v>131</v>
      </c>
      <c r="J859" s="18">
        <v>0.23119999999999999</v>
      </c>
    </row>
    <row r="860" spans="1:10" x14ac:dyDescent="0.3">
      <c r="A860" s="22" t="s">
        <v>120</v>
      </c>
      <c r="B860" s="23">
        <v>3</v>
      </c>
      <c r="C860" s="23">
        <v>4</v>
      </c>
      <c r="D860" s="24">
        <v>-1.0562</v>
      </c>
      <c r="E860" s="18">
        <v>0.59860000000000002</v>
      </c>
      <c r="F860" s="18">
        <v>22</v>
      </c>
      <c r="G860" s="24">
        <v>-1.76</v>
      </c>
      <c r="H860" s="18">
        <v>9.1499999999999998E-2</v>
      </c>
      <c r="I860" s="18" t="s">
        <v>131</v>
      </c>
      <c r="J860" s="18">
        <v>0.78739999999999999</v>
      </c>
    </row>
    <row r="861" spans="1:10" x14ac:dyDescent="0.3">
      <c r="A861" s="22" t="s">
        <v>120</v>
      </c>
      <c r="B861" s="23">
        <v>3</v>
      </c>
      <c r="C861" s="23">
        <v>5</v>
      </c>
      <c r="D861" s="24">
        <v>-0.84970000000000001</v>
      </c>
      <c r="E861" s="18">
        <v>0.59860000000000002</v>
      </c>
      <c r="F861" s="18">
        <v>22</v>
      </c>
      <c r="G861" s="24">
        <v>-1.42</v>
      </c>
      <c r="H861" s="18">
        <v>0.16969999999999999</v>
      </c>
      <c r="I861" s="18" t="s">
        <v>131</v>
      </c>
      <c r="J861" s="18">
        <v>0.93030000000000002</v>
      </c>
    </row>
    <row r="862" spans="1:10" x14ac:dyDescent="0.3">
      <c r="A862" s="22" t="s">
        <v>120</v>
      </c>
      <c r="B862" s="23">
        <v>3</v>
      </c>
      <c r="C862" s="23">
        <v>6</v>
      </c>
      <c r="D862" s="24">
        <v>-1.3213999999999999</v>
      </c>
      <c r="E862" s="18">
        <v>0.59860000000000002</v>
      </c>
      <c r="F862" s="18">
        <v>22</v>
      </c>
      <c r="G862" s="24">
        <v>-2.21</v>
      </c>
      <c r="H862" s="18">
        <v>3.7999999999999999E-2</v>
      </c>
      <c r="I862" s="18" t="s">
        <v>131</v>
      </c>
      <c r="J862" s="18">
        <v>0.52229999999999999</v>
      </c>
    </row>
    <row r="863" spans="1:10" x14ac:dyDescent="0.3">
      <c r="A863" s="22" t="s">
        <v>120</v>
      </c>
      <c r="B863" s="23">
        <v>3</v>
      </c>
      <c r="C863" s="23">
        <v>7</v>
      </c>
      <c r="D863" s="24">
        <v>-1.9475</v>
      </c>
      <c r="E863" s="18">
        <v>0.59860000000000002</v>
      </c>
      <c r="F863" s="18">
        <v>22</v>
      </c>
      <c r="G863" s="24">
        <v>-3.25</v>
      </c>
      <c r="H863" s="18">
        <v>3.5999999999999999E-3</v>
      </c>
      <c r="I863" s="18" t="s">
        <v>131</v>
      </c>
      <c r="J863" s="18">
        <v>9.6000000000000002E-2</v>
      </c>
    </row>
    <row r="864" spans="1:10" x14ac:dyDescent="0.3">
      <c r="A864" s="22" t="s">
        <v>120</v>
      </c>
      <c r="B864" s="23">
        <v>3</v>
      </c>
      <c r="C864" s="23">
        <v>8</v>
      </c>
      <c r="D864" s="24">
        <v>-0.2361</v>
      </c>
      <c r="E864" s="18">
        <v>0.59860000000000002</v>
      </c>
      <c r="F864" s="18">
        <v>22</v>
      </c>
      <c r="G864" s="24">
        <v>-0.39</v>
      </c>
      <c r="H864" s="18">
        <v>0.69710000000000005</v>
      </c>
      <c r="I864" s="18" t="s">
        <v>131</v>
      </c>
      <c r="J864" s="18">
        <v>1</v>
      </c>
    </row>
    <row r="865" spans="1:10" x14ac:dyDescent="0.3">
      <c r="A865" s="22" t="s">
        <v>120</v>
      </c>
      <c r="B865" s="23">
        <v>3</v>
      </c>
      <c r="C865" s="23">
        <v>9</v>
      </c>
      <c r="D865" s="18">
        <v>0.60850000000000004</v>
      </c>
      <c r="E865" s="18">
        <v>0.59860000000000002</v>
      </c>
      <c r="F865" s="18">
        <v>22</v>
      </c>
      <c r="G865" s="18">
        <v>1.02</v>
      </c>
      <c r="H865" s="18">
        <v>0.32040000000000002</v>
      </c>
      <c r="I865" s="18" t="s">
        <v>131</v>
      </c>
      <c r="J865" s="18">
        <v>0.99260000000000004</v>
      </c>
    </row>
    <row r="866" spans="1:10" x14ac:dyDescent="0.3">
      <c r="A866" s="22" t="s">
        <v>120</v>
      </c>
      <c r="B866" s="23">
        <v>3</v>
      </c>
      <c r="C866" s="23">
        <v>10</v>
      </c>
      <c r="D866" s="18">
        <v>1.6211</v>
      </c>
      <c r="E866" s="18">
        <v>0.59860000000000002</v>
      </c>
      <c r="F866" s="18">
        <v>22</v>
      </c>
      <c r="G866" s="18">
        <v>2.71</v>
      </c>
      <c r="H866" s="18">
        <v>1.2800000000000001E-2</v>
      </c>
      <c r="I866" s="18" t="s">
        <v>131</v>
      </c>
      <c r="J866" s="18">
        <v>0.25750000000000001</v>
      </c>
    </row>
    <row r="867" spans="1:10" x14ac:dyDescent="0.3">
      <c r="A867" s="22" t="s">
        <v>120</v>
      </c>
      <c r="B867" s="23">
        <v>3</v>
      </c>
      <c r="C867" s="23">
        <v>11</v>
      </c>
      <c r="D867" s="18">
        <v>1.5381</v>
      </c>
      <c r="E867" s="18">
        <v>0.59860000000000002</v>
      </c>
      <c r="F867" s="18">
        <v>22</v>
      </c>
      <c r="G867" s="18">
        <v>2.57</v>
      </c>
      <c r="H867" s="18">
        <v>1.7500000000000002E-2</v>
      </c>
      <c r="I867" s="18" t="s">
        <v>131</v>
      </c>
      <c r="J867" s="18">
        <v>0.32029999999999997</v>
      </c>
    </row>
    <row r="868" spans="1:10" x14ac:dyDescent="0.3">
      <c r="A868" s="22" t="s">
        <v>120</v>
      </c>
      <c r="B868" s="23">
        <v>4</v>
      </c>
      <c r="C868" s="23">
        <v>5</v>
      </c>
      <c r="D868" s="18">
        <v>0.20649999999999999</v>
      </c>
      <c r="E868" s="18">
        <v>0.59860000000000002</v>
      </c>
      <c r="F868" s="18">
        <v>22</v>
      </c>
      <c r="G868" s="18">
        <v>0.34</v>
      </c>
      <c r="H868" s="18">
        <v>0.73340000000000005</v>
      </c>
      <c r="I868" s="18" t="s">
        <v>131</v>
      </c>
      <c r="J868" s="18">
        <v>1</v>
      </c>
    </row>
    <row r="869" spans="1:10" x14ac:dyDescent="0.3">
      <c r="A869" s="22" t="s">
        <v>120</v>
      </c>
      <c r="B869" s="23">
        <v>4</v>
      </c>
      <c r="C869" s="23">
        <v>6</v>
      </c>
      <c r="D869" s="24">
        <v>-0.26519999999999999</v>
      </c>
      <c r="E869" s="18">
        <v>0.59860000000000002</v>
      </c>
      <c r="F869" s="18">
        <v>22</v>
      </c>
      <c r="G869" s="24">
        <v>-0.44</v>
      </c>
      <c r="H869" s="18">
        <v>0.66210000000000002</v>
      </c>
      <c r="I869" s="18" t="s">
        <v>131</v>
      </c>
      <c r="J869" s="18">
        <v>1</v>
      </c>
    </row>
    <row r="870" spans="1:10" x14ac:dyDescent="0.3">
      <c r="A870" s="22" t="s">
        <v>120</v>
      </c>
      <c r="B870" s="23">
        <v>4</v>
      </c>
      <c r="C870" s="23">
        <v>7</v>
      </c>
      <c r="D870" s="24">
        <v>-0.89119999999999999</v>
      </c>
      <c r="E870" s="18">
        <v>0.59860000000000002</v>
      </c>
      <c r="F870" s="18">
        <v>22</v>
      </c>
      <c r="G870" s="24">
        <v>-1.49</v>
      </c>
      <c r="H870" s="18">
        <v>0.1507</v>
      </c>
      <c r="I870" s="18" t="s">
        <v>131</v>
      </c>
      <c r="J870" s="18">
        <v>0.90859999999999996</v>
      </c>
    </row>
    <row r="871" spans="1:10" x14ac:dyDescent="0.3">
      <c r="A871" s="22" t="s">
        <v>120</v>
      </c>
      <c r="B871" s="23">
        <v>4</v>
      </c>
      <c r="C871" s="23">
        <v>8</v>
      </c>
      <c r="D871" s="18">
        <v>0.82020000000000004</v>
      </c>
      <c r="E871" s="18">
        <v>0.59860000000000002</v>
      </c>
      <c r="F871" s="18">
        <v>22</v>
      </c>
      <c r="G871" s="18">
        <v>1.37</v>
      </c>
      <c r="H871" s="18">
        <v>0.18440000000000001</v>
      </c>
      <c r="I871" s="18" t="s">
        <v>131</v>
      </c>
      <c r="J871" s="18">
        <v>0.94350000000000001</v>
      </c>
    </row>
    <row r="872" spans="1:10" x14ac:dyDescent="0.3">
      <c r="A872" s="22" t="s">
        <v>120</v>
      </c>
      <c r="B872" s="23">
        <v>4</v>
      </c>
      <c r="C872" s="23">
        <v>9</v>
      </c>
      <c r="D872" s="18">
        <v>1.6647000000000001</v>
      </c>
      <c r="E872" s="18">
        <v>0.59860000000000002</v>
      </c>
      <c r="F872" s="18">
        <v>22</v>
      </c>
      <c r="G872" s="18">
        <v>2.78</v>
      </c>
      <c r="H872" s="18">
        <v>1.09E-2</v>
      </c>
      <c r="I872" s="18" t="s">
        <v>131</v>
      </c>
      <c r="J872" s="18">
        <v>0.2283</v>
      </c>
    </row>
    <row r="873" spans="1:10" x14ac:dyDescent="0.3">
      <c r="A873" s="22" t="s">
        <v>120</v>
      </c>
      <c r="B873" s="23">
        <v>4</v>
      </c>
      <c r="C873" s="23">
        <v>10</v>
      </c>
      <c r="D873" s="18">
        <v>2.6774</v>
      </c>
      <c r="E873" s="18">
        <v>0.59860000000000002</v>
      </c>
      <c r="F873" s="18">
        <v>22</v>
      </c>
      <c r="G873" s="18">
        <v>4.47</v>
      </c>
      <c r="H873" s="18">
        <v>2.0000000000000001E-4</v>
      </c>
      <c r="I873" s="18" t="s">
        <v>131</v>
      </c>
      <c r="J873" s="18">
        <v>6.8999999999999999E-3</v>
      </c>
    </row>
    <row r="874" spans="1:10" x14ac:dyDescent="0.3">
      <c r="A874" s="22" t="s">
        <v>120</v>
      </c>
      <c r="B874" s="23">
        <v>4</v>
      </c>
      <c r="C874" s="23">
        <v>11</v>
      </c>
      <c r="D874" s="18">
        <v>2.5943000000000001</v>
      </c>
      <c r="E874" s="18">
        <v>0.59860000000000002</v>
      </c>
      <c r="F874" s="18">
        <v>22</v>
      </c>
      <c r="G874" s="18">
        <v>4.33</v>
      </c>
      <c r="H874" s="18">
        <v>2.9999999999999997E-4</v>
      </c>
      <c r="I874" s="18" t="s">
        <v>131</v>
      </c>
      <c r="J874" s="18">
        <v>9.4999999999999998E-3</v>
      </c>
    </row>
    <row r="875" spans="1:10" x14ac:dyDescent="0.3">
      <c r="A875" s="22" t="s">
        <v>120</v>
      </c>
      <c r="B875" s="23">
        <v>5</v>
      </c>
      <c r="C875" s="23">
        <v>6</v>
      </c>
      <c r="D875" s="24">
        <v>-0.47170000000000001</v>
      </c>
      <c r="E875" s="18">
        <v>0.59860000000000002</v>
      </c>
      <c r="F875" s="18">
        <v>22</v>
      </c>
      <c r="G875" s="24">
        <v>-0.79</v>
      </c>
      <c r="H875" s="18">
        <v>0.43909999999999999</v>
      </c>
      <c r="I875" s="18" t="s">
        <v>131</v>
      </c>
      <c r="J875" s="18">
        <v>0.999</v>
      </c>
    </row>
    <row r="876" spans="1:10" x14ac:dyDescent="0.3">
      <c r="A876" s="22" t="s">
        <v>120</v>
      </c>
      <c r="B876" s="23">
        <v>5</v>
      </c>
      <c r="C876" s="23">
        <v>7</v>
      </c>
      <c r="D876" s="24">
        <v>-1.0976999999999999</v>
      </c>
      <c r="E876" s="18">
        <v>0.59860000000000002</v>
      </c>
      <c r="F876" s="18">
        <v>22</v>
      </c>
      <c r="G876" s="24">
        <v>-1.83</v>
      </c>
      <c r="H876" s="18">
        <v>8.0199999999999994E-2</v>
      </c>
      <c r="I876" s="18" t="s">
        <v>131</v>
      </c>
      <c r="J876" s="18">
        <v>0.74939999999999996</v>
      </c>
    </row>
    <row r="877" spans="1:10" x14ac:dyDescent="0.3">
      <c r="A877" s="22" t="s">
        <v>120</v>
      </c>
      <c r="B877" s="23">
        <v>5</v>
      </c>
      <c r="C877" s="23">
        <v>8</v>
      </c>
      <c r="D877" s="18">
        <v>0.61370000000000002</v>
      </c>
      <c r="E877" s="18">
        <v>0.59860000000000002</v>
      </c>
      <c r="F877" s="18">
        <v>22</v>
      </c>
      <c r="G877" s="18">
        <v>1.03</v>
      </c>
      <c r="H877" s="18">
        <v>0.31640000000000001</v>
      </c>
      <c r="I877" s="18" t="s">
        <v>131</v>
      </c>
      <c r="J877" s="18">
        <v>0.99209999999999998</v>
      </c>
    </row>
    <row r="878" spans="1:10" x14ac:dyDescent="0.3">
      <c r="A878" s="22" t="s">
        <v>120</v>
      </c>
      <c r="B878" s="23">
        <v>5</v>
      </c>
      <c r="C878" s="23">
        <v>9</v>
      </c>
      <c r="D878" s="18">
        <v>1.4581999999999999</v>
      </c>
      <c r="E878" s="18">
        <v>0.59860000000000002</v>
      </c>
      <c r="F878" s="18">
        <v>22</v>
      </c>
      <c r="G878" s="18">
        <v>2.44</v>
      </c>
      <c r="H878" s="18">
        <v>2.3400000000000001E-2</v>
      </c>
      <c r="I878" s="18" t="s">
        <v>131</v>
      </c>
      <c r="J878" s="18">
        <v>0.38919999999999999</v>
      </c>
    </row>
    <row r="879" spans="1:10" x14ac:dyDescent="0.3">
      <c r="A879" s="22" t="s">
        <v>120</v>
      </c>
      <c r="B879" s="23">
        <v>5</v>
      </c>
      <c r="C879" s="23">
        <v>10</v>
      </c>
      <c r="D879" s="18">
        <v>2.4708999999999999</v>
      </c>
      <c r="E879" s="18">
        <v>0.59860000000000002</v>
      </c>
      <c r="F879" s="18">
        <v>22</v>
      </c>
      <c r="G879" s="18">
        <v>4.13</v>
      </c>
      <c r="H879" s="18">
        <v>4.0000000000000002E-4</v>
      </c>
      <c r="I879" s="18" t="s">
        <v>131</v>
      </c>
      <c r="J879" s="18">
        <v>1.4999999999999999E-2</v>
      </c>
    </row>
    <row r="880" spans="1:10" x14ac:dyDescent="0.3">
      <c r="A880" s="22" t="s">
        <v>120</v>
      </c>
      <c r="B880" s="23">
        <v>5</v>
      </c>
      <c r="C880" s="23">
        <v>11</v>
      </c>
      <c r="D880" s="18">
        <v>2.3877999999999999</v>
      </c>
      <c r="E880" s="18">
        <v>0.59860000000000002</v>
      </c>
      <c r="F880" s="18">
        <v>22</v>
      </c>
      <c r="G880" s="18">
        <v>3.99</v>
      </c>
      <c r="H880" s="18">
        <v>5.9999999999999995E-4</v>
      </c>
      <c r="I880" s="18" t="s">
        <v>131</v>
      </c>
      <c r="J880" s="18">
        <v>2.0500000000000001E-2</v>
      </c>
    </row>
    <row r="881" spans="1:10" x14ac:dyDescent="0.3">
      <c r="A881" s="22" t="s">
        <v>120</v>
      </c>
      <c r="B881" s="23">
        <v>6</v>
      </c>
      <c r="C881" s="23">
        <v>7</v>
      </c>
      <c r="D881" s="24">
        <v>-0.626</v>
      </c>
      <c r="E881" s="18">
        <v>0.59860000000000002</v>
      </c>
      <c r="F881" s="18">
        <v>22</v>
      </c>
      <c r="G881" s="24">
        <v>-1.05</v>
      </c>
      <c r="H881" s="18">
        <v>0.307</v>
      </c>
      <c r="I881" s="18" t="s">
        <v>131</v>
      </c>
      <c r="J881" s="18">
        <v>0.9909</v>
      </c>
    </row>
    <row r="882" spans="1:10" x14ac:dyDescent="0.3">
      <c r="A882" s="22" t="s">
        <v>120</v>
      </c>
      <c r="B882" s="23">
        <v>6</v>
      </c>
      <c r="C882" s="23">
        <v>8</v>
      </c>
      <c r="D882" s="18">
        <v>1.0852999999999999</v>
      </c>
      <c r="E882" s="18">
        <v>0.59860000000000002</v>
      </c>
      <c r="F882" s="18">
        <v>22</v>
      </c>
      <c r="G882" s="18">
        <v>1.81</v>
      </c>
      <c r="H882" s="18">
        <v>8.3500000000000005E-2</v>
      </c>
      <c r="I882" s="18" t="s">
        <v>131</v>
      </c>
      <c r="J882" s="18">
        <v>0.76100000000000001</v>
      </c>
    </row>
    <row r="883" spans="1:10" x14ac:dyDescent="0.3">
      <c r="A883" s="22" t="s">
        <v>120</v>
      </c>
      <c r="B883" s="23">
        <v>6</v>
      </c>
      <c r="C883" s="23">
        <v>9</v>
      </c>
      <c r="D883" s="18">
        <v>1.9298999999999999</v>
      </c>
      <c r="E883" s="18">
        <v>0.59860000000000002</v>
      </c>
      <c r="F883" s="18">
        <v>22</v>
      </c>
      <c r="G883" s="18">
        <v>3.22</v>
      </c>
      <c r="H883" s="18">
        <v>3.8999999999999998E-3</v>
      </c>
      <c r="I883" s="18" t="s">
        <v>131</v>
      </c>
      <c r="J883" s="18">
        <v>0.1017</v>
      </c>
    </row>
    <row r="884" spans="1:10" x14ac:dyDescent="0.3">
      <c r="A884" s="22" t="s">
        <v>120</v>
      </c>
      <c r="B884" s="23">
        <v>6</v>
      </c>
      <c r="C884" s="23">
        <v>10</v>
      </c>
      <c r="D884" s="18">
        <v>2.9426000000000001</v>
      </c>
      <c r="E884" s="18">
        <v>0.59860000000000002</v>
      </c>
      <c r="F884" s="18">
        <v>22</v>
      </c>
      <c r="G884" s="18">
        <v>4.92</v>
      </c>
      <c r="H884" s="18" t="s">
        <v>74</v>
      </c>
      <c r="I884" s="18" t="s">
        <v>131</v>
      </c>
      <c r="J884" s="18">
        <v>2.5000000000000001E-3</v>
      </c>
    </row>
    <row r="885" spans="1:10" x14ac:dyDescent="0.3">
      <c r="A885" s="22" t="s">
        <v>120</v>
      </c>
      <c r="B885" s="23">
        <v>6</v>
      </c>
      <c r="C885" s="23">
        <v>11</v>
      </c>
      <c r="D885" s="18">
        <v>2.8595000000000002</v>
      </c>
      <c r="E885" s="18">
        <v>0.59860000000000002</v>
      </c>
      <c r="F885" s="18">
        <v>22</v>
      </c>
      <c r="G885" s="18">
        <v>4.78</v>
      </c>
      <c r="H885" s="18" t="s">
        <v>74</v>
      </c>
      <c r="I885" s="18" t="s">
        <v>131</v>
      </c>
      <c r="J885" s="18">
        <v>3.3999999999999998E-3</v>
      </c>
    </row>
    <row r="886" spans="1:10" x14ac:dyDescent="0.3">
      <c r="A886" s="22" t="s">
        <v>120</v>
      </c>
      <c r="B886" s="23">
        <v>7</v>
      </c>
      <c r="C886" s="23">
        <v>8</v>
      </c>
      <c r="D886" s="18">
        <v>1.7114</v>
      </c>
      <c r="E886" s="18">
        <v>0.59860000000000002</v>
      </c>
      <c r="F886" s="18">
        <v>22</v>
      </c>
      <c r="G886" s="18">
        <v>2.86</v>
      </c>
      <c r="H886" s="18">
        <v>9.1000000000000004E-3</v>
      </c>
      <c r="I886" s="18" t="s">
        <v>131</v>
      </c>
      <c r="J886" s="18">
        <v>0.19969999999999999</v>
      </c>
    </row>
    <row r="887" spans="1:10" x14ac:dyDescent="0.3">
      <c r="A887" s="22" t="s">
        <v>120</v>
      </c>
      <c r="B887" s="23">
        <v>7</v>
      </c>
      <c r="C887" s="23">
        <v>9</v>
      </c>
      <c r="D887" s="18">
        <v>2.5558999999999998</v>
      </c>
      <c r="E887" s="18">
        <v>0.59860000000000002</v>
      </c>
      <c r="F887" s="18">
        <v>22</v>
      </c>
      <c r="G887" s="18">
        <v>4.2699999999999996</v>
      </c>
      <c r="H887" s="18">
        <v>2.9999999999999997E-4</v>
      </c>
      <c r="I887" s="18" t="s">
        <v>131</v>
      </c>
      <c r="J887" s="18">
        <v>1.09E-2</v>
      </c>
    </row>
    <row r="888" spans="1:10" x14ac:dyDescent="0.3">
      <c r="A888" s="22" t="s">
        <v>120</v>
      </c>
      <c r="B888" s="23">
        <v>7</v>
      </c>
      <c r="C888" s="23">
        <v>10</v>
      </c>
      <c r="D888" s="18">
        <v>3.5686</v>
      </c>
      <c r="E888" s="18">
        <v>0.59860000000000002</v>
      </c>
      <c r="F888" s="18">
        <v>22</v>
      </c>
      <c r="G888" s="18">
        <v>5.96</v>
      </c>
      <c r="H888" s="18" t="s">
        <v>74</v>
      </c>
      <c r="I888" s="18" t="s">
        <v>131</v>
      </c>
      <c r="J888" s="18">
        <v>2.0000000000000001E-4</v>
      </c>
    </row>
    <row r="889" spans="1:10" x14ac:dyDescent="0.3">
      <c r="A889" s="22" t="s">
        <v>120</v>
      </c>
      <c r="B889" s="23">
        <v>7</v>
      </c>
      <c r="C889" s="23">
        <v>11</v>
      </c>
      <c r="D889" s="18">
        <v>3.4855</v>
      </c>
      <c r="E889" s="18">
        <v>0.59860000000000002</v>
      </c>
      <c r="F889" s="18">
        <v>22</v>
      </c>
      <c r="G889" s="18">
        <v>5.82</v>
      </c>
      <c r="H889" s="18" t="s">
        <v>74</v>
      </c>
      <c r="I889" s="18" t="s">
        <v>131</v>
      </c>
      <c r="J889" s="18">
        <v>2.9999999999999997E-4</v>
      </c>
    </row>
    <row r="890" spans="1:10" x14ac:dyDescent="0.3">
      <c r="A890" s="22" t="s">
        <v>120</v>
      </c>
      <c r="B890" s="23">
        <v>8</v>
      </c>
      <c r="C890" s="23">
        <v>9</v>
      </c>
      <c r="D890" s="18">
        <v>0.84450000000000003</v>
      </c>
      <c r="E890" s="18">
        <v>0.59860000000000002</v>
      </c>
      <c r="F890" s="18">
        <v>22</v>
      </c>
      <c r="G890" s="18">
        <v>1.41</v>
      </c>
      <c r="H890" s="18">
        <v>0.17230000000000001</v>
      </c>
      <c r="I890" s="18" t="s">
        <v>131</v>
      </c>
      <c r="J890" s="18">
        <v>0.93269999999999997</v>
      </c>
    </row>
    <row r="891" spans="1:10" x14ac:dyDescent="0.3">
      <c r="A891" s="22" t="s">
        <v>120</v>
      </c>
      <c r="B891" s="23">
        <v>8</v>
      </c>
      <c r="C891" s="23">
        <v>10</v>
      </c>
      <c r="D891" s="18">
        <v>1.8572</v>
      </c>
      <c r="E891" s="18">
        <v>0.59860000000000002</v>
      </c>
      <c r="F891" s="18">
        <v>22</v>
      </c>
      <c r="G891" s="18">
        <v>3.1</v>
      </c>
      <c r="H891" s="18">
        <v>5.1999999999999998E-3</v>
      </c>
      <c r="I891" s="18" t="s">
        <v>131</v>
      </c>
      <c r="J891" s="18">
        <v>0.12839999999999999</v>
      </c>
    </row>
    <row r="892" spans="1:10" x14ac:dyDescent="0.3">
      <c r="A892" s="22" t="s">
        <v>120</v>
      </c>
      <c r="B892" s="23">
        <v>8</v>
      </c>
      <c r="C892" s="23">
        <v>11</v>
      </c>
      <c r="D892" s="18">
        <v>1.7741</v>
      </c>
      <c r="E892" s="18">
        <v>0.59860000000000002</v>
      </c>
      <c r="F892" s="18">
        <v>22</v>
      </c>
      <c r="G892" s="18">
        <v>2.96</v>
      </c>
      <c r="H892" s="18">
        <v>7.1999999999999998E-3</v>
      </c>
      <c r="I892" s="18" t="s">
        <v>131</v>
      </c>
      <c r="J892" s="18">
        <v>0.16589999999999999</v>
      </c>
    </row>
    <row r="893" spans="1:10" x14ac:dyDescent="0.3">
      <c r="A893" s="22" t="s">
        <v>120</v>
      </c>
      <c r="B893" s="23">
        <v>9</v>
      </c>
      <c r="C893" s="23">
        <v>10</v>
      </c>
      <c r="D893" s="18">
        <v>1.0126999999999999</v>
      </c>
      <c r="E893" s="18">
        <v>0.59860000000000002</v>
      </c>
      <c r="F893" s="18">
        <v>22</v>
      </c>
      <c r="G893" s="18">
        <v>1.69</v>
      </c>
      <c r="H893" s="18">
        <v>0.1048</v>
      </c>
      <c r="I893" s="18" t="s">
        <v>131</v>
      </c>
      <c r="J893" s="18">
        <v>0.82440000000000002</v>
      </c>
    </row>
    <row r="894" spans="1:10" x14ac:dyDescent="0.3">
      <c r="A894" s="22" t="s">
        <v>120</v>
      </c>
      <c r="B894" s="23">
        <v>9</v>
      </c>
      <c r="C894" s="23">
        <v>11</v>
      </c>
      <c r="D894" s="18">
        <v>0.92959999999999998</v>
      </c>
      <c r="E894" s="18">
        <v>0.59860000000000002</v>
      </c>
      <c r="F894" s="18">
        <v>22</v>
      </c>
      <c r="G894" s="18">
        <v>1.55</v>
      </c>
      <c r="H894" s="18">
        <v>0.13469999999999999</v>
      </c>
      <c r="I894" s="18" t="s">
        <v>131</v>
      </c>
      <c r="J894" s="18">
        <v>0.88529999999999998</v>
      </c>
    </row>
    <row r="895" spans="1:10" x14ac:dyDescent="0.3">
      <c r="A895" s="22" t="s">
        <v>120</v>
      </c>
      <c r="B895" s="23">
        <v>10</v>
      </c>
      <c r="C895" s="23">
        <v>11</v>
      </c>
      <c r="D895" s="24">
        <v>-8.3059999999999995E-2</v>
      </c>
      <c r="E895" s="18">
        <v>0.59860000000000002</v>
      </c>
      <c r="F895" s="18">
        <v>22</v>
      </c>
      <c r="G895" s="24">
        <v>-0.14000000000000001</v>
      </c>
      <c r="H895" s="18">
        <v>0.89090000000000003</v>
      </c>
      <c r="I895" s="18" t="s">
        <v>131</v>
      </c>
      <c r="J895" s="18">
        <v>1</v>
      </c>
    </row>
    <row r="896" spans="1:10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</row>
    <row r="897" spans="1:10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</row>
    <row r="898" spans="1:10" ht="17.25" thickBot="1" x14ac:dyDescent="0.35">
      <c r="A898" s="31"/>
      <c r="B898" s="31"/>
      <c r="C898" s="31"/>
      <c r="D898" s="31"/>
      <c r="E898" s="31"/>
      <c r="F898" s="31"/>
      <c r="G898" s="31"/>
      <c r="H898" s="31"/>
      <c r="I898" s="31"/>
      <c r="J898" s="31"/>
    </row>
    <row r="899" spans="1:10" ht="17.25" thickTop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</row>
    <row r="900" spans="1:10" x14ac:dyDescent="0.3">
      <c r="A900" s="21" t="s">
        <v>61</v>
      </c>
      <c r="B900" s="28"/>
      <c r="C900" s="28"/>
      <c r="D900" s="28"/>
      <c r="E900" s="28"/>
      <c r="F900" s="28"/>
      <c r="G900" s="28"/>
      <c r="H900" s="28"/>
      <c r="I900" s="28"/>
      <c r="J900" s="28"/>
    </row>
    <row r="901" spans="1:10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</row>
    <row r="902" spans="1:10" x14ac:dyDescent="0.3">
      <c r="A902" s="28" t="s">
        <v>132</v>
      </c>
      <c r="B902" s="28"/>
      <c r="C902" s="28"/>
      <c r="D902" s="28"/>
      <c r="E902" s="28"/>
      <c r="F902" s="28"/>
      <c r="G902" s="28"/>
      <c r="H902" s="28"/>
      <c r="I902" s="28"/>
      <c r="J902" s="28"/>
    </row>
    <row r="903" spans="1:10" ht="17.25" thickBot="1" x14ac:dyDescent="0.35">
      <c r="A903" s="29"/>
      <c r="B903" s="28"/>
      <c r="C903" s="28"/>
      <c r="D903" s="28"/>
      <c r="E903" s="28"/>
      <c r="F903" s="28"/>
      <c r="G903" s="28"/>
      <c r="H903" s="28"/>
      <c r="I903" s="28"/>
      <c r="J903" s="28"/>
    </row>
    <row r="904" spans="1:10" ht="30" x14ac:dyDescent="0.3">
      <c r="A904" s="26" t="s">
        <v>206</v>
      </c>
      <c r="B904" s="25" t="s">
        <v>120</v>
      </c>
      <c r="C904" s="25" t="s">
        <v>104</v>
      </c>
      <c r="D904" s="25" t="s">
        <v>133</v>
      </c>
      <c r="E904" s="25" t="s">
        <v>138</v>
      </c>
      <c r="F904" s="28"/>
      <c r="G904" s="28"/>
      <c r="H904" s="28"/>
      <c r="I904" s="28"/>
      <c r="J904" s="28"/>
    </row>
    <row r="905" spans="1:10" x14ac:dyDescent="0.3">
      <c r="A905" s="22">
        <v>1</v>
      </c>
      <c r="B905" s="18">
        <v>1</v>
      </c>
      <c r="C905" s="18">
        <v>13.532299999999999</v>
      </c>
      <c r="D905" s="18">
        <v>0.42330000000000001</v>
      </c>
      <c r="E905" s="18" t="s">
        <v>136</v>
      </c>
      <c r="F905" s="28"/>
      <c r="G905" s="28"/>
      <c r="H905" s="28"/>
      <c r="I905" s="28"/>
      <c r="J905" s="28"/>
    </row>
    <row r="906" spans="1:10" ht="16.5" customHeight="1" x14ac:dyDescent="0.3">
      <c r="A906" s="22">
        <v>2</v>
      </c>
      <c r="B906" s="18">
        <v>2</v>
      </c>
      <c r="C906" s="18">
        <v>8.9379000000000008</v>
      </c>
      <c r="D906" s="18">
        <v>0.42330000000000001</v>
      </c>
      <c r="E906" s="18" t="s">
        <v>146</v>
      </c>
      <c r="F906" s="28"/>
      <c r="G906" s="28"/>
      <c r="H906" s="28"/>
      <c r="I906" s="28"/>
      <c r="J906" s="28"/>
    </row>
    <row r="907" spans="1:10" x14ac:dyDescent="0.3">
      <c r="A907" s="22">
        <v>3</v>
      </c>
      <c r="B907" s="18">
        <v>3</v>
      </c>
      <c r="C907" s="18">
        <v>8.8158999999999992</v>
      </c>
      <c r="D907" s="18">
        <v>0.42330000000000001</v>
      </c>
      <c r="E907" s="18" t="s">
        <v>146</v>
      </c>
      <c r="F907" s="28"/>
      <c r="G907" s="28"/>
      <c r="H907" s="28"/>
      <c r="I907" s="28"/>
      <c r="J907" s="28"/>
    </row>
    <row r="908" spans="1:10" x14ac:dyDescent="0.3">
      <c r="A908" s="22">
        <v>4</v>
      </c>
      <c r="B908" s="18">
        <v>4</v>
      </c>
      <c r="C908" s="18">
        <v>9.8720999999999997</v>
      </c>
      <c r="D908" s="18">
        <v>0.42330000000000001</v>
      </c>
      <c r="E908" s="18" t="s">
        <v>139</v>
      </c>
      <c r="F908" s="28"/>
      <c r="G908" s="28"/>
      <c r="H908" s="28"/>
      <c r="I908" s="28"/>
      <c r="J908" s="28"/>
    </row>
    <row r="909" spans="1:10" x14ac:dyDescent="0.3">
      <c r="A909" s="22">
        <v>5</v>
      </c>
      <c r="B909" s="18">
        <v>5</v>
      </c>
      <c r="C909" s="18">
        <v>9.6655999999999995</v>
      </c>
      <c r="D909" s="18">
        <v>0.42330000000000001</v>
      </c>
      <c r="E909" s="18" t="s">
        <v>139</v>
      </c>
      <c r="F909" s="28"/>
      <c r="G909" s="28"/>
      <c r="H909" s="28"/>
      <c r="I909" s="28"/>
      <c r="J909" s="28"/>
    </row>
    <row r="910" spans="1:10" x14ac:dyDescent="0.3">
      <c r="A910" s="22">
        <v>6</v>
      </c>
      <c r="B910" s="18">
        <v>6</v>
      </c>
      <c r="C910" s="18">
        <v>10.1373</v>
      </c>
      <c r="D910" s="18">
        <v>0.42330000000000001</v>
      </c>
      <c r="E910" s="18" t="s">
        <v>139</v>
      </c>
      <c r="F910" s="28"/>
      <c r="G910" s="28"/>
      <c r="H910" s="28"/>
      <c r="I910" s="28"/>
      <c r="J910" s="28"/>
    </row>
    <row r="911" spans="1:10" x14ac:dyDescent="0.3">
      <c r="A911" s="22">
        <v>7</v>
      </c>
      <c r="B911" s="18">
        <v>7</v>
      </c>
      <c r="C911" s="18">
        <v>10.763299999999999</v>
      </c>
      <c r="D911" s="18">
        <v>0.42330000000000001</v>
      </c>
      <c r="E911" s="18" t="s">
        <v>137</v>
      </c>
      <c r="F911" s="28"/>
      <c r="G911" s="28"/>
      <c r="H911" s="28"/>
      <c r="I911" s="28"/>
      <c r="J911" s="28"/>
    </row>
    <row r="912" spans="1:10" x14ac:dyDescent="0.3">
      <c r="A912" s="22">
        <v>8</v>
      </c>
      <c r="B912" s="18">
        <v>8</v>
      </c>
      <c r="C912" s="18">
        <v>9.0519999999999996</v>
      </c>
      <c r="D912" s="18">
        <v>0.42330000000000001</v>
      </c>
      <c r="E912" s="18" t="s">
        <v>146</v>
      </c>
      <c r="F912" s="28"/>
      <c r="G912" s="28"/>
      <c r="H912" s="28"/>
      <c r="I912" s="28"/>
      <c r="J912" s="28"/>
    </row>
    <row r="913" spans="1:10" x14ac:dyDescent="0.3">
      <c r="A913" s="22">
        <v>9</v>
      </c>
      <c r="B913" s="18">
        <v>9</v>
      </c>
      <c r="C913" s="18">
        <v>8.2073999999999998</v>
      </c>
      <c r="D913" s="18">
        <v>0.42330000000000001</v>
      </c>
      <c r="E913" s="18" t="s">
        <v>147</v>
      </c>
      <c r="F913" s="28"/>
      <c r="G913" s="28"/>
      <c r="H913" s="28"/>
      <c r="I913" s="28"/>
      <c r="J913" s="28"/>
    </row>
    <row r="914" spans="1:10" x14ac:dyDescent="0.3">
      <c r="A914" s="22">
        <v>10</v>
      </c>
      <c r="B914" s="18">
        <v>10</v>
      </c>
      <c r="C914" s="18">
        <v>7.1947999999999999</v>
      </c>
      <c r="D914" s="18">
        <v>0.42330000000000001</v>
      </c>
      <c r="E914" s="18" t="s">
        <v>148</v>
      </c>
      <c r="F914" s="28"/>
      <c r="G914" s="28"/>
      <c r="H914" s="28"/>
      <c r="I914" s="28"/>
      <c r="J914" s="28"/>
    </row>
    <row r="915" spans="1:10" x14ac:dyDescent="0.3">
      <c r="A915" s="22">
        <v>11</v>
      </c>
      <c r="B915" s="18">
        <v>11</v>
      </c>
      <c r="C915" s="18">
        <v>7.2778</v>
      </c>
      <c r="D915" s="18">
        <v>0.42330000000000001</v>
      </c>
      <c r="E915" s="18" t="s">
        <v>148</v>
      </c>
      <c r="F915" s="28"/>
      <c r="G915" s="28"/>
      <c r="H915" s="28"/>
      <c r="I915" s="28"/>
      <c r="J915" s="28"/>
    </row>
    <row r="916" spans="1:10" x14ac:dyDescent="0.3">
      <c r="A916" s="22">
        <v>9</v>
      </c>
      <c r="B916" s="18">
        <v>9</v>
      </c>
      <c r="C916" s="18">
        <v>9.3818999999999999</v>
      </c>
      <c r="D916" s="18">
        <v>1.0815999999999999</v>
      </c>
      <c r="E916" s="18" t="s">
        <v>136</v>
      </c>
      <c r="F916" s="28"/>
      <c r="G916" s="28"/>
      <c r="H916" s="28"/>
      <c r="I916" s="28"/>
      <c r="J916" s="28"/>
    </row>
    <row r="917" spans="1:10" x14ac:dyDescent="0.3">
      <c r="A917" s="22">
        <v>10</v>
      </c>
      <c r="B917" s="18">
        <v>10</v>
      </c>
      <c r="C917" s="18">
        <v>9.3024000000000004</v>
      </c>
      <c r="D917" s="18">
        <v>1.0815999999999999</v>
      </c>
      <c r="E917" s="18" t="s">
        <v>136</v>
      </c>
      <c r="F917" s="28"/>
      <c r="G917" s="28"/>
      <c r="H917" s="28"/>
      <c r="I917" s="28"/>
      <c r="J917" s="28"/>
    </row>
    <row r="918" spans="1:10" x14ac:dyDescent="0.3">
      <c r="A918" s="22">
        <v>11</v>
      </c>
      <c r="B918" s="18">
        <v>11</v>
      </c>
      <c r="C918" s="18">
        <v>8.5619999999999994</v>
      </c>
      <c r="D918" s="18">
        <v>1.0815999999999999</v>
      </c>
      <c r="E918" s="18" t="s">
        <v>136</v>
      </c>
      <c r="F918" s="28"/>
      <c r="G918" s="28"/>
      <c r="H918" s="28"/>
      <c r="I918" s="28"/>
      <c r="J918" s="28"/>
    </row>
  </sheetData>
  <mergeCells count="208">
    <mergeCell ref="AH39:AJ39"/>
    <mergeCell ref="AK39:AM39"/>
    <mergeCell ref="AN39:AP39"/>
    <mergeCell ref="AG42:AP42"/>
    <mergeCell ref="AH40:AJ40"/>
    <mergeCell ref="AK40:AM40"/>
    <mergeCell ref="AN40:AP40"/>
    <mergeCell ref="AH41:AJ41"/>
    <mergeCell ref="AK41:AM41"/>
    <mergeCell ref="AN41:AP41"/>
    <mergeCell ref="AG4:AP4"/>
    <mergeCell ref="AG25:AP25"/>
    <mergeCell ref="AH26:AJ26"/>
    <mergeCell ref="AK26:AM26"/>
    <mergeCell ref="AN26:AP26"/>
    <mergeCell ref="AH19:AJ19"/>
    <mergeCell ref="AK19:AM19"/>
    <mergeCell ref="AN19:AP19"/>
    <mergeCell ref="AH5:AJ5"/>
    <mergeCell ref="AK5:AM5"/>
    <mergeCell ref="AN5:AP5"/>
    <mergeCell ref="AG21:AP21"/>
    <mergeCell ref="AH20:AJ20"/>
    <mergeCell ref="AK20:AM20"/>
    <mergeCell ref="AH18:AJ18"/>
    <mergeCell ref="AK18:AM18"/>
    <mergeCell ref="AN18:AP18"/>
    <mergeCell ref="AN20:AP20"/>
    <mergeCell ref="A838:J838"/>
    <mergeCell ref="A839:A840"/>
    <mergeCell ref="B839:B840"/>
    <mergeCell ref="C839:C840"/>
    <mergeCell ref="D839:D840"/>
    <mergeCell ref="F839:F840"/>
    <mergeCell ref="G839:G840"/>
    <mergeCell ref="H839:H840"/>
    <mergeCell ref="I839:I840"/>
    <mergeCell ref="J839:J840"/>
    <mergeCell ref="A807:B807"/>
    <mergeCell ref="A813:E813"/>
    <mergeCell ref="A817:E817"/>
    <mergeCell ref="A823:G823"/>
    <mergeCell ref="A824:A825"/>
    <mergeCell ref="B824:B825"/>
    <mergeCell ref="C824:C825"/>
    <mergeCell ref="E824:E825"/>
    <mergeCell ref="F824:F825"/>
    <mergeCell ref="G824:G825"/>
    <mergeCell ref="A797:B797"/>
    <mergeCell ref="A802:E802"/>
    <mergeCell ref="A803:A804"/>
    <mergeCell ref="B803:B804"/>
    <mergeCell ref="D803:D804"/>
    <mergeCell ref="E803:E804"/>
    <mergeCell ref="A695:J695"/>
    <mergeCell ref="A696:A697"/>
    <mergeCell ref="B696:B697"/>
    <mergeCell ref="C696:C697"/>
    <mergeCell ref="D696:D697"/>
    <mergeCell ref="F696:F697"/>
    <mergeCell ref="G696:G697"/>
    <mergeCell ref="H696:H697"/>
    <mergeCell ref="I696:I697"/>
    <mergeCell ref="J696:J697"/>
    <mergeCell ref="A638:B638"/>
    <mergeCell ref="A647:B647"/>
    <mergeCell ref="A654:B654"/>
    <mergeCell ref="A659:E659"/>
    <mergeCell ref="A660:A661"/>
    <mergeCell ref="B660:B661"/>
    <mergeCell ref="A781:B781"/>
    <mergeCell ref="A790:B790"/>
    <mergeCell ref="D660:D661"/>
    <mergeCell ref="E660:E661"/>
    <mergeCell ref="A664:B664"/>
    <mergeCell ref="A670:E670"/>
    <mergeCell ref="A674:E674"/>
    <mergeCell ref="A680:G680"/>
    <mergeCell ref="A681:A682"/>
    <mergeCell ref="B681:B682"/>
    <mergeCell ref="C681:C682"/>
    <mergeCell ref="E681:E682"/>
    <mergeCell ref="F681:F682"/>
    <mergeCell ref="G681:G682"/>
    <mergeCell ref="A552:J552"/>
    <mergeCell ref="A553:A554"/>
    <mergeCell ref="B553:B554"/>
    <mergeCell ref="C553:C554"/>
    <mergeCell ref="D553:D554"/>
    <mergeCell ref="F553:F554"/>
    <mergeCell ref="G553:G554"/>
    <mergeCell ref="H553:H554"/>
    <mergeCell ref="I553:I554"/>
    <mergeCell ref="J553:J554"/>
    <mergeCell ref="A521:B521"/>
    <mergeCell ref="A527:E527"/>
    <mergeCell ref="A531:E531"/>
    <mergeCell ref="A537:G537"/>
    <mergeCell ref="A538:A539"/>
    <mergeCell ref="B538:B539"/>
    <mergeCell ref="C538:C539"/>
    <mergeCell ref="E538:E539"/>
    <mergeCell ref="F538:F539"/>
    <mergeCell ref="G538:G539"/>
    <mergeCell ref="A511:B511"/>
    <mergeCell ref="A516:E516"/>
    <mergeCell ref="A517:A518"/>
    <mergeCell ref="B517:B518"/>
    <mergeCell ref="D517:D518"/>
    <mergeCell ref="E517:E518"/>
    <mergeCell ref="A474:A475"/>
    <mergeCell ref="B474:B475"/>
    <mergeCell ref="C474:C475"/>
    <mergeCell ref="D474:D475"/>
    <mergeCell ref="A495:B495"/>
    <mergeCell ref="A504:B504"/>
    <mergeCell ref="A408:J408"/>
    <mergeCell ref="A409:A410"/>
    <mergeCell ref="B409:B410"/>
    <mergeCell ref="C409:C410"/>
    <mergeCell ref="D409:D410"/>
    <mergeCell ref="F409:F410"/>
    <mergeCell ref="G409:G410"/>
    <mergeCell ref="H409:H410"/>
    <mergeCell ref="I409:I410"/>
    <mergeCell ref="J409:J410"/>
    <mergeCell ref="A377:B377"/>
    <mergeCell ref="A383:E383"/>
    <mergeCell ref="A387:E387"/>
    <mergeCell ref="A393:G393"/>
    <mergeCell ref="A394:A395"/>
    <mergeCell ref="B394:B395"/>
    <mergeCell ref="C394:C395"/>
    <mergeCell ref="E394:E395"/>
    <mergeCell ref="F394:F395"/>
    <mergeCell ref="G394:G395"/>
    <mergeCell ref="A367:B367"/>
    <mergeCell ref="A372:E372"/>
    <mergeCell ref="A373:A374"/>
    <mergeCell ref="B373:B374"/>
    <mergeCell ref="D373:D374"/>
    <mergeCell ref="E373:E374"/>
    <mergeCell ref="A330:A331"/>
    <mergeCell ref="B330:B331"/>
    <mergeCell ref="C330:C331"/>
    <mergeCell ref="D330:D331"/>
    <mergeCell ref="A351:B351"/>
    <mergeCell ref="A360:B360"/>
    <mergeCell ref="A264:J264"/>
    <mergeCell ref="A265:A266"/>
    <mergeCell ref="B265:B266"/>
    <mergeCell ref="C265:C266"/>
    <mergeCell ref="D265:D266"/>
    <mergeCell ref="F265:F266"/>
    <mergeCell ref="G265:G266"/>
    <mergeCell ref="H265:H266"/>
    <mergeCell ref="I265:I266"/>
    <mergeCell ref="J265:J266"/>
    <mergeCell ref="A233:B233"/>
    <mergeCell ref="A239:E239"/>
    <mergeCell ref="A243:E243"/>
    <mergeCell ref="A249:G249"/>
    <mergeCell ref="A250:A251"/>
    <mergeCell ref="B250:B251"/>
    <mergeCell ref="C250:C251"/>
    <mergeCell ref="E250:E251"/>
    <mergeCell ref="F250:F251"/>
    <mergeCell ref="G250:G251"/>
    <mergeCell ref="A223:B223"/>
    <mergeCell ref="A228:E228"/>
    <mergeCell ref="A229:A230"/>
    <mergeCell ref="B229:B230"/>
    <mergeCell ref="D229:D230"/>
    <mergeCell ref="E229:E230"/>
    <mergeCell ref="A186:A187"/>
    <mergeCell ref="B186:B187"/>
    <mergeCell ref="C186:C187"/>
    <mergeCell ref="D186:D187"/>
    <mergeCell ref="A207:B207"/>
    <mergeCell ref="A216:B216"/>
    <mergeCell ref="A120:J120"/>
    <mergeCell ref="A121:A122"/>
    <mergeCell ref="B121:B122"/>
    <mergeCell ref="C121:C122"/>
    <mergeCell ref="D121:D122"/>
    <mergeCell ref="F121:F122"/>
    <mergeCell ref="G121:G122"/>
    <mergeCell ref="H121:H122"/>
    <mergeCell ref="I121:I122"/>
    <mergeCell ref="J121:J122"/>
    <mergeCell ref="A95:E95"/>
    <mergeCell ref="A99:E99"/>
    <mergeCell ref="A105:G105"/>
    <mergeCell ref="A106:A107"/>
    <mergeCell ref="B106:B107"/>
    <mergeCell ref="C106:C107"/>
    <mergeCell ref="E106:E107"/>
    <mergeCell ref="F106:F107"/>
    <mergeCell ref="G106:G107"/>
    <mergeCell ref="A63:B63"/>
    <mergeCell ref="A72:B72"/>
    <mergeCell ref="A79:B79"/>
    <mergeCell ref="A84:E84"/>
    <mergeCell ref="A85:A86"/>
    <mergeCell ref="B85:B86"/>
    <mergeCell ref="D85:D86"/>
    <mergeCell ref="E85:E86"/>
    <mergeCell ref="A89:B8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Carbon content</vt:lpstr>
      <vt:lpstr>Nitrogen content</vt:lpstr>
      <vt:lpstr>SAS &amp; Table (C,N)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Yongjun</dc:creator>
  <cp:lastModifiedBy>-</cp:lastModifiedBy>
  <dcterms:created xsi:type="dcterms:W3CDTF">2018-01-04T06:39:04Z</dcterms:created>
  <dcterms:modified xsi:type="dcterms:W3CDTF">2022-04-18T02:28:07Z</dcterms:modified>
</cp:coreProperties>
</file>