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Paper purblication\투고논문\SCI(E)\졸업논문(최용준)\Solid stateanaerobic digestion\Peerj\"/>
    </mc:Choice>
  </mc:AlternateContent>
  <xr:revisionPtr revIDLastSave="0" documentId="13_ncr:1_{13BD2292-87C8-4C09-BF97-C23A79355283}" xr6:coauthVersionLast="47" xr6:coauthVersionMax="47" xr10:uidLastSave="{00000000-0000-0000-0000-000000000000}"/>
  <bookViews>
    <workbookView xWindow="11430" yWindow="0" windowWidth="21600" windowHeight="11385" activeTab="2" xr2:uid="{9B9FAC4A-09B6-418E-9A3E-9B2A66674B53}"/>
  </bookViews>
  <sheets>
    <sheet name="pH" sheetId="1" r:id="rId1"/>
    <sheet name="NH4-N&amp;Ammonium" sheetId="2" r:id="rId2"/>
    <sheet name="vfa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D15" i="2"/>
  <c r="F25" i="2"/>
  <c r="F24" i="2"/>
  <c r="F23" i="2"/>
  <c r="F22" i="2"/>
  <c r="F21" i="2"/>
  <c r="F20" i="2"/>
  <c r="F19" i="2"/>
  <c r="F18" i="2"/>
  <c r="F17" i="2"/>
  <c r="F16" i="2"/>
  <c r="F15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<sst xmlns="http://schemas.openxmlformats.org/spreadsheetml/2006/main" count="34" uniqueCount="15">
  <si>
    <t>Time</t>
    <phoneticPr fontId="1" type="noConversion"/>
  </si>
  <si>
    <t>REP</t>
    <phoneticPr fontId="1" type="noConversion"/>
  </si>
  <si>
    <t>BLK</t>
    <phoneticPr fontId="1" type="noConversion"/>
  </si>
  <si>
    <t>pH</t>
    <phoneticPr fontId="1" type="noConversion"/>
  </si>
  <si>
    <t>Big D</t>
  </si>
  <si>
    <t>Blk</t>
  </si>
  <si>
    <t>TIME/REP</t>
    <phoneticPr fontId="1" type="noConversion"/>
  </si>
  <si>
    <t>AVG.</t>
    <phoneticPr fontId="1" type="noConversion"/>
  </si>
  <si>
    <t>NH4-N</t>
    <phoneticPr fontId="1" type="noConversion"/>
  </si>
  <si>
    <t>AMMONIUM</t>
    <phoneticPr fontId="1" type="noConversion"/>
  </si>
  <si>
    <t>Time, days</t>
  </si>
  <si>
    <t>Volatile fatty acid, mg/L</t>
  </si>
  <si>
    <t>Acetic acid, mg/L</t>
  </si>
  <si>
    <t>Propionic acid, mg/L</t>
  </si>
  <si>
    <t>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</si>
</sst>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0.15061934601087307"/>
          <c:y val="0.17171296296296296"/>
          <c:w val="0.81646272294620204"/>
          <c:h val="0.66646579891799251"/>
        </c:manualLayout>
      </c:layout>
      <c:scatterChart>
        <c:scatterStyle val="smoothMarker"/>
        <c:varyColors val="0"/>
        <c:ser>
          <c:idx val="0"/>
          <c:order val="0"/>
          <c:tx>
            <c:v>Dariy manure</c:v>
          </c:tx>
          <c:spPr>
            <a:ln w="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0">
                <a:solidFill>
                  <a:schemeClr val="tx1"/>
                </a:solidFill>
              </a:ln>
              <a:effectLst/>
            </c:spPr>
          </c:marker>
          <c:xVal>
            <c:numRef>
              <c:f>[1]BigD!$S$11:$S$21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[1]BigD!$T$11:$T$21</c:f>
              <c:numCache>
                <c:formatCode>General</c:formatCode>
                <c:ptCount val="11"/>
                <c:pt idx="0">
                  <c:v>7.7833333333333297</c:v>
                </c:pt>
                <c:pt idx="1">
                  <c:v>7.5633333333333326</c:v>
                </c:pt>
                <c:pt idx="2">
                  <c:v>7.6499999999999995</c:v>
                </c:pt>
                <c:pt idx="3">
                  <c:v>7.4633333333333338</c:v>
                </c:pt>
                <c:pt idx="4">
                  <c:v>8.49</c:v>
                </c:pt>
                <c:pt idx="5">
                  <c:v>8.1633333333333322</c:v>
                </c:pt>
                <c:pt idx="6">
                  <c:v>8.2200000000000006</c:v>
                </c:pt>
                <c:pt idx="7">
                  <c:v>8.26</c:v>
                </c:pt>
                <c:pt idx="8">
                  <c:v>8.2100000000000009</c:v>
                </c:pt>
                <c:pt idx="9">
                  <c:v>8.11</c:v>
                </c:pt>
                <c:pt idx="10">
                  <c:v>8.2666666666666675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65-41AA-B7FF-256C4BDB1FC3}"/>
            </c:ext>
          </c:extLst>
        </c:ser>
        <c:ser>
          <c:idx val="1"/>
          <c:order val="1"/>
          <c:tx>
            <c:v>Blank</c:v>
          </c:tx>
          <c:spPr>
            <a:ln w="0" cap="rnd">
              <a:solidFill>
                <a:schemeClr val="tx1"/>
              </a:solidFill>
              <a:round/>
            </a:ln>
            <a:effectLst/>
          </c:spPr>
          <c:marker>
            <c:symbol val="plus"/>
            <c:size val="10"/>
            <c:spPr>
              <a:noFill/>
              <a:ln w="0">
                <a:solidFill>
                  <a:schemeClr val="tx1"/>
                </a:solidFill>
              </a:ln>
              <a:effectLst/>
            </c:spPr>
          </c:marker>
          <c:xVal>
            <c:numRef>
              <c:f>[1]BigD!$S$11:$S$21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[1]BigD!$U$11:$U$21</c:f>
              <c:numCache>
                <c:formatCode>General</c:formatCode>
                <c:ptCount val="11"/>
                <c:pt idx="0">
                  <c:v>6.5350000000000001</c:v>
                </c:pt>
                <c:pt idx="1">
                  <c:v>7.54</c:v>
                </c:pt>
                <c:pt idx="2">
                  <c:v>7.67</c:v>
                </c:pt>
                <c:pt idx="3">
                  <c:v>8.01</c:v>
                </c:pt>
                <c:pt idx="4">
                  <c:v>8.32</c:v>
                </c:pt>
                <c:pt idx="5">
                  <c:v>7.94</c:v>
                </c:pt>
                <c:pt idx="6">
                  <c:v>7.82</c:v>
                </c:pt>
                <c:pt idx="7">
                  <c:v>8.11</c:v>
                </c:pt>
                <c:pt idx="8">
                  <c:v>8.1199999999999992</c:v>
                </c:pt>
                <c:pt idx="9">
                  <c:v>8.0399999999999991</c:v>
                </c:pt>
                <c:pt idx="10">
                  <c:v>8.27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65-41AA-B7FF-256C4BDB1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76840"/>
        <c:axId val="617975528"/>
      </c:scatterChart>
      <c:valAx>
        <c:axId val="617976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Time, 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5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617975528"/>
        <c:crosses val="autoZero"/>
        <c:crossBetween val="midCat"/>
        <c:majorUnit val="5"/>
      </c:valAx>
      <c:valAx>
        <c:axId val="617975528"/>
        <c:scaling>
          <c:orientation val="minMax"/>
          <c:min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5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617976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591028969914768"/>
          <c:y val="0.50551154319995706"/>
          <c:w val="0.20793588507244859"/>
          <c:h val="0.13032031710321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NH4N</a:t>
            </a:r>
            <a:r>
              <a:rPr lang="en-US" altLang="ko-KR" baseline="0"/>
              <a:t> and NH3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0.10024759405074365"/>
          <c:y val="0.17110785975218226"/>
          <c:w val="0.86486351706036746"/>
          <c:h val="0.7391068894236937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'[1]Ammonia N of BigD'!$C$6:$M$6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('NH4-N&amp;Ammonium'!$F$2:$F$12,'NH4-N&amp;Ammonium'!$F$15:$F$25)</c:f>
              <c:numCache>
                <c:formatCode>General</c:formatCode>
                <c:ptCount val="22"/>
                <c:pt idx="0">
                  <c:v>698.38392208156893</c:v>
                </c:pt>
                <c:pt idx="1">
                  <c:v>1031.0582994161693</c:v>
                </c:pt>
                <c:pt idx="2">
                  <c:v>1099.8936997768774</c:v>
                </c:pt>
                <c:pt idx="3">
                  <c:v>1105.5523895647968</c:v>
                </c:pt>
                <c:pt idx="4">
                  <c:v>1085.5012059624808</c:v>
                </c:pt>
                <c:pt idx="5">
                  <c:v>1103.2420345052294</c:v>
                </c:pt>
                <c:pt idx="6">
                  <c:v>933.28273612158819</c:v>
                </c:pt>
                <c:pt idx="7">
                  <c:v>907.05243698564993</c:v>
                </c:pt>
                <c:pt idx="8">
                  <c:v>795.93711028527093</c:v>
                </c:pt>
                <c:pt idx="9">
                  <c:v>921.95377380406592</c:v>
                </c:pt>
                <c:pt idx="10">
                  <c:v>964.96663771679493</c:v>
                </c:pt>
                <c:pt idx="11">
                  <c:v>23.113810591892435</c:v>
                </c:pt>
                <c:pt idx="12">
                  <c:v>20.835841329780973</c:v>
                </c:pt>
                <c:pt idx="13">
                  <c:v>33.291088960321446</c:v>
                </c:pt>
                <c:pt idx="14">
                  <c:v>24.763811291433026</c:v>
                </c:pt>
                <c:pt idx="15">
                  <c:v>147.73479704132285</c:v>
                </c:pt>
                <c:pt idx="16">
                  <c:v>113.72875416846985</c:v>
                </c:pt>
                <c:pt idx="17">
                  <c:v>102.86090767044213</c:v>
                </c:pt>
                <c:pt idx="18">
                  <c:v>115.68954941770392</c:v>
                </c:pt>
                <c:pt idx="19">
                  <c:v>77.371772287350112</c:v>
                </c:pt>
                <c:pt idx="20">
                  <c:v>57.912006334604598</c:v>
                </c:pt>
                <c:pt idx="21">
                  <c:v>84.965195165728971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91-4BD6-9140-1D09D5AE6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980192"/>
        <c:axId val="595978552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'[1]Ammonia N of BigD'!$C$6:$M$6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48</c:v>
                </c:pt>
                <c:pt idx="9">
                  <c:v>60</c:v>
                </c:pt>
                <c:pt idx="10">
                  <c:v>72</c:v>
                </c:pt>
              </c:numCache>
            </c:numRef>
          </c:xVal>
          <c:yVal>
            <c:numRef>
              <c:f>'NH4-N&amp;Ammonium'!$F$15:$F$25</c:f>
              <c:numCache>
                <c:formatCode>General</c:formatCode>
                <c:ptCount val="11"/>
                <c:pt idx="0">
                  <c:v>23.113810591892435</c:v>
                </c:pt>
                <c:pt idx="1">
                  <c:v>20.835841329780973</c:v>
                </c:pt>
                <c:pt idx="2">
                  <c:v>33.291088960321446</c:v>
                </c:pt>
                <c:pt idx="3">
                  <c:v>24.763811291433026</c:v>
                </c:pt>
                <c:pt idx="4">
                  <c:v>147.73479704132285</c:v>
                </c:pt>
                <c:pt idx="5">
                  <c:v>113.72875416846985</c:v>
                </c:pt>
                <c:pt idx="6">
                  <c:v>102.86090767044213</c:v>
                </c:pt>
                <c:pt idx="7">
                  <c:v>115.68954941770392</c:v>
                </c:pt>
                <c:pt idx="8">
                  <c:v>77.371772287350112</c:v>
                </c:pt>
                <c:pt idx="9">
                  <c:v>57.912006334604598</c:v>
                </c:pt>
                <c:pt idx="10">
                  <c:v>84.965195165728971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291-4BD6-9140-1D09D5AE6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996080"/>
        <c:axId val="361991920"/>
      </c:scatterChart>
      <c:valAx>
        <c:axId val="59598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95978552"/>
        <c:crosses val="autoZero"/>
        <c:crossBetween val="midCat"/>
      </c:valAx>
      <c:valAx>
        <c:axId val="595978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95980192"/>
        <c:crosses val="autoZero"/>
        <c:crossBetween val="midCat"/>
      </c:valAx>
      <c:valAx>
        <c:axId val="361991920"/>
        <c:scaling>
          <c:orientation val="minMax"/>
          <c:max val="4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61996080"/>
        <c:crosses val="max"/>
        <c:crossBetween val="midCat"/>
      </c:valAx>
      <c:valAx>
        <c:axId val="361996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991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114300</xdr:rowOff>
    </xdr:from>
    <xdr:to>
      <xdr:col>13</xdr:col>
      <xdr:colOff>457633</xdr:colOff>
      <xdr:row>33</xdr:row>
      <xdr:rowOff>121227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8AAEBAFD-0FCA-478F-B1A7-38BE746A4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4</xdr:row>
      <xdr:rowOff>95250</xdr:rowOff>
    </xdr:from>
    <xdr:to>
      <xdr:col>13</xdr:col>
      <xdr:colOff>57150</xdr:colOff>
      <xdr:row>20</xdr:row>
      <xdr:rowOff>23813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38DB013C-ECBB-47D3-9609-2EDF35D68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aper%20purblication/&#53804;&#44256;&#45436;&#47928;/SCI(E)/&#51320;&#50629;&#45436;&#47928;(&#52572;&#50857;&#51456;)/Solid%20stateanaerobic%20digestion/3.%20EXP3-20220408T043205Z-001/3.%20EXP3/BigD/BigD%20chemical%20raw%20V5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oculum ph"/>
      <sheetName val="BigD"/>
      <sheetName val="BigD Ash and NDFs result"/>
      <sheetName val="VSR"/>
      <sheetName val="Sas_OPC VS. NDFs"/>
      <sheetName val="SAS_NLIN VS, NDFs"/>
      <sheetName val="NDF RESULT"/>
      <sheetName val="NDICP Raw"/>
      <sheetName val="Ammonia N of BigD"/>
      <sheetName val="Sheet1"/>
    </sheetNames>
    <sheetDataSet>
      <sheetData sheetId="0"/>
      <sheetData sheetId="1">
        <row r="11">
          <cell r="S11">
            <v>0</v>
          </cell>
          <cell r="T11">
            <v>7.7833333333333297</v>
          </cell>
          <cell r="U11">
            <v>6.5350000000000001</v>
          </cell>
        </row>
        <row r="12">
          <cell r="S12">
            <v>3</v>
          </cell>
          <cell r="T12">
            <v>7.5633333333333326</v>
          </cell>
          <cell r="U12">
            <v>7.54</v>
          </cell>
        </row>
        <row r="13">
          <cell r="S13">
            <v>6</v>
          </cell>
          <cell r="T13">
            <v>7.6499999999999995</v>
          </cell>
          <cell r="U13">
            <v>7.67</v>
          </cell>
        </row>
        <row r="14">
          <cell r="S14">
            <v>12</v>
          </cell>
          <cell r="T14">
            <v>7.4633333333333338</v>
          </cell>
          <cell r="U14">
            <v>8.01</v>
          </cell>
        </row>
        <row r="15">
          <cell r="S15">
            <v>18</v>
          </cell>
          <cell r="T15">
            <v>8.49</v>
          </cell>
          <cell r="U15">
            <v>8.32</v>
          </cell>
        </row>
        <row r="16">
          <cell r="S16">
            <v>24</v>
          </cell>
          <cell r="T16">
            <v>8.1633333333333322</v>
          </cell>
          <cell r="U16">
            <v>7.94</v>
          </cell>
        </row>
        <row r="17">
          <cell r="S17">
            <v>30</v>
          </cell>
          <cell r="T17">
            <v>8.2200000000000006</v>
          </cell>
          <cell r="U17">
            <v>7.82</v>
          </cell>
        </row>
        <row r="18">
          <cell r="S18">
            <v>36</v>
          </cell>
          <cell r="T18">
            <v>8.26</v>
          </cell>
          <cell r="U18">
            <v>8.11</v>
          </cell>
        </row>
        <row r="19">
          <cell r="S19">
            <v>48</v>
          </cell>
          <cell r="T19">
            <v>8.2100000000000009</v>
          </cell>
          <cell r="U19">
            <v>8.1199999999999992</v>
          </cell>
        </row>
        <row r="20">
          <cell r="S20">
            <v>60</v>
          </cell>
          <cell r="T20">
            <v>8.11</v>
          </cell>
          <cell r="U20">
            <v>8.0399999999999991</v>
          </cell>
        </row>
        <row r="21">
          <cell r="S21">
            <v>72</v>
          </cell>
          <cell r="T21">
            <v>8.2666666666666675</v>
          </cell>
          <cell r="U21">
            <v>8.27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C6">
            <v>0</v>
          </cell>
          <cell r="D6">
            <v>3</v>
          </cell>
          <cell r="E6">
            <v>6</v>
          </cell>
          <cell r="F6">
            <v>12</v>
          </cell>
          <cell r="G6">
            <v>18</v>
          </cell>
          <cell r="H6">
            <v>24</v>
          </cell>
          <cell r="I6">
            <v>30</v>
          </cell>
          <cell r="J6">
            <v>36</v>
          </cell>
          <cell r="K6">
            <v>48</v>
          </cell>
          <cell r="L6">
            <v>60</v>
          </cell>
          <cell r="M6">
            <v>72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4E680-7466-4157-9413-579A4AB844E5}">
  <dimension ref="A1:G45"/>
  <sheetViews>
    <sheetView workbookViewId="0">
      <selection activeCell="J12" sqref="J12"/>
    </sheetView>
  </sheetViews>
  <sheetFormatPr defaultRowHeight="16.5" x14ac:dyDescent="0.3"/>
  <sheetData>
    <row r="1" spans="1:7" x14ac:dyDescent="0.3">
      <c r="A1" t="s">
        <v>0</v>
      </c>
      <c r="B1" t="s">
        <v>1</v>
      </c>
      <c r="C1" t="s">
        <v>3</v>
      </c>
    </row>
    <row r="2" spans="1:7" x14ac:dyDescent="0.3">
      <c r="A2">
        <v>0</v>
      </c>
      <c r="B2" s="1">
        <v>1</v>
      </c>
      <c r="C2">
        <v>7.75</v>
      </c>
      <c r="F2" t="s">
        <v>4</v>
      </c>
      <c r="G2" t="s">
        <v>5</v>
      </c>
    </row>
    <row r="3" spans="1:7" x14ac:dyDescent="0.3">
      <c r="A3">
        <v>0</v>
      </c>
      <c r="B3" s="1">
        <v>2</v>
      </c>
      <c r="C3">
        <v>7.78</v>
      </c>
      <c r="E3">
        <v>0</v>
      </c>
      <c r="F3">
        <v>7.7833333333333297</v>
      </c>
      <c r="G3">
        <v>6.5350000000000001</v>
      </c>
    </row>
    <row r="4" spans="1:7" x14ac:dyDescent="0.3">
      <c r="A4">
        <v>0</v>
      </c>
      <c r="B4" s="1">
        <v>3</v>
      </c>
      <c r="C4">
        <v>7.82</v>
      </c>
      <c r="E4">
        <v>3</v>
      </c>
      <c r="F4">
        <v>7.5633333333333326</v>
      </c>
      <c r="G4">
        <v>7.54</v>
      </c>
    </row>
    <row r="5" spans="1:7" x14ac:dyDescent="0.3">
      <c r="A5">
        <v>0</v>
      </c>
      <c r="B5" s="1" t="s">
        <v>2</v>
      </c>
      <c r="C5">
        <v>6.54</v>
      </c>
      <c r="E5">
        <v>6</v>
      </c>
      <c r="F5">
        <v>7.6499999999999995</v>
      </c>
      <c r="G5">
        <v>7.67</v>
      </c>
    </row>
    <row r="6" spans="1:7" x14ac:dyDescent="0.3">
      <c r="A6">
        <v>3</v>
      </c>
      <c r="B6" s="1">
        <v>1</v>
      </c>
      <c r="C6">
        <v>7.55</v>
      </c>
      <c r="E6">
        <v>12</v>
      </c>
      <c r="F6">
        <v>7.4633333333333338</v>
      </c>
      <c r="G6">
        <v>8.01</v>
      </c>
    </row>
    <row r="7" spans="1:7" x14ac:dyDescent="0.3">
      <c r="A7">
        <v>3</v>
      </c>
      <c r="B7" s="1">
        <v>2</v>
      </c>
      <c r="C7">
        <v>7.6</v>
      </c>
      <c r="E7">
        <v>18</v>
      </c>
      <c r="F7">
        <v>8.49</v>
      </c>
      <c r="G7">
        <v>8.32</v>
      </c>
    </row>
    <row r="8" spans="1:7" x14ac:dyDescent="0.3">
      <c r="A8">
        <v>3</v>
      </c>
      <c r="B8" s="1">
        <v>3</v>
      </c>
      <c r="C8">
        <v>7.54</v>
      </c>
      <c r="E8">
        <v>24</v>
      </c>
      <c r="F8">
        <v>8.1633333333333322</v>
      </c>
      <c r="G8">
        <v>7.94</v>
      </c>
    </row>
    <row r="9" spans="1:7" x14ac:dyDescent="0.3">
      <c r="A9">
        <v>3</v>
      </c>
      <c r="B9" s="1" t="s">
        <v>2</v>
      </c>
      <c r="C9">
        <v>7.54</v>
      </c>
      <c r="E9">
        <v>30</v>
      </c>
      <c r="F9">
        <v>8.2200000000000006</v>
      </c>
      <c r="G9">
        <v>7.82</v>
      </c>
    </row>
    <row r="10" spans="1:7" x14ac:dyDescent="0.3">
      <c r="A10">
        <v>6</v>
      </c>
      <c r="B10" s="1">
        <v>1</v>
      </c>
      <c r="C10">
        <v>7.68</v>
      </c>
      <c r="E10">
        <v>36</v>
      </c>
      <c r="F10">
        <v>8.26</v>
      </c>
      <c r="G10">
        <v>8.11</v>
      </c>
    </row>
    <row r="11" spans="1:7" x14ac:dyDescent="0.3">
      <c r="A11">
        <v>6</v>
      </c>
      <c r="B11" s="1">
        <v>2</v>
      </c>
      <c r="C11">
        <v>7.59</v>
      </c>
      <c r="E11">
        <v>48</v>
      </c>
      <c r="F11">
        <v>8.2100000000000009</v>
      </c>
      <c r="G11">
        <v>8.1199999999999992</v>
      </c>
    </row>
    <row r="12" spans="1:7" x14ac:dyDescent="0.3">
      <c r="A12">
        <v>6</v>
      </c>
      <c r="B12" s="1">
        <v>3</v>
      </c>
      <c r="C12">
        <v>7.68</v>
      </c>
      <c r="E12">
        <v>60</v>
      </c>
      <c r="F12">
        <v>8.11</v>
      </c>
      <c r="G12">
        <v>8.0399999999999991</v>
      </c>
    </row>
    <row r="13" spans="1:7" x14ac:dyDescent="0.3">
      <c r="A13">
        <v>6</v>
      </c>
      <c r="B13" s="1" t="s">
        <v>2</v>
      </c>
      <c r="C13">
        <v>7.67</v>
      </c>
      <c r="E13">
        <v>72</v>
      </c>
      <c r="F13">
        <v>8.2666666666666675</v>
      </c>
      <c r="G13">
        <v>8.27</v>
      </c>
    </row>
    <row r="14" spans="1:7" x14ac:dyDescent="0.3">
      <c r="A14">
        <v>12</v>
      </c>
      <c r="B14" s="1">
        <v>1</v>
      </c>
      <c r="C14">
        <v>7.53</v>
      </c>
    </row>
    <row r="15" spans="1:7" x14ac:dyDescent="0.3">
      <c r="A15">
        <v>12</v>
      </c>
      <c r="B15" s="1">
        <v>2</v>
      </c>
      <c r="C15">
        <v>7.44</v>
      </c>
    </row>
    <row r="16" spans="1:7" x14ac:dyDescent="0.3">
      <c r="A16">
        <v>12</v>
      </c>
      <c r="B16" s="1">
        <v>3</v>
      </c>
      <c r="C16">
        <v>7.42</v>
      </c>
    </row>
    <row r="17" spans="1:3" x14ac:dyDescent="0.3">
      <c r="A17">
        <v>12</v>
      </c>
      <c r="B17" s="1" t="s">
        <v>2</v>
      </c>
      <c r="C17">
        <v>8.01</v>
      </c>
    </row>
    <row r="18" spans="1:3" x14ac:dyDescent="0.3">
      <c r="A18">
        <v>18</v>
      </c>
      <c r="B18" s="1">
        <v>1</v>
      </c>
      <c r="C18">
        <v>8.5500000000000007</v>
      </c>
    </row>
    <row r="19" spans="1:3" x14ac:dyDescent="0.3">
      <c r="A19">
        <v>18</v>
      </c>
      <c r="B19" s="1">
        <v>2</v>
      </c>
      <c r="C19">
        <v>8.44</v>
      </c>
    </row>
    <row r="20" spans="1:3" x14ac:dyDescent="0.3">
      <c r="A20">
        <v>18</v>
      </c>
      <c r="B20" s="1">
        <v>3</v>
      </c>
      <c r="C20">
        <v>8.48</v>
      </c>
    </row>
    <row r="21" spans="1:3" x14ac:dyDescent="0.3">
      <c r="A21">
        <v>18</v>
      </c>
      <c r="B21" s="1" t="s">
        <v>2</v>
      </c>
      <c r="C21">
        <v>8.32</v>
      </c>
    </row>
    <row r="22" spans="1:3" x14ac:dyDescent="0.3">
      <c r="A22">
        <v>24</v>
      </c>
      <c r="B22" s="1">
        <v>1</v>
      </c>
      <c r="C22">
        <v>8.1999999999999993</v>
      </c>
    </row>
    <row r="23" spans="1:3" x14ac:dyDescent="0.3">
      <c r="A23">
        <v>24</v>
      </c>
      <c r="B23" s="1">
        <v>2</v>
      </c>
      <c r="C23">
        <v>8.17</v>
      </c>
    </row>
    <row r="24" spans="1:3" x14ac:dyDescent="0.3">
      <c r="A24">
        <v>24</v>
      </c>
      <c r="B24" s="1">
        <v>3</v>
      </c>
      <c r="C24">
        <v>8.1199999999999992</v>
      </c>
    </row>
    <row r="25" spans="1:3" x14ac:dyDescent="0.3">
      <c r="A25">
        <v>24</v>
      </c>
      <c r="B25" s="1" t="s">
        <v>2</v>
      </c>
      <c r="C25">
        <v>7.94</v>
      </c>
    </row>
    <row r="26" spans="1:3" x14ac:dyDescent="0.3">
      <c r="A26">
        <v>30</v>
      </c>
      <c r="B26" s="1">
        <v>1</v>
      </c>
      <c r="C26">
        <v>8.1999999999999993</v>
      </c>
    </row>
    <row r="27" spans="1:3" x14ac:dyDescent="0.3">
      <c r="A27">
        <v>30</v>
      </c>
      <c r="B27" s="1">
        <v>2</v>
      </c>
      <c r="C27">
        <v>8.26</v>
      </c>
    </row>
    <row r="28" spans="1:3" x14ac:dyDescent="0.3">
      <c r="A28">
        <v>30</v>
      </c>
      <c r="B28" s="1">
        <v>3</v>
      </c>
      <c r="C28">
        <v>8.1999999999999993</v>
      </c>
    </row>
    <row r="29" spans="1:3" x14ac:dyDescent="0.3">
      <c r="A29">
        <v>30</v>
      </c>
      <c r="B29" s="1" t="s">
        <v>2</v>
      </c>
      <c r="C29">
        <v>7.82</v>
      </c>
    </row>
    <row r="30" spans="1:3" x14ac:dyDescent="0.3">
      <c r="A30">
        <v>36</v>
      </c>
      <c r="B30" s="1">
        <v>1</v>
      </c>
      <c r="C30">
        <v>8.2799999999999994</v>
      </c>
    </row>
    <row r="31" spans="1:3" x14ac:dyDescent="0.3">
      <c r="A31">
        <v>36</v>
      </c>
      <c r="B31" s="1">
        <v>2</v>
      </c>
      <c r="C31">
        <v>8.26</v>
      </c>
    </row>
    <row r="32" spans="1:3" x14ac:dyDescent="0.3">
      <c r="A32">
        <v>36</v>
      </c>
      <c r="B32" s="1">
        <v>3</v>
      </c>
      <c r="C32">
        <v>8.24</v>
      </c>
    </row>
    <row r="33" spans="1:3" x14ac:dyDescent="0.3">
      <c r="A33">
        <v>36</v>
      </c>
      <c r="B33" s="1" t="s">
        <v>2</v>
      </c>
      <c r="C33">
        <v>8.11</v>
      </c>
    </row>
    <row r="34" spans="1:3" x14ac:dyDescent="0.3">
      <c r="A34">
        <v>48</v>
      </c>
      <c r="B34" s="1">
        <v>1</v>
      </c>
      <c r="C34">
        <v>8.25</v>
      </c>
    </row>
    <row r="35" spans="1:3" x14ac:dyDescent="0.3">
      <c r="A35">
        <v>48</v>
      </c>
      <c r="B35" s="1">
        <v>2</v>
      </c>
      <c r="C35">
        <v>8.23</v>
      </c>
    </row>
    <row r="36" spans="1:3" x14ac:dyDescent="0.3">
      <c r="A36">
        <v>48</v>
      </c>
      <c r="B36" s="1">
        <v>3</v>
      </c>
      <c r="C36">
        <v>8.15</v>
      </c>
    </row>
    <row r="37" spans="1:3" x14ac:dyDescent="0.3">
      <c r="A37">
        <v>48</v>
      </c>
      <c r="B37" s="1" t="s">
        <v>2</v>
      </c>
      <c r="C37">
        <v>8.1199999999999992</v>
      </c>
    </row>
    <row r="38" spans="1:3" x14ac:dyDescent="0.3">
      <c r="A38">
        <v>60</v>
      </c>
      <c r="B38" s="1">
        <v>1</v>
      </c>
      <c r="C38">
        <v>8.16</v>
      </c>
    </row>
    <row r="39" spans="1:3" x14ac:dyDescent="0.3">
      <c r="A39">
        <v>60</v>
      </c>
      <c r="B39" s="1">
        <v>2</v>
      </c>
      <c r="C39">
        <v>8.09</v>
      </c>
    </row>
    <row r="40" spans="1:3" x14ac:dyDescent="0.3">
      <c r="A40">
        <v>60</v>
      </c>
      <c r="B40" s="1">
        <v>3</v>
      </c>
      <c r="C40">
        <v>8.08</v>
      </c>
    </row>
    <row r="41" spans="1:3" x14ac:dyDescent="0.3">
      <c r="A41">
        <v>60</v>
      </c>
      <c r="B41" s="1" t="s">
        <v>2</v>
      </c>
      <c r="C41">
        <v>8.0399999999999991</v>
      </c>
    </row>
    <row r="42" spans="1:3" x14ac:dyDescent="0.3">
      <c r="A42">
        <v>72</v>
      </c>
      <c r="B42" s="1">
        <v>1</v>
      </c>
      <c r="C42">
        <v>8.3000000000000007</v>
      </c>
    </row>
    <row r="43" spans="1:3" x14ac:dyDescent="0.3">
      <c r="A43">
        <v>72</v>
      </c>
      <c r="B43" s="1">
        <v>2</v>
      </c>
      <c r="C43">
        <v>8.26</v>
      </c>
    </row>
    <row r="44" spans="1:3" x14ac:dyDescent="0.3">
      <c r="A44">
        <v>72</v>
      </c>
      <c r="B44" s="1">
        <v>3</v>
      </c>
      <c r="C44">
        <v>8.24</v>
      </c>
    </row>
    <row r="45" spans="1:3" x14ac:dyDescent="0.3">
      <c r="A45">
        <v>72</v>
      </c>
      <c r="B45" s="1" t="s">
        <v>2</v>
      </c>
      <c r="C45">
        <v>8.27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28CE-F2A3-4123-891D-993F55B741F7}">
  <dimension ref="A1:F25"/>
  <sheetViews>
    <sheetView workbookViewId="0">
      <selection activeCell="I32" sqref="I32"/>
    </sheetView>
  </sheetViews>
  <sheetFormatPr defaultRowHeight="16.5" x14ac:dyDescent="0.3"/>
  <cols>
    <col min="1" max="1" width="21.875" bestFit="1" customWidth="1"/>
  </cols>
  <sheetData>
    <row r="1" spans="1:6" x14ac:dyDescent="0.3">
      <c r="A1" t="s">
        <v>8</v>
      </c>
      <c r="B1" t="s">
        <v>6</v>
      </c>
      <c r="C1">
        <v>1</v>
      </c>
      <c r="D1">
        <v>2</v>
      </c>
      <c r="E1">
        <v>3</v>
      </c>
      <c r="F1" t="s">
        <v>7</v>
      </c>
    </row>
    <row r="2" spans="1:6" x14ac:dyDescent="0.3">
      <c r="B2">
        <v>0</v>
      </c>
      <c r="C2">
        <v>698.38392208156893</v>
      </c>
      <c r="D2">
        <v>698.88392208156893</v>
      </c>
      <c r="E2">
        <v>697.88392208156893</v>
      </c>
      <c r="F2">
        <f>AVERAGE(C2:E2)</f>
        <v>698.38392208156893</v>
      </c>
    </row>
    <row r="3" spans="1:6" x14ac:dyDescent="0.3">
      <c r="B3">
        <v>3</v>
      </c>
      <c r="C3">
        <v>1099.3525082726528</v>
      </c>
      <c r="D3">
        <v>1027.1562716691139</v>
      </c>
      <c r="E3">
        <v>966.66611830674071</v>
      </c>
      <c r="F3">
        <f>AVERAGE(C3:E3)</f>
        <v>1031.0582994161693</v>
      </c>
    </row>
    <row r="4" spans="1:6" x14ac:dyDescent="0.3">
      <c r="B4">
        <v>6</v>
      </c>
      <c r="C4">
        <v>1069.7782235814002</v>
      </c>
      <c r="D4">
        <v>1089.968295678236</v>
      </c>
      <c r="E4">
        <v>1139.9345800709957</v>
      </c>
      <c r="F4">
        <f t="shared" ref="F4:F12" si="0">AVERAGE(C4:E4)</f>
        <v>1099.8936997768774</v>
      </c>
    </row>
    <row r="5" spans="1:6" x14ac:dyDescent="0.3">
      <c r="B5">
        <v>12</v>
      </c>
      <c r="C5">
        <v>1161.8322363249436</v>
      </c>
      <c r="D5">
        <v>1095.5515754251937</v>
      </c>
      <c r="E5">
        <v>1059.2733569442535</v>
      </c>
      <c r="F5">
        <f t="shared" si="0"/>
        <v>1105.5523895647968</v>
      </c>
    </row>
    <row r="6" spans="1:6" x14ac:dyDescent="0.3">
      <c r="B6">
        <v>18</v>
      </c>
      <c r="C6">
        <v>1191.7929270472105</v>
      </c>
      <c r="D6">
        <v>989.98781701935627</v>
      </c>
      <c r="E6">
        <v>1074.7228738208762</v>
      </c>
      <c r="F6">
        <f t="shared" si="0"/>
        <v>1085.5012059624808</v>
      </c>
    </row>
    <row r="7" spans="1:6" x14ac:dyDescent="0.3">
      <c r="B7">
        <v>24</v>
      </c>
      <c r="C7">
        <v>1137.4806815092404</v>
      </c>
      <c r="D7">
        <v>1114.0064653055449</v>
      </c>
      <c r="E7">
        <v>1058.2389567009027</v>
      </c>
      <c r="F7">
        <f t="shared" si="0"/>
        <v>1103.2420345052294</v>
      </c>
    </row>
    <row r="8" spans="1:6" x14ac:dyDescent="0.3">
      <c r="B8">
        <v>30</v>
      </c>
      <c r="C8">
        <v>909.34868453692229</v>
      </c>
      <c r="D8">
        <v>904.41870363851035</v>
      </c>
      <c r="E8">
        <v>986.08082018933192</v>
      </c>
      <c r="F8">
        <f t="shared" si="0"/>
        <v>933.28273612158819</v>
      </c>
    </row>
    <row r="9" spans="1:6" x14ac:dyDescent="0.3">
      <c r="B9">
        <v>36</v>
      </c>
      <c r="C9">
        <v>931.72281804006298</v>
      </c>
      <c r="D9">
        <v>817.46596389734759</v>
      </c>
      <c r="E9">
        <v>971.96852901953946</v>
      </c>
      <c r="F9">
        <f t="shared" si="0"/>
        <v>907.05243698564993</v>
      </c>
    </row>
    <row r="10" spans="1:6" x14ac:dyDescent="0.3">
      <c r="B10">
        <v>48</v>
      </c>
      <c r="C10">
        <v>861.41449962756155</v>
      </c>
      <c r="D10">
        <v>752.93275922273449</v>
      </c>
      <c r="E10">
        <v>773.46407200551675</v>
      </c>
      <c r="F10">
        <f t="shared" si="0"/>
        <v>795.93711028527093</v>
      </c>
    </row>
    <row r="11" spans="1:6" x14ac:dyDescent="0.3">
      <c r="B11">
        <v>60</v>
      </c>
      <c r="C11">
        <v>1002.1505608256721</v>
      </c>
      <c r="D11">
        <v>945.24874205874187</v>
      </c>
      <c r="E11">
        <v>818.46201852778393</v>
      </c>
      <c r="F11">
        <f t="shared" si="0"/>
        <v>921.95377380406592</v>
      </c>
    </row>
    <row r="12" spans="1:6" x14ac:dyDescent="0.3">
      <c r="B12">
        <v>72</v>
      </c>
      <c r="C12">
        <v>1021.4808336864156</v>
      </c>
      <c r="D12">
        <v>900.49858751450245</v>
      </c>
      <c r="E12">
        <v>972.92049194946674</v>
      </c>
      <c r="F12">
        <f t="shared" si="0"/>
        <v>964.96663771679493</v>
      </c>
    </row>
    <row r="14" spans="1:6" x14ac:dyDescent="0.3">
      <c r="A14" t="s">
        <v>9</v>
      </c>
      <c r="B14" t="s">
        <v>6</v>
      </c>
      <c r="C14">
        <v>1</v>
      </c>
      <c r="D14">
        <v>2</v>
      </c>
      <c r="E14">
        <v>3</v>
      </c>
      <c r="F14" t="s">
        <v>7</v>
      </c>
    </row>
    <row r="15" spans="1:6" x14ac:dyDescent="0.3">
      <c r="B15">
        <v>0</v>
      </c>
      <c r="C15">
        <v>23.113810591892438</v>
      </c>
      <c r="D15">
        <f>C15+0.33</f>
        <v>23.443810591892436</v>
      </c>
      <c r="E15">
        <f>C15-0.33</f>
        <v>22.78381059189244</v>
      </c>
      <c r="F15">
        <f>AVERAGE(C15:E15)</f>
        <v>23.113810591892435</v>
      </c>
    </row>
    <row r="16" spans="1:6" x14ac:dyDescent="0.3">
      <c r="B16">
        <v>3</v>
      </c>
      <c r="C16">
        <v>22.215944957560666</v>
      </c>
      <c r="D16">
        <v>20.756988338589224</v>
      </c>
      <c r="E16">
        <v>19.534590693193032</v>
      </c>
      <c r="F16">
        <f>AVERAGE(C16:E16)</f>
        <v>20.835841329780973</v>
      </c>
    </row>
    <row r="17" spans="2:6" x14ac:dyDescent="0.3">
      <c r="B17">
        <v>6</v>
      </c>
      <c r="C17">
        <v>32.379567240259355</v>
      </c>
      <c r="D17">
        <v>32.990671282793116</v>
      </c>
      <c r="E17">
        <v>34.503028357911852</v>
      </c>
      <c r="F17">
        <f t="shared" ref="F17:F25" si="1">AVERAGE(C17:E17)</f>
        <v>33.291088960321446</v>
      </c>
    </row>
    <row r="18" spans="2:6" x14ac:dyDescent="0.3">
      <c r="B18">
        <v>12</v>
      </c>
      <c r="C18">
        <v>26.024451237431126</v>
      </c>
      <c r="D18">
        <v>24.539798140675583</v>
      </c>
      <c r="E18">
        <v>23.727184496192361</v>
      </c>
      <c r="F18">
        <f t="shared" si="1"/>
        <v>24.763811291433026</v>
      </c>
    </row>
    <row r="19" spans="2:6" x14ac:dyDescent="0.3">
      <c r="B19">
        <v>18</v>
      </c>
      <c r="C19">
        <v>162.20091256046874</v>
      </c>
      <c r="D19">
        <v>134.73559349117116</v>
      </c>
      <c r="E19">
        <v>146.26788507232871</v>
      </c>
      <c r="F19">
        <f t="shared" si="1"/>
        <v>147.73479704132285</v>
      </c>
    </row>
    <row r="20" spans="2:6" x14ac:dyDescent="0.3">
      <c r="B20">
        <v>24</v>
      </c>
      <c r="C20">
        <v>117.25827765143477</v>
      </c>
      <c r="D20">
        <v>114.83841575311173</v>
      </c>
      <c r="E20">
        <v>109.08956910086307</v>
      </c>
      <c r="F20">
        <f t="shared" si="1"/>
        <v>113.72875416846985</v>
      </c>
    </row>
    <row r="21" spans="2:6" x14ac:dyDescent="0.3">
      <c r="B21">
        <v>30</v>
      </c>
      <c r="C21">
        <v>100.22303794999635</v>
      </c>
      <c r="D21">
        <v>99.679684590524658</v>
      </c>
      <c r="E21">
        <v>108.68000047080535</v>
      </c>
      <c r="F21">
        <f t="shared" si="1"/>
        <v>102.86090767044213</v>
      </c>
    </row>
    <row r="22" spans="2:6" x14ac:dyDescent="0.3">
      <c r="B22">
        <v>36</v>
      </c>
      <c r="C22">
        <v>118.83612083052429</v>
      </c>
      <c r="D22">
        <v>104.26328751387207</v>
      </c>
      <c r="E22">
        <v>123.96923990871539</v>
      </c>
      <c r="F22">
        <f t="shared" si="1"/>
        <v>115.68954941770392</v>
      </c>
    </row>
    <row r="23" spans="2:6" x14ac:dyDescent="0.3">
      <c r="B23">
        <v>48</v>
      </c>
      <c r="C23">
        <v>83.736724483568395</v>
      </c>
      <c r="D23">
        <v>73.1913881655653</v>
      </c>
      <c r="E23">
        <v>75.187204212916626</v>
      </c>
      <c r="F23">
        <f t="shared" si="1"/>
        <v>77.371772287350112</v>
      </c>
    </row>
    <row r="24" spans="2:6" x14ac:dyDescent="0.3">
      <c r="B24">
        <v>60</v>
      </c>
      <c r="C24">
        <v>62.949522281686356</v>
      </c>
      <c r="D24">
        <v>59.375266627539752</v>
      </c>
      <c r="E24">
        <v>51.411230094587694</v>
      </c>
      <c r="F24">
        <f t="shared" si="1"/>
        <v>57.912006334604598</v>
      </c>
    </row>
    <row r="25" spans="2:6" x14ac:dyDescent="0.3">
      <c r="B25">
        <v>72</v>
      </c>
      <c r="C25">
        <v>89.941263251931886</v>
      </c>
      <c r="D25">
        <v>79.288791181077031</v>
      </c>
      <c r="E25">
        <v>85.665531064177983</v>
      </c>
      <c r="F25">
        <f t="shared" si="1"/>
        <v>84.965195165728971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17C0F-8214-42A9-A3CA-5F399F163ED0}">
  <dimension ref="A1:N12"/>
  <sheetViews>
    <sheetView tabSelected="1" workbookViewId="0">
      <selection activeCell="H19" sqref="H19"/>
    </sheetView>
  </sheetViews>
  <sheetFormatPr defaultRowHeight="16.5" x14ac:dyDescent="0.3"/>
  <sheetData>
    <row r="1" spans="1:14" x14ac:dyDescent="0.2">
      <c r="A1" s="2" t="s">
        <v>10</v>
      </c>
      <c r="B1" s="4" t="s">
        <v>11</v>
      </c>
      <c r="C1" s="4"/>
      <c r="D1" s="4"/>
      <c r="F1" s="2" t="s">
        <v>10</v>
      </c>
      <c r="G1" s="4" t="s">
        <v>12</v>
      </c>
      <c r="H1" s="4"/>
      <c r="I1" s="4"/>
      <c r="K1" s="2" t="s">
        <v>10</v>
      </c>
      <c r="L1" s="4" t="s">
        <v>13</v>
      </c>
      <c r="M1" s="4"/>
      <c r="N1" s="4"/>
    </row>
    <row r="2" spans="1:14" x14ac:dyDescent="0.2">
      <c r="A2" s="3">
        <v>0</v>
      </c>
      <c r="B2" s="3">
        <v>227.3202</v>
      </c>
      <c r="C2" s="3" t="s">
        <v>14</v>
      </c>
      <c r="D2" s="3" t="s">
        <v>14</v>
      </c>
      <c r="F2" s="3">
        <v>0</v>
      </c>
      <c r="G2" s="3">
        <v>134.46119999999999</v>
      </c>
      <c r="H2" s="3" t="s">
        <v>14</v>
      </c>
      <c r="I2" s="3" t="s">
        <v>14</v>
      </c>
      <c r="K2" s="3">
        <v>0</v>
      </c>
      <c r="L2" s="3">
        <v>61.17512</v>
      </c>
      <c r="M2" s="3" t="s">
        <v>14</v>
      </c>
      <c r="N2" s="3" t="s">
        <v>14</v>
      </c>
    </row>
    <row r="3" spans="1:14" x14ac:dyDescent="0.2">
      <c r="A3" s="3">
        <v>6</v>
      </c>
      <c r="B3" s="3">
        <v>429.62580000000003</v>
      </c>
      <c r="C3" s="3">
        <v>247.05160000000001</v>
      </c>
      <c r="D3" s="3">
        <v>241.08609999999999</v>
      </c>
      <c r="F3" s="3">
        <v>6</v>
      </c>
      <c r="G3" s="3">
        <v>259.09120000000001</v>
      </c>
      <c r="H3" s="3">
        <v>147.28319999999999</v>
      </c>
      <c r="I3" s="3">
        <v>145.1542</v>
      </c>
      <c r="K3" s="3">
        <v>6</v>
      </c>
      <c r="L3" s="3">
        <v>113.0797</v>
      </c>
      <c r="M3" s="3">
        <v>65.364040000000003</v>
      </c>
      <c r="N3" s="3">
        <v>63.004089999999998</v>
      </c>
    </row>
    <row r="4" spans="1:14" x14ac:dyDescent="0.2">
      <c r="A4" s="3">
        <v>12</v>
      </c>
      <c r="B4" s="3">
        <v>297.1644</v>
      </c>
      <c r="C4" s="3">
        <v>449.59050000000002</v>
      </c>
      <c r="D4" s="3">
        <v>342.46379999999999</v>
      </c>
      <c r="F4" s="3">
        <v>12</v>
      </c>
      <c r="G4" s="3">
        <v>182.79570000000001</v>
      </c>
      <c r="H4" s="3">
        <v>277.87509999999997</v>
      </c>
      <c r="I4" s="3">
        <v>209.47919999999999</v>
      </c>
      <c r="K4" s="3">
        <v>12</v>
      </c>
      <c r="L4" s="3">
        <v>75.727950000000007</v>
      </c>
      <c r="M4" s="3">
        <v>113.2317</v>
      </c>
      <c r="N4" s="3">
        <v>85.010199999999998</v>
      </c>
    </row>
    <row r="5" spans="1:14" x14ac:dyDescent="0.2">
      <c r="A5" s="3">
        <v>18</v>
      </c>
      <c r="B5" s="3">
        <v>334.5874</v>
      </c>
      <c r="C5" s="3">
        <v>377.32560000000001</v>
      </c>
      <c r="D5" s="3">
        <v>359.84210000000002</v>
      </c>
      <c r="F5" s="3">
        <v>18</v>
      </c>
      <c r="G5" s="3">
        <v>212.1069</v>
      </c>
      <c r="H5" s="3">
        <v>233.79040000000001</v>
      </c>
      <c r="I5" s="3">
        <v>223.19149999999999</v>
      </c>
      <c r="K5" s="3">
        <v>18</v>
      </c>
      <c r="L5" s="3">
        <v>80.449960000000004</v>
      </c>
      <c r="M5" s="3">
        <v>95.217219999999998</v>
      </c>
      <c r="N5" s="3">
        <v>93.750110000000006</v>
      </c>
    </row>
    <row r="6" spans="1:14" x14ac:dyDescent="0.2">
      <c r="A6" s="3">
        <v>24</v>
      </c>
      <c r="B6" s="3">
        <v>189.24119999999999</v>
      </c>
      <c r="C6" s="3">
        <v>220.89420000000001</v>
      </c>
      <c r="D6" s="3">
        <v>241.7003</v>
      </c>
      <c r="F6" s="3">
        <v>24</v>
      </c>
      <c r="G6" s="3">
        <v>41.159419999999997</v>
      </c>
      <c r="H6" s="3">
        <v>64.587220000000002</v>
      </c>
      <c r="I6" s="3">
        <v>63.221530000000001</v>
      </c>
      <c r="K6" s="3">
        <v>24</v>
      </c>
      <c r="L6" s="3">
        <v>100.6778</v>
      </c>
      <c r="M6" s="3">
        <v>107.0887</v>
      </c>
      <c r="N6" s="3">
        <v>123.6444</v>
      </c>
    </row>
    <row r="7" spans="1:14" x14ac:dyDescent="0.2">
      <c r="A7" s="3">
        <v>30</v>
      </c>
      <c r="B7" s="3">
        <v>112.1058</v>
      </c>
      <c r="C7" s="3">
        <v>144.5334</v>
      </c>
      <c r="D7" s="3">
        <v>155.94640000000001</v>
      </c>
      <c r="F7" s="3">
        <v>30</v>
      </c>
      <c r="G7" s="3">
        <v>17.45138</v>
      </c>
      <c r="H7" s="3">
        <v>38.096510000000002</v>
      </c>
      <c r="I7" s="3">
        <v>28.691299999999998</v>
      </c>
      <c r="K7" s="3">
        <v>30</v>
      </c>
      <c r="L7" s="3">
        <v>89.198560000000001</v>
      </c>
      <c r="M7" s="3">
        <v>100.0359</v>
      </c>
      <c r="N7" s="3">
        <v>117.94750000000001</v>
      </c>
    </row>
    <row r="8" spans="1:14" x14ac:dyDescent="0.2">
      <c r="A8" s="3">
        <v>36</v>
      </c>
      <c r="B8" s="3">
        <v>14.906790000000001</v>
      </c>
      <c r="C8" s="3">
        <v>16.757619999999999</v>
      </c>
      <c r="D8" s="3">
        <v>3.632333</v>
      </c>
      <c r="F8" s="3">
        <v>36</v>
      </c>
      <c r="G8" s="3">
        <v>13.779</v>
      </c>
      <c r="H8" s="3">
        <v>16.757619999999999</v>
      </c>
      <c r="I8" s="3">
        <v>3.2783120000000001</v>
      </c>
      <c r="K8" s="3">
        <v>36</v>
      </c>
      <c r="L8" s="3">
        <v>1.127786</v>
      </c>
      <c r="M8" s="3">
        <v>0</v>
      </c>
      <c r="N8" s="3">
        <v>0</v>
      </c>
    </row>
    <row r="9" spans="1:14" x14ac:dyDescent="0.2">
      <c r="A9" s="3">
        <v>42</v>
      </c>
      <c r="B9" s="3">
        <v>0</v>
      </c>
      <c r="C9" s="3">
        <v>2.4362819999999998</v>
      </c>
      <c r="D9" s="3">
        <v>17.258050000000001</v>
      </c>
      <c r="F9" s="3">
        <v>42</v>
      </c>
      <c r="G9" s="3">
        <v>0</v>
      </c>
      <c r="H9" s="3">
        <v>2.4362819999999998</v>
      </c>
      <c r="I9" s="3">
        <v>16.627420000000001</v>
      </c>
      <c r="K9" s="3">
        <v>42</v>
      </c>
      <c r="L9" s="3">
        <v>0</v>
      </c>
      <c r="M9" s="3">
        <v>0</v>
      </c>
      <c r="N9" s="3">
        <v>0</v>
      </c>
    </row>
    <row r="10" spans="1:14" x14ac:dyDescent="0.2">
      <c r="A10" s="3">
        <v>48</v>
      </c>
      <c r="B10" s="3">
        <v>1.9781629999999999</v>
      </c>
      <c r="C10" s="3">
        <v>0</v>
      </c>
      <c r="D10" s="3">
        <v>0</v>
      </c>
      <c r="F10" s="3">
        <v>48</v>
      </c>
      <c r="G10" s="3">
        <v>0</v>
      </c>
      <c r="H10" s="3">
        <v>0</v>
      </c>
      <c r="I10" s="3">
        <v>0</v>
      </c>
      <c r="K10" s="3">
        <v>48</v>
      </c>
      <c r="L10" s="3">
        <v>1.51128</v>
      </c>
      <c r="M10" s="3">
        <v>0</v>
      </c>
      <c r="N10" s="3">
        <v>0</v>
      </c>
    </row>
    <row r="11" spans="1:14" x14ac:dyDescent="0.2">
      <c r="A11" s="3">
        <v>60</v>
      </c>
      <c r="B11" s="3">
        <v>0.42814000000000002</v>
      </c>
      <c r="C11" s="3">
        <v>0</v>
      </c>
      <c r="D11" s="3">
        <v>0</v>
      </c>
      <c r="F11" s="3">
        <v>60</v>
      </c>
      <c r="G11" s="3">
        <v>0</v>
      </c>
      <c r="H11" s="3">
        <v>0</v>
      </c>
      <c r="I11" s="3">
        <v>0</v>
      </c>
      <c r="K11" s="3">
        <v>60</v>
      </c>
      <c r="L11" s="3">
        <v>0</v>
      </c>
      <c r="M11" s="3">
        <v>0</v>
      </c>
      <c r="N11" s="3">
        <v>0</v>
      </c>
    </row>
    <row r="12" spans="1:14" x14ac:dyDescent="0.2">
      <c r="A12" s="3">
        <v>72</v>
      </c>
      <c r="B12" s="3">
        <v>0</v>
      </c>
      <c r="C12" s="3">
        <v>0</v>
      </c>
      <c r="D12" s="3">
        <v>1.03603</v>
      </c>
      <c r="F12" s="3">
        <v>72</v>
      </c>
      <c r="G12" s="3">
        <v>0</v>
      </c>
      <c r="H12" s="3">
        <v>0</v>
      </c>
      <c r="I12" s="3">
        <v>0</v>
      </c>
      <c r="K12" s="3">
        <v>72</v>
      </c>
      <c r="L12" s="3">
        <v>0</v>
      </c>
      <c r="M12" s="3">
        <v>0</v>
      </c>
      <c r="N12" s="3">
        <v>0</v>
      </c>
    </row>
  </sheetData>
  <mergeCells count="3">
    <mergeCell ref="B1:D1"/>
    <mergeCell ref="G1:I1"/>
    <mergeCell ref="L1:N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pH</vt:lpstr>
      <vt:lpstr>NH4-N&amp;Ammonium</vt:lpstr>
      <vt:lpstr>vfa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2022-04-14T08:49:50Z</dcterms:created>
  <dcterms:modified xsi:type="dcterms:W3CDTF">2022-04-29T06:49:44Z</dcterms:modified>
</cp:coreProperties>
</file>