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/>
  </bookViews>
  <sheets>
    <sheet name="Calibration curve" sheetId="1" r:id="rId1"/>
    <sheet name="% Relase amount " sheetId="5" r:id="rId2"/>
  </sheets>
  <externalReferences>
    <externalReference r:id="rId3"/>
  </externalReferenc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5"/>
  <c r="H18"/>
  <c r="K18" s="1"/>
  <c r="G18"/>
  <c r="J18" s="1"/>
  <c r="F18"/>
  <c r="I18" s="1"/>
  <c r="H17"/>
  <c r="K17" s="1"/>
  <c r="J17"/>
  <c r="F17"/>
  <c r="I17" s="1"/>
  <c r="H16"/>
  <c r="K16" s="1"/>
  <c r="G16"/>
  <c r="J16" s="1"/>
  <c r="F16"/>
  <c r="I16" s="1"/>
  <c r="H15"/>
  <c r="K15" s="1"/>
  <c r="G15"/>
  <c r="J15" s="1"/>
  <c r="F15"/>
  <c r="I15" s="1"/>
  <c r="H14"/>
  <c r="K14" s="1"/>
  <c r="G14"/>
  <c r="J14" s="1"/>
  <c r="F14"/>
  <c r="I14" s="1"/>
  <c r="H13"/>
  <c r="K13" s="1"/>
  <c r="G13"/>
  <c r="J13" s="1"/>
  <c r="F13"/>
  <c r="I13" s="1"/>
  <c r="H12"/>
  <c r="K12" s="1"/>
  <c r="G12"/>
  <c r="J12" s="1"/>
  <c r="F12"/>
  <c r="I12" s="1"/>
  <c r="L13" l="1"/>
  <c r="M13" s="1"/>
  <c r="L14"/>
  <c r="M14" s="1"/>
  <c r="L17"/>
  <c r="M17" s="1"/>
  <c r="L18"/>
  <c r="M18" s="1"/>
  <c r="L12"/>
  <c r="M12" s="1"/>
  <c r="L15"/>
  <c r="M15" s="1"/>
  <c r="L16"/>
  <c r="M16" s="1"/>
  <c r="G6" i="1" l="1"/>
  <c r="G7"/>
  <c r="G8"/>
  <c r="G9"/>
  <c r="G5"/>
  <c r="C4"/>
  <c r="D4"/>
  <c r="C5"/>
  <c r="C6"/>
  <c r="C7"/>
  <c r="C8"/>
  <c r="C9"/>
</calcChain>
</file>

<file path=xl/sharedStrings.xml><?xml version="1.0" encoding="utf-8"?>
<sst xmlns="http://schemas.openxmlformats.org/spreadsheetml/2006/main" count="21" uniqueCount="15">
  <si>
    <t>50*3</t>
  </si>
  <si>
    <t>50*2</t>
  </si>
  <si>
    <t>50*1</t>
  </si>
  <si>
    <t>y=0.015x</t>
  </si>
  <si>
    <t>abs 1</t>
  </si>
  <si>
    <t>abs 2</t>
  </si>
  <si>
    <t xml:space="preserve"> abs 3</t>
  </si>
  <si>
    <t>Mean</t>
  </si>
  <si>
    <t>Absorbance  1</t>
  </si>
  <si>
    <t>Absorbance  2</t>
  </si>
  <si>
    <t>Absorbance  3</t>
  </si>
  <si>
    <t>%release amount</t>
  </si>
  <si>
    <t>Time (h)</t>
  </si>
  <si>
    <t xml:space="preserve">Time (h) </t>
  </si>
  <si>
    <t>Concentration (µg/mL)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</si>
</sst>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"/>
    <numFmt numFmtId="166" formatCode="0.0"/>
    <numFmt numFmtId="167" formatCode="_-* #,##0.000_-;\-* #,##0.0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167" fontId="0" fillId="0" borderId="1" xfId="1" applyNumberFormat="1" applyFont="1" applyBorder="1"/>
    <xf numFmtId="166" fontId="0" fillId="0" borderId="1" xfId="0" applyNumberFormat="1" applyBorder="1"/>
    <xf numFmtId="0" fontId="2" fillId="0" borderId="0" xfId="0" applyFont="1" applyFill="1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165" fontId="0" fillId="0" borderId="1" xfId="0" applyNumberFormat="1" applyBorder="1"/>
  </cellXfs>
  <cellStyles count="2">
    <cellStyle name="Binlik Ayracı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7052143482064741"/>
                  <c:y val="-1.851851851851852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'Calibration curve'!$B$15:$B$20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</c:numCache>
            </c:numRef>
          </c:xVal>
          <c:yVal>
            <c:numRef>
              <c:f>'Calibration curve'!$C$15:$C$20</c:f>
              <c:numCache>
                <c:formatCode>General</c:formatCode>
                <c:ptCount val="6"/>
                <c:pt idx="0">
                  <c:v>0</c:v>
                </c:pt>
                <c:pt idx="1">
                  <c:v>0.27433333333333337</c:v>
                </c:pt>
                <c:pt idx="2">
                  <c:v>0.43766666666666665</c:v>
                </c:pt>
                <c:pt idx="3">
                  <c:v>0.72666666666666657</c:v>
                </c:pt>
                <c:pt idx="4">
                  <c:v>0.83966666666666656</c:v>
                </c:pt>
                <c:pt idx="5">
                  <c:v>0.93900000000000006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7B1-484A-A8FC-39F6BCBBAF46}"/>
            </c:ext>
          </c:extLst>
        </c:ser>
        <c:dLbls/>
        <c:axId val="123010048"/>
        <c:axId val="143270272"/>
      </c:scatterChart>
      <c:valAx>
        <c:axId val="12301004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solidFill>
                      <a:sysClr val="windowText" lastClr="000000"/>
                    </a:solidFill>
                  </a:rPr>
                  <a:t>Concentration of GA</a:t>
                </a:r>
                <a:r>
                  <a:rPr lang="tr-TR" sz="1200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tr-TR" sz="1200" b="1">
                    <a:solidFill>
                      <a:sysClr val="windowText" lastClr="000000"/>
                    </a:solidFill>
                  </a:rPr>
                  <a:t>(µg/mL)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3270272"/>
        <c:crosses val="autoZero"/>
        <c:crossBetween val="midCat"/>
      </c:valAx>
      <c:valAx>
        <c:axId val="143270272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solidFill>
                      <a:sysClr val="windowText" lastClr="000000"/>
                    </a:solidFill>
                  </a:rPr>
                  <a:t>Absorbance</a:t>
                </a:r>
                <a:r>
                  <a:rPr lang="tr-TR" baseline="0"/>
                  <a:t> </a:t>
                </a:r>
                <a:endParaRPr lang="tr-TR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2301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'% Relase amount '!$E$26:$E$33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24</c:v>
                </c:pt>
                <c:pt idx="7">
                  <c:v>48</c:v>
                </c:pt>
              </c:numCache>
            </c:numRef>
          </c:xVal>
          <c:yVal>
            <c:numRef>
              <c:f>'% Relase amount '!$F$26:$F$33</c:f>
              <c:numCache>
                <c:formatCode>General</c:formatCode>
                <c:ptCount val="8"/>
                <c:pt idx="0">
                  <c:v>0</c:v>
                </c:pt>
                <c:pt idx="1">
                  <c:v>7.6804915514592942</c:v>
                </c:pt>
                <c:pt idx="2">
                  <c:v>10.308028134853263</c:v>
                </c:pt>
                <c:pt idx="3">
                  <c:v>13.946155711860296</c:v>
                </c:pt>
                <c:pt idx="4">
                  <c:v>18.392756083757785</c:v>
                </c:pt>
                <c:pt idx="5">
                  <c:v>21.424529064596982</c:v>
                </c:pt>
                <c:pt idx="6">
                  <c:v>68.113832969520587</c:v>
                </c:pt>
                <c:pt idx="7">
                  <c:v>96.410380790686389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C58-43E4-BFBC-017BBAD1B0D4}"/>
            </c:ext>
          </c:extLst>
        </c:ser>
        <c:dLbls/>
        <c:axId val="144001280"/>
        <c:axId val="144041856"/>
      </c:scatterChart>
      <c:valAx>
        <c:axId val="144001280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solidFill>
                      <a:sysClr val="windowText" lastClr="000000"/>
                    </a:solidFill>
                  </a:rPr>
                  <a:t>Time (h)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4041856"/>
        <c:crosses val="autoZero"/>
        <c:crossBetween val="midCat"/>
      </c:valAx>
      <c:valAx>
        <c:axId val="144041856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solidFill>
                      <a:sysClr val="windowText" lastClr="000000"/>
                    </a:solidFill>
                  </a:rPr>
                  <a:t>% Release Amount </a:t>
                </a:r>
                <a:r>
                  <a:rPr lang="tr-TR" sz="1200" b="1" baseline="0">
                    <a:solidFill>
                      <a:sysClr val="windowText" lastClr="000000"/>
                    </a:solidFill>
                  </a:rPr>
                  <a:t> </a:t>
                </a:r>
                <a:endParaRPr lang="tr-TR" sz="1200" b="1">
                  <a:solidFill>
                    <a:sysClr val="windowText" lastClr="000000"/>
                  </a:solidFill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400128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</xdr:colOff>
      <xdr:row>11</xdr:row>
      <xdr:rowOff>38100</xdr:rowOff>
    </xdr:from>
    <xdr:to>
      <xdr:col>7</xdr:col>
      <xdr:colOff>428624</xdr:colOff>
      <xdr:row>24</xdr:row>
      <xdr:rowOff>180975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0B0CAE47-4704-4B78-B2E3-74B22CC30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21</xdr:row>
      <xdr:rowOff>9525</xdr:rowOff>
    </xdr:from>
    <xdr:to>
      <xdr:col>12</xdr:col>
      <xdr:colOff>619125</xdr:colOff>
      <xdr:row>35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6128F307-1472-4434-914D-DD8C137659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6127f40f4f5bdbd/pHD/&#199;al&#305;&#351;malar/17.06.2021%20Kalibrasyon%20E&#287;risi_GA_PB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erlik "/>
      <sheetName val="Sayfa1"/>
      <sheetName val="Kesinlik"/>
    </sheetNames>
    <sheetDataSet>
      <sheetData sheetId="0" refreshError="1">
        <row r="3">
          <cell r="B3" t="str">
            <v>Örnek</v>
          </cell>
        </row>
        <row r="4">
          <cell r="C4">
            <v>0</v>
          </cell>
          <cell r="D4">
            <v>0</v>
          </cell>
        </row>
        <row r="5">
          <cell r="C5">
            <v>20</v>
          </cell>
        </row>
        <row r="6">
          <cell r="C6">
            <v>30</v>
          </cell>
        </row>
        <row r="7">
          <cell r="C7">
            <v>50</v>
          </cell>
        </row>
        <row r="8">
          <cell r="C8">
            <v>55</v>
          </cell>
        </row>
        <row r="9">
          <cell r="C9">
            <v>60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0"/>
  <sheetViews>
    <sheetView tabSelected="1" workbookViewId="0">
      <selection activeCell="J19" sqref="J19"/>
    </sheetView>
  </sheetViews>
  <sheetFormatPr defaultRowHeight="14.5"/>
  <cols>
    <col min="2" max="2" width="30.1796875" customWidth="1"/>
    <col min="3" max="3" width="22.1796875" customWidth="1"/>
    <col min="4" max="4" width="17.1796875" customWidth="1"/>
    <col min="5" max="5" width="15.26953125" customWidth="1"/>
    <col min="6" max="6" width="13" customWidth="1"/>
    <col min="7" max="7" width="14.26953125" customWidth="1"/>
  </cols>
  <sheetData>
    <row r="3" spans="2:7">
      <c r="C3" s="7" t="s">
        <v>14</v>
      </c>
      <c r="D3" s="1" t="s">
        <v>8</v>
      </c>
      <c r="E3" s="1" t="s">
        <v>9</v>
      </c>
      <c r="F3" s="1" t="s">
        <v>10</v>
      </c>
      <c r="G3" s="1" t="s">
        <v>7</v>
      </c>
    </row>
    <row r="4" spans="2:7">
      <c r="C4" s="2">
        <f>'[1]Lineerlik '!C4</f>
        <v>0</v>
      </c>
      <c r="D4" s="2">
        <f>'[1]Lineerlik '!D4</f>
        <v>0</v>
      </c>
      <c r="E4" s="2">
        <v>0</v>
      </c>
      <c r="F4" s="2">
        <v>0</v>
      </c>
      <c r="G4" s="2">
        <v>0</v>
      </c>
    </row>
    <row r="5" spans="2:7">
      <c r="C5" s="2">
        <f>'[1]Lineerlik '!C5</f>
        <v>20</v>
      </c>
      <c r="D5" s="2">
        <v>0.27500000000000002</v>
      </c>
      <c r="E5" s="2">
        <v>0.27600000000000002</v>
      </c>
      <c r="F5" s="2">
        <v>0.27200000000000002</v>
      </c>
      <c r="G5" s="8">
        <f>AVERAGE(D5:F5)</f>
        <v>0.27433333333333337</v>
      </c>
    </row>
    <row r="6" spans="2:7">
      <c r="C6" s="2">
        <f>'[1]Lineerlik '!C6</f>
        <v>30</v>
      </c>
      <c r="D6" s="2">
        <v>0.436</v>
      </c>
      <c r="E6" s="2">
        <v>0.442</v>
      </c>
      <c r="F6" s="2">
        <v>0.435</v>
      </c>
      <c r="G6" s="8">
        <f>AVERAGE(D6:F6)</f>
        <v>0.43766666666666665</v>
      </c>
    </row>
    <row r="7" spans="2:7">
      <c r="C7" s="2">
        <f>'[1]Lineerlik '!C7</f>
        <v>50</v>
      </c>
      <c r="D7" s="2">
        <v>0.72599999999999998</v>
      </c>
      <c r="E7" s="2">
        <v>0.72599999999999998</v>
      </c>
      <c r="F7" s="2">
        <v>0.72799999999999998</v>
      </c>
      <c r="G7" s="8">
        <f>AVERAGE(D7:F7)</f>
        <v>0.72666666666666657</v>
      </c>
    </row>
    <row r="8" spans="2:7">
      <c r="C8" s="2">
        <f>'[1]Lineerlik '!C8</f>
        <v>55</v>
      </c>
      <c r="D8" s="2">
        <v>0.83699999999999997</v>
      </c>
      <c r="E8" s="2">
        <v>0.84199999999999997</v>
      </c>
      <c r="F8" s="2">
        <v>0.84</v>
      </c>
      <c r="G8" s="8">
        <f>AVERAGE(D8:F8)</f>
        <v>0.83966666666666656</v>
      </c>
    </row>
    <row r="9" spans="2:7">
      <c r="C9" s="2">
        <f>'[1]Lineerlik '!C9</f>
        <v>60</v>
      </c>
      <c r="D9" s="2">
        <v>0.93799999999999994</v>
      </c>
      <c r="E9" s="2">
        <v>0.93600000000000005</v>
      </c>
      <c r="F9" s="2">
        <v>0.94299999999999995</v>
      </c>
      <c r="G9" s="8">
        <f>AVERAGE(D9:F9)</f>
        <v>0.93900000000000006</v>
      </c>
    </row>
    <row r="14" spans="2:7">
      <c r="B14" s="7" t="s">
        <v>14</v>
      </c>
      <c r="C14" s="7" t="s">
        <v>7</v>
      </c>
    </row>
    <row r="15" spans="2:7">
      <c r="B15" s="2">
        <v>0</v>
      </c>
      <c r="C15" s="2">
        <v>0</v>
      </c>
    </row>
    <row r="16" spans="2:7">
      <c r="B16" s="2">
        <v>20</v>
      </c>
      <c r="C16" s="2">
        <v>0.27433333333333337</v>
      </c>
    </row>
    <row r="17" spans="2:3">
      <c r="B17" s="2">
        <v>30</v>
      </c>
      <c r="C17" s="2">
        <v>0.43766666666666665</v>
      </c>
    </row>
    <row r="18" spans="2:3">
      <c r="B18" s="2">
        <v>50</v>
      </c>
      <c r="C18" s="2">
        <v>0.72666666666666657</v>
      </c>
    </row>
    <row r="19" spans="2:3">
      <c r="B19" s="2">
        <v>55</v>
      </c>
      <c r="C19" s="2">
        <v>0.83966666666666656</v>
      </c>
    </row>
    <row r="20" spans="2:3">
      <c r="B20" s="2">
        <v>60</v>
      </c>
      <c r="C20" s="2">
        <v>0.93900000000000006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N33"/>
  <sheetViews>
    <sheetView topLeftCell="A18" workbookViewId="0">
      <selection activeCell="N33" sqref="N33"/>
    </sheetView>
  </sheetViews>
  <sheetFormatPr defaultRowHeight="14.5"/>
  <cols>
    <col min="6" max="6" width="17.7265625" customWidth="1"/>
    <col min="7" max="7" width="12.54296875" customWidth="1"/>
    <col min="8" max="8" width="12" customWidth="1"/>
    <col min="13" max="13" width="17.26953125" customWidth="1"/>
    <col min="14" max="14" width="17.1796875" customWidth="1"/>
  </cols>
  <sheetData>
    <row r="11" spans="2:14">
      <c r="B11" s="1" t="s">
        <v>12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3</v>
      </c>
      <c r="H11" s="1" t="s">
        <v>3</v>
      </c>
      <c r="I11" s="1" t="s">
        <v>2</v>
      </c>
      <c r="J11" s="1" t="s">
        <v>1</v>
      </c>
      <c r="K11" s="1" t="s">
        <v>0</v>
      </c>
      <c r="L11" s="1" t="s">
        <v>7</v>
      </c>
      <c r="M11" s="1" t="s">
        <v>11</v>
      </c>
      <c r="N11" s="5"/>
    </row>
    <row r="12" spans="2:14">
      <c r="B12" s="2">
        <v>1</v>
      </c>
      <c r="C12" s="2">
        <v>1.4E-2</v>
      </c>
      <c r="D12" s="2">
        <v>1.2E-2</v>
      </c>
      <c r="E12" s="2">
        <v>1.2E-2</v>
      </c>
      <c r="F12" s="3">
        <f t="shared" ref="F12:H18" si="0">C12/0.0155</f>
        <v>0.90322580645161288</v>
      </c>
      <c r="G12" s="3">
        <f t="shared" si="0"/>
        <v>0.77419354838709675</v>
      </c>
      <c r="H12" s="3">
        <f t="shared" si="0"/>
        <v>0.77419354838709675</v>
      </c>
      <c r="I12" s="2">
        <f t="shared" ref="I12:K16" si="1">F12*50</f>
        <v>45.161290322580641</v>
      </c>
      <c r="J12" s="2">
        <f t="shared" si="1"/>
        <v>38.70967741935484</v>
      </c>
      <c r="K12" s="2">
        <f t="shared" si="1"/>
        <v>38.70967741935484</v>
      </c>
      <c r="L12" s="2">
        <f t="shared" ref="L12:L16" si="2">AVERAGE(I12:K12)</f>
        <v>40.860215053763447</v>
      </c>
      <c r="M12" s="4">
        <f t="shared" ref="M12:M16" si="3">L12*100/532</f>
        <v>7.6804915514592942</v>
      </c>
    </row>
    <row r="13" spans="2:14">
      <c r="B13" s="2">
        <v>2</v>
      </c>
      <c r="C13" s="2">
        <v>1.7000000000000001E-2</v>
      </c>
      <c r="D13" s="2">
        <v>1.4999999999999999E-2</v>
      </c>
      <c r="E13" s="2">
        <v>1.9E-2</v>
      </c>
      <c r="F13" s="3">
        <f t="shared" si="0"/>
        <v>1.0967741935483872</v>
      </c>
      <c r="G13" s="3">
        <f t="shared" si="0"/>
        <v>0.96774193548387089</v>
      </c>
      <c r="H13" s="3">
        <f t="shared" si="0"/>
        <v>1.2258064516129032</v>
      </c>
      <c r="I13" s="2">
        <f t="shared" si="1"/>
        <v>54.838709677419359</v>
      </c>
      <c r="J13" s="2">
        <f t="shared" si="1"/>
        <v>48.387096774193544</v>
      </c>
      <c r="K13" s="2">
        <f t="shared" si="1"/>
        <v>61.29032258064516</v>
      </c>
      <c r="L13" s="2">
        <f t="shared" si="2"/>
        <v>54.838709677419352</v>
      </c>
      <c r="M13" s="4">
        <f t="shared" si="3"/>
        <v>10.308028134853263</v>
      </c>
    </row>
    <row r="14" spans="2:14">
      <c r="B14" s="2">
        <v>3</v>
      </c>
      <c r="C14" s="2">
        <v>2.5000000000000001E-2</v>
      </c>
      <c r="D14" s="2">
        <v>2.1999999999999999E-2</v>
      </c>
      <c r="E14" s="2">
        <v>2.1999999999999999E-2</v>
      </c>
      <c r="F14" s="3">
        <f t="shared" si="0"/>
        <v>1.6129032258064517</v>
      </c>
      <c r="G14" s="3">
        <f t="shared" si="0"/>
        <v>1.4193548387096773</v>
      </c>
      <c r="H14" s="3">
        <f t="shared" si="0"/>
        <v>1.4193548387096773</v>
      </c>
      <c r="I14" s="2">
        <f t="shared" si="1"/>
        <v>80.645161290322591</v>
      </c>
      <c r="J14" s="2">
        <f t="shared" si="1"/>
        <v>70.967741935483858</v>
      </c>
      <c r="K14" s="2">
        <f t="shared" si="1"/>
        <v>70.967741935483858</v>
      </c>
      <c r="L14" s="2">
        <f t="shared" si="2"/>
        <v>74.193548387096769</v>
      </c>
      <c r="M14" s="4">
        <f t="shared" si="3"/>
        <v>13.946155711860296</v>
      </c>
    </row>
    <row r="15" spans="2:14">
      <c r="B15" s="2">
        <v>4</v>
      </c>
      <c r="C15" s="2">
        <v>2.8000000000000001E-2</v>
      </c>
      <c r="D15" s="2">
        <v>3.3000000000000002E-2</v>
      </c>
      <c r="E15" s="2">
        <v>0.03</v>
      </c>
      <c r="F15" s="3">
        <f t="shared" si="0"/>
        <v>1.8064516129032258</v>
      </c>
      <c r="G15" s="3">
        <f t="shared" si="0"/>
        <v>2.1290322580645165</v>
      </c>
      <c r="H15" s="3">
        <f t="shared" si="0"/>
        <v>1.9354838709677418</v>
      </c>
      <c r="I15" s="2">
        <f t="shared" si="1"/>
        <v>90.322580645161281</v>
      </c>
      <c r="J15" s="2">
        <f t="shared" si="1"/>
        <v>106.45161290322582</v>
      </c>
      <c r="K15" s="2">
        <f t="shared" si="1"/>
        <v>96.774193548387089</v>
      </c>
      <c r="L15" s="2">
        <f t="shared" si="2"/>
        <v>97.849462365591407</v>
      </c>
      <c r="M15" s="4">
        <f t="shared" si="3"/>
        <v>18.392756083757785</v>
      </c>
    </row>
    <row r="16" spans="2:14">
      <c r="B16" s="2">
        <v>5</v>
      </c>
      <c r="C16" s="2">
        <v>3.7999999999999999E-2</v>
      </c>
      <c r="D16" s="2">
        <v>3.5000000000000003E-2</v>
      </c>
      <c r="E16" s="2">
        <v>3.3000000000000002E-2</v>
      </c>
      <c r="F16" s="3">
        <f t="shared" si="0"/>
        <v>2.4516129032258065</v>
      </c>
      <c r="G16" s="3">
        <f t="shared" si="0"/>
        <v>2.2580645161290325</v>
      </c>
      <c r="H16" s="3">
        <f t="shared" si="0"/>
        <v>2.1290322580645165</v>
      </c>
      <c r="I16" s="2">
        <f t="shared" si="1"/>
        <v>122.58064516129032</v>
      </c>
      <c r="J16" s="2">
        <f t="shared" si="1"/>
        <v>112.90322580645163</v>
      </c>
      <c r="K16" s="2">
        <f t="shared" si="1"/>
        <v>106.45161290322582</v>
      </c>
      <c r="L16" s="2">
        <f t="shared" si="2"/>
        <v>113.97849462365593</v>
      </c>
      <c r="M16" s="4">
        <f t="shared" si="3"/>
        <v>21.424529064596982</v>
      </c>
    </row>
    <row r="17" spans="2:13">
      <c r="B17" s="2">
        <v>24</v>
      </c>
      <c r="C17" s="2">
        <v>0.109</v>
      </c>
      <c r="D17" s="2">
        <v>0.115</v>
      </c>
      <c r="E17" s="2">
        <v>0.113</v>
      </c>
      <c r="F17" s="3">
        <f t="shared" si="0"/>
        <v>7.032258064516129</v>
      </c>
      <c r="G17" s="3">
        <f t="shared" si="0"/>
        <v>7.4193548387096779</v>
      </c>
      <c r="H17" s="3">
        <f t="shared" si="0"/>
        <v>7.2903225806451619</v>
      </c>
      <c r="I17" s="2">
        <f t="shared" ref="I17:K18" si="4">F17*50</f>
        <v>351.61290322580646</v>
      </c>
      <c r="J17" s="2">
        <f t="shared" si="4"/>
        <v>370.9677419354839</v>
      </c>
      <c r="K17" s="2">
        <f t="shared" si="4"/>
        <v>364.51612903225811</v>
      </c>
      <c r="L17" s="2">
        <f>AVERAGE(I17:K17)</f>
        <v>362.36559139784953</v>
      </c>
      <c r="M17" s="4">
        <f>L17*100/532</f>
        <v>68.113832969520587</v>
      </c>
    </row>
    <row r="18" spans="2:13">
      <c r="B18" s="2">
        <v>48</v>
      </c>
      <c r="C18" s="2">
        <v>0.161</v>
      </c>
      <c r="D18" s="2">
        <v>0.157</v>
      </c>
      <c r="E18" s="2">
        <v>0.159</v>
      </c>
      <c r="F18" s="3">
        <f t="shared" si="0"/>
        <v>10.387096774193548</v>
      </c>
      <c r="G18" s="3">
        <f t="shared" si="0"/>
        <v>10.129032258064516</v>
      </c>
      <c r="H18" s="3">
        <f t="shared" si="0"/>
        <v>10.258064516129032</v>
      </c>
      <c r="I18" s="2">
        <f t="shared" si="4"/>
        <v>519.35483870967744</v>
      </c>
      <c r="J18" s="2">
        <f t="shared" si="4"/>
        <v>506.45161290322579</v>
      </c>
      <c r="K18" s="2">
        <f t="shared" si="4"/>
        <v>512.90322580645159</v>
      </c>
      <c r="L18" s="2">
        <f>AVERAGE(I18:K18)</f>
        <v>512.90322580645159</v>
      </c>
      <c r="M18" s="4">
        <f>L18*100/532</f>
        <v>96.410380790686389</v>
      </c>
    </row>
    <row r="25" spans="2:13">
      <c r="E25" s="1" t="s">
        <v>13</v>
      </c>
      <c r="F25" s="1" t="s">
        <v>11</v>
      </c>
      <c r="G25" s="6"/>
    </row>
    <row r="26" spans="2:13">
      <c r="E26" s="2">
        <v>0</v>
      </c>
      <c r="F26" s="2">
        <v>0</v>
      </c>
    </row>
    <row r="27" spans="2:13">
      <c r="E27" s="2">
        <v>1</v>
      </c>
      <c r="F27" s="2">
        <v>7.6804915514592942</v>
      </c>
    </row>
    <row r="28" spans="2:13">
      <c r="E28" s="2">
        <v>2</v>
      </c>
      <c r="F28" s="2">
        <v>10.308028134853263</v>
      </c>
    </row>
    <row r="29" spans="2:13">
      <c r="E29" s="2">
        <v>3</v>
      </c>
      <c r="F29" s="2">
        <v>13.946155711860296</v>
      </c>
    </row>
    <row r="30" spans="2:13">
      <c r="E30" s="2">
        <v>4</v>
      </c>
      <c r="F30" s="2">
        <v>18.392756083757785</v>
      </c>
    </row>
    <row r="31" spans="2:13">
      <c r="E31" s="2">
        <v>5</v>
      </c>
      <c r="F31" s="2">
        <v>21.424529064596982</v>
      </c>
    </row>
    <row r="32" spans="2:13">
      <c r="E32" s="2">
        <v>24</v>
      </c>
      <c r="F32" s="2">
        <v>68.113832969520587</v>
      </c>
    </row>
    <row r="33" spans="5:6">
      <c r="E33" s="2">
        <v>48</v>
      </c>
      <c r="F33" s="2">
        <v>96.410380790686389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Calibration curve</vt:lpstr>
      <vt:lpstr>% Relase amount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Cigdem CETIN ALUC</dc:creator>
  <cp:lastModifiedBy>ELİFİM</cp:lastModifiedBy>
  <dcterms:created xsi:type="dcterms:W3CDTF">2015-06-05T18:19:34Z</dcterms:created>
  <dcterms:modified xsi:type="dcterms:W3CDTF">2022-06-18T12:28:40Z</dcterms:modified>
</cp:coreProperties>
</file>