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ing\Prepare document for PeerJ\Revise after get back from PeerJ\After get back from Dr. Ceballos\2nd revised after get back from PeerJ for SP3-1\"/>
    </mc:Choice>
  </mc:AlternateContent>
  <xr:revisionPtr revIDLastSave="0" documentId="8_{F669A4E6-7528-4150-839D-CDF7C9F67D1A}" xr6:coauthVersionLast="47" xr6:coauthVersionMax="47" xr10:uidLastSave="{00000000-0000-0000-0000-000000000000}"/>
  <bookViews>
    <workbookView xWindow="8370" yWindow="330" windowWidth="19635" windowHeight="14895" xr2:uid="{789957D1-1BEA-F84B-950F-349E539A0C75}"/>
  </bookViews>
  <sheets>
    <sheet name="SP3-1_Enzyme Activit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K6" i="1"/>
  <c r="O6" i="1" s="1"/>
  <c r="J6" i="1"/>
  <c r="F6" i="1"/>
  <c r="E6" i="1"/>
  <c r="L6" i="1" s="1"/>
  <c r="N6" i="1" s="1"/>
  <c r="K5" i="1"/>
  <c r="O5" i="1" s="1"/>
  <c r="J5" i="1"/>
  <c r="F5" i="1"/>
  <c r="E5" i="1"/>
  <c r="L5" i="1" s="1"/>
  <c r="N5" i="1" s="1"/>
  <c r="K4" i="1"/>
  <c r="O4" i="1" s="1"/>
  <c r="J4" i="1"/>
  <c r="F4" i="1"/>
  <c r="E4" i="1"/>
  <c r="N4" i="1" l="1"/>
</calcChain>
</file>

<file path=xl/sharedStrings.xml><?xml version="1.0" encoding="utf-8"?>
<sst xmlns="http://schemas.openxmlformats.org/spreadsheetml/2006/main" count="15" uniqueCount="12">
  <si>
    <t>Substrate types (SP3-1)</t>
  </si>
  <si>
    <t>Activity OD (540nm) (T=15min)</t>
  </si>
  <si>
    <t>Average OD</t>
  </si>
  <si>
    <t>SD</t>
  </si>
  <si>
    <t>Blank OD (T=0 min)</t>
  </si>
  <si>
    <t>Activity (U/ml)</t>
  </si>
  <si>
    <t>Protein concentration (g/mL)</t>
  </si>
  <si>
    <t>Specific Activity (U/g protein)</t>
  </si>
  <si>
    <t xml:space="preserve">Starch </t>
  </si>
  <si>
    <t>Birchwood</t>
  </si>
  <si>
    <t>Phosphoric acid swollen cellulose (PASC)</t>
  </si>
  <si>
    <r>
      <t>Raw Data of Enzymatic activities of the crude enzyme from</t>
    </r>
    <r>
      <rPr>
        <i/>
        <sz val="12"/>
        <color theme="1"/>
        <rFont val="Times New Roman"/>
        <family val="1"/>
      </rPr>
      <t xml:space="preserve"> I. fonsfrigidae strain SP3-1 </t>
    </r>
    <r>
      <rPr>
        <sz val="12"/>
        <color theme="1"/>
        <rFont val="Times New Roman"/>
        <family val="1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</si>
</sst>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7" x14ac:knownFonts="1"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3F3F3F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</cellStyleXfs>
  <cellXfs count="16">
    <xf numFmtId="0" fontId="0" fillId="0" borderId="0" xfId="0"/>
    <xf numFmtId="0" fontId="3" fillId="0" borderId="2" xfId="1" applyFont="1" applyFill="1" applyAlignment="1">
      <alignment horizontal="center" vertical="center" wrapText="1"/>
    </xf>
    <xf numFmtId="0" fontId="4" fillId="0" borderId="1" xfId="2" applyFont="1" applyFill="1" applyAlignment="1">
      <alignment horizontal="center" vertical="center"/>
    </xf>
    <xf numFmtId="0" fontId="3" fillId="0" borderId="2" xfId="1" applyFont="1" applyFill="1" applyAlignment="1">
      <alignment horizontal="center"/>
    </xf>
    <xf numFmtId="164" fontId="3" fillId="0" borderId="2" xfId="1" applyNumberFormat="1" applyFont="1" applyFill="1" applyAlignment="1">
      <alignment horizontal="center"/>
    </xf>
    <xf numFmtId="165" fontId="3" fillId="0" borderId="2" xfId="1" applyNumberFormat="1" applyFont="1" applyFill="1" applyAlignment="1">
      <alignment horizontal="center"/>
    </xf>
    <xf numFmtId="164" fontId="4" fillId="0" borderId="1" xfId="2" applyNumberFormat="1" applyFont="1" applyFill="1" applyAlignment="1">
      <alignment horizontal="center" wrapText="1"/>
    </xf>
    <xf numFmtId="0" fontId="3" fillId="0" borderId="2" xfId="1" applyFont="1" applyFill="1" applyAlignment="1">
      <alignment horizontal="left"/>
    </xf>
    <xf numFmtId="0" fontId="3" fillId="0" borderId="2" xfId="1" applyFont="1" applyFill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</cellXfs>
  <cellStyles count="3">
    <cellStyle name="Calculation" xfId="2" builtinId="22"/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EED36-C8CD-AA4C-888D-71DA9E6D97F7}">
  <dimension ref="A1:O24"/>
  <sheetViews>
    <sheetView tabSelected="1" workbookViewId="0">
      <selection activeCell="D1" sqref="D1:M1"/>
    </sheetView>
  </sheetViews>
  <sheetFormatPr defaultColWidth="11" defaultRowHeight="15.75" x14ac:dyDescent="0.25"/>
  <cols>
    <col min="1" max="1" width="37" customWidth="1"/>
  </cols>
  <sheetData>
    <row r="1" spans="1:15" x14ac:dyDescent="0.25">
      <c r="D1" s="10" t="s">
        <v>11</v>
      </c>
      <c r="E1" s="10"/>
      <c r="F1" s="10"/>
      <c r="G1" s="10"/>
      <c r="H1" s="10"/>
      <c r="I1" s="10"/>
      <c r="J1" s="10"/>
      <c r="K1" s="10"/>
      <c r="L1" s="10"/>
      <c r="M1" s="10"/>
    </row>
    <row r="3" spans="1:15" ht="47.25" x14ac:dyDescent="0.25">
      <c r="A3" s="1" t="s">
        <v>0</v>
      </c>
      <c r="B3" s="13" t="s">
        <v>1</v>
      </c>
      <c r="C3" s="14"/>
      <c r="D3" s="15"/>
      <c r="E3" s="1" t="s">
        <v>2</v>
      </c>
      <c r="F3" s="1" t="s">
        <v>3</v>
      </c>
      <c r="G3" s="13" t="s">
        <v>4</v>
      </c>
      <c r="H3" s="14"/>
      <c r="I3" s="15"/>
      <c r="J3" s="1" t="s">
        <v>2</v>
      </c>
      <c r="K3" s="1" t="s">
        <v>3</v>
      </c>
      <c r="L3" s="1" t="s">
        <v>5</v>
      </c>
      <c r="M3" s="1" t="s">
        <v>6</v>
      </c>
      <c r="N3" s="1" t="s">
        <v>7</v>
      </c>
      <c r="O3" s="2" t="s">
        <v>3</v>
      </c>
    </row>
    <row r="4" spans="1:15" x14ac:dyDescent="0.25">
      <c r="A4" s="9" t="s">
        <v>10</v>
      </c>
      <c r="B4" s="3">
        <v>0.57699999999999996</v>
      </c>
      <c r="C4" s="3">
        <v>0.54900000000000004</v>
      </c>
      <c r="D4" s="3">
        <v>0.57099999999999995</v>
      </c>
      <c r="E4" s="4">
        <f t="shared" ref="E4:E6" si="0">AVERAGE(B4:D4)</f>
        <v>0.56566666666666665</v>
      </c>
      <c r="F4" s="4">
        <f t="shared" ref="F4:F6" si="1">STDEV(B4:D4)</f>
        <v>1.4742229591663937E-2</v>
      </c>
      <c r="G4" s="3">
        <v>0.25600000000000001</v>
      </c>
      <c r="H4" s="3">
        <v>0.28100000000000003</v>
      </c>
      <c r="I4" s="3">
        <v>0.29799999999999999</v>
      </c>
      <c r="J4" s="5">
        <f t="shared" ref="J4:J6" si="2">AVERAGE(G4:I4)</f>
        <v>0.27833333333333332</v>
      </c>
      <c r="K4" s="4">
        <f t="shared" ref="K4:K6" si="3">STDEV(G4:I4)</f>
        <v>2.1126602503321091E-2</v>
      </c>
      <c r="L4" s="5">
        <f>((E4-J4)/0.0058*(1/180.1)*(1/15)*(100/50)*40)</f>
        <v>1.4670436390170638</v>
      </c>
      <c r="M4" s="3">
        <v>0.25</v>
      </c>
      <c r="N4" s="5">
        <f t="shared" ref="N4:N6" si="4">L4/M4</f>
        <v>5.8681745560682552</v>
      </c>
      <c r="O4" s="6">
        <f>K4+F4/2</f>
        <v>2.8497717299153059E-2</v>
      </c>
    </row>
    <row r="5" spans="1:15" x14ac:dyDescent="0.25">
      <c r="A5" s="7" t="s">
        <v>8</v>
      </c>
      <c r="B5" s="3">
        <v>0.32900000000000001</v>
      </c>
      <c r="C5" s="3">
        <v>0.36699999999999999</v>
      </c>
      <c r="D5" s="3">
        <v>0.36399999999999999</v>
      </c>
      <c r="E5" s="4">
        <f t="shared" si="0"/>
        <v>0.35333333333333333</v>
      </c>
      <c r="F5" s="4">
        <f t="shared" si="1"/>
        <v>2.1126602503321084E-2</v>
      </c>
      <c r="G5" s="3">
        <v>0.218</v>
      </c>
      <c r="H5" s="3">
        <v>0.22800000000000001</v>
      </c>
      <c r="I5" s="3">
        <v>0.21</v>
      </c>
      <c r="J5" s="4">
        <f t="shared" si="2"/>
        <v>0.21866666666666668</v>
      </c>
      <c r="K5" s="4">
        <f t="shared" si="3"/>
        <v>9.0184995056457971E-3</v>
      </c>
      <c r="L5" s="5">
        <f>((E5-J5)/0.0058*(1/105)*(1/15)*(100/50)*40)</f>
        <v>1.1793468345192484</v>
      </c>
      <c r="M5" s="3">
        <v>0.25</v>
      </c>
      <c r="N5" s="5">
        <f t="shared" si="4"/>
        <v>4.7173873380769935</v>
      </c>
      <c r="O5" s="6">
        <f>K5+F5/2</f>
        <v>1.9581800757306339E-2</v>
      </c>
    </row>
    <row r="6" spans="1:15" x14ac:dyDescent="0.25">
      <c r="A6" s="7" t="s">
        <v>9</v>
      </c>
      <c r="B6" s="8">
        <v>0.55900000000000005</v>
      </c>
      <c r="C6" s="8">
        <v>0.56100000000000005</v>
      </c>
      <c r="D6" s="8">
        <v>0.65500000000000003</v>
      </c>
      <c r="E6" s="4">
        <f t="shared" si="0"/>
        <v>0.59166666666666667</v>
      </c>
      <c r="F6" s="4">
        <f t="shared" si="1"/>
        <v>5.4857390872455204E-2</v>
      </c>
      <c r="G6" s="4">
        <v>0.41799999999999998</v>
      </c>
      <c r="H6" s="4">
        <v>0.42</v>
      </c>
      <c r="I6" s="4">
        <v>0.39500000000000002</v>
      </c>
      <c r="J6" s="4">
        <f t="shared" si="2"/>
        <v>0.41100000000000003</v>
      </c>
      <c r="K6" s="4">
        <f t="shared" si="3"/>
        <v>1.3892443989449785E-2</v>
      </c>
      <c r="L6" s="5">
        <f>((E6-J6)/0.0058*(1/150)*(1/15)*(100/50)*40)</f>
        <v>1.1075351213282247</v>
      </c>
      <c r="M6" s="3">
        <v>0.25</v>
      </c>
      <c r="N6" s="5">
        <f t="shared" si="4"/>
        <v>4.4301404853128989</v>
      </c>
      <c r="O6" s="6">
        <f>K6+F6/2</f>
        <v>4.1321139425677389E-2</v>
      </c>
    </row>
    <row r="19" spans="4:10" x14ac:dyDescent="0.25">
      <c r="D19" s="12"/>
      <c r="E19" s="12"/>
      <c r="F19" s="12"/>
      <c r="G19" s="12"/>
      <c r="H19" s="12"/>
      <c r="I19" s="12"/>
      <c r="J19" s="12"/>
    </row>
    <row r="21" spans="4:10" x14ac:dyDescent="0.25">
      <c r="E21" s="11"/>
      <c r="F21" s="11"/>
      <c r="G21" s="11"/>
    </row>
    <row r="22" spans="4:10" x14ac:dyDescent="0.25">
      <c r="E22" s="11"/>
      <c r="F22" s="11"/>
      <c r="G22" s="11"/>
    </row>
    <row r="23" spans="4:10" x14ac:dyDescent="0.25">
      <c r="E23" s="11"/>
      <c r="F23" s="11"/>
      <c r="G23" s="11"/>
    </row>
    <row r="24" spans="4:10" x14ac:dyDescent="0.25">
      <c r="E24" s="11"/>
      <c r="F24" s="11"/>
      <c r="G24" s="11"/>
    </row>
  </sheetData>
  <mergeCells count="8">
    <mergeCell ref="D1:M1"/>
    <mergeCell ref="E21:G21"/>
    <mergeCell ref="E22:G22"/>
    <mergeCell ref="E23:G23"/>
    <mergeCell ref="E24:G24"/>
    <mergeCell ref="D19:J19"/>
    <mergeCell ref="B3:D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SP3-1_Enzyme Activities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ASUS</cp:lastModifiedBy>
  <dcterms:created xsi:type="dcterms:W3CDTF">2022-01-10T05:01:55Z</dcterms:created>
  <dcterms:modified xsi:type="dcterms:W3CDTF">2022-09-14T02:16:54Z</dcterms:modified>
</cp:coreProperties>
</file>