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bioe5.sharepoint.com/sites/AvaliaodePrimatas/Documentos Compartilhados/Publicação - Perda de Habitat/Perda_Mapbiomas/_________Submission Files/"/>
    </mc:Choice>
  </mc:AlternateContent>
  <xr:revisionPtr revIDLastSave="1301" documentId="13_ncr:1_{E31A4E9C-4A69-4D30-B7DA-8F549506573B}" xr6:coauthVersionLast="47" xr6:coauthVersionMax="47" xr10:uidLastSave="{8AB6CCAB-D985-4EEB-802E-148940A83BC1}"/>
  <bookViews>
    <workbookView xWindow="20370" yWindow="-120" windowWidth="29040" windowHeight="15840" tabRatio="256" xr2:uid="{6478B710-38FC-47F6-AC5C-13FA39816A3B}"/>
  </bookViews>
  <sheets>
    <sheet name="Habitat Loss Information" sheetId="1" r:id="rId1"/>
  </sheets>
  <definedNames>
    <definedName name="_xlnm._FilterDatabase" localSheetId="0" hidden="1">'Habitat Loss Information'!$A$3:$N$201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6" i="1" l="1"/>
  <c r="K14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5" i="1"/>
  <c r="K75" i="1"/>
  <c r="J77" i="1"/>
  <c r="K77" i="1"/>
  <c r="J78" i="1"/>
  <c r="K78" i="1"/>
  <c r="J79" i="1"/>
  <c r="K79" i="1"/>
  <c r="J76" i="1"/>
  <c r="K76" i="1"/>
  <c r="J83" i="1"/>
  <c r="K83" i="1"/>
  <c r="J80" i="1"/>
  <c r="K80" i="1"/>
  <c r="J81" i="1"/>
  <c r="K81" i="1"/>
  <c r="J82" i="1"/>
  <c r="K82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57" i="1"/>
  <c r="K157" i="1"/>
  <c r="J147" i="1"/>
  <c r="K147" i="1"/>
  <c r="J145" i="1"/>
  <c r="K145" i="1"/>
  <c r="J144" i="1"/>
  <c r="K144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6" i="1"/>
  <c r="K176" i="1"/>
  <c r="J177" i="1"/>
  <c r="K177" i="1"/>
  <c r="J178" i="1"/>
  <c r="K178" i="1"/>
  <c r="J175" i="1"/>
  <c r="K175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F29" i="1"/>
  <c r="K32" i="1"/>
  <c r="J32" i="1"/>
  <c r="J29" i="1"/>
  <c r="K29" i="1"/>
  <c r="J5" i="1"/>
  <c r="J58" i="1"/>
  <c r="J6" i="1"/>
  <c r="J7" i="1"/>
  <c r="J8" i="1"/>
  <c r="J9" i="1"/>
  <c r="J10" i="1"/>
  <c r="J11" i="1"/>
  <c r="J12" i="1"/>
  <c r="J13" i="1"/>
  <c r="J14" i="1"/>
  <c r="J23" i="1"/>
  <c r="J24" i="1"/>
  <c r="J15" i="1"/>
  <c r="J16" i="1"/>
  <c r="J17" i="1"/>
  <c r="J18" i="1"/>
  <c r="J19" i="1"/>
  <c r="J20" i="1"/>
  <c r="J21" i="1"/>
  <c r="J22" i="1"/>
  <c r="J25" i="1"/>
  <c r="J26" i="1"/>
  <c r="J27" i="1"/>
  <c r="J28" i="1"/>
  <c r="J30" i="1"/>
  <c r="J31" i="1"/>
  <c r="J35" i="1"/>
  <c r="J36" i="1"/>
  <c r="J37" i="1"/>
  <c r="J38" i="1"/>
  <c r="J39" i="1"/>
  <c r="J40" i="1"/>
  <c r="J41" i="1"/>
  <c r="J42" i="1"/>
  <c r="J43" i="1"/>
  <c r="J44" i="1"/>
  <c r="J34" i="1"/>
  <c r="L56" i="1"/>
  <c r="K56" i="1"/>
  <c r="J56" i="1"/>
  <c r="L55" i="1"/>
  <c r="K55" i="1"/>
  <c r="J55" i="1"/>
  <c r="L73" i="1"/>
  <c r="F73" i="1"/>
  <c r="L54" i="1"/>
  <c r="K54" i="1"/>
  <c r="J54" i="1"/>
  <c r="F54" i="1"/>
  <c r="L72" i="1"/>
  <c r="L53" i="1"/>
  <c r="K53" i="1"/>
  <c r="J53" i="1"/>
  <c r="L52" i="1"/>
  <c r="K52" i="1"/>
  <c r="J52" i="1"/>
  <c r="F52" i="1"/>
  <c r="L51" i="1"/>
  <c r="K51" i="1"/>
  <c r="J51" i="1"/>
  <c r="F51" i="1"/>
  <c r="L50" i="1"/>
  <c r="K50" i="1"/>
  <c r="J50" i="1"/>
  <c r="F50" i="1"/>
  <c r="L49" i="1"/>
  <c r="K49" i="1"/>
  <c r="J49" i="1"/>
  <c r="F49" i="1"/>
  <c r="L48" i="1"/>
  <c r="K48" i="1"/>
  <c r="J48" i="1"/>
  <c r="F48" i="1"/>
  <c r="L71" i="1"/>
  <c r="F71" i="1"/>
  <c r="L70" i="1"/>
  <c r="F70" i="1"/>
  <c r="L69" i="1"/>
  <c r="F69" i="1"/>
  <c r="L68" i="1"/>
  <c r="F68" i="1"/>
  <c r="L67" i="1"/>
  <c r="F67" i="1"/>
  <c r="L66" i="1"/>
  <c r="K66" i="1"/>
  <c r="J66" i="1"/>
  <c r="F66" i="1"/>
  <c r="L65" i="1"/>
  <c r="K65" i="1"/>
  <c r="J65" i="1"/>
  <c r="F65" i="1"/>
  <c r="L64" i="1"/>
  <c r="K64" i="1"/>
  <c r="J64" i="1"/>
  <c r="F64" i="1"/>
  <c r="L47" i="1"/>
  <c r="K47" i="1"/>
  <c r="J47" i="1"/>
  <c r="L46" i="1"/>
  <c r="K46" i="1"/>
  <c r="J46" i="1"/>
  <c r="L63" i="1"/>
  <c r="K63" i="1"/>
  <c r="J63" i="1"/>
  <c r="F63" i="1"/>
  <c r="L62" i="1"/>
  <c r="K62" i="1"/>
  <c r="J62" i="1"/>
  <c r="F62" i="1"/>
  <c r="L61" i="1"/>
  <c r="K61" i="1"/>
  <c r="J61" i="1"/>
  <c r="F61" i="1"/>
  <c r="L60" i="1"/>
  <c r="K60" i="1"/>
  <c r="J60" i="1"/>
  <c r="F60" i="1"/>
</calcChain>
</file>

<file path=xl/sharedStrings.xml><?xml version="1.0" encoding="utf-8"?>
<sst xmlns="http://schemas.openxmlformats.org/spreadsheetml/2006/main" count="1158" uniqueCount="313">
  <si>
    <t xml:space="preserve">CS = Conservation Status; CC = Conservation Category; Distribution Range; GL = Generation Length; 3*GL = Three Generation Length; TW = Time Window; FY_Hab = First Year Habitat; LY_Hab = Last Year Habitat; Cur_Hab = Current Habitat; Hab_loss = Habitat Loss; </t>
  </si>
  <si>
    <t>Order</t>
  </si>
  <si>
    <t>CS</t>
  </si>
  <si>
    <t>CC</t>
  </si>
  <si>
    <t>Dist_range (km²)</t>
  </si>
  <si>
    <t>GL</t>
  </si>
  <si>
    <t>3*GL</t>
  </si>
  <si>
    <t>TW</t>
  </si>
  <si>
    <t>FY_Hab(km²)</t>
  </si>
  <si>
    <t>LY_Hab(km²)</t>
  </si>
  <si>
    <t>Cur_Hab(%)</t>
  </si>
  <si>
    <t>Hab_loss(km²)</t>
  </si>
  <si>
    <t>Hab_loss(%)</t>
  </si>
  <si>
    <t>MapBiomas Classes</t>
  </si>
  <si>
    <t>Biome</t>
  </si>
  <si>
    <t>Carnivora</t>
  </si>
  <si>
    <t/>
  </si>
  <si>
    <r>
      <t xml:space="preserve">Atelocynus microtis </t>
    </r>
    <r>
      <rPr>
        <sz val="12"/>
        <rFont val="Times New Roman"/>
        <family val="1"/>
      </rPr>
      <t>(Sclater, 1883)</t>
    </r>
  </si>
  <si>
    <t>Threatened</t>
  </si>
  <si>
    <t>VU</t>
  </si>
  <si>
    <t>2002-2020</t>
  </si>
  <si>
    <t>AMZ</t>
  </si>
  <si>
    <r>
      <t xml:space="preserve">Bassaricyon alleni </t>
    </r>
    <r>
      <rPr>
        <sz val="12"/>
        <rFont val="Times New Roman"/>
        <family val="1"/>
      </rPr>
      <t>(O. Thomas, 1880)</t>
    </r>
  </si>
  <si>
    <t>Non-threatened</t>
  </si>
  <si>
    <t>LC</t>
  </si>
  <si>
    <t>1995-2020</t>
  </si>
  <si>
    <r>
      <t>Cerdocyon thous</t>
    </r>
    <r>
      <rPr>
        <sz val="12"/>
        <rFont val="Times New Roman"/>
        <family val="1"/>
      </rPr>
      <t xml:space="preserve"> (Linnaeus, 1766) </t>
    </r>
  </si>
  <si>
    <t>2007-2020</t>
  </si>
  <si>
    <t>3,4,9,5,11,49</t>
  </si>
  <si>
    <t>AF, AMZ, CA, CE, PAM, PAN</t>
  </si>
  <si>
    <r>
      <rPr>
        <i/>
        <sz val="12"/>
        <rFont val="Times New Roman"/>
        <family val="1"/>
      </rPr>
      <t xml:space="preserve">Chrysocyon brachyurus </t>
    </r>
    <r>
      <rPr>
        <sz val="12"/>
        <rFont val="Times New Roman"/>
        <family val="1"/>
      </rPr>
      <t>(Illiger, 1815)</t>
    </r>
  </si>
  <si>
    <t>2003-2020</t>
  </si>
  <si>
    <t>4,12</t>
  </si>
  <si>
    <t>AF, CA, CE, PAM, PAN</t>
  </si>
  <si>
    <r>
      <t xml:space="preserve">Conepatus chinga </t>
    </r>
    <r>
      <rPr>
        <sz val="12"/>
        <rFont val="Times New Roman"/>
        <family val="1"/>
      </rPr>
      <t xml:space="preserve"> (Molina, 1782)</t>
    </r>
  </si>
  <si>
    <t>2009-2020</t>
  </si>
  <si>
    <t>AF, PAM</t>
  </si>
  <si>
    <r>
      <t>Conepatus semistriatus</t>
    </r>
    <r>
      <rPr>
        <sz val="12"/>
        <rFont val="Times New Roman"/>
        <family val="1"/>
      </rPr>
      <t>s (Boddaert, 1785)</t>
    </r>
  </si>
  <si>
    <t>2006-2020</t>
  </si>
  <si>
    <t xml:space="preserve">AF, AMZ, CA, CE, </t>
  </si>
  <si>
    <r>
      <t xml:space="preserve">Eira barbara </t>
    </r>
    <r>
      <rPr>
        <sz val="12"/>
        <rFont val="Times New Roman"/>
        <family val="1"/>
      </rPr>
      <t>(Linnaeus, 1758)</t>
    </r>
  </si>
  <si>
    <t>1998-2020</t>
  </si>
  <si>
    <t>AF, AMZ, CA, CE, PAN</t>
  </si>
  <si>
    <r>
      <t xml:space="preserve">Galictis cuja </t>
    </r>
    <r>
      <rPr>
        <sz val="12"/>
        <rFont val="Times New Roman"/>
        <family val="1"/>
      </rPr>
      <t>(Molina, 1782)</t>
    </r>
  </si>
  <si>
    <t>2010-2020</t>
  </si>
  <si>
    <t>3,4,11</t>
  </si>
  <si>
    <t>AF, CA, CE, PAM</t>
  </si>
  <si>
    <r>
      <t>Galictis vittata</t>
    </r>
    <r>
      <rPr>
        <sz val="12"/>
        <rFont val="Times New Roman"/>
        <family val="1"/>
      </rPr>
      <t xml:space="preserve"> (Schreber, 1776)</t>
    </r>
  </si>
  <si>
    <t>3,4</t>
  </si>
  <si>
    <r>
      <t xml:space="preserve">Herpailurus yagouaroundi </t>
    </r>
    <r>
      <rPr>
        <sz val="12"/>
        <rFont val="Times New Roman"/>
        <family val="1"/>
      </rPr>
      <t>(É. Geoffroy, 1803)</t>
    </r>
  </si>
  <si>
    <t>3,4,5,49</t>
  </si>
  <si>
    <r>
      <t xml:space="preserve">Leopardus braccatus </t>
    </r>
    <r>
      <rPr>
        <sz val="12"/>
        <rFont val="Times New Roman"/>
        <family val="1"/>
      </rPr>
      <t>(Molina, 1782)</t>
    </r>
  </si>
  <si>
    <t>NE</t>
  </si>
  <si>
    <t>1999-2020</t>
  </si>
  <si>
    <t>CA, CE, PAN</t>
  </si>
  <si>
    <r>
      <t xml:space="preserve">Leopardus geoffroyi </t>
    </r>
    <r>
      <rPr>
        <sz val="12"/>
        <rFont val="Times New Roman"/>
        <family val="1"/>
      </rPr>
      <t>(d'Orbigny &amp; Gervais, 1844)</t>
    </r>
  </si>
  <si>
    <t>1997-2020</t>
  </si>
  <si>
    <t>3,4,11,12</t>
  </si>
  <si>
    <t>PAM</t>
  </si>
  <si>
    <r>
      <t>Leopardus guttulus</t>
    </r>
    <r>
      <rPr>
        <sz val="12"/>
        <rFont val="Times New Roman"/>
        <family val="1"/>
      </rPr>
      <t xml:space="preserve"> (Hensel, 1872)</t>
    </r>
  </si>
  <si>
    <t>3,4,49</t>
  </si>
  <si>
    <t>AF, CE, PAM</t>
  </si>
  <si>
    <r>
      <t xml:space="preserve">Leopardus munoai </t>
    </r>
    <r>
      <rPr>
        <sz val="12"/>
        <rFont val="Times New Roman"/>
        <family val="1"/>
      </rPr>
      <t>(Ximénez, 1961)</t>
    </r>
  </si>
  <si>
    <r>
      <t xml:space="preserve">Leopardus pardalis </t>
    </r>
    <r>
      <rPr>
        <sz val="12"/>
        <rFont val="Times New Roman"/>
        <family val="1"/>
      </rPr>
      <t>(Linnaeus, 1758)</t>
    </r>
  </si>
  <si>
    <t>3,4,11,49</t>
  </si>
  <si>
    <r>
      <t xml:space="preserve">Leopardus tigrinus </t>
    </r>
    <r>
      <rPr>
        <sz val="12"/>
        <rFont val="Times New Roman"/>
        <family val="1"/>
      </rPr>
      <t>(Schreber, 1775)</t>
    </r>
  </si>
  <si>
    <t>EN</t>
  </si>
  <si>
    <t>AF, AMZ, CA, CE</t>
  </si>
  <si>
    <r>
      <t xml:space="preserve">Leopardus wiedii </t>
    </r>
    <r>
      <rPr>
        <sz val="12"/>
        <rFont val="Times New Roman"/>
        <family val="1"/>
      </rPr>
      <t>(Schinz, 1821)</t>
    </r>
  </si>
  <si>
    <t>AF, AMZ, CA, CE, PAM</t>
  </si>
  <si>
    <r>
      <t xml:space="preserve">Lontra longicaudis </t>
    </r>
    <r>
      <rPr>
        <sz val="12"/>
        <rFont val="Times New Roman"/>
        <family val="1"/>
      </rPr>
      <t>(Olfers, 1818)</t>
    </r>
  </si>
  <si>
    <t>NT</t>
  </si>
  <si>
    <t>1992-2020</t>
  </si>
  <si>
    <t>11,33</t>
  </si>
  <si>
    <r>
      <t xml:space="preserve">Lycalopex gymnocercus </t>
    </r>
    <r>
      <rPr>
        <sz val="12"/>
        <rFont val="Times New Roman"/>
        <family val="1"/>
      </rPr>
      <t>(G. Fischer, 1814)</t>
    </r>
  </si>
  <si>
    <t>4,11,12</t>
  </si>
  <si>
    <r>
      <t xml:space="preserve">Lycalopex vetulus </t>
    </r>
    <r>
      <rPr>
        <sz val="12"/>
        <rFont val="Times New Roman"/>
        <family val="1"/>
      </rPr>
      <t>(Lund, 1842)</t>
    </r>
  </si>
  <si>
    <t>2008-2020</t>
  </si>
  <si>
    <t>CA, CE</t>
  </si>
  <si>
    <r>
      <t xml:space="preserve">Mustela africana </t>
    </r>
    <r>
      <rPr>
        <sz val="12"/>
        <rFont val="Times New Roman"/>
        <family val="1"/>
      </rPr>
      <t>(Desmarest, 1818)</t>
    </r>
  </si>
  <si>
    <t>DD</t>
  </si>
  <si>
    <r>
      <t xml:space="preserve">Nasua nasua </t>
    </r>
    <r>
      <rPr>
        <sz val="12"/>
        <rFont val="Times New Roman"/>
        <family val="1"/>
      </rPr>
      <t>(Linnaeus, 1766)</t>
    </r>
  </si>
  <si>
    <r>
      <t xml:space="preserve">Panthera onca </t>
    </r>
    <r>
      <rPr>
        <sz val="12"/>
        <rFont val="Times New Roman"/>
        <family val="1"/>
      </rPr>
      <t>(Linnaeus, 1758)</t>
    </r>
  </si>
  <si>
    <t>1991-2020</t>
  </si>
  <si>
    <r>
      <t xml:space="preserve">Potos flavus </t>
    </r>
    <r>
      <rPr>
        <sz val="12"/>
        <rFont val="Times New Roman"/>
        <family val="1"/>
      </rPr>
      <t>(Schreber, 1774)</t>
    </r>
  </si>
  <si>
    <t>1986-2020</t>
  </si>
  <si>
    <t>AF, AMZ</t>
  </si>
  <si>
    <r>
      <t xml:space="preserve">Procyon cancrivorus </t>
    </r>
    <r>
      <rPr>
        <sz val="12"/>
        <rFont val="Times New Roman"/>
        <family val="1"/>
      </rPr>
      <t xml:space="preserve">(Cuvier, 1798) </t>
    </r>
  </si>
  <si>
    <t>3,5,11</t>
  </si>
  <si>
    <r>
      <t xml:space="preserve">Puma concolor </t>
    </r>
    <r>
      <rPr>
        <sz val="12"/>
        <rFont val="Times New Roman"/>
        <family val="1"/>
      </rPr>
      <t>(Linnaeus, 1771)</t>
    </r>
  </si>
  <si>
    <r>
      <t xml:space="preserve">Pteronura brasiliensis </t>
    </r>
    <r>
      <rPr>
        <sz val="12"/>
        <rFont val="Times New Roman"/>
        <family val="1"/>
      </rPr>
      <t>(Gmelin, 1788)</t>
    </r>
  </si>
  <si>
    <t>3,33</t>
  </si>
  <si>
    <t>AMZ, CE, PAN</t>
  </si>
  <si>
    <r>
      <t xml:space="preserve">Speothos venaticus </t>
    </r>
    <r>
      <rPr>
        <sz val="12"/>
        <rFont val="Times New Roman"/>
        <family val="1"/>
      </rPr>
      <t>(Lund, 1842)</t>
    </r>
  </si>
  <si>
    <t>3,4,12</t>
  </si>
  <si>
    <t>AF, AMZ, CE, PAN</t>
  </si>
  <si>
    <t>Cetartiodacyla</t>
  </si>
  <si>
    <r>
      <t>Blastocerus dichotomus</t>
    </r>
    <r>
      <rPr>
        <sz val="12"/>
        <rFont val="Times New Roman"/>
        <family val="1"/>
      </rPr>
      <t xml:space="preserve"> (Illiger, 1815)</t>
    </r>
  </si>
  <si>
    <t>2005-2020</t>
  </si>
  <si>
    <t>AF, AMZ, CE, PAM, PAN</t>
  </si>
  <si>
    <r>
      <t xml:space="preserve">Mazama americana </t>
    </r>
    <r>
      <rPr>
        <sz val="12"/>
        <rFont val="Times New Roman"/>
        <family val="1"/>
      </rPr>
      <t>Erxleben, 1777</t>
    </r>
  </si>
  <si>
    <r>
      <rPr>
        <i/>
        <sz val="12"/>
        <rFont val="Times New Roman"/>
        <family val="1"/>
      </rPr>
      <t>Mazama bororo</t>
    </r>
    <r>
      <rPr>
        <sz val="12"/>
        <rFont val="Times New Roman"/>
        <family val="1"/>
      </rPr>
      <t xml:space="preserve"> (Duarte, 1996)</t>
    </r>
  </si>
  <si>
    <t>AF</t>
  </si>
  <si>
    <r>
      <t xml:space="preserve">Mazama gouazoubira </t>
    </r>
    <r>
      <rPr>
        <sz val="12"/>
        <rFont val="Times New Roman"/>
        <family val="1"/>
      </rPr>
      <t>G. Fischer [von Waldheim], 1814</t>
    </r>
  </si>
  <si>
    <r>
      <rPr>
        <i/>
        <sz val="12"/>
        <rFont val="Times New Roman"/>
        <family val="1"/>
      </rPr>
      <t xml:space="preserve">Mazama nana </t>
    </r>
    <r>
      <rPr>
        <sz val="12"/>
        <rFont val="Times New Roman"/>
        <family val="1"/>
      </rPr>
      <t>(Hensel, 1872)</t>
    </r>
  </si>
  <si>
    <t>2001-2020</t>
  </si>
  <si>
    <r>
      <t xml:space="preserve">Mazama nemorivaga </t>
    </r>
    <r>
      <rPr>
        <sz val="12"/>
        <rFont val="Times New Roman"/>
        <family val="1"/>
      </rPr>
      <t>Cuvier, 1817</t>
    </r>
  </si>
  <si>
    <r>
      <t xml:space="preserve">Odocoileus virginianus </t>
    </r>
    <r>
      <rPr>
        <sz val="12"/>
        <rFont val="Times New Roman"/>
        <family val="1"/>
      </rPr>
      <t>Zimmermann, 1780</t>
    </r>
  </si>
  <si>
    <t>4,5,12</t>
  </si>
  <si>
    <r>
      <t xml:space="preserve">Ozotoceros bezoarticus bezoarticus </t>
    </r>
    <r>
      <rPr>
        <sz val="12"/>
        <rFont val="Times New Roman"/>
        <family val="1"/>
      </rPr>
      <t>(Linnaeus, 1758)</t>
    </r>
  </si>
  <si>
    <t>AMZ, CE, PAM, PAN</t>
  </si>
  <si>
    <r>
      <rPr>
        <i/>
        <sz val="12"/>
        <rFont val="Times New Roman"/>
        <family val="1"/>
      </rPr>
      <t xml:space="preserve">Ozotocerus bezoarticus leucogaster </t>
    </r>
    <r>
      <rPr>
        <sz val="12"/>
        <rFont val="Times New Roman"/>
        <family val="1"/>
      </rPr>
      <t>(Goldfüss, 1817))</t>
    </r>
  </si>
  <si>
    <r>
      <t xml:space="preserve">Pecari tajacu </t>
    </r>
    <r>
      <rPr>
        <sz val="12"/>
        <rFont val="Times New Roman"/>
        <family val="1"/>
      </rPr>
      <t>Linnaeus, 1758</t>
    </r>
  </si>
  <si>
    <t>1994-2020</t>
  </si>
  <si>
    <t>3,4,12,13</t>
  </si>
  <si>
    <r>
      <rPr>
        <i/>
        <sz val="12"/>
        <rFont val="Times New Roman"/>
        <family val="1"/>
      </rPr>
      <t>Tayassu pecari</t>
    </r>
    <r>
      <rPr>
        <sz val="12"/>
        <rFont val="Times New Roman"/>
        <family val="1"/>
      </rPr>
      <t xml:space="preserve"> (Link, 1795)</t>
    </r>
  </si>
  <si>
    <t>Cingulata</t>
  </si>
  <si>
    <r>
      <t xml:space="preserve">Cabassous tatouay </t>
    </r>
    <r>
      <rPr>
        <sz val="12"/>
        <rFont val="Times New Roman"/>
        <family val="1"/>
      </rPr>
      <t>Desmarest, 1804</t>
    </r>
  </si>
  <si>
    <t>2005 - 2020</t>
  </si>
  <si>
    <t>3, 4, 12, 49</t>
  </si>
  <si>
    <r>
      <t xml:space="preserve">Cabassou unicinctus </t>
    </r>
    <r>
      <rPr>
        <sz val="12"/>
        <rFont val="Times New Roman"/>
        <family val="1"/>
      </rPr>
      <t>(Linnaeus, 1758)</t>
    </r>
  </si>
  <si>
    <r>
      <t xml:space="preserve">Dasypus beniensis </t>
    </r>
    <r>
      <rPr>
        <sz val="12"/>
        <rFont val="Times New Roman"/>
        <family val="1"/>
      </rPr>
      <t>(Lönnberg, 1942)</t>
    </r>
  </si>
  <si>
    <t>2006 - 2020</t>
  </si>
  <si>
    <r>
      <t xml:space="preserve">Dasypus kappleri </t>
    </r>
    <r>
      <rPr>
        <sz val="12"/>
        <rFont val="Times New Roman"/>
        <family val="1"/>
      </rPr>
      <t>(Krauss, 1862)</t>
    </r>
  </si>
  <si>
    <r>
      <t xml:space="preserve">Dasypus novemcinctus </t>
    </r>
    <r>
      <rPr>
        <sz val="12"/>
        <rFont val="Times New Roman"/>
        <family val="1"/>
      </rPr>
      <t>(Linnaeus, 1758)</t>
    </r>
  </si>
  <si>
    <t>2007 - 2020</t>
  </si>
  <si>
    <t>3, 4, 5, 11, 12, 49</t>
  </si>
  <si>
    <r>
      <t xml:space="preserve">Dasypus pastasae </t>
    </r>
    <r>
      <rPr>
        <sz val="12"/>
        <rFont val="Times New Roman"/>
        <family val="1"/>
      </rPr>
      <t>(Thomas, 1901)</t>
    </r>
  </si>
  <si>
    <r>
      <t xml:space="preserve">Dasypus septemcinctus </t>
    </r>
    <r>
      <rPr>
        <sz val="12"/>
        <rFont val="Times New Roman"/>
        <family val="1"/>
      </rPr>
      <t>(Linnaeus, 1758)</t>
    </r>
  </si>
  <si>
    <t>2004 - 2020</t>
  </si>
  <si>
    <r>
      <t xml:space="preserve">Euphractus sexcinctus </t>
    </r>
    <r>
      <rPr>
        <sz val="12"/>
        <rFont val="Times New Roman"/>
        <family val="1"/>
      </rPr>
      <t xml:space="preserve">(Linnaeus, 1758) </t>
    </r>
  </si>
  <si>
    <r>
      <t>Priodontes maximus</t>
    </r>
    <r>
      <rPr>
        <sz val="12"/>
        <rFont val="Times New Roman"/>
        <family val="1"/>
      </rPr>
      <t xml:space="preserve"> (Kerr, 1792)</t>
    </r>
  </si>
  <si>
    <t>1987 - 2020</t>
  </si>
  <si>
    <t>3, 4</t>
  </si>
  <si>
    <r>
      <t xml:space="preserve">Tolypeutes matacus </t>
    </r>
    <r>
      <rPr>
        <sz val="12"/>
        <rFont val="Times New Roman"/>
        <family val="1"/>
      </rPr>
      <t>Desmarest, 1804</t>
    </r>
  </si>
  <si>
    <t>2008 - 2020</t>
  </si>
  <si>
    <t>3, 4, 11</t>
  </si>
  <si>
    <t>CE, PAN</t>
  </si>
  <si>
    <r>
      <t xml:space="preserve">Tolypeutes tricinctus </t>
    </r>
    <r>
      <rPr>
        <sz val="12"/>
        <rFont val="Times New Roman"/>
        <family val="1"/>
      </rPr>
      <t>(Linnaeus, 1758)</t>
    </r>
  </si>
  <si>
    <t>2003 - 2020</t>
  </si>
  <si>
    <t>Perissodactyla</t>
  </si>
  <si>
    <r>
      <rPr>
        <i/>
        <sz val="12"/>
        <rFont val="Times New Roman"/>
        <family val="1"/>
      </rPr>
      <t>Tapirus terrestris</t>
    </r>
    <r>
      <rPr>
        <sz val="12"/>
        <rFont val="Times New Roman"/>
        <family val="1"/>
      </rPr>
      <t xml:space="preserve"> (Linnaeus, 1758)</t>
    </r>
  </si>
  <si>
    <t>1987-2020</t>
  </si>
  <si>
    <t>Pilosa</t>
  </si>
  <si>
    <r>
      <t xml:space="preserve">Bradypus torquatus </t>
    </r>
    <r>
      <rPr>
        <sz val="12"/>
        <rFont val="Times New Roman"/>
        <family val="1"/>
      </rPr>
      <t>(Illiger, 1811)</t>
    </r>
  </si>
  <si>
    <t>1988 - 2020</t>
  </si>
  <si>
    <r>
      <t xml:space="preserve">Bradypus tridactylus </t>
    </r>
    <r>
      <rPr>
        <sz val="12"/>
        <rFont val="Times New Roman"/>
        <family val="1"/>
      </rPr>
      <t>Linnaeus, 1758</t>
    </r>
  </si>
  <si>
    <r>
      <t xml:space="preserve">Bradypus variegatus </t>
    </r>
    <r>
      <rPr>
        <sz val="12"/>
        <rFont val="Times New Roman"/>
        <family val="1"/>
      </rPr>
      <t xml:space="preserve">(Amazon) Schinz, 1825 </t>
    </r>
  </si>
  <si>
    <t>AMZ, CA</t>
  </si>
  <si>
    <r>
      <t xml:space="preserve">Bradypus variegatus </t>
    </r>
    <r>
      <rPr>
        <sz val="12"/>
        <rFont val="Times New Roman"/>
        <family val="1"/>
      </rPr>
      <t>(AF)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Schinz, 1825 </t>
    </r>
  </si>
  <si>
    <t>AF, CE</t>
  </si>
  <si>
    <r>
      <t xml:space="preserve">Choloepus didactylus </t>
    </r>
    <r>
      <rPr>
        <sz val="12"/>
        <rFont val="Times New Roman"/>
        <family val="1"/>
      </rPr>
      <t>Illiger, 1811</t>
    </r>
  </si>
  <si>
    <t>1982 - 2020</t>
  </si>
  <si>
    <t>AMZ, CE</t>
  </si>
  <si>
    <r>
      <t xml:space="preserve">Choloepus hoffmanni </t>
    </r>
    <r>
      <rPr>
        <sz val="12"/>
        <rFont val="Times New Roman"/>
        <family val="1"/>
      </rPr>
      <t>Peters, 1858</t>
    </r>
  </si>
  <si>
    <t>1981 - 2020</t>
  </si>
  <si>
    <r>
      <t xml:space="preserve">Cyclopes didactylus </t>
    </r>
    <r>
      <rPr>
        <sz val="12"/>
        <rFont val="Times New Roman"/>
        <family val="1"/>
      </rPr>
      <t>(Amazon) (Linnaeus, 1758)</t>
    </r>
  </si>
  <si>
    <t>1999 - 2020</t>
  </si>
  <si>
    <t>3, 49</t>
  </si>
  <si>
    <r>
      <t xml:space="preserve">Cyclopes didactylus </t>
    </r>
    <r>
      <rPr>
        <sz val="12"/>
        <rFont val="Times New Roman"/>
        <family val="1"/>
      </rPr>
      <t>(AF) (Linnaeus, 1758)</t>
    </r>
  </si>
  <si>
    <t>AF, CA</t>
  </si>
  <si>
    <r>
      <t xml:space="preserve">Cyclopes ida </t>
    </r>
    <r>
      <rPr>
        <sz val="12"/>
        <rFont val="Times New Roman"/>
        <family val="1"/>
      </rPr>
      <t>Miranda, Casali, Perini, Machado &amp; Santos, 2017</t>
    </r>
  </si>
  <si>
    <r>
      <t xml:space="preserve">Cyclopes rufus </t>
    </r>
    <r>
      <rPr>
        <sz val="12"/>
        <rFont val="Times New Roman"/>
        <family val="1"/>
      </rPr>
      <t>Miranda, Casali, Perini, Machado &amp; Santos, 2017</t>
    </r>
  </si>
  <si>
    <r>
      <t xml:space="preserve">Cyclopes thomasis </t>
    </r>
    <r>
      <rPr>
        <sz val="12"/>
        <rFont val="Times New Roman"/>
        <family val="1"/>
      </rPr>
      <t>Miranda, Casali, Perini, Machado &amp; Santos, 2017</t>
    </r>
  </si>
  <si>
    <r>
      <t xml:space="preserve">Cylopes xinguensis </t>
    </r>
    <r>
      <rPr>
        <sz val="12"/>
        <rFont val="Times New Roman"/>
        <family val="1"/>
      </rPr>
      <t>Miranda, Casali, Perini, Machado &amp; Santos, 2017</t>
    </r>
  </si>
  <si>
    <r>
      <t xml:space="preserve">Myrmecophaga tridactyla </t>
    </r>
    <r>
      <rPr>
        <sz val="12"/>
        <rFont val="Times New Roman"/>
        <family val="1"/>
      </rPr>
      <t>(Linnaeus, 1758)</t>
    </r>
  </si>
  <si>
    <t>AMZ, CA, CE, AF, PAN</t>
  </si>
  <si>
    <r>
      <t xml:space="preserve">Tamandua tetradactyla </t>
    </r>
    <r>
      <rPr>
        <sz val="12"/>
        <rFont val="Times New Roman"/>
        <family val="1"/>
      </rPr>
      <t>(Linnaeus, 1758)</t>
    </r>
  </si>
  <si>
    <t>3, 4, 5, 11, 49</t>
  </si>
  <si>
    <t xml:space="preserve"> AF, AMZ, CA, CE, PAM, PAN</t>
  </si>
  <si>
    <t>Primates</t>
  </si>
  <si>
    <r>
      <t>Alouatta belzebul</t>
    </r>
    <r>
      <rPr>
        <sz val="12"/>
        <rFont val="Times New Roman"/>
        <family val="1"/>
      </rPr>
      <t xml:space="preserve"> (Linnaeus, 1766)</t>
    </r>
  </si>
  <si>
    <t>1985-2020</t>
  </si>
  <si>
    <t>AF, AMZ, CE</t>
  </si>
  <si>
    <r>
      <t xml:space="preserve">Alouatta caraya </t>
    </r>
    <r>
      <rPr>
        <sz val="12"/>
        <rFont val="Times New Roman"/>
        <family val="1"/>
      </rPr>
      <t>(Humboldt,1812)</t>
    </r>
  </si>
  <si>
    <r>
      <t xml:space="preserve">Alouatta discolor </t>
    </r>
    <r>
      <rPr>
        <sz val="12"/>
        <rFont val="Times New Roman"/>
        <family val="1"/>
      </rPr>
      <t>(Spix, 1823)</t>
    </r>
  </si>
  <si>
    <r>
      <t xml:space="preserve">Alouatta guariba clamitans </t>
    </r>
    <r>
      <rPr>
        <sz val="12"/>
        <rFont val="Times New Roman"/>
        <family val="1"/>
      </rPr>
      <t>(Cabrera, 1940)</t>
    </r>
  </si>
  <si>
    <r>
      <t xml:space="preserve">Alouatta guariba guariba </t>
    </r>
    <r>
      <rPr>
        <sz val="12"/>
        <rFont val="Times New Roman"/>
        <family val="1"/>
      </rPr>
      <t>(Humboldt, 1812)</t>
    </r>
  </si>
  <si>
    <t>CR</t>
  </si>
  <si>
    <r>
      <t xml:space="preserve">Alouatta macconnelli </t>
    </r>
    <r>
      <rPr>
        <sz val="12"/>
        <rFont val="Times New Roman"/>
        <family val="1"/>
      </rPr>
      <t>Elliot, 1910</t>
    </r>
  </si>
  <si>
    <t>Alouatta nigerrima Lönnberg, 1941</t>
  </si>
  <si>
    <r>
      <t xml:space="preserve">Alouatta seniculus </t>
    </r>
    <r>
      <rPr>
        <sz val="12"/>
        <rFont val="Times New Roman"/>
        <family val="1"/>
      </rPr>
      <t>(Linnaeus, 1766)</t>
    </r>
  </si>
  <si>
    <r>
      <t>Alouatta ululata</t>
    </r>
    <r>
      <rPr>
        <sz val="12"/>
        <rFont val="Times New Roman"/>
        <family val="1"/>
      </rPr>
      <t xml:space="preserve"> (Elliot, 1912)</t>
    </r>
  </si>
  <si>
    <r>
      <t xml:space="preserve">Aotus azarae azarae </t>
    </r>
    <r>
      <rPr>
        <sz val="12"/>
        <rFont val="Times New Roman"/>
        <family val="1"/>
      </rPr>
      <t>(Humboldt, 1811)</t>
    </r>
  </si>
  <si>
    <t>1996-2020</t>
  </si>
  <si>
    <t>PAN</t>
  </si>
  <si>
    <t> </t>
  </si>
  <si>
    <r>
      <t xml:space="preserve">Aotus azarae infulatus </t>
    </r>
    <r>
      <rPr>
        <sz val="12"/>
        <rFont val="Times New Roman"/>
        <family val="1"/>
      </rPr>
      <t>(Kühl, 1820)</t>
    </r>
  </si>
  <si>
    <t>AMZ, CA, CE, PAN</t>
  </si>
  <si>
    <r>
      <rPr>
        <i/>
        <sz val="12"/>
        <rFont val="Times New Roman"/>
        <family val="1"/>
      </rPr>
      <t>Aotus nancymaae</t>
    </r>
    <r>
      <rPr>
        <sz val="12"/>
        <rFont val="Times New Roman"/>
        <family val="1"/>
      </rPr>
      <t xml:space="preserve"> (Hershkovitz, 1983)</t>
    </r>
  </si>
  <si>
    <r>
      <t xml:space="preserve">Aotus nigriceps </t>
    </r>
    <r>
      <rPr>
        <sz val="12"/>
        <rFont val="Times New Roman"/>
        <family val="1"/>
      </rPr>
      <t>Dollman, 1909</t>
    </r>
  </si>
  <si>
    <r>
      <t xml:space="preserve">Aotus trivirgatus </t>
    </r>
    <r>
      <rPr>
        <sz val="12"/>
        <rFont val="Times New Roman"/>
        <family val="1"/>
      </rPr>
      <t>(Humboldt, 1812)</t>
    </r>
  </si>
  <si>
    <r>
      <t xml:space="preserve">Aotus vociferans </t>
    </r>
    <r>
      <rPr>
        <sz val="12"/>
        <rFont val="Times New Roman"/>
        <family val="1"/>
      </rPr>
      <t>(Spix, 1823)</t>
    </r>
  </si>
  <si>
    <r>
      <t xml:space="preserve">Ateles belzebuth </t>
    </r>
    <r>
      <rPr>
        <sz val="12"/>
        <rFont val="Times New Roman"/>
        <family val="1"/>
      </rPr>
      <t>(É. Geoffroy, 1806)</t>
    </r>
  </si>
  <si>
    <r>
      <t xml:space="preserve">Ateles chamek </t>
    </r>
    <r>
      <rPr>
        <sz val="12"/>
        <rFont val="Times New Roman"/>
        <family val="1"/>
      </rPr>
      <t>(Humboldt, 1812)</t>
    </r>
  </si>
  <si>
    <r>
      <t xml:space="preserve">Ateles marginatus </t>
    </r>
    <r>
      <rPr>
        <sz val="12"/>
        <rFont val="Times New Roman"/>
        <family val="1"/>
      </rPr>
      <t>(É. Geoffroy, 1809)</t>
    </r>
  </si>
  <si>
    <r>
      <t xml:space="preserve">Ateles paniscus </t>
    </r>
    <r>
      <rPr>
        <sz val="12"/>
        <rFont val="Times New Roman"/>
        <family val="1"/>
      </rPr>
      <t>(Linnaeus, 1758)</t>
    </r>
  </si>
  <si>
    <r>
      <t xml:space="preserve">Brachyteles arachnoides </t>
    </r>
    <r>
      <rPr>
        <sz val="12"/>
        <rFont val="Times New Roman"/>
        <family val="1"/>
      </rPr>
      <t>(É. Geoffroy, 1806)</t>
    </r>
  </si>
  <si>
    <r>
      <t xml:space="preserve">Brachyteles hypoxanthus </t>
    </r>
    <r>
      <rPr>
        <sz val="12"/>
        <rFont val="Times New Roman"/>
        <family val="1"/>
      </rPr>
      <t>(Khul, 1820)</t>
    </r>
  </si>
  <si>
    <r>
      <t xml:space="preserve">Cacajao ayresi  </t>
    </r>
    <r>
      <rPr>
        <sz val="12"/>
        <rFont val="Times New Roman"/>
        <family val="1"/>
      </rPr>
      <t>(Boubli, da Silva, Amado, Herbk, Pontual &amp; Farias, 2008)</t>
    </r>
  </si>
  <si>
    <t>1990-2020</t>
  </si>
  <si>
    <r>
      <t xml:space="preserve">Cacajao calvus calvus </t>
    </r>
    <r>
      <rPr>
        <sz val="12"/>
        <rFont val="Times New Roman"/>
        <family val="1"/>
      </rPr>
      <t xml:space="preserve"> (I. Geoffroy, 1847)</t>
    </r>
  </si>
  <si>
    <r>
      <t xml:space="preserve">Cacajao calvus novaesi </t>
    </r>
    <r>
      <rPr>
        <sz val="12"/>
        <rFont val="Times New Roman"/>
        <family val="1"/>
      </rPr>
      <t>(Hershkovitz, 1987)</t>
    </r>
  </si>
  <si>
    <r>
      <t xml:space="preserve">Cacajao calvus rubicundus </t>
    </r>
    <r>
      <rPr>
        <sz val="12"/>
        <rFont val="Times New Roman"/>
        <family val="1"/>
      </rPr>
      <t>(I. Geoffroy &amp; Deville, 1848)</t>
    </r>
  </si>
  <si>
    <r>
      <t xml:space="preserve">Cacajao calvus ucayalii </t>
    </r>
    <r>
      <rPr>
        <sz val="12"/>
        <rFont val="Times New Roman"/>
        <family val="1"/>
      </rPr>
      <t>(Thomas, 1928)</t>
    </r>
  </si>
  <si>
    <r>
      <t xml:space="preserve">Cacajao melanocephalus </t>
    </r>
    <r>
      <rPr>
        <sz val="12"/>
        <rFont val="Times New Roman"/>
        <family val="1"/>
      </rPr>
      <t>(Humboldt, 1811)</t>
    </r>
  </si>
  <si>
    <r>
      <t xml:space="preserve">Cacajao ouakary </t>
    </r>
    <r>
      <rPr>
        <sz val="12"/>
        <rFont val="Times New Roman"/>
        <family val="1"/>
      </rPr>
      <t>(Spix, 1823)</t>
    </r>
  </si>
  <si>
    <r>
      <t xml:space="preserve">Callibella humilis </t>
    </r>
    <r>
      <rPr>
        <sz val="12"/>
        <rFont val="Times New Roman"/>
        <family val="1"/>
      </rPr>
      <t>(M. van Roosmalen, T. van Roosmalen, Mittermeier &amp; de Fonseca, 1998)</t>
    </r>
  </si>
  <si>
    <r>
      <t xml:space="preserve">Callicebus barbarabrownae </t>
    </r>
    <r>
      <rPr>
        <sz val="12"/>
        <rFont val="Times New Roman"/>
        <family val="1"/>
      </rPr>
      <t>(Hershkovitz, 1990)</t>
    </r>
  </si>
  <si>
    <t>CA</t>
  </si>
  <si>
    <r>
      <t xml:space="preserve">Callicebus coimbrai </t>
    </r>
    <r>
      <rPr>
        <sz val="12"/>
        <rFont val="Times New Roman"/>
        <family val="1"/>
      </rPr>
      <t>(Kobayashi &amp; Langguth, 1999)</t>
    </r>
  </si>
  <si>
    <r>
      <t xml:space="preserve">Callicebus melanochir </t>
    </r>
    <r>
      <rPr>
        <sz val="12"/>
        <rFont val="Times New Roman"/>
        <family val="1"/>
      </rPr>
      <t>(Wied-Neuwied, 1820)</t>
    </r>
  </si>
  <si>
    <r>
      <t xml:space="preserve">Callicebus nigrifrons </t>
    </r>
    <r>
      <rPr>
        <sz val="12"/>
        <rFont val="Times New Roman"/>
        <family val="1"/>
      </rPr>
      <t>(Spix, 1823)</t>
    </r>
  </si>
  <si>
    <r>
      <t xml:space="preserve">Callicebus personatus </t>
    </r>
    <r>
      <rPr>
        <sz val="12"/>
        <rFont val="Times New Roman"/>
        <family val="1"/>
      </rPr>
      <t>(É. Geoffroy, 1812)</t>
    </r>
  </si>
  <si>
    <r>
      <t xml:space="preserve">Callimico goeldii </t>
    </r>
    <r>
      <rPr>
        <sz val="12"/>
        <rFont val="Times New Roman"/>
        <family val="1"/>
      </rPr>
      <t>(Thomas, 1904)</t>
    </r>
  </si>
  <si>
    <r>
      <t xml:space="preserve">Callithrix aurita </t>
    </r>
    <r>
      <rPr>
        <sz val="12"/>
        <rFont val="Times New Roman"/>
        <family val="1"/>
      </rPr>
      <t>(É. Geoffroy in Humboldt, 1812)</t>
    </r>
  </si>
  <si>
    <r>
      <t xml:space="preserve">Callithrix flaviceps </t>
    </r>
    <r>
      <rPr>
        <sz val="12"/>
        <rFont val="Times New Roman"/>
        <family val="1"/>
      </rPr>
      <t>(Thomas, 1903)</t>
    </r>
  </si>
  <si>
    <r>
      <t xml:space="preserve">Callithrix geoffroyi </t>
    </r>
    <r>
      <rPr>
        <sz val="12"/>
        <rFont val="Times New Roman"/>
        <family val="1"/>
      </rPr>
      <t>(É. Geoffroy in Humboldt, 1812)</t>
    </r>
  </si>
  <si>
    <r>
      <t xml:space="preserve">Callithrix jacchus </t>
    </r>
    <r>
      <rPr>
        <sz val="12"/>
        <rFont val="Times New Roman"/>
        <family val="1"/>
      </rPr>
      <t>(Linnaeus, 1758)</t>
    </r>
  </si>
  <si>
    <t>AF, CA, CE</t>
  </si>
  <si>
    <r>
      <t xml:space="preserve">Callithrix kuhlii </t>
    </r>
    <r>
      <rPr>
        <sz val="12"/>
        <rFont val="Times New Roman"/>
        <family val="1"/>
      </rPr>
      <t>Coimbra-Filho, 1985</t>
    </r>
  </si>
  <si>
    <r>
      <t xml:space="preserve">Callithrix penicillata </t>
    </r>
    <r>
      <rPr>
        <sz val="12"/>
        <rFont val="Times New Roman"/>
        <family val="1"/>
      </rPr>
      <t>(É. Geoffroy, 1812)</t>
    </r>
  </si>
  <si>
    <r>
      <t xml:space="preserve">Cebuella niveiventris </t>
    </r>
    <r>
      <rPr>
        <sz val="12"/>
        <rFont val="Times New Roman"/>
        <family val="1"/>
      </rPr>
      <t>(Spix, 1823)</t>
    </r>
  </si>
  <si>
    <r>
      <t xml:space="preserve">Cebuella pygmaea </t>
    </r>
    <r>
      <rPr>
        <sz val="12"/>
        <rFont val="Times New Roman"/>
        <family val="1"/>
      </rPr>
      <t>(Spix, 1823)</t>
    </r>
  </si>
  <si>
    <r>
      <t xml:space="preserve">Cebus albifrons </t>
    </r>
    <r>
      <rPr>
        <sz val="12"/>
        <rFont val="Times New Roman"/>
        <family val="1"/>
      </rPr>
      <t>(Humboldt, 1812)</t>
    </r>
  </si>
  <si>
    <r>
      <t xml:space="preserve">Cebus kaapori </t>
    </r>
    <r>
      <rPr>
        <sz val="12"/>
        <rFont val="Times New Roman"/>
        <family val="1"/>
      </rPr>
      <t>(Queiroz, 1992)</t>
    </r>
  </si>
  <si>
    <r>
      <t xml:space="preserve">Cebus olivaceus </t>
    </r>
    <r>
      <rPr>
        <sz val="12"/>
        <rFont val="Times New Roman"/>
        <family val="1"/>
      </rPr>
      <t>Schomburgk 1848</t>
    </r>
  </si>
  <si>
    <r>
      <t xml:space="preserve">Cebus unicolor </t>
    </r>
    <r>
      <rPr>
        <sz val="12"/>
        <rFont val="Times New Roman"/>
        <family val="1"/>
      </rPr>
      <t>(Spix, 1823)</t>
    </r>
  </si>
  <si>
    <r>
      <t>Cebus yuracus</t>
    </r>
    <r>
      <rPr>
        <sz val="12"/>
        <rFont val="Times New Roman"/>
        <family val="1"/>
      </rPr>
      <t xml:space="preserve"> (Hershkovitz, 1949)</t>
    </r>
  </si>
  <si>
    <r>
      <t xml:space="preserve">Cheracebus lucifer </t>
    </r>
    <r>
      <rPr>
        <sz val="12"/>
        <rFont val="Times New Roman"/>
        <family val="1"/>
      </rPr>
      <t>Thomas, 1914</t>
    </r>
  </si>
  <si>
    <r>
      <t xml:space="preserve">Cheracebus lugens </t>
    </r>
    <r>
      <rPr>
        <sz val="12"/>
        <rFont val="Times New Roman"/>
        <family val="1"/>
      </rPr>
      <t>(Humboldt, 1811)</t>
    </r>
  </si>
  <si>
    <r>
      <t xml:space="preserve">Cheracebus purinus </t>
    </r>
    <r>
      <rPr>
        <sz val="12"/>
        <rFont val="Times New Roman"/>
        <family val="1"/>
      </rPr>
      <t>Thomas, 1927</t>
    </r>
  </si>
  <si>
    <r>
      <t xml:space="preserve">Cheracebus regulus </t>
    </r>
    <r>
      <rPr>
        <sz val="12"/>
        <rFont val="Times New Roman"/>
        <family val="1"/>
      </rPr>
      <t>Thomas, 1927</t>
    </r>
  </si>
  <si>
    <r>
      <t xml:space="preserve">Chiropotes albinasus </t>
    </r>
    <r>
      <rPr>
        <sz val="12"/>
        <rFont val="Times New Roman"/>
        <family val="1"/>
      </rPr>
      <t>(I. Geoffroy &amp; Deville, 1848)</t>
    </r>
  </si>
  <si>
    <r>
      <t xml:space="preserve">Chiropotes chiropotes </t>
    </r>
    <r>
      <rPr>
        <sz val="12"/>
        <rFont val="Times New Roman"/>
        <family val="1"/>
      </rPr>
      <t>(Humboldt, 1811)</t>
    </r>
  </si>
  <si>
    <r>
      <t xml:space="preserve">Chiropotes sagulatus  </t>
    </r>
    <r>
      <rPr>
        <sz val="12"/>
        <rFont val="Times New Roman"/>
        <family val="1"/>
      </rPr>
      <t>(Humboldt, 1811)</t>
    </r>
  </si>
  <si>
    <r>
      <t xml:space="preserve">Chiropotes satanas </t>
    </r>
    <r>
      <rPr>
        <sz val="12"/>
        <rFont val="Times New Roman"/>
        <family val="1"/>
      </rPr>
      <t>(Hoffmannsegg, 1807)</t>
    </r>
  </si>
  <si>
    <r>
      <t xml:space="preserve">Chiropotes utahickae </t>
    </r>
    <r>
      <rPr>
        <sz val="12"/>
        <rFont val="Times New Roman"/>
        <family val="1"/>
      </rPr>
      <t>(Hershkovitz, 1985)</t>
    </r>
  </si>
  <si>
    <r>
      <t xml:space="preserve">Lagothrix lagothricha cana </t>
    </r>
    <r>
      <rPr>
        <sz val="12"/>
        <rFont val="Times New Roman"/>
        <family val="1"/>
      </rPr>
      <t>(É. Geoffroy in Humboldt, 1812)</t>
    </r>
  </si>
  <si>
    <r>
      <t xml:space="preserve">Lagothrix lagothricha lagothricha </t>
    </r>
    <r>
      <rPr>
        <sz val="12"/>
        <rFont val="Times New Roman"/>
        <family val="1"/>
      </rPr>
      <t>(Humboldt, 1812)</t>
    </r>
  </si>
  <si>
    <r>
      <t xml:space="preserve">Lagothrix lagothricha poeppigii </t>
    </r>
    <r>
      <rPr>
        <sz val="12"/>
        <rFont val="Times New Roman"/>
        <family val="1"/>
      </rPr>
      <t>(Schinz, 1844)</t>
    </r>
  </si>
  <si>
    <r>
      <t xml:space="preserve">Leontocebus cruzlimai </t>
    </r>
    <r>
      <rPr>
        <sz val="12"/>
        <rFont val="Times New Roman"/>
        <family val="1"/>
      </rPr>
      <t>(Hershkovitz, 1966)</t>
    </r>
  </si>
  <si>
    <r>
      <t xml:space="preserve">Leontocebus fuscicollis </t>
    </r>
    <r>
      <rPr>
        <sz val="12"/>
        <rFont val="Times New Roman"/>
        <family val="1"/>
      </rPr>
      <t>(Spix, 1823)</t>
    </r>
  </si>
  <si>
    <r>
      <t xml:space="preserve">Leontocebus fuscus </t>
    </r>
    <r>
      <rPr>
        <sz val="12"/>
        <rFont val="Times New Roman"/>
        <family val="1"/>
      </rPr>
      <t>(Lesson, 1840)</t>
    </r>
  </si>
  <si>
    <r>
      <t xml:space="preserve">Leontocebus nigricollis </t>
    </r>
    <r>
      <rPr>
        <sz val="12"/>
        <rFont val="Times New Roman"/>
        <family val="1"/>
      </rPr>
      <t>(Spix, 1823)</t>
    </r>
  </si>
  <si>
    <r>
      <t xml:space="preserve">Leontocebus weddelli </t>
    </r>
    <r>
      <rPr>
        <sz val="12"/>
        <rFont val="Times New Roman"/>
        <family val="1"/>
      </rPr>
      <t>(Miranda Ribeiro, 1912)</t>
    </r>
  </si>
  <si>
    <r>
      <t xml:space="preserve">Leontopithecus caissara </t>
    </r>
    <r>
      <rPr>
        <sz val="12"/>
        <rFont val="Times New Roman"/>
        <family val="1"/>
      </rPr>
      <t>(Lorini &amp; Persson, 1990)</t>
    </r>
  </si>
  <si>
    <r>
      <t xml:space="preserve">Leontopithecus chrysomelas </t>
    </r>
    <r>
      <rPr>
        <sz val="12"/>
        <rFont val="Times New Roman"/>
        <family val="1"/>
      </rPr>
      <t>(Kuhl, 1820)</t>
    </r>
  </si>
  <si>
    <r>
      <t xml:space="preserve">Leontopithecus chrysopygus </t>
    </r>
    <r>
      <rPr>
        <sz val="12"/>
        <rFont val="Times New Roman"/>
        <family val="1"/>
      </rPr>
      <t>(Mikan, 1823)</t>
    </r>
  </si>
  <si>
    <r>
      <t xml:space="preserve">Leontopithecus rosalia </t>
    </r>
    <r>
      <rPr>
        <sz val="12"/>
        <rFont val="Times New Roman"/>
        <family val="1"/>
      </rPr>
      <t>(Linnaeus, 1766)</t>
    </r>
  </si>
  <si>
    <r>
      <t xml:space="preserve">Mico acariensis </t>
    </r>
    <r>
      <rPr>
        <sz val="12"/>
        <rFont val="Times New Roman"/>
        <family val="1"/>
      </rPr>
      <t>(M. van Roosmalen, T. van Roosmalen, Mittermeier &amp; Rylands, 2000)</t>
    </r>
  </si>
  <si>
    <r>
      <t xml:space="preserve">Mico argentatus </t>
    </r>
    <r>
      <rPr>
        <sz val="12"/>
        <rFont val="Times New Roman"/>
        <family val="1"/>
      </rPr>
      <t>(Linnaeus, 1766)</t>
    </r>
  </si>
  <si>
    <r>
      <t xml:space="preserve">Mico chrysoleucus </t>
    </r>
    <r>
      <rPr>
        <sz val="12"/>
        <rFont val="Times New Roman"/>
        <family val="1"/>
      </rPr>
      <t>(Wagner, 1842)</t>
    </r>
  </si>
  <si>
    <r>
      <t xml:space="preserve">Mico emiliae </t>
    </r>
    <r>
      <rPr>
        <sz val="12"/>
        <rFont val="Times New Roman"/>
        <family val="1"/>
      </rPr>
      <t>(Thomas, 1920)</t>
    </r>
  </si>
  <si>
    <r>
      <t xml:space="preserve">Mico humeralifer </t>
    </r>
    <r>
      <rPr>
        <sz val="12"/>
        <rFont val="Times New Roman"/>
        <family val="1"/>
      </rPr>
      <t>(É. Geoffroy Saint Hilaire, 1812)</t>
    </r>
  </si>
  <si>
    <r>
      <t xml:space="preserve">Mico intermedius </t>
    </r>
    <r>
      <rPr>
        <sz val="12"/>
        <rFont val="Times New Roman"/>
        <family val="1"/>
      </rPr>
      <t>(Hershkovitz, 1977)</t>
    </r>
  </si>
  <si>
    <r>
      <t xml:space="preserve">Mico leucippe </t>
    </r>
    <r>
      <rPr>
        <sz val="12"/>
        <rFont val="Times New Roman"/>
        <family val="1"/>
      </rPr>
      <t>(Thomas, 1922)</t>
    </r>
  </si>
  <si>
    <r>
      <t>Mico marcai</t>
    </r>
    <r>
      <rPr>
        <sz val="12"/>
        <rFont val="Times New Roman"/>
        <family val="1"/>
      </rPr>
      <t xml:space="preserve"> (Alperin, 1993)</t>
    </r>
  </si>
  <si>
    <r>
      <t xml:space="preserve">Mico mauesi </t>
    </r>
    <r>
      <rPr>
        <sz val="12"/>
        <rFont val="Times New Roman"/>
        <family val="1"/>
      </rPr>
      <t>(Mittermeier, Schwarz &amp; Ayres, 1992)</t>
    </r>
  </si>
  <si>
    <r>
      <t xml:space="preserve">Mico melanurus </t>
    </r>
    <r>
      <rPr>
        <sz val="12"/>
        <rFont val="Times New Roman"/>
        <family val="1"/>
      </rPr>
      <t>(É. Geoffroy em Humboldt, 1812)</t>
    </r>
  </si>
  <si>
    <r>
      <t xml:space="preserve">Mico munduruku </t>
    </r>
    <r>
      <rPr>
        <sz val="12"/>
        <rFont val="Times New Roman"/>
        <family val="1"/>
      </rPr>
      <t>Costa-Araújo, Farias &amp; Hrbek, 2019</t>
    </r>
  </si>
  <si>
    <r>
      <t xml:space="preserve">Mico nigriceps </t>
    </r>
    <r>
      <rPr>
        <sz val="12"/>
        <rFont val="Times New Roman"/>
        <family val="1"/>
      </rPr>
      <t>(Ferrari &amp; Lopes, 1992)</t>
    </r>
  </si>
  <si>
    <r>
      <t xml:space="preserve">Mico rondoni </t>
    </r>
    <r>
      <rPr>
        <sz val="12"/>
        <rFont val="Times New Roman"/>
        <family val="1"/>
      </rPr>
      <t>(Ferrari, Sena, Schneider &amp; Silva Jr., 2010)</t>
    </r>
  </si>
  <si>
    <r>
      <t xml:space="preserve">Mico saterei </t>
    </r>
    <r>
      <rPr>
        <sz val="12"/>
        <rFont val="Times New Roman"/>
        <family val="1"/>
      </rPr>
      <t>(silva junior &amp; noronha, 1998)</t>
    </r>
  </si>
  <si>
    <r>
      <t xml:space="preserve">Pithecia albicans </t>
    </r>
    <r>
      <rPr>
        <sz val="12"/>
        <rFont val="Times New Roman"/>
        <family val="1"/>
      </rPr>
      <t>(Gray, 1860)</t>
    </r>
  </si>
  <si>
    <t>1993-2020</t>
  </si>
  <si>
    <r>
      <t xml:space="preserve">Pithecia chrysocephala </t>
    </r>
    <r>
      <rPr>
        <sz val="12"/>
        <rFont val="Times New Roman"/>
        <family val="1"/>
      </rPr>
      <t>(Linnaeus, 1766)</t>
    </r>
  </si>
  <si>
    <r>
      <t xml:space="preserve">Pithecia irrorata </t>
    </r>
    <r>
      <rPr>
        <sz val="12"/>
        <rFont val="Times New Roman"/>
        <family val="1"/>
      </rPr>
      <t>(Gray, 1842)</t>
    </r>
  </si>
  <si>
    <r>
      <t xml:space="preserve">Pithecia monachus </t>
    </r>
    <r>
      <rPr>
        <sz val="12"/>
        <rFont val="Times New Roman"/>
        <family val="1"/>
      </rPr>
      <t xml:space="preserve">(É. Geoffroy, 1812) </t>
    </r>
  </si>
  <si>
    <r>
      <t>Pithecia pithecia</t>
    </r>
    <r>
      <rPr>
        <sz val="12"/>
        <rFont val="Times New Roman"/>
        <family val="1"/>
      </rPr>
      <t xml:space="preserve"> (Linnaeus, 1766)</t>
    </r>
  </si>
  <si>
    <r>
      <t xml:space="preserve">Pithecia vanzolinii </t>
    </r>
    <r>
      <rPr>
        <sz val="12"/>
        <rFont val="Times New Roman"/>
        <family val="1"/>
      </rPr>
      <t>(Hershkovitz, 1987)</t>
    </r>
  </si>
  <si>
    <r>
      <t xml:space="preserve">Plecturocebus baptista </t>
    </r>
    <r>
      <rPr>
        <sz val="12"/>
        <rFont val="Times New Roman"/>
        <family val="1"/>
      </rPr>
      <t>Lönnberg, 1939</t>
    </r>
  </si>
  <si>
    <r>
      <t xml:space="preserve">Plecturocebus bernhardi </t>
    </r>
    <r>
      <rPr>
        <sz val="12"/>
        <rFont val="Times New Roman"/>
        <family val="1"/>
      </rPr>
      <t>(M. van Roosmalen, T. van Roosmalen &amp; Mittermeier, 2002)</t>
    </r>
  </si>
  <si>
    <r>
      <t xml:space="preserve">Plecturocebus brunneus </t>
    </r>
    <r>
      <rPr>
        <sz val="12"/>
        <rFont val="Times New Roman"/>
        <family val="1"/>
      </rPr>
      <t>(Wagner, 1842)</t>
    </r>
  </si>
  <si>
    <r>
      <t xml:space="preserve">Plecturocebus caligatus </t>
    </r>
    <r>
      <rPr>
        <sz val="12"/>
        <rFont val="Times New Roman"/>
        <family val="1"/>
      </rPr>
      <t>(Wagner, 1842)</t>
    </r>
  </si>
  <si>
    <r>
      <t xml:space="preserve">Plecturocebus cinerascens </t>
    </r>
    <r>
      <rPr>
        <sz val="12"/>
        <rFont val="Times New Roman"/>
        <family val="1"/>
      </rPr>
      <t>(Spix, 1823)</t>
    </r>
  </si>
  <si>
    <r>
      <t xml:space="preserve">Plecturocebus cupreus </t>
    </r>
    <r>
      <rPr>
        <sz val="12"/>
        <rFont val="Times New Roman"/>
        <family val="1"/>
      </rPr>
      <t>(Spix, 1823)</t>
    </r>
  </si>
  <si>
    <t>Plecturocebus grovesi Boubli et al., 2019</t>
  </si>
  <si>
    <r>
      <t xml:space="preserve">Plecturocebus hoffmannsi </t>
    </r>
    <r>
      <rPr>
        <sz val="12"/>
        <rFont val="Times New Roman"/>
        <family val="1"/>
      </rPr>
      <t>(Thomas, 1908)</t>
    </r>
  </si>
  <si>
    <r>
      <t xml:space="preserve">Plecturocebus miltoni </t>
    </r>
    <r>
      <rPr>
        <sz val="12"/>
        <rFont val="Times New Roman"/>
        <family val="1"/>
      </rPr>
      <t>(Dalponte, Silva &amp; Silva Júnior, 2014)</t>
    </r>
  </si>
  <si>
    <r>
      <t xml:space="preserve">Plecturocebus moloch </t>
    </r>
    <r>
      <rPr>
        <sz val="12"/>
        <rFont val="Times New Roman"/>
        <family val="1"/>
      </rPr>
      <t>(Hoffmannsegg, 1807)</t>
    </r>
  </si>
  <si>
    <r>
      <t xml:space="preserve">Plecturocebus pallescens </t>
    </r>
    <r>
      <rPr>
        <sz val="12"/>
        <rFont val="Times New Roman"/>
        <family val="1"/>
      </rPr>
      <t>(Thomas, 1907)</t>
    </r>
  </si>
  <si>
    <t>NA</t>
  </si>
  <si>
    <r>
      <t xml:space="preserve">Plecturocebus parecis </t>
    </r>
    <r>
      <rPr>
        <sz val="12"/>
        <rFont val="Times New Roman"/>
        <family val="1"/>
      </rPr>
      <t>Gusmão et al., 2019</t>
    </r>
  </si>
  <si>
    <r>
      <t xml:space="preserve">Plecturocebus stephennashi </t>
    </r>
    <r>
      <rPr>
        <sz val="12"/>
        <rFont val="Times New Roman"/>
        <family val="1"/>
      </rPr>
      <t>M. van Roosmalen, T. van Roosmalen &amp; Mittermeier, 2002</t>
    </r>
  </si>
  <si>
    <r>
      <t xml:space="preserve">Plecturocebus toppini </t>
    </r>
    <r>
      <rPr>
        <sz val="12"/>
        <rFont val="Times New Roman"/>
        <family val="1"/>
      </rPr>
      <t>(Thomas, 1914)</t>
    </r>
  </si>
  <si>
    <r>
      <t xml:space="preserve">Plecturocebus vierai </t>
    </r>
    <r>
      <rPr>
        <sz val="12"/>
        <rFont val="Times New Roman"/>
        <family val="1"/>
      </rPr>
      <t>Gualda-Barros, do Nascimento, do Amaral, 2012</t>
    </r>
  </si>
  <si>
    <r>
      <t xml:space="preserve">Saguinus bicolor </t>
    </r>
    <r>
      <rPr>
        <sz val="12"/>
        <rFont val="Times New Roman"/>
        <family val="1"/>
      </rPr>
      <t>(Spix, 1823)</t>
    </r>
  </si>
  <si>
    <r>
      <t xml:space="preserve">Saguinus imperator </t>
    </r>
    <r>
      <rPr>
        <sz val="12"/>
        <rFont val="Times New Roman"/>
        <family val="1"/>
      </rPr>
      <t>(Goeldi, 1907)</t>
    </r>
  </si>
  <si>
    <r>
      <t xml:space="preserve">Saguinus inustus </t>
    </r>
    <r>
      <rPr>
        <sz val="12"/>
        <rFont val="Times New Roman"/>
        <family val="1"/>
      </rPr>
      <t>(Schwarz, 1951)</t>
    </r>
  </si>
  <si>
    <r>
      <t xml:space="preserve">Saguinus labiatus </t>
    </r>
    <r>
      <rPr>
        <sz val="12"/>
        <rFont val="Times New Roman"/>
        <family val="1"/>
      </rPr>
      <t>(É. Geoffroy in Humboldt, 1812)</t>
    </r>
  </si>
  <si>
    <r>
      <t xml:space="preserve">Saguinus martinsi </t>
    </r>
    <r>
      <rPr>
        <sz val="12"/>
        <rFont val="Times New Roman"/>
        <family val="1"/>
      </rPr>
      <t>(Thomas, 1912)</t>
    </r>
  </si>
  <si>
    <r>
      <t xml:space="preserve">Saguinus midas </t>
    </r>
    <r>
      <rPr>
        <sz val="12"/>
        <rFont val="Times New Roman"/>
        <family val="1"/>
      </rPr>
      <t>(Linnaeus, 1758)</t>
    </r>
  </si>
  <si>
    <r>
      <t xml:space="preserve">Saguinus mystax </t>
    </r>
    <r>
      <rPr>
        <sz val="12"/>
        <rFont val="Times New Roman"/>
        <family val="1"/>
      </rPr>
      <t xml:space="preserve">(Spix, 1823) </t>
    </r>
  </si>
  <si>
    <r>
      <t xml:space="preserve">Saguinus niger </t>
    </r>
    <r>
      <rPr>
        <sz val="12"/>
        <rFont val="Times New Roman"/>
        <family val="1"/>
      </rPr>
      <t>(É. Geoffroy, 1803)</t>
    </r>
  </si>
  <si>
    <r>
      <t xml:space="preserve">Saguinus ursulus </t>
    </r>
    <r>
      <rPr>
        <sz val="12"/>
        <rFont val="Times New Roman"/>
        <family val="1"/>
      </rPr>
      <t xml:space="preserve"> (É. Geoffroy, 1803)</t>
    </r>
  </si>
  <si>
    <r>
      <t>Saimiri boliviensis</t>
    </r>
    <r>
      <rPr>
        <sz val="12"/>
        <rFont val="Times New Roman"/>
        <family val="1"/>
      </rPr>
      <t xml:space="preserve"> (I. Geoffroy &amp; de Blainville, 1834)</t>
    </r>
  </si>
  <si>
    <r>
      <t xml:space="preserve">Saimiri cassiquiarensis </t>
    </r>
    <r>
      <rPr>
        <sz val="12"/>
        <rFont val="Times New Roman"/>
        <family val="1"/>
      </rPr>
      <t>(Lesson, 1840)</t>
    </r>
  </si>
  <si>
    <r>
      <t xml:space="preserve">Saimiri collinsi </t>
    </r>
    <r>
      <rPr>
        <sz val="12"/>
        <rFont val="Times New Roman"/>
        <family val="1"/>
      </rPr>
      <t>Osgood, 1916</t>
    </r>
  </si>
  <si>
    <r>
      <t xml:space="preserve">Saimiri macrodon </t>
    </r>
    <r>
      <rPr>
        <sz val="12"/>
        <rFont val="Times New Roman"/>
        <family val="1"/>
      </rPr>
      <t>Elliot ,1907</t>
    </r>
  </si>
  <si>
    <r>
      <t xml:space="preserve">Saimiri sciureus </t>
    </r>
    <r>
      <rPr>
        <sz val="12"/>
        <rFont val="Times New Roman"/>
        <family val="1"/>
      </rPr>
      <t>(Linnaeus, 1758)</t>
    </r>
  </si>
  <si>
    <r>
      <t xml:space="preserve">Saimiri ustus </t>
    </r>
    <r>
      <rPr>
        <sz val="12"/>
        <rFont val="Times New Roman"/>
        <family val="1"/>
      </rPr>
      <t>I. Geoffroy,1843</t>
    </r>
  </si>
  <si>
    <r>
      <t xml:space="preserve">Saimiri vanzolinii </t>
    </r>
    <r>
      <rPr>
        <sz val="12"/>
        <rFont val="Times New Roman"/>
        <family val="1"/>
      </rPr>
      <t>(Ayres, 1985)</t>
    </r>
  </si>
  <si>
    <r>
      <rPr>
        <i/>
        <sz val="12"/>
        <rFont val="Times New Roman"/>
        <family val="1"/>
      </rPr>
      <t>Sapajus apella</t>
    </r>
    <r>
      <rPr>
        <sz val="12"/>
        <rFont val="Times New Roman"/>
        <family val="1"/>
      </rPr>
      <t xml:space="preserve"> (Linnaeus, 1758)</t>
    </r>
  </si>
  <si>
    <r>
      <t xml:space="preserve">Sapajus cay </t>
    </r>
    <r>
      <rPr>
        <sz val="12"/>
        <rFont val="Times New Roman"/>
        <family val="1"/>
      </rPr>
      <t>(Illiger, 1815)</t>
    </r>
  </si>
  <si>
    <t>AMZ, CE, AF, PAN</t>
  </si>
  <si>
    <r>
      <t xml:space="preserve">Sapajus flavius </t>
    </r>
    <r>
      <rPr>
        <sz val="12"/>
        <rFont val="Times New Roman"/>
        <family val="1"/>
      </rPr>
      <t>(Schreber, 1774)</t>
    </r>
  </si>
  <si>
    <r>
      <t xml:space="preserve">Sapajus libidinosus </t>
    </r>
    <r>
      <rPr>
        <sz val="12"/>
        <rFont val="Times New Roman"/>
        <family val="1"/>
      </rPr>
      <t>(Spix, 1823)</t>
    </r>
  </si>
  <si>
    <r>
      <t xml:space="preserve">Sapajus nigritus </t>
    </r>
    <r>
      <rPr>
        <sz val="12"/>
        <rFont val="Times New Roman"/>
        <family val="1"/>
      </rPr>
      <t>(Goldfuss, 1809)</t>
    </r>
  </si>
  <si>
    <r>
      <t xml:space="preserve">Sapajus robustus </t>
    </r>
    <r>
      <rPr>
        <sz val="12"/>
        <rFont val="Times New Roman"/>
        <family val="1"/>
      </rPr>
      <t>(Kuhl, 1820)</t>
    </r>
  </si>
  <si>
    <r>
      <t xml:space="preserve">Sapajus xanthosternos </t>
    </r>
    <r>
      <rPr>
        <sz val="12"/>
        <rFont val="Times New Roman"/>
        <family val="1"/>
      </rPr>
      <t>(Wied-Neuwied, 1826)</t>
    </r>
  </si>
  <si>
    <t>Supplemental File 2: Information on habitat change from all species examined.</t>
  </si>
  <si>
    <t>None of the conservation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</si>
</sst>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2" fontId="4" fillId="0" borderId="0" xfId="0" applyNumberFormat="1" applyFont="1"/>
    <xf numFmtId="165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2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0" borderId="0" xfId="0" applyNumberFormat="1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1" applyFont="1" applyFill="1"/>
    <xf numFmtId="49" fontId="4" fillId="0" borderId="0" xfId="1" applyNumberFormat="1" applyFont="1" applyFill="1"/>
    <xf numFmtId="4" fontId="4" fillId="0" borderId="0" xfId="0" applyNumberFormat="1" applyFont="1"/>
    <xf numFmtId="2" fontId="4" fillId="0" borderId="0" xfId="1" applyNumberFormat="1" applyFont="1" applyFill="1"/>
    <xf numFmtId="164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2" fontId="4" fillId="3" borderId="0" xfId="0" applyNumberFormat="1" applyFont="1" applyFill="1"/>
    <xf numFmtId="165" fontId="4" fillId="3" borderId="0" xfId="0" applyNumberFormat="1" applyFont="1" applyFill="1"/>
    <xf numFmtId="164" fontId="4" fillId="3" borderId="0" xfId="0" applyNumberFormat="1" applyFont="1" applyFill="1"/>
    <xf numFmtId="49" fontId="4" fillId="3" borderId="0" xfId="0" applyNumberFormat="1" applyFont="1" applyFill="1"/>
  </cellXfs>
  <cellStyles count="2">
    <cellStyle name="Normal" xfId="0" builtinId="0"/>
    <cellStyle name="Ruim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FFE1-9DD6-4FF7-88F3-0D15C86E84BF}">
  <dimension ref="A1:Q201"/>
  <sheetViews>
    <sheetView tabSelected="1" zoomScaleNormal="100" workbookViewId="0">
      <pane xSplit="1" ySplit="3" topLeftCell="B48" activePane="bottomRight" state="frozen"/>
      <selection pane="topRight" activeCell="B1" sqref="B1"/>
      <selection pane="bottomLeft" activeCell="A2" sqref="A2"/>
      <selection pane="bottomRight" activeCell="D154" sqref="D154"/>
    </sheetView>
  </sheetViews>
  <sheetFormatPr defaultColWidth="49.7109375" defaultRowHeight="15.75" x14ac:dyDescent="0.25"/>
  <cols>
    <col min="1" max="1" width="36.7109375" style="3" customWidth="1"/>
    <col min="2" max="2" width="16" style="3" bestFit="1" customWidth="1"/>
    <col min="3" max="3" width="6.85546875" style="23" customWidth="1"/>
    <col min="4" max="4" width="18.85546875" style="3" customWidth="1"/>
    <col min="5" max="5" width="7" style="3" customWidth="1"/>
    <col min="6" max="6" width="8" style="3" customWidth="1"/>
    <col min="7" max="7" width="10.85546875" style="3" bestFit="1" customWidth="1"/>
    <col min="8" max="8" width="15.42578125" style="4" bestFit="1" customWidth="1"/>
    <col min="9" max="9" width="15.5703125" style="4" bestFit="1" customWidth="1"/>
    <col min="10" max="10" width="14.7109375" style="5" bestFit="1" customWidth="1"/>
    <col min="11" max="11" width="17.140625" style="4" customWidth="1"/>
    <col min="12" max="12" width="16.140625" style="12" customWidth="1"/>
    <col min="13" max="13" width="20.85546875" style="13" bestFit="1" customWidth="1"/>
    <col min="14" max="14" width="30.28515625" style="3" customWidth="1"/>
    <col min="15" max="16" width="49.7109375" style="3"/>
    <col min="17" max="17" width="1.42578125" style="3" bestFit="1" customWidth="1"/>
    <col min="18" max="16384" width="49.7109375" style="3"/>
  </cols>
  <sheetData>
    <row r="1" spans="1:14" x14ac:dyDescent="0.25">
      <c r="A1" s="25" t="s">
        <v>311</v>
      </c>
      <c r="B1" s="26"/>
      <c r="C1" s="27"/>
      <c r="D1" s="26"/>
      <c r="E1" s="26"/>
      <c r="F1" s="26"/>
      <c r="G1" s="26"/>
      <c r="H1" s="28"/>
      <c r="I1" s="28"/>
      <c r="J1" s="29"/>
      <c r="K1" s="28"/>
      <c r="L1" s="30"/>
      <c r="M1" s="31"/>
      <c r="N1" s="26"/>
    </row>
    <row r="2" spans="1:14" ht="56.25" customHeight="1" x14ac:dyDescent="0.25">
      <c r="A2" s="25" t="s">
        <v>0</v>
      </c>
      <c r="B2" s="26"/>
      <c r="C2" s="27"/>
      <c r="D2" s="26"/>
      <c r="E2" s="26"/>
      <c r="F2" s="26"/>
      <c r="G2" s="26"/>
      <c r="H2" s="28"/>
      <c r="I2" s="28"/>
      <c r="J2" s="29"/>
      <c r="K2" s="28"/>
      <c r="L2" s="30"/>
      <c r="M2" s="31"/>
      <c r="N2" s="26"/>
    </row>
    <row r="3" spans="1:14" x14ac:dyDescent="0.25">
      <c r="A3" s="2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20" t="s">
        <v>12</v>
      </c>
      <c r="M3" s="22" t="s">
        <v>13</v>
      </c>
      <c r="N3" s="9" t="s">
        <v>14</v>
      </c>
    </row>
    <row r="4" spans="1:14" x14ac:dyDescent="0.25">
      <c r="A4" s="2" t="s">
        <v>15</v>
      </c>
      <c r="N4" s="3" t="s">
        <v>16</v>
      </c>
    </row>
    <row r="5" spans="1:14" x14ac:dyDescent="0.25">
      <c r="A5" s="6" t="s">
        <v>17</v>
      </c>
      <c r="B5" s="3" t="s">
        <v>18</v>
      </c>
      <c r="C5" s="23" t="s">
        <v>19</v>
      </c>
      <c r="D5" s="4">
        <v>2775767.9010000001</v>
      </c>
      <c r="E5" s="18">
        <v>6</v>
      </c>
      <c r="F5" s="18">
        <v>18</v>
      </c>
      <c r="G5" s="3" t="s">
        <v>20</v>
      </c>
      <c r="H5" s="4">
        <v>2353316.5559999999</v>
      </c>
      <c r="I5" s="4">
        <v>2217508.1189999999</v>
      </c>
      <c r="J5" s="5">
        <f t="shared" ref="J5:J32" si="0">I5/D5*100</f>
        <v>79.888095766260534</v>
      </c>
      <c r="K5" s="4">
        <v>-135808.4369</v>
      </c>
      <c r="L5" s="12">
        <v>5.7709378930000002</v>
      </c>
      <c r="M5" s="13">
        <v>3</v>
      </c>
      <c r="N5" s="3" t="s">
        <v>21</v>
      </c>
    </row>
    <row r="6" spans="1:14" x14ac:dyDescent="0.25">
      <c r="A6" s="6" t="s">
        <v>22</v>
      </c>
      <c r="B6" s="3" t="s">
        <v>23</v>
      </c>
      <c r="C6" s="23" t="s">
        <v>24</v>
      </c>
      <c r="D6" s="4">
        <v>2199957.0809999998</v>
      </c>
      <c r="E6" s="18">
        <v>8.1950000000000003</v>
      </c>
      <c r="F6" s="18">
        <v>24.585000000000001</v>
      </c>
      <c r="G6" s="3" t="s">
        <v>25</v>
      </c>
      <c r="H6" s="4">
        <v>1982873.4169999999</v>
      </c>
      <c r="I6" s="4">
        <v>1938340.1880000001</v>
      </c>
      <c r="J6" s="5">
        <f t="shared" si="0"/>
        <v>88.108091050527193</v>
      </c>
      <c r="K6" s="4">
        <v>-44533.229379999997</v>
      </c>
      <c r="L6" s="12">
        <v>2.2458937109999999</v>
      </c>
      <c r="M6" s="13">
        <v>3</v>
      </c>
      <c r="N6" s="3" t="s">
        <v>21</v>
      </c>
    </row>
    <row r="7" spans="1:14" x14ac:dyDescent="0.25">
      <c r="A7" s="6" t="s">
        <v>26</v>
      </c>
      <c r="B7" s="3" t="s">
        <v>23</v>
      </c>
      <c r="C7" s="23" t="s">
        <v>24</v>
      </c>
      <c r="D7" s="4">
        <v>6174777.3770000003</v>
      </c>
      <c r="E7" s="18">
        <v>4.1921999999999997</v>
      </c>
      <c r="F7" s="18">
        <v>12.576599999999999</v>
      </c>
      <c r="G7" s="3" t="s">
        <v>27</v>
      </c>
      <c r="H7" s="4">
        <v>3050022.9440000001</v>
      </c>
      <c r="I7" s="4">
        <v>2942920.9109999998</v>
      </c>
      <c r="J7" s="5">
        <f t="shared" si="0"/>
        <v>47.660356500655091</v>
      </c>
      <c r="K7" s="4">
        <v>-107102.033</v>
      </c>
      <c r="L7" s="12">
        <v>3.511515626</v>
      </c>
      <c r="M7" s="13" t="s">
        <v>28</v>
      </c>
      <c r="N7" s="3" t="s">
        <v>29</v>
      </c>
    </row>
    <row r="8" spans="1:14" x14ac:dyDescent="0.25">
      <c r="A8" s="3" t="s">
        <v>30</v>
      </c>
      <c r="B8" s="3" t="s">
        <v>18</v>
      </c>
      <c r="C8" s="23" t="s">
        <v>19</v>
      </c>
      <c r="D8" s="4">
        <v>3262724.9</v>
      </c>
      <c r="E8" s="18">
        <v>5.5679999999999996</v>
      </c>
      <c r="F8" s="18">
        <v>16.704000000000001</v>
      </c>
      <c r="G8" s="3" t="s">
        <v>31</v>
      </c>
      <c r="H8" s="4">
        <v>890567.43330000003</v>
      </c>
      <c r="I8" s="4">
        <v>795838.13439999998</v>
      </c>
      <c r="J8" s="5">
        <f t="shared" si="0"/>
        <v>24.391824588091996</v>
      </c>
      <c r="K8" s="4">
        <v>-94729.298899999994</v>
      </c>
      <c r="L8" s="12">
        <v>10.636959689999999</v>
      </c>
      <c r="M8" s="13" t="s">
        <v>32</v>
      </c>
      <c r="N8" s="3" t="s">
        <v>33</v>
      </c>
    </row>
    <row r="9" spans="1:14" x14ac:dyDescent="0.25">
      <c r="A9" s="6" t="s">
        <v>34</v>
      </c>
      <c r="B9" s="3" t="s">
        <v>23</v>
      </c>
      <c r="C9" s="23" t="s">
        <v>24</v>
      </c>
      <c r="D9" s="4">
        <v>352775.18400000001</v>
      </c>
      <c r="E9" s="18">
        <v>3.61</v>
      </c>
      <c r="F9" s="18">
        <v>10.83</v>
      </c>
      <c r="G9" s="3" t="s">
        <v>35</v>
      </c>
      <c r="H9" s="4">
        <v>88625.812330000001</v>
      </c>
      <c r="I9" s="4">
        <v>69057.907439999995</v>
      </c>
      <c r="J9" s="5">
        <f t="shared" si="0"/>
        <v>19.575613754055894</v>
      </c>
      <c r="K9" s="4">
        <v>-19567.904890000002</v>
      </c>
      <c r="L9" s="12">
        <v>22.079238969999999</v>
      </c>
      <c r="M9" s="13" t="s">
        <v>32</v>
      </c>
      <c r="N9" s="3" t="s">
        <v>36</v>
      </c>
    </row>
    <row r="10" spans="1:14" x14ac:dyDescent="0.25">
      <c r="A10" s="6" t="s">
        <v>37</v>
      </c>
      <c r="B10" s="3" t="s">
        <v>23</v>
      </c>
      <c r="C10" s="23" t="s">
        <v>24</v>
      </c>
      <c r="D10" s="4">
        <v>2844912.7489999998</v>
      </c>
      <c r="E10" s="18">
        <v>4.7699999999999996</v>
      </c>
      <c r="F10" s="18">
        <v>14.31</v>
      </c>
      <c r="G10" s="3" t="s">
        <v>38</v>
      </c>
      <c r="H10" s="4">
        <v>1190236.0789999999</v>
      </c>
      <c r="I10" s="4">
        <v>1114877.1459999999</v>
      </c>
      <c r="J10" s="5">
        <f t="shared" si="0"/>
        <v>39.188447743850297</v>
      </c>
      <c r="K10" s="4">
        <v>-75358.932100000005</v>
      </c>
      <c r="L10" s="12">
        <v>6.3314273070000002</v>
      </c>
      <c r="M10" s="13" t="s">
        <v>32</v>
      </c>
      <c r="N10" s="3" t="s">
        <v>39</v>
      </c>
    </row>
    <row r="11" spans="1:14" x14ac:dyDescent="0.25">
      <c r="A11" s="6" t="s">
        <v>40</v>
      </c>
      <c r="B11" s="3" t="s">
        <v>23</v>
      </c>
      <c r="C11" s="23" t="s">
        <v>24</v>
      </c>
      <c r="D11" s="4">
        <v>8733532.4169999994</v>
      </c>
      <c r="E11" s="18">
        <v>7.3605999999999998</v>
      </c>
      <c r="F11" s="18">
        <v>22.081800000000001</v>
      </c>
      <c r="G11" s="3" t="s">
        <v>41</v>
      </c>
      <c r="H11" s="4">
        <v>4210810.2570000002</v>
      </c>
      <c r="I11" s="4">
        <v>3947390.0359999998</v>
      </c>
      <c r="J11" s="5">
        <f t="shared" si="0"/>
        <v>45.198092221153544</v>
      </c>
      <c r="K11" s="4">
        <v>-263420.22149999999</v>
      </c>
      <c r="L11" s="12">
        <v>6.2558083929999997</v>
      </c>
      <c r="M11" s="13">
        <v>3</v>
      </c>
      <c r="N11" s="3" t="s">
        <v>42</v>
      </c>
    </row>
    <row r="12" spans="1:14" x14ac:dyDescent="0.25">
      <c r="A12" s="6" t="s">
        <v>43</v>
      </c>
      <c r="B12" s="3" t="s">
        <v>23</v>
      </c>
      <c r="C12" s="23" t="s">
        <v>24</v>
      </c>
      <c r="D12" s="4">
        <v>4456310.8169999998</v>
      </c>
      <c r="E12" s="18">
        <v>3.4575</v>
      </c>
      <c r="F12" s="18">
        <v>10.3725</v>
      </c>
      <c r="G12" s="3" t="s">
        <v>44</v>
      </c>
      <c r="H12" s="4">
        <v>1863961.5090000001</v>
      </c>
      <c r="I12" s="4">
        <v>1786545.973</v>
      </c>
      <c r="J12" s="5">
        <f t="shared" si="0"/>
        <v>40.090246088415967</v>
      </c>
      <c r="K12" s="4">
        <v>-77415.535999999993</v>
      </c>
      <c r="L12" s="12">
        <v>4.1532797810000002</v>
      </c>
      <c r="M12" s="13" t="s">
        <v>45</v>
      </c>
      <c r="N12" s="3" t="s">
        <v>46</v>
      </c>
    </row>
    <row r="13" spans="1:14" x14ac:dyDescent="0.25">
      <c r="A13" s="6" t="s">
        <v>47</v>
      </c>
      <c r="B13" s="3" t="s">
        <v>23</v>
      </c>
      <c r="C13" s="23" t="s">
        <v>24</v>
      </c>
      <c r="D13" s="4">
        <v>4381631.9630000005</v>
      </c>
      <c r="E13" s="18">
        <v>3.4575</v>
      </c>
      <c r="F13" s="18">
        <v>10.3725</v>
      </c>
      <c r="G13" s="3" t="s">
        <v>44</v>
      </c>
      <c r="H13" s="4">
        <v>3427160.8509999998</v>
      </c>
      <c r="I13" s="4">
        <v>3359010.0819999999</v>
      </c>
      <c r="J13" s="5">
        <f t="shared" si="0"/>
        <v>76.661164387256392</v>
      </c>
      <c r="K13" s="4">
        <v>-68150.769079999998</v>
      </c>
      <c r="L13" s="12">
        <v>1.9885488899999999</v>
      </c>
      <c r="M13" s="13" t="s">
        <v>48</v>
      </c>
      <c r="N13" s="3" t="s">
        <v>21</v>
      </c>
    </row>
    <row r="14" spans="1:14" x14ac:dyDescent="0.25">
      <c r="A14" s="6" t="s">
        <v>49</v>
      </c>
      <c r="B14" s="3" t="s">
        <v>18</v>
      </c>
      <c r="C14" s="23" t="s">
        <v>19</v>
      </c>
      <c r="D14" s="4">
        <v>8734095.8760000002</v>
      </c>
      <c r="E14" s="18">
        <v>6.1658999999999997</v>
      </c>
      <c r="F14" s="18">
        <v>18.497699999999998</v>
      </c>
      <c r="G14" s="3" t="s">
        <v>20</v>
      </c>
      <c r="H14" s="4">
        <v>5323249.0389999999</v>
      </c>
      <c r="I14" s="4">
        <v>5044055.5219999999</v>
      </c>
      <c r="J14" s="5">
        <f t="shared" si="0"/>
        <v>57.751318437668132</v>
      </c>
      <c r="K14" s="4">
        <v>-279193.51620000001</v>
      </c>
      <c r="L14" s="12">
        <v>5.2447953160000003</v>
      </c>
      <c r="M14" s="13" t="s">
        <v>50</v>
      </c>
      <c r="N14" s="3" t="s">
        <v>29</v>
      </c>
    </row>
    <row r="15" spans="1:14" x14ac:dyDescent="0.25">
      <c r="A15" s="6" t="s">
        <v>51</v>
      </c>
      <c r="B15" s="3" t="s">
        <v>312</v>
      </c>
      <c r="C15" s="23" t="s">
        <v>52</v>
      </c>
      <c r="D15" s="4">
        <v>1943726.291</v>
      </c>
      <c r="E15" s="18">
        <v>7.1040000000000001</v>
      </c>
      <c r="F15" s="18">
        <v>21.312000000000001</v>
      </c>
      <c r="G15" s="3" t="s">
        <v>53</v>
      </c>
      <c r="H15" s="4">
        <v>757377.46059999999</v>
      </c>
      <c r="I15" s="4">
        <v>683048.69440000004</v>
      </c>
      <c r="J15" s="5">
        <f t="shared" si="0"/>
        <v>35.141197480463568</v>
      </c>
      <c r="K15" s="4">
        <v>-74328.76612</v>
      </c>
      <c r="L15" s="12">
        <v>9.8139659540000004</v>
      </c>
      <c r="M15" s="13" t="s">
        <v>32</v>
      </c>
      <c r="N15" s="3" t="s">
        <v>54</v>
      </c>
    </row>
    <row r="16" spans="1:14" x14ac:dyDescent="0.25">
      <c r="A16" s="6" t="s">
        <v>55</v>
      </c>
      <c r="B16" s="3" t="s">
        <v>18</v>
      </c>
      <c r="C16" s="23" t="s">
        <v>19</v>
      </c>
      <c r="D16" s="4">
        <v>137355.12700000001</v>
      </c>
      <c r="E16" s="18">
        <v>7.7476000000000003</v>
      </c>
      <c r="F16" s="18">
        <v>23.242799999999999</v>
      </c>
      <c r="G16" s="3" t="s">
        <v>56</v>
      </c>
      <c r="H16" s="4">
        <v>78303.483359999998</v>
      </c>
      <c r="I16" s="4">
        <v>64356.09693</v>
      </c>
      <c r="J16" s="5">
        <f t="shared" si="0"/>
        <v>46.853800317188011</v>
      </c>
      <c r="K16" s="4">
        <v>-13947.386420000001</v>
      </c>
      <c r="L16" s="12">
        <v>17.811961650000001</v>
      </c>
      <c r="M16" s="13" t="s">
        <v>57</v>
      </c>
      <c r="N16" s="3" t="s">
        <v>58</v>
      </c>
    </row>
    <row r="17" spans="1:14" x14ac:dyDescent="0.25">
      <c r="A17" s="6" t="s">
        <v>59</v>
      </c>
      <c r="B17" s="3" t="s">
        <v>18</v>
      </c>
      <c r="C17" s="23" t="s">
        <v>19</v>
      </c>
      <c r="D17" s="4">
        <v>2058265.6159999999</v>
      </c>
      <c r="E17" s="18">
        <v>6</v>
      </c>
      <c r="F17" s="18">
        <v>18</v>
      </c>
      <c r="G17" s="3" t="s">
        <v>20</v>
      </c>
      <c r="H17" s="4">
        <v>526811.26009999996</v>
      </c>
      <c r="I17" s="4">
        <v>511145.2096</v>
      </c>
      <c r="J17" s="5">
        <f t="shared" si="0"/>
        <v>24.833782657913282</v>
      </c>
      <c r="K17" s="4">
        <v>-15666.050429999999</v>
      </c>
      <c r="L17" s="12">
        <v>2.9737501119999998</v>
      </c>
      <c r="M17" s="13" t="s">
        <v>60</v>
      </c>
      <c r="N17" s="3" t="s">
        <v>61</v>
      </c>
    </row>
    <row r="18" spans="1:14" x14ac:dyDescent="0.25">
      <c r="A18" s="6" t="s">
        <v>62</v>
      </c>
      <c r="B18" s="3" t="s">
        <v>312</v>
      </c>
      <c r="C18" s="23" t="s">
        <v>52</v>
      </c>
      <c r="D18" s="4">
        <v>208519.91810000001</v>
      </c>
      <c r="E18" s="18">
        <v>7.1040000000000001</v>
      </c>
      <c r="F18" s="18">
        <v>21.312000000000001</v>
      </c>
      <c r="G18" s="3" t="s">
        <v>53</v>
      </c>
      <c r="H18" s="4">
        <v>85404.863800000006</v>
      </c>
      <c r="I18" s="4">
        <v>63057.893429999996</v>
      </c>
      <c r="J18" s="5">
        <f t="shared" si="0"/>
        <v>30.240705062889621</v>
      </c>
      <c r="K18" s="4">
        <v>-22346.970369999999</v>
      </c>
      <c r="L18" s="12">
        <v>26.165922380000001</v>
      </c>
      <c r="M18" s="13">
        <v>12</v>
      </c>
      <c r="N18" s="3" t="s">
        <v>58</v>
      </c>
    </row>
    <row r="19" spans="1:14" x14ac:dyDescent="0.25">
      <c r="A19" s="6" t="s">
        <v>63</v>
      </c>
      <c r="B19" s="3" t="s">
        <v>23</v>
      </c>
      <c r="C19" s="23" t="s">
        <v>24</v>
      </c>
      <c r="D19" s="4">
        <v>8549351.9499999993</v>
      </c>
      <c r="E19" s="18">
        <v>8.2516999999999996</v>
      </c>
      <c r="F19" s="18">
        <v>24.755099999999999</v>
      </c>
      <c r="G19" s="3" t="s">
        <v>25</v>
      </c>
      <c r="H19" s="4">
        <v>5627370.5039999997</v>
      </c>
      <c r="I19" s="4">
        <v>5107119.1119999997</v>
      </c>
      <c r="J19" s="5">
        <f t="shared" si="0"/>
        <v>59.736915053543918</v>
      </c>
      <c r="K19" s="4">
        <v>-520251.39199999999</v>
      </c>
      <c r="L19" s="12">
        <v>9.2450175730000002</v>
      </c>
      <c r="M19" s="13" t="s">
        <v>64</v>
      </c>
      <c r="N19" s="3" t="s">
        <v>29</v>
      </c>
    </row>
    <row r="20" spans="1:14" x14ac:dyDescent="0.25">
      <c r="A20" s="6" t="s">
        <v>65</v>
      </c>
      <c r="B20" s="3" t="s">
        <v>18</v>
      </c>
      <c r="C20" s="23" t="s">
        <v>66</v>
      </c>
      <c r="D20" s="4">
        <v>6526920.5860000001</v>
      </c>
      <c r="E20" s="18">
        <v>6</v>
      </c>
      <c r="F20" s="18">
        <v>18</v>
      </c>
      <c r="G20" s="3" t="s">
        <v>20</v>
      </c>
      <c r="H20" s="4">
        <v>4774296.2230000002</v>
      </c>
      <c r="I20" s="4">
        <v>4510170.8169999998</v>
      </c>
      <c r="J20" s="5">
        <f t="shared" si="0"/>
        <v>69.101052442313261</v>
      </c>
      <c r="K20" s="4">
        <v>-264125.40580000001</v>
      </c>
      <c r="L20" s="12">
        <v>5.5322374959999996</v>
      </c>
      <c r="M20" s="13" t="s">
        <v>48</v>
      </c>
      <c r="N20" s="3" t="s">
        <v>67</v>
      </c>
    </row>
    <row r="21" spans="1:14" x14ac:dyDescent="0.25">
      <c r="A21" s="6" t="s">
        <v>68</v>
      </c>
      <c r="B21" s="3" t="s">
        <v>18</v>
      </c>
      <c r="C21" s="23" t="s">
        <v>19</v>
      </c>
      <c r="D21" s="4">
        <v>7823353.0880000005</v>
      </c>
      <c r="E21" s="18">
        <v>6</v>
      </c>
      <c r="F21" s="18">
        <v>18</v>
      </c>
      <c r="G21" s="3" t="s">
        <v>20</v>
      </c>
      <c r="H21" s="4">
        <v>4826374.6670000004</v>
      </c>
      <c r="I21" s="4">
        <v>4558616.341</v>
      </c>
      <c r="J21" s="5">
        <f t="shared" si="0"/>
        <v>58.269341671313811</v>
      </c>
      <c r="K21" s="4">
        <v>-267758.32559999998</v>
      </c>
      <c r="L21" s="12">
        <v>5.5478147499999997</v>
      </c>
      <c r="M21" s="13" t="s">
        <v>48</v>
      </c>
      <c r="N21" s="3" t="s">
        <v>69</v>
      </c>
    </row>
    <row r="22" spans="1:14" x14ac:dyDescent="0.25">
      <c r="A22" s="6" t="s">
        <v>70</v>
      </c>
      <c r="B22" s="3" t="s">
        <v>23</v>
      </c>
      <c r="C22" s="23" t="s">
        <v>71</v>
      </c>
      <c r="D22" s="4">
        <v>7462169.3949999996</v>
      </c>
      <c r="E22" s="18">
        <v>9.4316999999999993</v>
      </c>
      <c r="F22" s="18">
        <v>28.295100000000001</v>
      </c>
      <c r="G22" s="3" t="s">
        <v>72</v>
      </c>
      <c r="H22" s="4">
        <v>265544.36869999999</v>
      </c>
      <c r="I22" s="4">
        <v>225117.3167</v>
      </c>
      <c r="J22" s="5">
        <f t="shared" si="0"/>
        <v>3.0167811099388748</v>
      </c>
      <c r="K22" s="4">
        <v>-40427.051959999997</v>
      </c>
      <c r="L22" s="12">
        <v>15.22421739</v>
      </c>
      <c r="M22" s="13" t="s">
        <v>73</v>
      </c>
      <c r="N22" s="3" t="s">
        <v>29</v>
      </c>
    </row>
    <row r="23" spans="1:14" x14ac:dyDescent="0.25">
      <c r="A23" s="6" t="s">
        <v>74</v>
      </c>
      <c r="B23" s="3" t="s">
        <v>23</v>
      </c>
      <c r="C23" s="23" t="s">
        <v>24</v>
      </c>
      <c r="D23" s="4">
        <v>537242.38639999996</v>
      </c>
      <c r="E23" s="18">
        <v>4.7064000000000004</v>
      </c>
      <c r="F23" s="18">
        <v>14.119199999999999</v>
      </c>
      <c r="G23" s="3" t="s">
        <v>38</v>
      </c>
      <c r="H23" s="4">
        <v>101001.8195</v>
      </c>
      <c r="I23" s="4">
        <v>78137.136029999994</v>
      </c>
      <c r="J23" s="5">
        <f t="shared" si="0"/>
        <v>14.544112305357745</v>
      </c>
      <c r="K23" s="4">
        <v>-22864.68347</v>
      </c>
      <c r="L23" s="12">
        <v>22.637892650000001</v>
      </c>
      <c r="M23" s="13" t="s">
        <v>75</v>
      </c>
      <c r="N23" s="3" t="s">
        <v>61</v>
      </c>
    </row>
    <row r="24" spans="1:14" x14ac:dyDescent="0.25">
      <c r="A24" s="6" t="s">
        <v>76</v>
      </c>
      <c r="B24" s="3" t="s">
        <v>18</v>
      </c>
      <c r="C24" s="23" t="s">
        <v>19</v>
      </c>
      <c r="D24" s="4">
        <v>2175984.1660000002</v>
      </c>
      <c r="E24" s="18">
        <v>4.0350000000000001</v>
      </c>
      <c r="F24" s="18">
        <v>12.105</v>
      </c>
      <c r="G24" s="3" t="s">
        <v>77</v>
      </c>
      <c r="H24" s="4">
        <v>815814.39630000002</v>
      </c>
      <c r="I24" s="4">
        <v>763034.03090000001</v>
      </c>
      <c r="J24" s="5">
        <f t="shared" si="0"/>
        <v>35.066157319639238</v>
      </c>
      <c r="K24" s="4">
        <v>-52780.365339999997</v>
      </c>
      <c r="L24" s="12">
        <v>6.4696535849999997</v>
      </c>
      <c r="M24" s="13" t="s">
        <v>32</v>
      </c>
      <c r="N24" s="3" t="s">
        <v>78</v>
      </c>
    </row>
    <row r="25" spans="1:14" x14ac:dyDescent="0.25">
      <c r="A25" s="6" t="s">
        <v>79</v>
      </c>
      <c r="B25" s="3" t="s">
        <v>312</v>
      </c>
      <c r="C25" s="23" t="s">
        <v>80</v>
      </c>
      <c r="D25" s="4">
        <v>3726221.3670000001</v>
      </c>
      <c r="E25" s="18">
        <v>4.3087</v>
      </c>
      <c r="F25" s="18">
        <v>12.9261</v>
      </c>
      <c r="G25" s="3" t="s">
        <v>27</v>
      </c>
      <c r="H25" s="4">
        <v>3076189.324</v>
      </c>
      <c r="I25" s="4">
        <v>3007087.5079999999</v>
      </c>
      <c r="J25" s="5">
        <f t="shared" si="0"/>
        <v>80.70072096712336</v>
      </c>
      <c r="K25" s="4">
        <v>-69101.816529999996</v>
      </c>
      <c r="L25" s="12">
        <v>2.2463447219999999</v>
      </c>
      <c r="M25" s="13">
        <v>3</v>
      </c>
      <c r="N25" s="3" t="s">
        <v>21</v>
      </c>
    </row>
    <row r="26" spans="1:14" x14ac:dyDescent="0.25">
      <c r="A26" s="6" t="s">
        <v>81</v>
      </c>
      <c r="B26" s="3" t="s">
        <v>23</v>
      </c>
      <c r="C26" s="23" t="s">
        <v>24</v>
      </c>
      <c r="D26" s="4">
        <v>8731681.5840000007</v>
      </c>
      <c r="E26" s="18">
        <v>7.6121999999999996</v>
      </c>
      <c r="F26" s="18">
        <v>22.836600000000001</v>
      </c>
      <c r="G26" s="3" t="s">
        <v>56</v>
      </c>
      <c r="H26" s="4">
        <v>5490910.6629999997</v>
      </c>
      <c r="I26" s="4">
        <v>5055756.5080000004</v>
      </c>
      <c r="J26" s="5">
        <f t="shared" si="0"/>
        <v>57.901292658955938</v>
      </c>
      <c r="K26" s="4">
        <v>-435154.15470000001</v>
      </c>
      <c r="L26" s="12">
        <v>7.9249906149999996</v>
      </c>
      <c r="M26" s="13" t="s">
        <v>60</v>
      </c>
      <c r="N26" s="3" t="s">
        <v>29</v>
      </c>
    </row>
    <row r="27" spans="1:14" x14ac:dyDescent="0.25">
      <c r="A27" s="6" t="s">
        <v>82</v>
      </c>
      <c r="B27" s="3" t="s">
        <v>18</v>
      </c>
      <c r="C27" s="23" t="s">
        <v>19</v>
      </c>
      <c r="D27" s="4">
        <v>7184757.3459999999</v>
      </c>
      <c r="E27" s="18">
        <v>9.8127999999999993</v>
      </c>
      <c r="F27" s="18">
        <v>29.438400000000001</v>
      </c>
      <c r="G27" s="3" t="s">
        <v>83</v>
      </c>
      <c r="H27" s="4">
        <v>5059835.2510000002</v>
      </c>
      <c r="I27" s="4">
        <v>4460873.1469999999</v>
      </c>
      <c r="J27" s="5">
        <f t="shared" si="0"/>
        <v>62.088014002080669</v>
      </c>
      <c r="K27" s="4">
        <v>-598962.10369999998</v>
      </c>
      <c r="L27" s="12">
        <v>11.83758115</v>
      </c>
      <c r="M27" s="13" t="s">
        <v>45</v>
      </c>
      <c r="N27" s="3" t="s">
        <v>42</v>
      </c>
    </row>
    <row r="28" spans="1:14" x14ac:dyDescent="0.25">
      <c r="A28" s="6" t="s">
        <v>84</v>
      </c>
      <c r="B28" s="3" t="s">
        <v>23</v>
      </c>
      <c r="C28" s="23" t="s">
        <v>24</v>
      </c>
      <c r="D28" s="4">
        <v>5078413.83</v>
      </c>
      <c r="E28" s="18">
        <v>11.398099999999999</v>
      </c>
      <c r="F28" s="18">
        <v>34.194299999999998</v>
      </c>
      <c r="G28" s="3" t="s">
        <v>85</v>
      </c>
      <c r="H28" s="4">
        <v>3937493.9079999998</v>
      </c>
      <c r="I28" s="4">
        <v>3471986.3969999999</v>
      </c>
      <c r="J28" s="5">
        <f t="shared" si="0"/>
        <v>68.367535872908576</v>
      </c>
      <c r="K28" s="4">
        <v>-465507.51049999997</v>
      </c>
      <c r="L28" s="12">
        <v>11.82243126</v>
      </c>
      <c r="M28" s="13">
        <v>3</v>
      </c>
      <c r="N28" s="3" t="s">
        <v>86</v>
      </c>
    </row>
    <row r="29" spans="1:14" x14ac:dyDescent="0.25">
      <c r="A29" s="6" t="s">
        <v>87</v>
      </c>
      <c r="B29" s="3" t="s">
        <v>23</v>
      </c>
      <c r="C29" s="23" t="s">
        <v>24</v>
      </c>
      <c r="D29" s="4">
        <v>8735931.5891931504</v>
      </c>
      <c r="E29" s="18">
        <v>6.0053999999999998</v>
      </c>
      <c r="F29" s="18">
        <f>3*E29</f>
        <v>18.016199999999998</v>
      </c>
      <c r="G29" s="3" t="s">
        <v>20</v>
      </c>
      <c r="H29" s="4">
        <v>4225726.2860000003</v>
      </c>
      <c r="I29" s="4">
        <v>4024217.0929999999</v>
      </c>
      <c r="J29" s="5">
        <f t="shared" si="0"/>
        <v>46.065116832853725</v>
      </c>
      <c r="K29" s="4">
        <f>I29-H29</f>
        <v>-201509.19300000044</v>
      </c>
      <c r="L29" s="12">
        <v>4.7686286135618596</v>
      </c>
      <c r="M29" s="13" t="s">
        <v>88</v>
      </c>
      <c r="N29" s="3" t="s">
        <v>29</v>
      </c>
    </row>
    <row r="30" spans="1:14" x14ac:dyDescent="0.25">
      <c r="A30" s="6" t="s">
        <v>89</v>
      </c>
      <c r="B30" s="3" t="s">
        <v>18</v>
      </c>
      <c r="C30" s="23" t="s">
        <v>19</v>
      </c>
      <c r="D30" s="4">
        <v>8648512.6030000001</v>
      </c>
      <c r="E30" s="18">
        <v>7.3802000000000003</v>
      </c>
      <c r="F30" s="18">
        <v>22.140599999999999</v>
      </c>
      <c r="G30" s="3" t="s">
        <v>41</v>
      </c>
      <c r="H30" s="4">
        <v>5995693.5669999998</v>
      </c>
      <c r="I30" s="4">
        <v>5549867.3310000002</v>
      </c>
      <c r="J30" s="5">
        <f t="shared" si="0"/>
        <v>64.1713504478777</v>
      </c>
      <c r="K30" s="4">
        <v>-445826.23639999999</v>
      </c>
      <c r="L30" s="12">
        <v>7.4357742160000004</v>
      </c>
      <c r="M30" s="13" t="s">
        <v>57</v>
      </c>
      <c r="N30" s="3" t="s">
        <v>29</v>
      </c>
    </row>
    <row r="31" spans="1:14" x14ac:dyDescent="0.25">
      <c r="A31" s="6" t="s">
        <v>90</v>
      </c>
      <c r="B31" s="3" t="s">
        <v>18</v>
      </c>
      <c r="C31" s="23" t="s">
        <v>19</v>
      </c>
      <c r="D31" s="4">
        <v>4632006.9910000004</v>
      </c>
      <c r="E31" s="18">
        <v>8.2100000000000009</v>
      </c>
      <c r="F31" s="18">
        <v>24.63</v>
      </c>
      <c r="G31" s="3" t="s">
        <v>25</v>
      </c>
      <c r="H31" s="4">
        <v>3577809.8590000002</v>
      </c>
      <c r="I31" s="4">
        <v>3275307.4190000002</v>
      </c>
      <c r="J31" s="5">
        <f t="shared" si="0"/>
        <v>70.710329784992325</v>
      </c>
      <c r="K31" s="4">
        <v>-302502.43979999999</v>
      </c>
      <c r="L31" s="12">
        <v>8.4549613229999991</v>
      </c>
      <c r="M31" s="13" t="s">
        <v>91</v>
      </c>
      <c r="N31" s="3" t="s">
        <v>92</v>
      </c>
    </row>
    <row r="32" spans="1:14" x14ac:dyDescent="0.25">
      <c r="A32" s="7" t="s">
        <v>93</v>
      </c>
      <c r="B32" s="3" t="s">
        <v>18</v>
      </c>
      <c r="C32" s="23" t="s">
        <v>19</v>
      </c>
      <c r="D32" s="4">
        <v>7364711.4587853896</v>
      </c>
      <c r="E32" s="18">
        <v>4.2715607911232878</v>
      </c>
      <c r="F32" s="18">
        <v>12.814682373369862</v>
      </c>
      <c r="G32" s="3" t="s">
        <v>27</v>
      </c>
      <c r="H32" s="4">
        <v>4967559.7460000003</v>
      </c>
      <c r="I32" s="4">
        <v>4843460</v>
      </c>
      <c r="J32" s="5">
        <f t="shared" si="0"/>
        <v>65.76578087417424</v>
      </c>
      <c r="K32" s="4">
        <f>I32-H32</f>
        <v>-124099.74600000028</v>
      </c>
      <c r="L32" s="12">
        <v>2.4982033850000001</v>
      </c>
      <c r="M32" s="13" t="s">
        <v>94</v>
      </c>
      <c r="N32" s="3" t="s">
        <v>95</v>
      </c>
    </row>
    <row r="33" spans="1:14" x14ac:dyDescent="0.25">
      <c r="A33" s="1" t="s">
        <v>96</v>
      </c>
    </row>
    <row r="34" spans="1:14" x14ac:dyDescent="0.25">
      <c r="A34" s="6" t="s">
        <v>97</v>
      </c>
      <c r="B34" s="3" t="s">
        <v>18</v>
      </c>
      <c r="C34" s="23" t="s">
        <v>19</v>
      </c>
      <c r="D34" s="4">
        <v>468071.7156</v>
      </c>
      <c r="E34" s="4">
        <v>5</v>
      </c>
      <c r="F34" s="3">
        <v>15</v>
      </c>
      <c r="G34" s="3" t="s">
        <v>98</v>
      </c>
      <c r="H34" s="4">
        <v>53039.418360000003</v>
      </c>
      <c r="I34" s="4">
        <v>40361.921779999997</v>
      </c>
      <c r="J34" s="5">
        <f t="shared" ref="J34:J44" si="1">I34/D34*100</f>
        <v>8.6230208822299534</v>
      </c>
      <c r="K34" s="4">
        <v>-12677.496580000001</v>
      </c>
      <c r="L34" s="12">
        <v>23.902027910000001</v>
      </c>
      <c r="M34" s="13">
        <v>11</v>
      </c>
      <c r="N34" s="3" t="s">
        <v>99</v>
      </c>
    </row>
    <row r="35" spans="1:14" x14ac:dyDescent="0.25">
      <c r="A35" s="6" t="s">
        <v>100</v>
      </c>
      <c r="B35" s="3" t="s">
        <v>312</v>
      </c>
      <c r="C35" s="23" t="s">
        <v>80</v>
      </c>
      <c r="D35" s="4">
        <v>5734351.2019999996</v>
      </c>
      <c r="E35" s="4">
        <v>5.5270000000000001</v>
      </c>
      <c r="F35" s="4">
        <v>16.581</v>
      </c>
      <c r="G35" s="3" t="s">
        <v>31</v>
      </c>
      <c r="H35" s="4">
        <v>3657144.8930000002</v>
      </c>
      <c r="I35" s="4">
        <v>3502810.79</v>
      </c>
      <c r="J35" s="5">
        <f t="shared" si="1"/>
        <v>61.084692349821658</v>
      </c>
      <c r="K35" s="4">
        <v>-154334.10320000001</v>
      </c>
      <c r="L35" s="12">
        <v>4.2200707839999998</v>
      </c>
      <c r="M35" s="13">
        <v>3</v>
      </c>
      <c r="N35" s="3" t="s">
        <v>95</v>
      </c>
    </row>
    <row r="36" spans="1:14" x14ac:dyDescent="0.25">
      <c r="A36" s="3" t="s">
        <v>101</v>
      </c>
      <c r="B36" s="3" t="s">
        <v>18</v>
      </c>
      <c r="C36" s="23" t="s">
        <v>19</v>
      </c>
      <c r="D36" s="4">
        <v>38190.313609999997</v>
      </c>
      <c r="E36" s="4">
        <v>5.8769999999999998</v>
      </c>
      <c r="F36" s="4">
        <v>17.631</v>
      </c>
      <c r="G36" s="3" t="s">
        <v>20</v>
      </c>
      <c r="H36" s="4">
        <v>21701.961050000002</v>
      </c>
      <c r="I36" s="4">
        <v>21529.972549999999</v>
      </c>
      <c r="J36" s="5">
        <f t="shared" si="1"/>
        <v>56.375479839899647</v>
      </c>
      <c r="K36" s="4">
        <v>-171.98849770000001</v>
      </c>
      <c r="L36" s="12">
        <v>0.79250210300000001</v>
      </c>
      <c r="M36" s="13">
        <v>3</v>
      </c>
      <c r="N36" s="3" t="s">
        <v>102</v>
      </c>
    </row>
    <row r="37" spans="1:14" x14ac:dyDescent="0.25">
      <c r="A37" s="6" t="s">
        <v>103</v>
      </c>
      <c r="B37" s="3" t="s">
        <v>23</v>
      </c>
      <c r="C37" s="23" t="s">
        <v>24</v>
      </c>
      <c r="D37" s="4">
        <v>4135294.1979999999</v>
      </c>
      <c r="E37" s="4">
        <v>5.9124999999999996</v>
      </c>
      <c r="F37" s="4">
        <v>17.737500000000001</v>
      </c>
      <c r="G37" s="3" t="s">
        <v>20</v>
      </c>
      <c r="H37" s="4">
        <v>1934080.71</v>
      </c>
      <c r="I37" s="4">
        <v>1844391.2080000001</v>
      </c>
      <c r="J37" s="5">
        <f t="shared" si="1"/>
        <v>44.601208999640804</v>
      </c>
      <c r="K37" s="4">
        <v>-89689.501999999993</v>
      </c>
      <c r="L37" s="12">
        <v>4.6373194980000001</v>
      </c>
      <c r="M37" s="13" t="s">
        <v>94</v>
      </c>
      <c r="N37" s="3" t="s">
        <v>33</v>
      </c>
    </row>
    <row r="38" spans="1:14" x14ac:dyDescent="0.25">
      <c r="A38" s="3" t="s">
        <v>104</v>
      </c>
      <c r="B38" s="3" t="s">
        <v>18</v>
      </c>
      <c r="C38" s="23" t="s">
        <v>19</v>
      </c>
      <c r="D38" s="4">
        <v>398705.09590000001</v>
      </c>
      <c r="E38" s="4">
        <v>6.2845000000000004</v>
      </c>
      <c r="F38" s="4">
        <v>18.8535</v>
      </c>
      <c r="G38" s="3" t="s">
        <v>105</v>
      </c>
      <c r="H38" s="4">
        <v>126714.3879</v>
      </c>
      <c r="I38" s="4">
        <v>125701.55869999999</v>
      </c>
      <c r="J38" s="5">
        <f t="shared" si="1"/>
        <v>31.527452242929812</v>
      </c>
      <c r="K38" s="4">
        <v>-1012.829254</v>
      </c>
      <c r="L38" s="12">
        <v>0.79930090899999995</v>
      </c>
      <c r="M38" s="13" t="s">
        <v>48</v>
      </c>
      <c r="N38" s="3" t="s">
        <v>102</v>
      </c>
    </row>
    <row r="39" spans="1:14" x14ac:dyDescent="0.25">
      <c r="A39" s="6" t="s">
        <v>106</v>
      </c>
      <c r="B39" s="3" t="s">
        <v>312</v>
      </c>
      <c r="C39" s="23" t="s">
        <v>80</v>
      </c>
      <c r="D39" s="4">
        <v>4581322.4539999999</v>
      </c>
      <c r="E39" s="4">
        <v>5.9763000000000002</v>
      </c>
      <c r="F39" s="4">
        <v>17.928899999999999</v>
      </c>
      <c r="G39" s="3" t="s">
        <v>20</v>
      </c>
      <c r="H39" s="4">
        <v>3659277.9759999998</v>
      </c>
      <c r="I39" s="4">
        <v>3461857.105</v>
      </c>
      <c r="J39" s="5">
        <f t="shared" si="1"/>
        <v>75.564580746273748</v>
      </c>
      <c r="K39" s="4">
        <v>-197420.87100000001</v>
      </c>
      <c r="L39" s="12">
        <v>5.3950771810000004</v>
      </c>
      <c r="M39" s="13" t="s">
        <v>48</v>
      </c>
      <c r="N39" s="3" t="s">
        <v>86</v>
      </c>
    </row>
    <row r="40" spans="1:14" x14ac:dyDescent="0.25">
      <c r="A40" s="6" t="s">
        <v>107</v>
      </c>
      <c r="B40" s="3" t="s">
        <v>312</v>
      </c>
      <c r="C40" s="23" t="s">
        <v>80</v>
      </c>
      <c r="D40" s="4">
        <v>209635.6385</v>
      </c>
      <c r="E40" s="4">
        <v>7.4352999999999998</v>
      </c>
      <c r="F40" s="4">
        <v>22.305900000000001</v>
      </c>
      <c r="G40" s="3" t="s">
        <v>41</v>
      </c>
      <c r="H40" s="4">
        <v>43808.999680000001</v>
      </c>
      <c r="I40" s="4">
        <v>43633.963559999997</v>
      </c>
      <c r="J40" s="5">
        <f t="shared" si="1"/>
        <v>20.814191648048428</v>
      </c>
      <c r="K40" s="4">
        <v>-175.0361202</v>
      </c>
      <c r="L40" s="12">
        <v>0.39954374999999998</v>
      </c>
      <c r="M40" s="13" t="s">
        <v>108</v>
      </c>
      <c r="N40" s="3" t="s">
        <v>21</v>
      </c>
    </row>
    <row r="41" spans="1:14" x14ac:dyDescent="0.25">
      <c r="A41" s="6" t="s">
        <v>109</v>
      </c>
      <c r="B41" s="3" t="s">
        <v>18</v>
      </c>
      <c r="C41" s="23" t="s">
        <v>19</v>
      </c>
      <c r="D41" s="4">
        <v>292719.74449999997</v>
      </c>
      <c r="E41" s="4">
        <v>7.7991000000000001</v>
      </c>
      <c r="F41" s="4">
        <v>23.397300000000001</v>
      </c>
      <c r="G41" s="3" t="s">
        <v>56</v>
      </c>
      <c r="H41" s="4">
        <v>129454.72870000001</v>
      </c>
      <c r="I41" s="4">
        <v>105803.37</v>
      </c>
      <c r="J41" s="5">
        <f t="shared" si="1"/>
        <v>36.144937944218519</v>
      </c>
      <c r="K41" s="4">
        <v>-23651.35874</v>
      </c>
      <c r="L41" s="12">
        <v>18.269984399999998</v>
      </c>
      <c r="M41" s="13" t="s">
        <v>32</v>
      </c>
      <c r="N41" s="3" t="s">
        <v>110</v>
      </c>
    </row>
    <row r="42" spans="1:14" x14ac:dyDescent="0.25">
      <c r="A42" s="3" t="s">
        <v>111</v>
      </c>
      <c r="B42" s="3" t="s">
        <v>18</v>
      </c>
      <c r="C42" s="23" t="s">
        <v>19</v>
      </c>
      <c r="D42" s="4">
        <v>883431.26450000005</v>
      </c>
      <c r="E42" s="4">
        <v>7.7991000000000001</v>
      </c>
      <c r="F42" s="4">
        <v>23.397300000000001</v>
      </c>
      <c r="G42" s="3" t="s">
        <v>56</v>
      </c>
      <c r="H42" s="4">
        <v>270730.0307</v>
      </c>
      <c r="I42" s="4">
        <v>259565.90900000001</v>
      </c>
      <c r="J42" s="5">
        <f t="shared" si="1"/>
        <v>29.38156248600821</v>
      </c>
      <c r="K42" s="4">
        <v>-11164.121649999999</v>
      </c>
      <c r="L42" s="12">
        <v>4.1237101129999996</v>
      </c>
      <c r="M42" s="13" t="s">
        <v>32</v>
      </c>
      <c r="N42" s="3" t="s">
        <v>99</v>
      </c>
    </row>
    <row r="43" spans="1:14" x14ac:dyDescent="0.25">
      <c r="A43" s="6" t="s">
        <v>112</v>
      </c>
      <c r="B43" s="3" t="s">
        <v>23</v>
      </c>
      <c r="C43" s="23" t="s">
        <v>24</v>
      </c>
      <c r="D43" s="4">
        <v>8160408.1399999997</v>
      </c>
      <c r="E43" s="4">
        <v>8.5012000000000008</v>
      </c>
      <c r="F43" s="4">
        <v>25.503599999999999</v>
      </c>
      <c r="G43" s="3" t="s">
        <v>113</v>
      </c>
      <c r="H43" s="4">
        <v>5733835.8839999996</v>
      </c>
      <c r="I43" s="4">
        <v>5208464.9819999998</v>
      </c>
      <c r="J43" s="5">
        <f t="shared" si="1"/>
        <v>63.826035323767513</v>
      </c>
      <c r="K43" s="4">
        <v>-525370.902</v>
      </c>
      <c r="L43" s="12">
        <v>9.1626428200000003</v>
      </c>
      <c r="M43" s="13" t="s">
        <v>114</v>
      </c>
      <c r="N43" s="3" t="s">
        <v>42</v>
      </c>
    </row>
    <row r="44" spans="1:14" x14ac:dyDescent="0.25">
      <c r="A44" s="3" t="s">
        <v>115</v>
      </c>
      <c r="B44" s="3" t="s">
        <v>18</v>
      </c>
      <c r="C44" s="23" t="s">
        <v>19</v>
      </c>
      <c r="D44" s="4">
        <v>6379541.6459999997</v>
      </c>
      <c r="E44" s="4">
        <v>8.7051999999999996</v>
      </c>
      <c r="F44" s="4">
        <v>26.115600000000001</v>
      </c>
      <c r="G44" s="3" t="s">
        <v>113</v>
      </c>
      <c r="H44" s="4">
        <v>4858089.6430000002</v>
      </c>
      <c r="I44" s="4">
        <v>4405126.7340000002</v>
      </c>
      <c r="J44" s="5">
        <f t="shared" si="1"/>
        <v>69.050834345787734</v>
      </c>
      <c r="K44" s="4">
        <v>-452962.90919999999</v>
      </c>
      <c r="L44" s="12">
        <v>9.3238894810000001</v>
      </c>
      <c r="M44" s="13" t="s">
        <v>57</v>
      </c>
      <c r="N44" s="3" t="s">
        <v>42</v>
      </c>
    </row>
    <row r="45" spans="1:14" x14ac:dyDescent="0.25">
      <c r="A45" s="1" t="s">
        <v>116</v>
      </c>
      <c r="E45" s="4"/>
      <c r="F45" s="4"/>
      <c r="N45" s="3" t="s">
        <v>16</v>
      </c>
    </row>
    <row r="46" spans="1:14" x14ac:dyDescent="0.25">
      <c r="A46" s="6" t="s">
        <v>117</v>
      </c>
      <c r="B46" s="3" t="s">
        <v>312</v>
      </c>
      <c r="C46" s="23" t="s">
        <v>80</v>
      </c>
      <c r="D46" s="4">
        <v>2507059</v>
      </c>
      <c r="E46" s="4">
        <v>5.0934787671232877</v>
      </c>
      <c r="F46" s="4">
        <v>15.280436301369864</v>
      </c>
      <c r="G46" s="3" t="s">
        <v>118</v>
      </c>
      <c r="H46" s="4">
        <v>1030656.85904389</v>
      </c>
      <c r="I46" s="4">
        <v>984785.06812186795</v>
      </c>
      <c r="J46" s="5">
        <f t="shared" ref="J46:J56" si="2">(I46/D46)*100</f>
        <v>39.280490332372231</v>
      </c>
      <c r="K46" s="4">
        <f t="shared" ref="K46:K56" si="3">I46-H46</f>
        <v>-45871.790922022075</v>
      </c>
      <c r="L46" s="12">
        <f t="shared" ref="L46:L56" si="4">(1-(I46/H46))*100</f>
        <v>4.4507335801923453</v>
      </c>
      <c r="M46" s="13" t="s">
        <v>119</v>
      </c>
      <c r="N46" s="3" t="s">
        <v>46</v>
      </c>
    </row>
    <row r="47" spans="1:14" x14ac:dyDescent="0.25">
      <c r="A47" s="6" t="s">
        <v>120</v>
      </c>
      <c r="B47" s="3" t="s">
        <v>23</v>
      </c>
      <c r="C47" s="23" t="s">
        <v>24</v>
      </c>
      <c r="D47" s="4">
        <v>6881140</v>
      </c>
      <c r="E47" s="4">
        <v>5.0934787671232877</v>
      </c>
      <c r="F47" s="4">
        <v>15.280436301369864</v>
      </c>
      <c r="G47" s="3" t="s">
        <v>118</v>
      </c>
      <c r="H47" s="4">
        <v>4817268.5584558602</v>
      </c>
      <c r="I47" s="4">
        <v>4646736.1573492996</v>
      </c>
      <c r="J47" s="5">
        <f t="shared" si="2"/>
        <v>67.528580400185135</v>
      </c>
      <c r="K47" s="4">
        <f t="shared" si="3"/>
        <v>-170532.4011065606</v>
      </c>
      <c r="L47" s="12">
        <f t="shared" si="4"/>
        <v>3.5400227128134953</v>
      </c>
      <c r="M47" s="13" t="s">
        <v>119</v>
      </c>
      <c r="N47" s="3" t="s">
        <v>42</v>
      </c>
    </row>
    <row r="48" spans="1:14" x14ac:dyDescent="0.25">
      <c r="A48" s="6" t="s">
        <v>121</v>
      </c>
      <c r="B48" s="3" t="s">
        <v>312</v>
      </c>
      <c r="C48" s="23" t="s">
        <v>52</v>
      </c>
      <c r="D48" s="4">
        <v>2283098</v>
      </c>
      <c r="E48" s="8">
        <v>4.7641643835616438</v>
      </c>
      <c r="F48" s="4">
        <f>E48*3</f>
        <v>14.292493150684932</v>
      </c>
      <c r="G48" s="3" t="s">
        <v>122</v>
      </c>
      <c r="H48" s="4">
        <v>1429203.5129619599</v>
      </c>
      <c r="I48" s="4">
        <v>1357857.76936154</v>
      </c>
      <c r="J48" s="5">
        <f t="shared" si="2"/>
        <v>59.474353241146019</v>
      </c>
      <c r="K48" s="4">
        <f t="shared" si="3"/>
        <v>-71345.743600419955</v>
      </c>
      <c r="L48" s="12">
        <f t="shared" si="4"/>
        <v>4.9919932992999128</v>
      </c>
      <c r="M48" s="13">
        <v>3</v>
      </c>
      <c r="N48" s="3" t="s">
        <v>92</v>
      </c>
    </row>
    <row r="49" spans="1:14" x14ac:dyDescent="0.25">
      <c r="A49" s="6" t="s">
        <v>123</v>
      </c>
      <c r="B49" s="3" t="s">
        <v>23</v>
      </c>
      <c r="C49" s="23" t="s">
        <v>24</v>
      </c>
      <c r="D49" s="4">
        <v>605677</v>
      </c>
      <c r="E49" s="8">
        <v>4.7641643835616438</v>
      </c>
      <c r="F49" s="4">
        <f>E49*3</f>
        <v>14.292493150684932</v>
      </c>
      <c r="G49" s="3" t="s">
        <v>122</v>
      </c>
      <c r="H49" s="4">
        <v>523581.10001552303</v>
      </c>
      <c r="I49" s="4">
        <v>520376.891105849</v>
      </c>
      <c r="J49" s="5">
        <f t="shared" si="2"/>
        <v>85.916567924132664</v>
      </c>
      <c r="K49" s="4">
        <f t="shared" si="3"/>
        <v>-3204.2089096740237</v>
      </c>
      <c r="L49" s="12">
        <f t="shared" si="4"/>
        <v>0.61197948313623796</v>
      </c>
      <c r="M49" s="13">
        <v>3</v>
      </c>
      <c r="N49" s="3" t="s">
        <v>21</v>
      </c>
    </row>
    <row r="50" spans="1:14" x14ac:dyDescent="0.25">
      <c r="A50" s="6" t="s">
        <v>124</v>
      </c>
      <c r="B50" s="3" t="s">
        <v>23</v>
      </c>
      <c r="C50" s="23" t="s">
        <v>24</v>
      </c>
      <c r="D50" s="4">
        <v>8514790</v>
      </c>
      <c r="E50" s="8">
        <v>4.3553424657534245</v>
      </c>
      <c r="F50" s="4">
        <f>E50*3</f>
        <v>13.066027397260275</v>
      </c>
      <c r="G50" s="3" t="s">
        <v>125</v>
      </c>
      <c r="H50" s="4">
        <v>5810301.0682729501</v>
      </c>
      <c r="I50" s="4">
        <v>5628843.0273556001</v>
      </c>
      <c r="J50" s="5">
        <f t="shared" si="2"/>
        <v>66.10665709143268</v>
      </c>
      <c r="K50" s="4">
        <f t="shared" si="3"/>
        <v>-181458.04091734998</v>
      </c>
      <c r="L50" s="12">
        <f t="shared" si="4"/>
        <v>3.123040248433917</v>
      </c>
      <c r="M50" s="13" t="s">
        <v>126</v>
      </c>
      <c r="N50" s="3" t="s">
        <v>29</v>
      </c>
    </row>
    <row r="51" spans="1:14" x14ac:dyDescent="0.25">
      <c r="A51" s="6" t="s">
        <v>127</v>
      </c>
      <c r="B51" s="3" t="s">
        <v>312</v>
      </c>
      <c r="C51" s="23" t="s">
        <v>52</v>
      </c>
      <c r="D51" s="4">
        <v>1448400</v>
      </c>
      <c r="E51" s="8">
        <v>4.7641643835616438</v>
      </c>
      <c r="F51" s="4">
        <f>E51*3</f>
        <v>14.292493150684932</v>
      </c>
      <c r="G51" s="3" t="s">
        <v>122</v>
      </c>
      <c r="H51" s="4">
        <v>1353743.5285318799</v>
      </c>
      <c r="I51" s="4">
        <v>1339166.5557228699</v>
      </c>
      <c r="J51" s="5">
        <f t="shared" si="2"/>
        <v>92.458337180535068</v>
      </c>
      <c r="K51" s="4">
        <f t="shared" si="3"/>
        <v>-14576.972809009952</v>
      </c>
      <c r="L51" s="12">
        <f t="shared" si="4"/>
        <v>1.0767898425205091</v>
      </c>
      <c r="M51" s="13">
        <v>3</v>
      </c>
      <c r="N51" s="3" t="s">
        <v>21</v>
      </c>
    </row>
    <row r="52" spans="1:14" x14ac:dyDescent="0.25">
      <c r="A52" s="6" t="s">
        <v>128</v>
      </c>
      <c r="B52" s="3" t="s">
        <v>23</v>
      </c>
      <c r="C52" s="23" t="s">
        <v>24</v>
      </c>
      <c r="D52" s="4">
        <v>4736410</v>
      </c>
      <c r="E52" s="4">
        <v>5.1729863013698623</v>
      </c>
      <c r="F52" s="4">
        <f>E52*3</f>
        <v>15.518958904109587</v>
      </c>
      <c r="G52" s="3" t="s">
        <v>129</v>
      </c>
      <c r="H52" s="4">
        <v>2575766.1860817401</v>
      </c>
      <c r="I52" s="4">
        <v>2422246.0806294</v>
      </c>
      <c r="J52" s="5">
        <f t="shared" si="2"/>
        <v>51.140971339672866</v>
      </c>
      <c r="K52" s="4">
        <f t="shared" si="3"/>
        <v>-153520.1054523401</v>
      </c>
      <c r="L52" s="12">
        <f t="shared" si="4"/>
        <v>5.9601724054726857</v>
      </c>
      <c r="M52" s="13" t="s">
        <v>126</v>
      </c>
      <c r="N52" s="3" t="s">
        <v>29</v>
      </c>
    </row>
    <row r="53" spans="1:14" x14ac:dyDescent="0.25">
      <c r="A53" s="6" t="s">
        <v>130</v>
      </c>
      <c r="B53" s="3" t="s">
        <v>23</v>
      </c>
      <c r="C53" s="23" t="s">
        <v>24</v>
      </c>
      <c r="D53" s="4">
        <v>5901456</v>
      </c>
      <c r="E53" s="4">
        <v>5.3308610320711249</v>
      </c>
      <c r="F53" s="4">
        <v>15.992583096213375</v>
      </c>
      <c r="G53" s="3" t="s">
        <v>129</v>
      </c>
      <c r="H53" s="4">
        <v>3457592.30828398</v>
      </c>
      <c r="I53" s="4">
        <v>3256636.6498487499</v>
      </c>
      <c r="J53" s="5">
        <f t="shared" si="2"/>
        <v>55.18361316001932</v>
      </c>
      <c r="K53" s="4">
        <f t="shared" si="3"/>
        <v>-200955.65843523014</v>
      </c>
      <c r="L53" s="12">
        <f t="shared" si="4"/>
        <v>5.8120113801087614</v>
      </c>
      <c r="M53" s="13" t="s">
        <v>126</v>
      </c>
      <c r="N53" s="3" t="s">
        <v>29</v>
      </c>
    </row>
    <row r="54" spans="1:14" x14ac:dyDescent="0.25">
      <c r="A54" s="6" t="s">
        <v>131</v>
      </c>
      <c r="B54" s="3" t="s">
        <v>18</v>
      </c>
      <c r="C54" s="23" t="s">
        <v>19</v>
      </c>
      <c r="D54" s="4">
        <v>6183830</v>
      </c>
      <c r="E54" s="8">
        <v>11.479999999999999</v>
      </c>
      <c r="F54" s="4">
        <f>11*3</f>
        <v>33</v>
      </c>
      <c r="G54" s="3" t="s">
        <v>132</v>
      </c>
      <c r="H54" s="4">
        <v>4480284.4930315297</v>
      </c>
      <c r="I54" s="4">
        <v>3847717.0713588302</v>
      </c>
      <c r="J54" s="5">
        <f t="shared" si="2"/>
        <v>62.222232360185039</v>
      </c>
      <c r="K54" s="4">
        <f t="shared" si="3"/>
        <v>-632567.42167269951</v>
      </c>
      <c r="L54" s="12">
        <f t="shared" si="4"/>
        <v>14.118911927503074</v>
      </c>
      <c r="M54" s="13" t="s">
        <v>133</v>
      </c>
      <c r="N54" s="3" t="s">
        <v>42</v>
      </c>
    </row>
    <row r="55" spans="1:14" x14ac:dyDescent="0.25">
      <c r="A55" s="6" t="s">
        <v>134</v>
      </c>
      <c r="B55" s="3" t="s">
        <v>23</v>
      </c>
      <c r="C55" s="23" t="s">
        <v>71</v>
      </c>
      <c r="D55" s="4">
        <v>15785.65</v>
      </c>
      <c r="E55" s="4">
        <v>3.9</v>
      </c>
      <c r="F55" s="4">
        <v>11.7</v>
      </c>
      <c r="G55" s="3" t="s">
        <v>135</v>
      </c>
      <c r="H55" s="4">
        <v>9002.4173492533391</v>
      </c>
      <c r="I55" s="4">
        <v>6142.1123811902598</v>
      </c>
      <c r="J55" s="5">
        <f t="shared" si="2"/>
        <v>38.909467656955904</v>
      </c>
      <c r="K55" s="4">
        <f t="shared" si="3"/>
        <v>-2860.3049680630793</v>
      </c>
      <c r="L55" s="12">
        <f t="shared" si="4"/>
        <v>31.772632361910137</v>
      </c>
      <c r="M55" s="13" t="s">
        <v>136</v>
      </c>
      <c r="N55" s="3" t="s">
        <v>137</v>
      </c>
    </row>
    <row r="56" spans="1:14" x14ac:dyDescent="0.25">
      <c r="A56" s="6" t="s">
        <v>138</v>
      </c>
      <c r="B56" s="3" t="s">
        <v>18</v>
      </c>
      <c r="C56" s="23" t="s">
        <v>66</v>
      </c>
      <c r="D56" s="4">
        <v>950977</v>
      </c>
      <c r="E56" s="4">
        <v>5.64</v>
      </c>
      <c r="F56" s="4">
        <v>16.919999999999998</v>
      </c>
      <c r="G56" s="3" t="s">
        <v>139</v>
      </c>
      <c r="H56" s="4">
        <v>578591.39189065201</v>
      </c>
      <c r="I56" s="4">
        <v>547161.41063177597</v>
      </c>
      <c r="J56" s="5">
        <f t="shared" si="2"/>
        <v>57.536765939846703</v>
      </c>
      <c r="K56" s="4">
        <f t="shared" si="3"/>
        <v>-31429.98125887604</v>
      </c>
      <c r="L56" s="12">
        <f t="shared" si="4"/>
        <v>5.4321550060005048</v>
      </c>
      <c r="M56" s="13">
        <v>4</v>
      </c>
      <c r="N56" s="3" t="s">
        <v>78</v>
      </c>
    </row>
    <row r="57" spans="1:14" x14ac:dyDescent="0.25">
      <c r="A57" s="1" t="s">
        <v>140</v>
      </c>
      <c r="N57" s="3" t="s">
        <v>16</v>
      </c>
    </row>
    <row r="58" spans="1:14" x14ac:dyDescent="0.25">
      <c r="A58" s="3" t="s">
        <v>141</v>
      </c>
      <c r="B58" s="3" t="s">
        <v>18</v>
      </c>
      <c r="C58" s="23" t="s">
        <v>19</v>
      </c>
      <c r="D58" s="4">
        <v>7529901.5379999997</v>
      </c>
      <c r="E58" s="3">
        <v>11</v>
      </c>
      <c r="F58" s="3">
        <v>33</v>
      </c>
      <c r="G58" s="3" t="s">
        <v>142</v>
      </c>
      <c r="H58" s="4">
        <v>5289885.03</v>
      </c>
      <c r="I58" s="4">
        <v>4578203.2549999999</v>
      </c>
      <c r="J58" s="5">
        <f>I58/D58*100</f>
        <v>60.800307041146326</v>
      </c>
      <c r="K58" s="4">
        <v>-711681.77500000002</v>
      </c>
      <c r="L58" s="12">
        <v>13.45363408</v>
      </c>
      <c r="M58" s="13" t="s">
        <v>45</v>
      </c>
      <c r="N58" s="3" t="s">
        <v>42</v>
      </c>
    </row>
    <row r="59" spans="1:14" x14ac:dyDescent="0.25">
      <c r="A59" s="1" t="s">
        <v>143</v>
      </c>
      <c r="B59" s="1"/>
      <c r="C59" s="9"/>
      <c r="E59" s="9"/>
      <c r="F59" s="9"/>
      <c r="G59" s="9"/>
      <c r="H59" s="10"/>
      <c r="I59" s="10"/>
      <c r="J59" s="11"/>
      <c r="K59" s="10"/>
      <c r="L59" s="20"/>
      <c r="M59" s="21"/>
      <c r="N59" s="3" t="s">
        <v>16</v>
      </c>
    </row>
    <row r="60" spans="1:14" x14ac:dyDescent="0.25">
      <c r="A60" s="6" t="s">
        <v>144</v>
      </c>
      <c r="B60" s="3" t="s">
        <v>18</v>
      </c>
      <c r="C60" s="23" t="s">
        <v>19</v>
      </c>
      <c r="D60" s="4">
        <v>107943</v>
      </c>
      <c r="E60" s="4">
        <v>10.758902361111099</v>
      </c>
      <c r="F60" s="4">
        <f t="shared" ref="F60:F71" si="5">E60*3</f>
        <v>32.276707083333299</v>
      </c>
      <c r="G60" s="3" t="s">
        <v>145</v>
      </c>
      <c r="H60" s="4">
        <v>37519.395389859201</v>
      </c>
      <c r="I60" s="4">
        <v>35442.612160417797</v>
      </c>
      <c r="J60" s="5">
        <f t="shared" ref="J60:J73" si="6">(I60/D60)*100</f>
        <v>32.83456283447542</v>
      </c>
      <c r="K60" s="4">
        <f t="shared" ref="K60:K73" si="7">I60-H60</f>
        <v>-2076.7832294414038</v>
      </c>
      <c r="L60" s="12">
        <f t="shared" ref="L60:L73" si="8">(1-(I60/H60))*100</f>
        <v>5.5352257355477548</v>
      </c>
      <c r="M60" s="13">
        <v>3</v>
      </c>
      <c r="N60" s="3" t="s">
        <v>102</v>
      </c>
    </row>
    <row r="61" spans="1:14" x14ac:dyDescent="0.25">
      <c r="A61" s="6" t="s">
        <v>146</v>
      </c>
      <c r="B61" s="3" t="s">
        <v>23</v>
      </c>
      <c r="C61" s="23" t="s">
        <v>24</v>
      </c>
      <c r="D61" s="4">
        <v>672887</v>
      </c>
      <c r="E61" s="4">
        <v>10.758902361111112</v>
      </c>
      <c r="F61" s="4">
        <f t="shared" si="5"/>
        <v>32.276707083333335</v>
      </c>
      <c r="G61" s="3" t="s">
        <v>145</v>
      </c>
      <c r="H61" s="4">
        <v>560239.640790698</v>
      </c>
      <c r="I61" s="4">
        <v>546731.52193616098</v>
      </c>
      <c r="J61" s="5">
        <f t="shared" si="6"/>
        <v>81.251610141994263</v>
      </c>
      <c r="K61" s="4">
        <f t="shared" si="7"/>
        <v>-13508.118854537024</v>
      </c>
      <c r="L61" s="12">
        <f t="shared" si="8"/>
        <v>2.4111322853685002</v>
      </c>
      <c r="M61" s="13">
        <v>3</v>
      </c>
      <c r="N61" s="3" t="s">
        <v>21</v>
      </c>
    </row>
    <row r="62" spans="1:14" x14ac:dyDescent="0.25">
      <c r="A62" s="6" t="s">
        <v>147</v>
      </c>
      <c r="B62" s="3" t="s">
        <v>23</v>
      </c>
      <c r="C62" s="23" t="s">
        <v>24</v>
      </c>
      <c r="D62" s="4">
        <v>4852531</v>
      </c>
      <c r="E62" s="4">
        <v>10.758902361111112</v>
      </c>
      <c r="F62" s="4">
        <f t="shared" si="5"/>
        <v>32.276707083333335</v>
      </c>
      <c r="G62" s="3" t="s">
        <v>145</v>
      </c>
      <c r="H62" s="4">
        <v>3391229.45543028</v>
      </c>
      <c r="I62" s="4">
        <v>2951218.0443489398</v>
      </c>
      <c r="J62" s="5">
        <f t="shared" si="6"/>
        <v>60.818118304631952</v>
      </c>
      <c r="K62" s="4">
        <f t="shared" si="7"/>
        <v>-440011.41108134016</v>
      </c>
      <c r="L62" s="12">
        <f t="shared" si="8"/>
        <v>12.974981989990752</v>
      </c>
      <c r="M62" s="13">
        <v>3</v>
      </c>
      <c r="N62" s="3" t="s">
        <v>148</v>
      </c>
    </row>
    <row r="63" spans="1:14" x14ac:dyDescent="0.25">
      <c r="A63" s="6" t="s">
        <v>149</v>
      </c>
      <c r="B63" s="3" t="s">
        <v>23</v>
      </c>
      <c r="C63" s="23" t="s">
        <v>24</v>
      </c>
      <c r="D63" s="4">
        <v>715983</v>
      </c>
      <c r="E63" s="4">
        <v>10.758902361111112</v>
      </c>
      <c r="F63" s="4">
        <f t="shared" si="5"/>
        <v>32.276707083333335</v>
      </c>
      <c r="G63" s="3" t="s">
        <v>145</v>
      </c>
      <c r="H63" s="4">
        <v>177296.23870542299</v>
      </c>
      <c r="I63" s="4">
        <v>174292.82241586599</v>
      </c>
      <c r="J63" s="5">
        <f t="shared" si="6"/>
        <v>24.343150942950597</v>
      </c>
      <c r="K63" s="4">
        <f t="shared" si="7"/>
        <v>-3003.4162895570043</v>
      </c>
      <c r="L63" s="12">
        <f t="shared" si="8"/>
        <v>1.694010155820147</v>
      </c>
      <c r="M63" s="13">
        <v>3</v>
      </c>
      <c r="N63" s="3" t="s">
        <v>150</v>
      </c>
    </row>
    <row r="64" spans="1:14" x14ac:dyDescent="0.25">
      <c r="A64" s="6" t="s">
        <v>151</v>
      </c>
      <c r="B64" s="3" t="s">
        <v>23</v>
      </c>
      <c r="C64" s="23" t="s">
        <v>24</v>
      </c>
      <c r="D64" s="4">
        <v>3773370</v>
      </c>
      <c r="E64" s="4">
        <v>12.569999999999999</v>
      </c>
      <c r="F64" s="4">
        <f t="shared" si="5"/>
        <v>37.709999999999994</v>
      </c>
      <c r="G64" s="3" t="s">
        <v>152</v>
      </c>
      <c r="H64" s="4">
        <v>3365705.8395823198</v>
      </c>
      <c r="I64" s="4">
        <v>3049597.6743215802</v>
      </c>
      <c r="J64" s="5">
        <f t="shared" si="6"/>
        <v>80.818941008212292</v>
      </c>
      <c r="K64" s="4">
        <f t="shared" si="7"/>
        <v>-316108.16526073962</v>
      </c>
      <c r="L64" s="12">
        <f t="shared" si="8"/>
        <v>9.3920318746562934</v>
      </c>
      <c r="M64" s="13">
        <v>3</v>
      </c>
      <c r="N64" s="3" t="s">
        <v>153</v>
      </c>
    </row>
    <row r="65" spans="1:14" x14ac:dyDescent="0.25">
      <c r="A65" s="6" t="s">
        <v>154</v>
      </c>
      <c r="B65" s="3" t="s">
        <v>312</v>
      </c>
      <c r="C65" s="23" t="s">
        <v>80</v>
      </c>
      <c r="D65" s="4">
        <v>540950</v>
      </c>
      <c r="E65" s="4">
        <v>12.903438356164381</v>
      </c>
      <c r="F65" s="4">
        <f t="shared" si="5"/>
        <v>38.710315068493145</v>
      </c>
      <c r="G65" s="3" t="s">
        <v>155</v>
      </c>
      <c r="H65" s="4">
        <v>499340.70182017999</v>
      </c>
      <c r="I65" s="4">
        <v>373981.77195897198</v>
      </c>
      <c r="J65" s="5">
        <f t="shared" si="6"/>
        <v>69.134258611511598</v>
      </c>
      <c r="K65" s="4">
        <f t="shared" si="7"/>
        <v>-125358.92986120802</v>
      </c>
      <c r="L65" s="12">
        <f t="shared" si="8"/>
        <v>25.104889187733715</v>
      </c>
      <c r="M65" s="13">
        <v>3</v>
      </c>
      <c r="N65" s="3" t="s">
        <v>21</v>
      </c>
    </row>
    <row r="66" spans="1:14" x14ac:dyDescent="0.25">
      <c r="A66" s="6" t="s">
        <v>156</v>
      </c>
      <c r="B66" s="3" t="s">
        <v>23</v>
      </c>
      <c r="C66" s="23" t="s">
        <v>24</v>
      </c>
      <c r="D66" s="4">
        <v>1359786.6593517901</v>
      </c>
      <c r="E66" s="4">
        <v>6.93</v>
      </c>
      <c r="F66" s="4">
        <f t="shared" si="5"/>
        <v>20.79</v>
      </c>
      <c r="G66" s="3" t="s">
        <v>157</v>
      </c>
      <c r="H66" s="4">
        <v>1019585.1266102</v>
      </c>
      <c r="I66" s="4">
        <v>978248.58717854402</v>
      </c>
      <c r="J66" s="5">
        <f t="shared" si="6"/>
        <v>71.941328476106307</v>
      </c>
      <c r="K66" s="4">
        <f t="shared" si="7"/>
        <v>-41336.539431656012</v>
      </c>
      <c r="L66" s="12">
        <f t="shared" si="8"/>
        <v>4.0542509254805399</v>
      </c>
      <c r="M66" s="13" t="s">
        <v>158</v>
      </c>
      <c r="N66" s="3" t="s">
        <v>148</v>
      </c>
    </row>
    <row r="67" spans="1:14" x14ac:dyDescent="0.25">
      <c r="A67" s="6" t="s">
        <v>159</v>
      </c>
      <c r="B67" s="3" t="s">
        <v>23</v>
      </c>
      <c r="C67" s="23" t="s">
        <v>24</v>
      </c>
      <c r="D67" s="4">
        <v>68587.759528895098</v>
      </c>
      <c r="E67" s="4">
        <v>6.93</v>
      </c>
      <c r="F67" s="4">
        <f t="shared" si="5"/>
        <v>20.79</v>
      </c>
      <c r="G67" s="3" t="s">
        <v>157</v>
      </c>
      <c r="H67" s="4">
        <v>6298.27502755765</v>
      </c>
      <c r="I67" s="4">
        <v>7552.8312464138698</v>
      </c>
      <c r="J67" s="5">
        <f t="shared" si="6"/>
        <v>11.011922970354446</v>
      </c>
      <c r="K67" s="4">
        <f t="shared" si="7"/>
        <v>1254.5562188562199</v>
      </c>
      <c r="L67" s="12">
        <f t="shared" si="8"/>
        <v>-19.919044712512534</v>
      </c>
      <c r="M67" s="13" t="s">
        <v>158</v>
      </c>
      <c r="N67" s="3" t="s">
        <v>160</v>
      </c>
    </row>
    <row r="68" spans="1:14" x14ac:dyDescent="0.25">
      <c r="A68" s="6" t="s">
        <v>161</v>
      </c>
      <c r="B68" s="3" t="s">
        <v>312</v>
      </c>
      <c r="C68" s="23" t="s">
        <v>52</v>
      </c>
      <c r="D68" s="4">
        <v>948344</v>
      </c>
      <c r="E68" s="4">
        <v>6.93</v>
      </c>
      <c r="F68" s="4">
        <f t="shared" si="5"/>
        <v>20.79</v>
      </c>
      <c r="G68" s="3" t="s">
        <v>157</v>
      </c>
      <c r="H68" s="4">
        <v>872056.47453466197</v>
      </c>
      <c r="I68" s="4">
        <v>868148.83089549304</v>
      </c>
      <c r="J68" s="5">
        <f t="shared" si="6"/>
        <v>91.543662520719593</v>
      </c>
      <c r="K68" s="4">
        <f t="shared" si="7"/>
        <v>-3907.6436391689349</v>
      </c>
      <c r="L68" s="12">
        <f t="shared" si="8"/>
        <v>0.44809524993826289</v>
      </c>
      <c r="M68" s="13">
        <v>3</v>
      </c>
      <c r="N68" s="3" t="s">
        <v>21</v>
      </c>
    </row>
    <row r="69" spans="1:14" x14ac:dyDescent="0.25">
      <c r="A69" s="6" t="s">
        <v>162</v>
      </c>
      <c r="B69" s="3" t="s">
        <v>312</v>
      </c>
      <c r="C69" s="23" t="s">
        <v>52</v>
      </c>
      <c r="D69" s="4">
        <v>68484.399999999994</v>
      </c>
      <c r="E69" s="4">
        <v>6.93</v>
      </c>
      <c r="F69" s="4">
        <f t="shared" si="5"/>
        <v>20.79</v>
      </c>
      <c r="G69" s="3" t="s">
        <v>157</v>
      </c>
      <c r="H69" s="4">
        <v>42719.601506198902</v>
      </c>
      <c r="I69" s="4">
        <v>28165.169093602901</v>
      </c>
      <c r="J69" s="5">
        <f t="shared" si="6"/>
        <v>41.126401185675718</v>
      </c>
      <c r="K69" s="4">
        <f t="shared" si="7"/>
        <v>-14554.432412596001</v>
      </c>
      <c r="L69" s="12">
        <f t="shared" si="8"/>
        <v>34.069682064997849</v>
      </c>
      <c r="M69" s="13">
        <v>3</v>
      </c>
      <c r="N69" s="3" t="s">
        <v>21</v>
      </c>
    </row>
    <row r="70" spans="1:14" x14ac:dyDescent="0.25">
      <c r="A70" s="6" t="s">
        <v>163</v>
      </c>
      <c r="B70" s="3" t="s">
        <v>312</v>
      </c>
      <c r="C70" s="23" t="s">
        <v>52</v>
      </c>
      <c r="D70" s="4">
        <v>181848</v>
      </c>
      <c r="E70" s="4">
        <v>6.93</v>
      </c>
      <c r="F70" s="4">
        <f t="shared" si="5"/>
        <v>20.79</v>
      </c>
      <c r="G70" s="3" t="s">
        <v>157</v>
      </c>
      <c r="H70" s="4">
        <v>176384.19374231299</v>
      </c>
      <c r="I70" s="4">
        <v>171605.50675932199</v>
      </c>
      <c r="J70" s="5">
        <f t="shared" si="6"/>
        <v>94.367552439027094</v>
      </c>
      <c r="K70" s="4">
        <f t="shared" si="7"/>
        <v>-4778.6869829909992</v>
      </c>
      <c r="L70" s="12">
        <f t="shared" si="8"/>
        <v>2.7092489874531389</v>
      </c>
      <c r="M70" s="13">
        <v>3</v>
      </c>
      <c r="N70" s="3" t="s">
        <v>21</v>
      </c>
    </row>
    <row r="71" spans="1:14" x14ac:dyDescent="0.25">
      <c r="A71" s="6" t="s">
        <v>164</v>
      </c>
      <c r="B71" s="3" t="s">
        <v>312</v>
      </c>
      <c r="C71" s="23" t="s">
        <v>52</v>
      </c>
      <c r="D71" s="4">
        <v>302221</v>
      </c>
      <c r="E71" s="4">
        <v>6.93</v>
      </c>
      <c r="F71" s="4">
        <f t="shared" si="5"/>
        <v>20.79</v>
      </c>
      <c r="G71" s="3" t="s">
        <v>157</v>
      </c>
      <c r="H71" s="4">
        <v>250413.900098916</v>
      </c>
      <c r="I71" s="4">
        <v>223009.57072612</v>
      </c>
      <c r="J71" s="5">
        <f t="shared" si="6"/>
        <v>73.790229906631239</v>
      </c>
      <c r="K71" s="4">
        <f t="shared" si="7"/>
        <v>-27404.329372795997</v>
      </c>
      <c r="L71" s="12">
        <f t="shared" si="8"/>
        <v>10.943613498280646</v>
      </c>
      <c r="M71" s="13">
        <v>3</v>
      </c>
      <c r="N71" s="3" t="s">
        <v>21</v>
      </c>
    </row>
    <row r="72" spans="1:14" x14ac:dyDescent="0.25">
      <c r="A72" s="6" t="s">
        <v>165</v>
      </c>
      <c r="B72" s="3" t="s">
        <v>18</v>
      </c>
      <c r="C72" s="23" t="s">
        <v>19</v>
      </c>
      <c r="D72" s="4">
        <v>7095220</v>
      </c>
      <c r="E72" s="4">
        <v>7.0136986301369859</v>
      </c>
      <c r="F72" s="4">
        <v>21.041095890410958</v>
      </c>
      <c r="G72" s="3" t="s">
        <v>157</v>
      </c>
      <c r="H72" s="4">
        <v>4462840.6839434998</v>
      </c>
      <c r="I72" s="4">
        <v>4124294.3932275502</v>
      </c>
      <c r="J72" s="5">
        <f t="shared" si="6"/>
        <v>58.127787344543933</v>
      </c>
      <c r="K72" s="4">
        <f t="shared" si="7"/>
        <v>-338546.29071594961</v>
      </c>
      <c r="L72" s="12">
        <f t="shared" si="8"/>
        <v>7.5858923652367576</v>
      </c>
      <c r="M72" s="13" t="s">
        <v>133</v>
      </c>
      <c r="N72" s="3" t="s">
        <v>166</v>
      </c>
    </row>
    <row r="73" spans="1:14" x14ac:dyDescent="0.25">
      <c r="A73" s="6" t="s">
        <v>167</v>
      </c>
      <c r="B73" s="3" t="s">
        <v>23</v>
      </c>
      <c r="C73" s="23" t="s">
        <v>24</v>
      </c>
      <c r="D73" s="4">
        <v>8514790</v>
      </c>
      <c r="E73" s="4">
        <v>6.93</v>
      </c>
      <c r="F73" s="4">
        <f>E73*3</f>
        <v>20.79</v>
      </c>
      <c r="G73" s="3" t="s">
        <v>157</v>
      </c>
      <c r="H73" s="4">
        <v>5548933.6243544202</v>
      </c>
      <c r="I73" s="4">
        <v>5162783.7495561596</v>
      </c>
      <c r="J73" s="5">
        <f t="shared" si="6"/>
        <v>60.633130700300995</v>
      </c>
      <c r="K73" s="4">
        <f t="shared" si="7"/>
        <v>-386149.87479826063</v>
      </c>
      <c r="L73" s="12">
        <f t="shared" si="8"/>
        <v>6.9589925008913145</v>
      </c>
      <c r="M73" s="13" t="s">
        <v>168</v>
      </c>
      <c r="N73" s="3" t="s">
        <v>169</v>
      </c>
    </row>
    <row r="74" spans="1:14" x14ac:dyDescent="0.25">
      <c r="A74" s="2" t="s">
        <v>170</v>
      </c>
      <c r="N74" s="3" t="s">
        <v>16</v>
      </c>
    </row>
    <row r="75" spans="1:14" x14ac:dyDescent="0.25">
      <c r="A75" s="6" t="s">
        <v>171</v>
      </c>
      <c r="B75" s="3" t="s">
        <v>18</v>
      </c>
      <c r="C75" s="23" t="s">
        <v>19</v>
      </c>
      <c r="D75" s="4">
        <v>826910.4</v>
      </c>
      <c r="E75" s="4">
        <v>11.666666666666666</v>
      </c>
      <c r="F75" s="3">
        <v>35</v>
      </c>
      <c r="G75" s="3" t="s">
        <v>172</v>
      </c>
      <c r="H75" s="3">
        <v>628575.61594169599</v>
      </c>
      <c r="I75" s="3">
        <v>452649.28192398301</v>
      </c>
      <c r="J75" s="5">
        <f t="shared" ref="J75:J106" si="9">(I75/D75)*100</f>
        <v>54.73982210454519</v>
      </c>
      <c r="K75" s="4">
        <f t="shared" ref="K75:K106" si="10">I75-H75</f>
        <v>-175926.33401771297</v>
      </c>
      <c r="L75" s="12">
        <v>27.988093962911702</v>
      </c>
      <c r="M75" s="13" t="s">
        <v>50</v>
      </c>
      <c r="N75" s="3" t="s">
        <v>173</v>
      </c>
    </row>
    <row r="76" spans="1:14" x14ac:dyDescent="0.25">
      <c r="A76" s="6" t="s">
        <v>174</v>
      </c>
      <c r="B76" s="3" t="s">
        <v>23</v>
      </c>
      <c r="C76" s="23" t="s">
        <v>71</v>
      </c>
      <c r="D76" s="4">
        <v>2713415.8879999998</v>
      </c>
      <c r="E76" s="4">
        <v>11.666666666666666</v>
      </c>
      <c r="F76" s="3">
        <v>35</v>
      </c>
      <c r="G76" s="3" t="s">
        <v>172</v>
      </c>
      <c r="H76" s="3">
        <v>1512335.8905710899</v>
      </c>
      <c r="I76" s="3">
        <v>1167247.4994072199</v>
      </c>
      <c r="J76" s="5">
        <f t="shared" si="9"/>
        <v>43.017640774100904</v>
      </c>
      <c r="K76" s="4">
        <f t="shared" si="10"/>
        <v>-345088.39116386999</v>
      </c>
      <c r="L76" s="12">
        <v>22.8182374323498</v>
      </c>
      <c r="M76" s="13" t="s">
        <v>50</v>
      </c>
      <c r="N76" s="3" t="s">
        <v>29</v>
      </c>
    </row>
    <row r="77" spans="1:14" x14ac:dyDescent="0.25">
      <c r="A77" s="6" t="s">
        <v>175</v>
      </c>
      <c r="B77" s="3" t="s">
        <v>18</v>
      </c>
      <c r="C77" s="23" t="s">
        <v>19</v>
      </c>
      <c r="D77" s="4">
        <v>437168</v>
      </c>
      <c r="E77" s="4">
        <v>11.666666666666666</v>
      </c>
      <c r="F77" s="3">
        <v>35</v>
      </c>
      <c r="G77" s="3" t="s">
        <v>172</v>
      </c>
      <c r="H77" s="3">
        <v>411115.899990707</v>
      </c>
      <c r="I77" s="3">
        <v>364812.81322997302</v>
      </c>
      <c r="J77" s="5">
        <f t="shared" si="9"/>
        <v>83.449111835718313</v>
      </c>
      <c r="K77" s="4">
        <f t="shared" si="10"/>
        <v>-46303.086760733975</v>
      </c>
      <c r="L77" s="12">
        <v>11.262781799920701</v>
      </c>
      <c r="M77" s="13" t="s">
        <v>50</v>
      </c>
      <c r="N77" s="3" t="s">
        <v>21</v>
      </c>
    </row>
    <row r="78" spans="1:14" x14ac:dyDescent="0.25">
      <c r="A78" s="6" t="s">
        <v>176</v>
      </c>
      <c r="B78" s="3" t="s">
        <v>18</v>
      </c>
      <c r="C78" s="23" t="s">
        <v>19</v>
      </c>
      <c r="D78" s="4">
        <v>793825.6</v>
      </c>
      <c r="E78" s="4">
        <v>11.666666666666666</v>
      </c>
      <c r="F78" s="3">
        <v>35</v>
      </c>
      <c r="G78" s="3" t="s">
        <v>172</v>
      </c>
      <c r="H78" s="3">
        <v>231183.134487456</v>
      </c>
      <c r="I78" s="3">
        <v>226010.11093261</v>
      </c>
      <c r="J78" s="5">
        <f t="shared" si="9"/>
        <v>28.471003068257055</v>
      </c>
      <c r="K78" s="4">
        <f t="shared" si="10"/>
        <v>-5173.0235548460041</v>
      </c>
      <c r="L78" s="12">
        <v>2.2376301735873598</v>
      </c>
      <c r="M78" s="13" t="s">
        <v>50</v>
      </c>
      <c r="N78" s="3" t="s">
        <v>61</v>
      </c>
    </row>
    <row r="79" spans="1:14" x14ac:dyDescent="0.25">
      <c r="A79" s="6" t="s">
        <v>177</v>
      </c>
      <c r="B79" s="3" t="s">
        <v>18</v>
      </c>
      <c r="C79" s="23" t="s">
        <v>178</v>
      </c>
      <c r="D79" s="4">
        <v>169982</v>
      </c>
      <c r="E79" s="4">
        <v>11.666666666666666</v>
      </c>
      <c r="F79" s="3">
        <v>35</v>
      </c>
      <c r="G79" s="3" t="s">
        <v>172</v>
      </c>
      <c r="H79" s="3">
        <v>53192.590361581402</v>
      </c>
      <c r="I79" s="3">
        <v>51552.910597067603</v>
      </c>
      <c r="J79" s="5">
        <f t="shared" si="9"/>
        <v>30.328452775627774</v>
      </c>
      <c r="K79" s="4">
        <f t="shared" si="10"/>
        <v>-1639.6797645137995</v>
      </c>
      <c r="L79" s="12">
        <v>3.08253415253508</v>
      </c>
      <c r="M79" s="13" t="s">
        <v>50</v>
      </c>
      <c r="N79" s="3" t="s">
        <v>102</v>
      </c>
    </row>
    <row r="80" spans="1:14" x14ac:dyDescent="0.25">
      <c r="A80" s="6" t="s">
        <v>179</v>
      </c>
      <c r="B80" s="3" t="s">
        <v>23</v>
      </c>
      <c r="C80" s="23" t="s">
        <v>24</v>
      </c>
      <c r="D80" s="4">
        <v>877998</v>
      </c>
      <c r="E80" s="4">
        <v>11.666666666666666</v>
      </c>
      <c r="F80" s="3">
        <v>35</v>
      </c>
      <c r="G80" s="3" t="s">
        <v>172</v>
      </c>
      <c r="H80" s="3">
        <v>746300.25716477097</v>
      </c>
      <c r="I80" s="3">
        <v>730684.86693330703</v>
      </c>
      <c r="J80" s="5">
        <f t="shared" si="9"/>
        <v>83.221700611311988</v>
      </c>
      <c r="K80" s="4">
        <f t="shared" si="10"/>
        <v>-15615.390231463942</v>
      </c>
      <c r="L80" s="12">
        <v>2.0923736902874501</v>
      </c>
      <c r="M80" s="13" t="s">
        <v>50</v>
      </c>
      <c r="N80" s="3" t="s">
        <v>21</v>
      </c>
    </row>
    <row r="81" spans="1:17" x14ac:dyDescent="0.25">
      <c r="A81" s="6" t="s">
        <v>180</v>
      </c>
      <c r="B81" s="3" t="s">
        <v>23</v>
      </c>
      <c r="C81" s="23" t="s">
        <v>24</v>
      </c>
      <c r="D81" s="4">
        <v>213514</v>
      </c>
      <c r="E81" s="4">
        <v>11.666666666666666</v>
      </c>
      <c r="F81" s="3">
        <v>35</v>
      </c>
      <c r="G81" s="3" t="s">
        <v>172</v>
      </c>
      <c r="H81" s="3">
        <v>189356.757911149</v>
      </c>
      <c r="I81" s="3">
        <v>182546.00484407099</v>
      </c>
      <c r="J81" s="5">
        <f t="shared" si="9"/>
        <v>85.496035315750248</v>
      </c>
      <c r="K81" s="4">
        <f t="shared" si="10"/>
        <v>-6810.7530670780106</v>
      </c>
      <c r="L81" s="12">
        <v>3.59678373363041</v>
      </c>
      <c r="M81" s="13" t="s">
        <v>50</v>
      </c>
      <c r="N81" s="3" t="s">
        <v>21</v>
      </c>
    </row>
    <row r="82" spans="1:17" x14ac:dyDescent="0.25">
      <c r="A82" s="6" t="s">
        <v>181</v>
      </c>
      <c r="B82" s="3" t="s">
        <v>312</v>
      </c>
      <c r="C82" s="23" t="s">
        <v>52</v>
      </c>
      <c r="D82" s="4">
        <v>1516460</v>
      </c>
      <c r="E82" s="4">
        <v>11.666666666666666</v>
      </c>
      <c r="F82" s="3">
        <v>35</v>
      </c>
      <c r="G82" s="3" t="s">
        <v>172</v>
      </c>
      <c r="H82" s="4">
        <v>1446772.0947012999</v>
      </c>
      <c r="I82" s="4">
        <v>1321290.9037729399</v>
      </c>
      <c r="J82" s="5">
        <f t="shared" si="9"/>
        <v>87.129954220549166</v>
      </c>
      <c r="K82" s="4">
        <f t="shared" si="10"/>
        <v>-125481.19092835998</v>
      </c>
      <c r="L82" s="12">
        <v>8.6731829697245306</v>
      </c>
      <c r="M82" s="13" t="s">
        <v>50</v>
      </c>
      <c r="N82" s="3" t="s">
        <v>153</v>
      </c>
    </row>
    <row r="83" spans="1:17" x14ac:dyDescent="0.25">
      <c r="A83" s="6" t="s">
        <v>182</v>
      </c>
      <c r="B83" s="3" t="s">
        <v>18</v>
      </c>
      <c r="C83" s="23" t="s">
        <v>19</v>
      </c>
      <c r="D83" s="4">
        <v>152520</v>
      </c>
      <c r="E83" s="4">
        <v>11.666666666666666</v>
      </c>
      <c r="F83" s="3">
        <v>35</v>
      </c>
      <c r="G83" s="3" t="s">
        <v>172</v>
      </c>
      <c r="H83" s="3">
        <v>126454.753840937</v>
      </c>
      <c r="I83" s="3">
        <v>121179.356874633</v>
      </c>
      <c r="J83" s="5">
        <f t="shared" si="9"/>
        <v>79.451453497661291</v>
      </c>
      <c r="K83" s="4">
        <f t="shared" si="10"/>
        <v>-5275.3969663040043</v>
      </c>
      <c r="L83" s="12">
        <v>4.1717664271750197</v>
      </c>
      <c r="M83" s="13" t="s">
        <v>50</v>
      </c>
      <c r="N83" s="3" t="s">
        <v>78</v>
      </c>
    </row>
    <row r="84" spans="1:17" x14ac:dyDescent="0.25">
      <c r="A84" s="6" t="s">
        <v>183</v>
      </c>
      <c r="B84" s="3" t="s">
        <v>312</v>
      </c>
      <c r="C84" s="23" t="s">
        <v>80</v>
      </c>
      <c r="D84" s="4">
        <v>2961.48</v>
      </c>
      <c r="E84" s="3">
        <v>8</v>
      </c>
      <c r="F84" s="3">
        <v>24</v>
      </c>
      <c r="G84" s="3" t="s">
        <v>184</v>
      </c>
      <c r="H84" s="3">
        <v>1508.8395322055801</v>
      </c>
      <c r="I84" s="3">
        <v>1373.1346670022299</v>
      </c>
      <c r="J84" s="5">
        <f t="shared" si="9"/>
        <v>46.366501445298631</v>
      </c>
      <c r="K84" s="4">
        <f t="shared" si="10"/>
        <v>-135.70486520335021</v>
      </c>
      <c r="L84" s="12">
        <v>8.9939892418497305</v>
      </c>
      <c r="M84" s="13" t="s">
        <v>50</v>
      </c>
      <c r="N84" s="3" t="s">
        <v>185</v>
      </c>
      <c r="Q84" s="3" t="s">
        <v>186</v>
      </c>
    </row>
    <row r="85" spans="1:17" x14ac:dyDescent="0.25">
      <c r="A85" s="6" t="s">
        <v>187</v>
      </c>
      <c r="B85" s="3" t="s">
        <v>23</v>
      </c>
      <c r="C85" s="23" t="s">
        <v>24</v>
      </c>
      <c r="D85" s="4">
        <v>1899606</v>
      </c>
      <c r="E85" s="3">
        <v>8</v>
      </c>
      <c r="F85" s="3">
        <v>24</v>
      </c>
      <c r="G85" s="3" t="s">
        <v>184</v>
      </c>
      <c r="H85" s="3">
        <v>1471494.4651530699</v>
      </c>
      <c r="I85" s="3">
        <v>1111880.62887647</v>
      </c>
      <c r="J85" s="5">
        <f t="shared" si="9"/>
        <v>58.532170822605842</v>
      </c>
      <c r="K85" s="4">
        <f t="shared" si="10"/>
        <v>-359613.8362765999</v>
      </c>
      <c r="L85" s="12">
        <v>24.438680864436499</v>
      </c>
      <c r="M85" s="13" t="s">
        <v>50</v>
      </c>
      <c r="N85" s="3" t="s">
        <v>188</v>
      </c>
    </row>
    <row r="86" spans="1:17" x14ac:dyDescent="0.25">
      <c r="A86" s="3" t="s">
        <v>189</v>
      </c>
      <c r="B86" s="3" t="s">
        <v>23</v>
      </c>
      <c r="C86" s="23" t="s">
        <v>24</v>
      </c>
      <c r="D86" s="4">
        <v>134358</v>
      </c>
      <c r="E86" s="3">
        <v>8</v>
      </c>
      <c r="F86" s="3">
        <v>24</v>
      </c>
      <c r="G86" s="3" t="s">
        <v>184</v>
      </c>
      <c r="H86" s="3">
        <v>131893.23295080499</v>
      </c>
      <c r="I86" s="3">
        <v>131533.08738076399</v>
      </c>
      <c r="J86" s="5">
        <f t="shared" si="9"/>
        <v>97.897473452093649</v>
      </c>
      <c r="K86" s="4">
        <f t="shared" si="10"/>
        <v>-360.14557004100061</v>
      </c>
      <c r="L86" s="12">
        <v>0.27305800000000002</v>
      </c>
      <c r="M86" s="3" t="s">
        <v>50</v>
      </c>
      <c r="N86" s="3" t="s">
        <v>21</v>
      </c>
    </row>
    <row r="87" spans="1:17" x14ac:dyDescent="0.25">
      <c r="A87" s="6" t="s">
        <v>190</v>
      </c>
      <c r="B87" s="3" t="s">
        <v>23</v>
      </c>
      <c r="C87" s="23" t="s">
        <v>24</v>
      </c>
      <c r="D87" s="4">
        <v>1299760</v>
      </c>
      <c r="E87" s="3">
        <v>8</v>
      </c>
      <c r="F87" s="3">
        <v>24</v>
      </c>
      <c r="G87" s="3" t="s">
        <v>184</v>
      </c>
      <c r="H87" s="3">
        <v>1179615.3339012</v>
      </c>
      <c r="I87" s="3">
        <v>1095618.7949951701</v>
      </c>
      <c r="J87" s="5">
        <f t="shared" si="9"/>
        <v>84.293930802238108</v>
      </c>
      <c r="K87" s="4">
        <f t="shared" si="10"/>
        <v>-83996.538906029891</v>
      </c>
      <c r="L87" s="12">
        <v>7.1206720099369498</v>
      </c>
      <c r="M87" s="13" t="s">
        <v>50</v>
      </c>
      <c r="N87" s="3" t="s">
        <v>153</v>
      </c>
    </row>
    <row r="88" spans="1:17" x14ac:dyDescent="0.25">
      <c r="A88" s="6" t="s">
        <v>191</v>
      </c>
      <c r="B88" s="3" t="s">
        <v>23</v>
      </c>
      <c r="C88" s="23" t="s">
        <v>24</v>
      </c>
      <c r="D88" s="4">
        <v>494501</v>
      </c>
      <c r="E88" s="3">
        <v>8</v>
      </c>
      <c r="F88" s="3">
        <v>24</v>
      </c>
      <c r="G88" s="3" t="s">
        <v>184</v>
      </c>
      <c r="H88" s="3">
        <v>433548.63591334102</v>
      </c>
      <c r="I88" s="3">
        <v>426019.21921187598</v>
      </c>
      <c r="J88" s="5">
        <f t="shared" si="9"/>
        <v>86.151336238324276</v>
      </c>
      <c r="K88" s="4">
        <f t="shared" si="10"/>
        <v>-7529.4167014650302</v>
      </c>
      <c r="L88" s="12">
        <v>1.7366948198563099</v>
      </c>
      <c r="M88" s="13" t="s">
        <v>50</v>
      </c>
      <c r="N88" s="3" t="s">
        <v>21</v>
      </c>
    </row>
    <row r="89" spans="1:17" x14ac:dyDescent="0.25">
      <c r="A89" s="6" t="s">
        <v>192</v>
      </c>
      <c r="B89" s="3" t="s">
        <v>23</v>
      </c>
      <c r="C89" s="23" t="s">
        <v>24</v>
      </c>
      <c r="D89" s="4">
        <v>142119</v>
      </c>
      <c r="E89" s="3">
        <v>8</v>
      </c>
      <c r="F89" s="3">
        <v>24</v>
      </c>
      <c r="G89" s="3" t="s">
        <v>184</v>
      </c>
      <c r="H89" s="3">
        <v>135032.81408293301</v>
      </c>
      <c r="I89" s="3">
        <v>134352.29733004901</v>
      </c>
      <c r="J89" s="5">
        <f t="shared" si="9"/>
        <v>94.535070842075314</v>
      </c>
      <c r="K89" s="4">
        <f t="shared" si="10"/>
        <v>-680.51675288399565</v>
      </c>
      <c r="L89" s="12">
        <v>0.50396398646200802</v>
      </c>
      <c r="M89" s="13" t="s">
        <v>50</v>
      </c>
      <c r="N89" s="3" t="s">
        <v>21</v>
      </c>
    </row>
    <row r="90" spans="1:17" x14ac:dyDescent="0.25">
      <c r="A90" s="14" t="s">
        <v>193</v>
      </c>
      <c r="B90" s="3" t="s">
        <v>18</v>
      </c>
      <c r="C90" s="23" t="s">
        <v>19</v>
      </c>
      <c r="D90" s="4">
        <v>268817</v>
      </c>
      <c r="E90" s="4">
        <v>11.666666666666666</v>
      </c>
      <c r="F90" s="15">
        <v>35</v>
      </c>
      <c r="G90" s="3" t="s">
        <v>172</v>
      </c>
      <c r="H90" s="3">
        <v>246817.506549018</v>
      </c>
      <c r="I90" s="3">
        <v>243329.65466522501</v>
      </c>
      <c r="J90" s="5">
        <f t="shared" si="9"/>
        <v>90.518700329675951</v>
      </c>
      <c r="K90" s="4">
        <f t="shared" si="10"/>
        <v>-3487.8518837929878</v>
      </c>
      <c r="L90" s="12">
        <v>1.41312985961187</v>
      </c>
      <c r="M90" s="13" t="s">
        <v>50</v>
      </c>
      <c r="N90" s="3" t="s">
        <v>21</v>
      </c>
    </row>
    <row r="91" spans="1:17" x14ac:dyDescent="0.25">
      <c r="A91" s="14" t="s">
        <v>194</v>
      </c>
      <c r="B91" s="3" t="s">
        <v>18</v>
      </c>
      <c r="C91" s="23" t="s">
        <v>19</v>
      </c>
      <c r="D91" s="4">
        <v>1796480</v>
      </c>
      <c r="E91" s="4">
        <v>11.666666666666666</v>
      </c>
      <c r="F91" s="15">
        <v>35</v>
      </c>
      <c r="G91" s="3" t="s">
        <v>172</v>
      </c>
      <c r="H91" s="3">
        <v>1650156.9946318001</v>
      </c>
      <c r="I91" s="3">
        <v>1470980.8883301599</v>
      </c>
      <c r="J91" s="5">
        <f t="shared" si="9"/>
        <v>81.881283862339686</v>
      </c>
      <c r="K91" s="4">
        <f t="shared" si="10"/>
        <v>-179176.10630164016</v>
      </c>
      <c r="L91" s="12">
        <v>10.8581248259728</v>
      </c>
      <c r="M91" s="13" t="s">
        <v>50</v>
      </c>
      <c r="N91" s="3" t="s">
        <v>92</v>
      </c>
    </row>
    <row r="92" spans="1:17" x14ac:dyDescent="0.25">
      <c r="A92" s="14" t="s">
        <v>195</v>
      </c>
      <c r="B92" s="3" t="s">
        <v>18</v>
      </c>
      <c r="C92" s="23" t="s">
        <v>66</v>
      </c>
      <c r="D92" s="4">
        <v>489534</v>
      </c>
      <c r="E92" s="4">
        <v>11.666666666666666</v>
      </c>
      <c r="F92" s="15">
        <v>35</v>
      </c>
      <c r="G92" s="3" t="s">
        <v>172</v>
      </c>
      <c r="H92" s="3">
        <v>459157.76303838799</v>
      </c>
      <c r="I92" s="3">
        <v>398584.85224510398</v>
      </c>
      <c r="J92" s="5">
        <f t="shared" si="9"/>
        <v>81.421280696561212</v>
      </c>
      <c r="K92" s="4">
        <f t="shared" si="10"/>
        <v>-60572.910793284012</v>
      </c>
      <c r="L92" s="12">
        <v>13.1921785089932</v>
      </c>
      <c r="M92" s="13" t="s">
        <v>50</v>
      </c>
      <c r="N92" s="3" t="s">
        <v>21</v>
      </c>
    </row>
    <row r="93" spans="1:17" x14ac:dyDescent="0.25">
      <c r="A93" s="14" t="s">
        <v>196</v>
      </c>
      <c r="B93" s="3" t="s">
        <v>23</v>
      </c>
      <c r="C93" s="23" t="s">
        <v>24</v>
      </c>
      <c r="D93" s="4">
        <v>617425</v>
      </c>
      <c r="E93" s="4">
        <v>11.666666666666666</v>
      </c>
      <c r="F93" s="15">
        <v>35</v>
      </c>
      <c r="G93" s="3" t="s">
        <v>172</v>
      </c>
      <c r="H93" s="3">
        <v>544112.98515167902</v>
      </c>
      <c r="I93" s="3">
        <v>532504.88984985603</v>
      </c>
      <c r="J93" s="5">
        <f t="shared" si="9"/>
        <v>86.246084925271248</v>
      </c>
      <c r="K93" s="4">
        <f t="shared" si="10"/>
        <v>-11608.095301822992</v>
      </c>
      <c r="L93" s="12">
        <v>2.1333979556813398</v>
      </c>
      <c r="M93" s="13" t="s">
        <v>50</v>
      </c>
      <c r="N93" s="3" t="s">
        <v>21</v>
      </c>
    </row>
    <row r="94" spans="1:17" x14ac:dyDescent="0.25">
      <c r="A94" s="14" t="s">
        <v>197</v>
      </c>
      <c r="B94" s="3" t="s">
        <v>18</v>
      </c>
      <c r="C94" s="23" t="s">
        <v>66</v>
      </c>
      <c r="D94" s="4">
        <v>121749</v>
      </c>
      <c r="E94" s="4">
        <v>11.666666666666666</v>
      </c>
      <c r="F94" s="15">
        <v>35</v>
      </c>
      <c r="G94" s="3" t="s">
        <v>172</v>
      </c>
      <c r="H94" s="3">
        <v>51010.253256827498</v>
      </c>
      <c r="I94" s="3">
        <v>50464.992046167601</v>
      </c>
      <c r="J94" s="5">
        <f t="shared" si="9"/>
        <v>41.45002591082276</v>
      </c>
      <c r="K94" s="4">
        <f t="shared" si="10"/>
        <v>-545.26121065989719</v>
      </c>
      <c r="L94" s="12">
        <v>1.06892472757303</v>
      </c>
      <c r="M94" s="13" t="s">
        <v>50</v>
      </c>
      <c r="N94" s="3" t="s">
        <v>102</v>
      </c>
    </row>
    <row r="95" spans="1:17" x14ac:dyDescent="0.25">
      <c r="A95" s="14" t="s">
        <v>198</v>
      </c>
      <c r="B95" s="3" t="s">
        <v>18</v>
      </c>
      <c r="C95" s="23" t="s">
        <v>178</v>
      </c>
      <c r="D95" s="4">
        <v>257248</v>
      </c>
      <c r="E95" s="4">
        <v>11.666666666666666</v>
      </c>
      <c r="F95" s="15">
        <v>35</v>
      </c>
      <c r="G95" s="3" t="s">
        <v>172</v>
      </c>
      <c r="H95" s="3">
        <v>77682.446275544193</v>
      </c>
      <c r="I95" s="3">
        <v>78549.346307883796</v>
      </c>
      <c r="J95" s="5">
        <f t="shared" si="9"/>
        <v>30.534482797877455</v>
      </c>
      <c r="K95" s="4">
        <f t="shared" si="10"/>
        <v>866.90003233960306</v>
      </c>
      <c r="L95" s="12">
        <v>-1.11595356982534</v>
      </c>
      <c r="M95" s="13" t="s">
        <v>50</v>
      </c>
      <c r="N95" s="3" t="s">
        <v>102</v>
      </c>
    </row>
    <row r="96" spans="1:17" x14ac:dyDescent="0.25">
      <c r="A96" s="14" t="s">
        <v>199</v>
      </c>
      <c r="B96" s="3" t="s">
        <v>312</v>
      </c>
      <c r="C96" s="23" t="s">
        <v>80</v>
      </c>
      <c r="D96" s="4">
        <v>1715.1</v>
      </c>
      <c r="E96" s="3">
        <v>10</v>
      </c>
      <c r="F96" s="15">
        <v>30</v>
      </c>
      <c r="G96" s="3" t="s">
        <v>200</v>
      </c>
      <c r="H96" s="3">
        <v>1472.3677583824499</v>
      </c>
      <c r="I96" s="3">
        <v>1463.4923510851199</v>
      </c>
      <c r="J96" s="5">
        <f t="shared" si="9"/>
        <v>85.329855465285988</v>
      </c>
      <c r="K96" s="4">
        <f t="shared" si="10"/>
        <v>-8.8754072973299571</v>
      </c>
      <c r="L96" s="12">
        <v>0.60279826468577702</v>
      </c>
      <c r="M96" s="13" t="s">
        <v>50</v>
      </c>
      <c r="N96" s="3" t="s">
        <v>21</v>
      </c>
    </row>
    <row r="97" spans="1:14" x14ac:dyDescent="0.25">
      <c r="A97" s="14" t="s">
        <v>201</v>
      </c>
      <c r="B97" s="3" t="s">
        <v>23</v>
      </c>
      <c r="C97" s="23" t="s">
        <v>24</v>
      </c>
      <c r="D97" s="4">
        <v>54843.4</v>
      </c>
      <c r="E97" s="3">
        <v>10</v>
      </c>
      <c r="F97" s="15">
        <v>30</v>
      </c>
      <c r="G97" s="3" t="s">
        <v>200</v>
      </c>
      <c r="H97" s="3">
        <v>51439.1257535279</v>
      </c>
      <c r="I97" s="3">
        <v>50373.126852784</v>
      </c>
      <c r="J97" s="5">
        <f t="shared" si="9"/>
        <v>91.849022585733195</v>
      </c>
      <c r="K97" s="4">
        <f t="shared" si="10"/>
        <v>-1065.9989007438999</v>
      </c>
      <c r="L97" s="12">
        <v>2.0723504560905601</v>
      </c>
      <c r="M97" s="13" t="s">
        <v>50</v>
      </c>
      <c r="N97" s="3" t="s">
        <v>21</v>
      </c>
    </row>
    <row r="98" spans="1:14" x14ac:dyDescent="0.25">
      <c r="A98" s="14" t="s">
        <v>202</v>
      </c>
      <c r="B98" s="3" t="s">
        <v>312</v>
      </c>
      <c r="C98" s="23" t="s">
        <v>80</v>
      </c>
      <c r="D98" s="4">
        <v>9794.2999999999993</v>
      </c>
      <c r="E98" s="3">
        <v>10</v>
      </c>
      <c r="F98" s="15">
        <v>30</v>
      </c>
      <c r="G98" s="3" t="s">
        <v>200</v>
      </c>
      <c r="H98" s="3">
        <v>9658.5287349720493</v>
      </c>
      <c r="I98" s="3">
        <v>9603.6202988142595</v>
      </c>
      <c r="J98" s="5">
        <f t="shared" si="9"/>
        <v>98.053156415611724</v>
      </c>
      <c r="K98" s="4">
        <f t="shared" si="10"/>
        <v>-54.908436157789765</v>
      </c>
      <c r="L98" s="12">
        <v>0.56849699195785597</v>
      </c>
      <c r="M98" s="13" t="s">
        <v>50</v>
      </c>
      <c r="N98" s="3" t="s">
        <v>21</v>
      </c>
    </row>
    <row r="99" spans="1:14" x14ac:dyDescent="0.25">
      <c r="A99" s="14" t="s">
        <v>203</v>
      </c>
      <c r="B99" s="3" t="s">
        <v>23</v>
      </c>
      <c r="C99" s="23" t="s">
        <v>24</v>
      </c>
      <c r="D99" s="4">
        <v>24007.1</v>
      </c>
      <c r="E99" s="3">
        <v>10</v>
      </c>
      <c r="F99" s="15">
        <v>30</v>
      </c>
      <c r="G99" s="3" t="s">
        <v>200</v>
      </c>
      <c r="H99" s="3">
        <v>7947.1169206877203</v>
      </c>
      <c r="I99" s="3">
        <v>7762.9996416143003</v>
      </c>
      <c r="J99" s="5">
        <f t="shared" si="9"/>
        <v>32.336265694791543</v>
      </c>
      <c r="K99" s="4">
        <f t="shared" si="10"/>
        <v>-184.11727907341992</v>
      </c>
      <c r="L99" s="12">
        <v>2.31678080127574</v>
      </c>
      <c r="M99" s="13" t="s">
        <v>50</v>
      </c>
      <c r="N99" s="3" t="s">
        <v>21</v>
      </c>
    </row>
    <row r="100" spans="1:14" x14ac:dyDescent="0.25">
      <c r="A100" s="14" t="s">
        <v>204</v>
      </c>
      <c r="B100" s="3" t="s">
        <v>312</v>
      </c>
      <c r="C100" s="23" t="s">
        <v>80</v>
      </c>
      <c r="D100" s="4">
        <v>14991.7</v>
      </c>
      <c r="E100" s="3">
        <v>10</v>
      </c>
      <c r="F100" s="15">
        <v>30</v>
      </c>
      <c r="G100" s="3" t="s">
        <v>200</v>
      </c>
      <c r="H100" s="3">
        <v>14531.5173304077</v>
      </c>
      <c r="I100" s="3">
        <v>13869.8735916183</v>
      </c>
      <c r="J100" s="5">
        <f t="shared" si="9"/>
        <v>92.517016693358983</v>
      </c>
      <c r="K100" s="4">
        <f t="shared" si="10"/>
        <v>-661.64373878940023</v>
      </c>
      <c r="L100" s="12">
        <v>4.5531634704442903</v>
      </c>
      <c r="M100" s="13" t="s">
        <v>50</v>
      </c>
      <c r="N100" s="3" t="s">
        <v>21</v>
      </c>
    </row>
    <row r="101" spans="1:14" x14ac:dyDescent="0.25">
      <c r="A101" s="14" t="s">
        <v>205</v>
      </c>
      <c r="B101" s="3" t="s">
        <v>23</v>
      </c>
      <c r="C101" s="23" t="s">
        <v>66</v>
      </c>
      <c r="D101" s="4">
        <v>33618.9</v>
      </c>
      <c r="E101" s="3">
        <v>10</v>
      </c>
      <c r="F101" s="15">
        <v>30</v>
      </c>
      <c r="G101" s="3" t="s">
        <v>200</v>
      </c>
      <c r="H101" s="3">
        <v>32351.2981813513</v>
      </c>
      <c r="I101" s="3">
        <v>32296.995595309501</v>
      </c>
      <c r="J101" s="5">
        <f t="shared" si="9"/>
        <v>96.067972465813881</v>
      </c>
      <c r="K101" s="4">
        <f t="shared" si="10"/>
        <v>-54.302586041798349</v>
      </c>
      <c r="L101" s="12">
        <v>0.16785288101078799</v>
      </c>
      <c r="M101" s="13" t="s">
        <v>50</v>
      </c>
      <c r="N101" s="3" t="s">
        <v>21</v>
      </c>
    </row>
    <row r="102" spans="1:14" x14ac:dyDescent="0.25">
      <c r="A102" s="14" t="s">
        <v>206</v>
      </c>
      <c r="B102" s="3" t="s">
        <v>23</v>
      </c>
      <c r="C102" s="23" t="s">
        <v>24</v>
      </c>
      <c r="D102" s="4">
        <v>294756</v>
      </c>
      <c r="E102" s="3">
        <v>10</v>
      </c>
      <c r="F102" s="15">
        <v>30</v>
      </c>
      <c r="G102" s="3" t="s">
        <v>200</v>
      </c>
      <c r="H102" s="3">
        <v>279284.57037477603</v>
      </c>
      <c r="I102" s="3">
        <v>278286.56903253699</v>
      </c>
      <c r="J102" s="5">
        <f t="shared" si="9"/>
        <v>94.412520536490177</v>
      </c>
      <c r="K102" s="4">
        <f t="shared" si="10"/>
        <v>-998.00134223903297</v>
      </c>
      <c r="L102" s="12">
        <v>0.35734209766736802</v>
      </c>
      <c r="M102" s="13" t="s">
        <v>50</v>
      </c>
      <c r="N102" s="3" t="s">
        <v>21</v>
      </c>
    </row>
    <row r="103" spans="1:14" x14ac:dyDescent="0.25">
      <c r="A103" s="14" t="s">
        <v>207</v>
      </c>
      <c r="B103" s="3" t="s">
        <v>23</v>
      </c>
      <c r="C103" s="23" t="s">
        <v>24</v>
      </c>
      <c r="D103" s="4">
        <v>67374.3</v>
      </c>
      <c r="E103" s="3">
        <v>5</v>
      </c>
      <c r="F103" s="15">
        <v>15</v>
      </c>
      <c r="G103" s="3" t="s">
        <v>98</v>
      </c>
      <c r="H103" s="3">
        <v>61385.972073297002</v>
      </c>
      <c r="I103" s="3">
        <v>59774.698077330599</v>
      </c>
      <c r="J103" s="5">
        <f t="shared" si="9"/>
        <v>88.720325223906741</v>
      </c>
      <c r="K103" s="4">
        <f t="shared" si="10"/>
        <v>-1611.2739959664032</v>
      </c>
      <c r="L103" s="12">
        <v>2.6248244371571801</v>
      </c>
      <c r="M103" s="13" t="s">
        <v>50</v>
      </c>
      <c r="N103" s="3" t="s">
        <v>21</v>
      </c>
    </row>
    <row r="104" spans="1:14" x14ac:dyDescent="0.25">
      <c r="A104" s="14" t="s">
        <v>208</v>
      </c>
      <c r="B104" s="3" t="s">
        <v>18</v>
      </c>
      <c r="C104" s="23" t="s">
        <v>178</v>
      </c>
      <c r="D104" s="4">
        <v>167470</v>
      </c>
      <c r="E104" s="3">
        <v>8</v>
      </c>
      <c r="F104" s="15">
        <v>24</v>
      </c>
      <c r="G104" s="3" t="s">
        <v>184</v>
      </c>
      <c r="H104" s="3">
        <v>80946.466630756098</v>
      </c>
      <c r="I104" s="3">
        <v>78106.5748315167</v>
      </c>
      <c r="J104" s="5">
        <f t="shared" si="9"/>
        <v>46.639144223751536</v>
      </c>
      <c r="K104" s="4">
        <f t="shared" si="10"/>
        <v>-2839.8917992393981</v>
      </c>
      <c r="L104" s="12">
        <v>3.5083579524153401</v>
      </c>
      <c r="M104" s="13" t="s">
        <v>50</v>
      </c>
      <c r="N104" s="3" t="s">
        <v>209</v>
      </c>
    </row>
    <row r="105" spans="1:14" x14ac:dyDescent="0.25">
      <c r="A105" s="14" t="s">
        <v>210</v>
      </c>
      <c r="B105" s="3" t="s">
        <v>18</v>
      </c>
      <c r="C105" s="23" t="s">
        <v>66</v>
      </c>
      <c r="D105" s="4">
        <v>22473.200000000001</v>
      </c>
      <c r="E105" s="3">
        <v>8</v>
      </c>
      <c r="F105" s="15">
        <v>24</v>
      </c>
      <c r="G105" s="3" t="s">
        <v>184</v>
      </c>
      <c r="H105" s="3">
        <v>5537.32604548788</v>
      </c>
      <c r="I105" s="3">
        <v>5409.15983205255</v>
      </c>
      <c r="J105" s="5">
        <f t="shared" si="9"/>
        <v>24.069379670240775</v>
      </c>
      <c r="K105" s="4">
        <f t="shared" si="10"/>
        <v>-128.16621343533006</v>
      </c>
      <c r="L105" s="12">
        <v>2.31458672258894</v>
      </c>
      <c r="M105" s="13" t="s">
        <v>50</v>
      </c>
      <c r="N105" s="3" t="s">
        <v>102</v>
      </c>
    </row>
    <row r="106" spans="1:14" x14ac:dyDescent="0.25">
      <c r="A106" s="14" t="s">
        <v>211</v>
      </c>
      <c r="B106" s="3" t="s">
        <v>18</v>
      </c>
      <c r="C106" s="23" t="s">
        <v>19</v>
      </c>
      <c r="D106" s="4">
        <v>104137</v>
      </c>
      <c r="E106" s="3">
        <v>8</v>
      </c>
      <c r="F106" s="15">
        <v>24</v>
      </c>
      <c r="G106" s="3" t="s">
        <v>184</v>
      </c>
      <c r="H106" s="3">
        <v>32259.0248995439</v>
      </c>
      <c r="I106" s="3">
        <v>32636.3241282936</v>
      </c>
      <c r="J106" s="5">
        <f t="shared" si="9"/>
        <v>31.339796737272628</v>
      </c>
      <c r="K106" s="4">
        <f t="shared" si="10"/>
        <v>377.29922874969998</v>
      </c>
      <c r="L106" s="12">
        <v>-1.1695927881411701</v>
      </c>
      <c r="M106" s="13" t="s">
        <v>50</v>
      </c>
      <c r="N106" s="3" t="s">
        <v>102</v>
      </c>
    </row>
    <row r="107" spans="1:14" x14ac:dyDescent="0.25">
      <c r="A107" s="14" t="s">
        <v>212</v>
      </c>
      <c r="B107" s="3" t="s">
        <v>23</v>
      </c>
      <c r="C107" s="23" t="s">
        <v>24</v>
      </c>
      <c r="D107" s="4">
        <v>517138</v>
      </c>
      <c r="E107" s="3">
        <v>8</v>
      </c>
      <c r="F107" s="15">
        <v>24</v>
      </c>
      <c r="G107" s="3" t="s">
        <v>184</v>
      </c>
      <c r="H107" s="3">
        <v>119171.22884671899</v>
      </c>
      <c r="I107" s="3">
        <v>117958.086326505</v>
      </c>
      <c r="J107" s="5">
        <f t="shared" ref="J107:J138" si="11">(I107/D107)*100</f>
        <v>22.809788939607028</v>
      </c>
      <c r="K107" s="4">
        <f t="shared" ref="K107:K138" si="12">I107-H107</f>
        <v>-1213.1425202139944</v>
      </c>
      <c r="L107" s="12">
        <v>1.01798272280528</v>
      </c>
      <c r="M107" s="13" t="s">
        <v>50</v>
      </c>
      <c r="N107" s="3" t="s">
        <v>150</v>
      </c>
    </row>
    <row r="108" spans="1:14" x14ac:dyDescent="0.25">
      <c r="A108" s="14" t="s">
        <v>213</v>
      </c>
      <c r="B108" s="3" t="s">
        <v>18</v>
      </c>
      <c r="C108" s="23" t="s">
        <v>19</v>
      </c>
      <c r="D108" s="4">
        <v>103139</v>
      </c>
      <c r="E108" s="3">
        <v>8</v>
      </c>
      <c r="F108" s="15">
        <v>24</v>
      </c>
      <c r="G108" s="3" t="s">
        <v>184</v>
      </c>
      <c r="H108" s="3">
        <v>37800.981279429798</v>
      </c>
      <c r="I108" s="3">
        <v>37317.229346861401</v>
      </c>
      <c r="J108" s="5">
        <f t="shared" si="11"/>
        <v>36.181492303455919</v>
      </c>
      <c r="K108" s="4">
        <f t="shared" si="12"/>
        <v>-483.75193256839702</v>
      </c>
      <c r="L108" s="12">
        <v>1.27973379577743</v>
      </c>
      <c r="M108" s="13" t="s">
        <v>50</v>
      </c>
      <c r="N108" s="3" t="s">
        <v>150</v>
      </c>
    </row>
    <row r="109" spans="1:14" x14ac:dyDescent="0.25">
      <c r="A109" s="14" t="s">
        <v>214</v>
      </c>
      <c r="B109" s="3" t="s">
        <v>23</v>
      </c>
      <c r="C109" s="23" t="s">
        <v>24</v>
      </c>
      <c r="D109" s="4">
        <v>226675</v>
      </c>
      <c r="E109" s="3">
        <v>6</v>
      </c>
      <c r="F109" s="15">
        <v>18</v>
      </c>
      <c r="G109" s="3" t="s">
        <v>20</v>
      </c>
      <c r="H109" s="4">
        <v>211915.01923953401</v>
      </c>
      <c r="I109" s="4">
        <v>198096.262283747</v>
      </c>
      <c r="J109" s="5">
        <f t="shared" si="11"/>
        <v>87.392196882650055</v>
      </c>
      <c r="K109" s="4">
        <f t="shared" si="12"/>
        <v>-13818.756955787016</v>
      </c>
      <c r="L109" s="12">
        <v>6.5208955011193597</v>
      </c>
      <c r="M109" s="13" t="s">
        <v>50</v>
      </c>
      <c r="N109" s="3" t="s">
        <v>21</v>
      </c>
    </row>
    <row r="110" spans="1:14" x14ac:dyDescent="0.25">
      <c r="A110" s="14" t="s">
        <v>215</v>
      </c>
      <c r="B110" s="3" t="s">
        <v>18</v>
      </c>
      <c r="C110" s="23" t="s">
        <v>66</v>
      </c>
      <c r="D110" s="4">
        <v>164030</v>
      </c>
      <c r="E110" s="3">
        <v>6</v>
      </c>
      <c r="F110" s="15">
        <v>18</v>
      </c>
      <c r="G110" s="3" t="s">
        <v>20</v>
      </c>
      <c r="H110" s="4">
        <v>44981.884186547803</v>
      </c>
      <c r="I110" s="4">
        <v>47847.990804885703</v>
      </c>
      <c r="J110" s="5">
        <f t="shared" si="11"/>
        <v>29.1702681246636</v>
      </c>
      <c r="K110" s="4">
        <f t="shared" si="12"/>
        <v>2866.1066183379007</v>
      </c>
      <c r="L110" s="12">
        <v>-6.3716908932752201</v>
      </c>
      <c r="M110" s="13" t="s">
        <v>50</v>
      </c>
      <c r="N110" s="3" t="s">
        <v>150</v>
      </c>
    </row>
    <row r="111" spans="1:14" x14ac:dyDescent="0.25">
      <c r="A111" s="14" t="s">
        <v>216</v>
      </c>
      <c r="B111" s="3" t="s">
        <v>18</v>
      </c>
      <c r="C111" s="23" t="s">
        <v>66</v>
      </c>
      <c r="D111" s="4">
        <v>28425</v>
      </c>
      <c r="E111" s="3">
        <v>6</v>
      </c>
      <c r="F111" s="15">
        <v>18</v>
      </c>
      <c r="G111" s="3" t="s">
        <v>20</v>
      </c>
      <c r="H111" s="4">
        <v>8305.3710153623906</v>
      </c>
      <c r="I111" s="4">
        <v>8985.6205156709402</v>
      </c>
      <c r="J111" s="5">
        <f t="shared" si="11"/>
        <v>31.611681673424592</v>
      </c>
      <c r="K111" s="4">
        <f t="shared" si="12"/>
        <v>680.24950030854961</v>
      </c>
      <c r="L111" s="12">
        <v>-8.1904769702677491</v>
      </c>
      <c r="M111" s="13" t="s">
        <v>50</v>
      </c>
      <c r="N111" s="3" t="s">
        <v>102</v>
      </c>
    </row>
    <row r="112" spans="1:14" x14ac:dyDescent="0.25">
      <c r="A112" s="14" t="s">
        <v>217</v>
      </c>
      <c r="B112" s="3" t="s">
        <v>23</v>
      </c>
      <c r="C112" s="23" t="s">
        <v>24</v>
      </c>
      <c r="D112" s="4">
        <v>158440</v>
      </c>
      <c r="E112" s="3">
        <v>6</v>
      </c>
      <c r="F112" s="15">
        <v>18</v>
      </c>
      <c r="G112" s="3" t="s">
        <v>20</v>
      </c>
      <c r="H112" s="4">
        <v>54212.908093201302</v>
      </c>
      <c r="I112" s="4">
        <v>54569.095936884798</v>
      </c>
      <c r="J112" s="5">
        <f t="shared" si="11"/>
        <v>34.441489483012369</v>
      </c>
      <c r="K112" s="4">
        <f t="shared" si="12"/>
        <v>356.18784368349588</v>
      </c>
      <c r="L112" s="12">
        <v>-0.657016670404586</v>
      </c>
      <c r="M112" s="13" t="s">
        <v>50</v>
      </c>
      <c r="N112" s="3" t="s">
        <v>150</v>
      </c>
    </row>
    <row r="113" spans="1:14" x14ac:dyDescent="0.25">
      <c r="A113" s="14" t="s">
        <v>218</v>
      </c>
      <c r="B113" s="3" t="s">
        <v>23</v>
      </c>
      <c r="C113" s="23" t="s">
        <v>24</v>
      </c>
      <c r="D113" s="4">
        <v>664403</v>
      </c>
      <c r="E113" s="3">
        <v>6</v>
      </c>
      <c r="F113" s="15">
        <v>18</v>
      </c>
      <c r="G113" s="3" t="s">
        <v>20</v>
      </c>
      <c r="H113" s="4">
        <v>444878.654437661</v>
      </c>
      <c r="I113" s="4">
        <v>432326.374487883</v>
      </c>
      <c r="J113" s="5">
        <f t="shared" si="11"/>
        <v>65.069901022103011</v>
      </c>
      <c r="K113" s="4">
        <f t="shared" si="12"/>
        <v>-12552.279949777992</v>
      </c>
      <c r="L113" s="12">
        <v>2.8215064545284498</v>
      </c>
      <c r="M113" s="13" t="s">
        <v>50</v>
      </c>
      <c r="N113" s="3" t="s">
        <v>219</v>
      </c>
    </row>
    <row r="114" spans="1:14" x14ac:dyDescent="0.25">
      <c r="A114" s="14" t="s">
        <v>220</v>
      </c>
      <c r="B114" s="3" t="s">
        <v>23</v>
      </c>
      <c r="C114" s="23" t="s">
        <v>71</v>
      </c>
      <c r="D114" s="4">
        <v>35026</v>
      </c>
      <c r="E114" s="3">
        <v>6</v>
      </c>
      <c r="F114" s="15">
        <v>18</v>
      </c>
      <c r="G114" s="3" t="s">
        <v>20</v>
      </c>
      <c r="H114" s="4">
        <v>13771.780705179501</v>
      </c>
      <c r="I114" s="4">
        <v>14417.681861863401</v>
      </c>
      <c r="J114" s="5">
        <f t="shared" si="11"/>
        <v>41.16279866916976</v>
      </c>
      <c r="K114" s="4">
        <f t="shared" si="12"/>
        <v>645.9011566838999</v>
      </c>
      <c r="L114" s="12">
        <v>-4.6900337037825501</v>
      </c>
      <c r="M114" s="13" t="s">
        <v>50</v>
      </c>
      <c r="N114" s="3" t="s">
        <v>102</v>
      </c>
    </row>
    <row r="115" spans="1:14" x14ac:dyDescent="0.25">
      <c r="A115" s="14" t="s">
        <v>221</v>
      </c>
      <c r="B115" s="3" t="s">
        <v>23</v>
      </c>
      <c r="C115" s="23" t="s">
        <v>24</v>
      </c>
      <c r="D115" s="4">
        <v>1156880</v>
      </c>
      <c r="E115" s="3">
        <v>6</v>
      </c>
      <c r="F115" s="15">
        <v>18</v>
      </c>
      <c r="G115" s="3" t="s">
        <v>20</v>
      </c>
      <c r="H115" s="4">
        <v>467168.41993805103</v>
      </c>
      <c r="I115" s="4">
        <v>437725.22905051499</v>
      </c>
      <c r="J115" s="5">
        <f t="shared" si="11"/>
        <v>37.836701217975502</v>
      </c>
      <c r="K115" s="4">
        <f t="shared" si="12"/>
        <v>-29443.190887536039</v>
      </c>
      <c r="L115" s="12">
        <v>6.3024788557924198</v>
      </c>
      <c r="M115" s="13" t="s">
        <v>50</v>
      </c>
      <c r="N115" s="3" t="s">
        <v>219</v>
      </c>
    </row>
    <row r="116" spans="1:14" x14ac:dyDescent="0.25">
      <c r="A116" s="14" t="s">
        <v>222</v>
      </c>
      <c r="B116" s="3" t="s">
        <v>23</v>
      </c>
      <c r="C116" s="23" t="s">
        <v>24</v>
      </c>
      <c r="D116" s="4">
        <v>892075</v>
      </c>
      <c r="E116" s="3">
        <v>5</v>
      </c>
      <c r="F116" s="15">
        <v>15</v>
      </c>
      <c r="G116" s="3" t="s">
        <v>98</v>
      </c>
      <c r="H116" s="4">
        <v>854237.48411376099</v>
      </c>
      <c r="I116" s="4">
        <v>838371.34368500602</v>
      </c>
      <c r="J116" s="5">
        <f t="shared" si="11"/>
        <v>93.979916899925016</v>
      </c>
      <c r="K116" s="4">
        <f t="shared" si="12"/>
        <v>-15866.140428754967</v>
      </c>
      <c r="L116" s="12">
        <v>1.8573453780496401</v>
      </c>
      <c r="M116" s="13" t="s">
        <v>50</v>
      </c>
      <c r="N116" s="3" t="s">
        <v>21</v>
      </c>
    </row>
    <row r="117" spans="1:14" x14ac:dyDescent="0.25">
      <c r="A117" s="14" t="s">
        <v>223</v>
      </c>
      <c r="B117" s="3" t="s">
        <v>23</v>
      </c>
      <c r="C117" s="23" t="s">
        <v>24</v>
      </c>
      <c r="D117" s="4">
        <v>70463</v>
      </c>
      <c r="E117" s="3">
        <v>5</v>
      </c>
      <c r="F117" s="15">
        <v>15</v>
      </c>
      <c r="G117" s="3" t="s">
        <v>98</v>
      </c>
      <c r="H117" s="4">
        <v>65253.770832768198</v>
      </c>
      <c r="I117" s="4">
        <v>65236.970459770797</v>
      </c>
      <c r="J117" s="5">
        <f t="shared" si="11"/>
        <v>92.583299688873296</v>
      </c>
      <c r="K117" s="4">
        <f t="shared" si="12"/>
        <v>-16.8003729974007</v>
      </c>
      <c r="L117" s="12">
        <v>2.5746210192889502E-2</v>
      </c>
      <c r="M117" s="13" t="s">
        <v>50</v>
      </c>
      <c r="N117" s="3" t="s">
        <v>21</v>
      </c>
    </row>
    <row r="118" spans="1:14" x14ac:dyDescent="0.25">
      <c r="A118" s="14" t="s">
        <v>224</v>
      </c>
      <c r="B118" s="3" t="s">
        <v>23</v>
      </c>
      <c r="C118" s="23" t="s">
        <v>24</v>
      </c>
      <c r="D118" s="4">
        <v>71391.7</v>
      </c>
      <c r="E118" s="4">
        <v>11.666666666666666</v>
      </c>
      <c r="F118" s="15">
        <v>35</v>
      </c>
      <c r="G118" s="3" t="s">
        <v>172</v>
      </c>
      <c r="H118" s="4">
        <v>67267.263967621097</v>
      </c>
      <c r="I118" s="4">
        <v>67183.978711235497</v>
      </c>
      <c r="J118" s="5">
        <f t="shared" si="11"/>
        <v>94.106147789218497</v>
      </c>
      <c r="K118" s="4">
        <f t="shared" si="12"/>
        <v>-83.285256385599496</v>
      </c>
      <c r="L118" s="12">
        <v>0.123812463110961</v>
      </c>
      <c r="M118" s="13" t="s">
        <v>50</v>
      </c>
      <c r="N118" s="3" t="s">
        <v>21</v>
      </c>
    </row>
    <row r="119" spans="1:14" x14ac:dyDescent="0.25">
      <c r="A119" s="14" t="s">
        <v>225</v>
      </c>
      <c r="B119" s="3" t="s">
        <v>18</v>
      </c>
      <c r="C119" s="23" t="s">
        <v>178</v>
      </c>
      <c r="D119" s="4">
        <v>206081</v>
      </c>
      <c r="E119" s="4">
        <v>11.666666666666666</v>
      </c>
      <c r="F119" s="15">
        <v>35</v>
      </c>
      <c r="G119" s="3" t="s">
        <v>172</v>
      </c>
      <c r="H119" s="4">
        <v>156312.072553373</v>
      </c>
      <c r="I119" s="4">
        <v>104978.881963263</v>
      </c>
      <c r="J119" s="5">
        <f t="shared" si="11"/>
        <v>50.940592273554088</v>
      </c>
      <c r="K119" s="4">
        <f t="shared" si="12"/>
        <v>-51333.190590109996</v>
      </c>
      <c r="L119" s="12">
        <v>32.840195738932202</v>
      </c>
      <c r="M119" s="13" t="s">
        <v>50</v>
      </c>
      <c r="N119" s="3" t="s">
        <v>21</v>
      </c>
    </row>
    <row r="120" spans="1:14" x14ac:dyDescent="0.25">
      <c r="A120" s="14" t="s">
        <v>226</v>
      </c>
      <c r="B120" s="3" t="s">
        <v>23</v>
      </c>
      <c r="C120" s="23" t="s">
        <v>24</v>
      </c>
      <c r="D120" s="4">
        <v>771410</v>
      </c>
      <c r="E120" s="4">
        <v>11.666666666666666</v>
      </c>
      <c r="F120" s="15">
        <v>35</v>
      </c>
      <c r="G120" s="3" t="s">
        <v>172</v>
      </c>
      <c r="H120" s="4">
        <v>672076.47759703698</v>
      </c>
      <c r="I120" s="4">
        <v>656530.40390720998</v>
      </c>
      <c r="J120" s="5">
        <f t="shared" si="11"/>
        <v>85.107841991575157</v>
      </c>
      <c r="K120" s="4">
        <f t="shared" si="12"/>
        <v>-15546.073689826997</v>
      </c>
      <c r="L120" s="12">
        <v>2.3131405737351001</v>
      </c>
      <c r="M120" s="13" t="s">
        <v>50</v>
      </c>
      <c r="N120" s="3" t="s">
        <v>21</v>
      </c>
    </row>
    <row r="121" spans="1:14" x14ac:dyDescent="0.25">
      <c r="A121" s="14" t="s">
        <v>227</v>
      </c>
      <c r="B121" s="3" t="s">
        <v>23</v>
      </c>
      <c r="C121" s="23" t="s">
        <v>24</v>
      </c>
      <c r="D121" s="4">
        <v>1467100</v>
      </c>
      <c r="E121" s="4">
        <v>11.666666666666666</v>
      </c>
      <c r="F121" s="15">
        <v>35</v>
      </c>
      <c r="G121" s="3" t="s">
        <v>172</v>
      </c>
      <c r="H121" s="4">
        <v>1383182.95261095</v>
      </c>
      <c r="I121" s="4">
        <v>1332458.8851980499</v>
      </c>
      <c r="J121" s="5">
        <f t="shared" si="11"/>
        <v>90.822635484837434</v>
      </c>
      <c r="K121" s="4">
        <f t="shared" si="12"/>
        <v>-50724.06741290004</v>
      </c>
      <c r="L121" s="12">
        <v>3.6671987112878601</v>
      </c>
      <c r="M121" s="13" t="s">
        <v>50</v>
      </c>
      <c r="N121" s="3" t="s">
        <v>153</v>
      </c>
    </row>
    <row r="122" spans="1:14" x14ac:dyDescent="0.25">
      <c r="A122" s="14" t="s">
        <v>228</v>
      </c>
      <c r="B122" s="3" t="s">
        <v>312</v>
      </c>
      <c r="C122" s="23" t="s">
        <v>80</v>
      </c>
      <c r="D122" s="4">
        <v>366425</v>
      </c>
      <c r="E122" s="4">
        <v>11.666666666666666</v>
      </c>
      <c r="F122" s="15">
        <v>35</v>
      </c>
      <c r="G122" s="3" t="s">
        <v>172</v>
      </c>
      <c r="H122" s="4">
        <v>357382.11775985599</v>
      </c>
      <c r="I122" s="4">
        <v>337673.51829718199</v>
      </c>
      <c r="J122" s="5">
        <f t="shared" si="11"/>
        <v>92.15351526156293</v>
      </c>
      <c r="K122" s="4">
        <f t="shared" si="12"/>
        <v>-19708.599462673999</v>
      </c>
      <c r="L122" s="12">
        <v>5.5147133791168699</v>
      </c>
      <c r="M122" s="13" t="s">
        <v>50</v>
      </c>
      <c r="N122" s="3" t="s">
        <v>21</v>
      </c>
    </row>
    <row r="123" spans="1:14" x14ac:dyDescent="0.25">
      <c r="A123" s="14" t="s">
        <v>229</v>
      </c>
      <c r="B123" s="3" t="s">
        <v>23</v>
      </c>
      <c r="C123" s="23" t="s">
        <v>24</v>
      </c>
      <c r="D123" s="4">
        <v>70366.7</v>
      </c>
      <c r="E123" s="3">
        <v>8</v>
      </c>
      <c r="F123" s="15">
        <v>24</v>
      </c>
      <c r="G123" s="3" t="s">
        <v>184</v>
      </c>
      <c r="H123" s="4">
        <v>65236.284755673398</v>
      </c>
      <c r="I123" s="4">
        <v>64597.158565135098</v>
      </c>
      <c r="J123" s="5">
        <f t="shared" si="11"/>
        <v>91.800750305378969</v>
      </c>
      <c r="K123" s="4">
        <f t="shared" si="12"/>
        <v>-639.12619053829985</v>
      </c>
      <c r="L123" s="12">
        <v>0.97970967067174597</v>
      </c>
      <c r="M123" s="13" t="s">
        <v>50</v>
      </c>
      <c r="N123" s="3" t="s">
        <v>21</v>
      </c>
    </row>
    <row r="124" spans="1:14" x14ac:dyDescent="0.25">
      <c r="A124" s="14" t="s">
        <v>230</v>
      </c>
      <c r="B124" s="3" t="s">
        <v>23</v>
      </c>
      <c r="C124" s="23" t="s">
        <v>24</v>
      </c>
      <c r="D124" s="4">
        <v>315974</v>
      </c>
      <c r="E124" s="3">
        <v>8</v>
      </c>
      <c r="F124" s="15">
        <v>24</v>
      </c>
      <c r="G124" s="3" t="s">
        <v>184</v>
      </c>
      <c r="H124" s="4">
        <v>259763.18325605299</v>
      </c>
      <c r="I124" s="4">
        <v>256390.16992344201</v>
      </c>
      <c r="J124" s="5">
        <f t="shared" si="11"/>
        <v>81.14280602943343</v>
      </c>
      <c r="K124" s="4">
        <f t="shared" si="12"/>
        <v>-3373.013332610979</v>
      </c>
      <c r="L124" s="12">
        <v>1.29849553363629</v>
      </c>
      <c r="M124" s="13" t="s">
        <v>50</v>
      </c>
      <c r="N124" s="3" t="s">
        <v>21</v>
      </c>
    </row>
    <row r="125" spans="1:14" x14ac:dyDescent="0.25">
      <c r="A125" s="14" t="s">
        <v>231</v>
      </c>
      <c r="B125" s="3" t="s">
        <v>23</v>
      </c>
      <c r="C125" s="23" t="s">
        <v>24</v>
      </c>
      <c r="D125" s="4">
        <v>240608</v>
      </c>
      <c r="E125" s="3">
        <v>8</v>
      </c>
      <c r="F125" s="15">
        <v>24</v>
      </c>
      <c r="G125" s="3" t="s">
        <v>184</v>
      </c>
      <c r="H125" s="4">
        <v>232310.94524032</v>
      </c>
      <c r="I125" s="4">
        <v>231775.00343100401</v>
      </c>
      <c r="J125" s="5">
        <f t="shared" si="11"/>
        <v>96.328884921118174</v>
      </c>
      <c r="K125" s="4">
        <f t="shared" si="12"/>
        <v>-535.94180931599112</v>
      </c>
      <c r="L125" s="12">
        <v>0.23070019742825701</v>
      </c>
      <c r="M125" s="13" t="s">
        <v>50</v>
      </c>
      <c r="N125" s="3" t="s">
        <v>21</v>
      </c>
    </row>
    <row r="126" spans="1:14" x14ac:dyDescent="0.25">
      <c r="A126" s="14" t="s">
        <v>232</v>
      </c>
      <c r="B126" s="3" t="s">
        <v>23</v>
      </c>
      <c r="C126" s="23" t="s">
        <v>24</v>
      </c>
      <c r="D126" s="4">
        <v>219363</v>
      </c>
      <c r="E126" s="3">
        <v>8</v>
      </c>
      <c r="F126" s="15">
        <v>24</v>
      </c>
      <c r="G126" s="3" t="s">
        <v>184</v>
      </c>
      <c r="H126" s="4">
        <v>213421.952136084</v>
      </c>
      <c r="I126" s="4">
        <v>212988.287213823</v>
      </c>
      <c r="J126" s="5">
        <f t="shared" si="11"/>
        <v>97.093989056414713</v>
      </c>
      <c r="K126" s="4">
        <f t="shared" si="12"/>
        <v>-433.66492226099945</v>
      </c>
      <c r="L126" s="12">
        <v>0.20319602455163199</v>
      </c>
      <c r="M126" s="13" t="s">
        <v>50</v>
      </c>
      <c r="N126" s="3" t="s">
        <v>21</v>
      </c>
    </row>
    <row r="127" spans="1:14" x14ac:dyDescent="0.25">
      <c r="A127" s="14" t="s">
        <v>233</v>
      </c>
      <c r="B127" s="3" t="s">
        <v>23</v>
      </c>
      <c r="C127" s="23" t="s">
        <v>71</v>
      </c>
      <c r="D127" s="4">
        <v>1135880</v>
      </c>
      <c r="E127" s="3">
        <v>10</v>
      </c>
      <c r="F127" s="15">
        <v>30</v>
      </c>
      <c r="G127" s="3" t="s">
        <v>200</v>
      </c>
      <c r="H127" s="4">
        <v>1039453.96351079</v>
      </c>
      <c r="I127" s="4">
        <v>895804.823850816</v>
      </c>
      <c r="J127" s="5">
        <f t="shared" si="11"/>
        <v>78.864389182908056</v>
      </c>
      <c r="K127" s="4">
        <f t="shared" si="12"/>
        <v>-143649.13965997403</v>
      </c>
      <c r="L127" s="12">
        <v>13.819673088242901</v>
      </c>
      <c r="M127" s="13" t="s">
        <v>50</v>
      </c>
      <c r="N127" s="3" t="s">
        <v>153</v>
      </c>
    </row>
    <row r="128" spans="1:14" x14ac:dyDescent="0.25">
      <c r="A128" s="14" t="s">
        <v>234</v>
      </c>
      <c r="B128" s="3" t="s">
        <v>23</v>
      </c>
      <c r="C128" s="23" t="s">
        <v>24</v>
      </c>
      <c r="D128" s="4">
        <v>253730</v>
      </c>
      <c r="E128" s="3">
        <v>10</v>
      </c>
      <c r="F128" s="15">
        <v>30</v>
      </c>
      <c r="G128" s="3" t="s">
        <v>200</v>
      </c>
      <c r="H128" s="4">
        <v>200869.26291030299</v>
      </c>
      <c r="I128" s="4">
        <v>196979.50241684</v>
      </c>
      <c r="J128" s="5">
        <f t="shared" si="11"/>
        <v>77.633509012272881</v>
      </c>
      <c r="K128" s="4">
        <f t="shared" si="12"/>
        <v>-3889.7604934629926</v>
      </c>
      <c r="L128" s="12">
        <v>1.93646376608654</v>
      </c>
      <c r="M128" s="13" t="s">
        <v>50</v>
      </c>
      <c r="N128" s="3" t="s">
        <v>21</v>
      </c>
    </row>
    <row r="129" spans="1:17" x14ac:dyDescent="0.25">
      <c r="A129" s="14" t="s">
        <v>235</v>
      </c>
      <c r="B129" s="3" t="s">
        <v>23</v>
      </c>
      <c r="C129" s="23" t="s">
        <v>24</v>
      </c>
      <c r="D129" s="4">
        <v>624657</v>
      </c>
      <c r="E129" s="3">
        <v>10</v>
      </c>
      <c r="F129" s="15">
        <v>30</v>
      </c>
      <c r="G129" s="3" t="s">
        <v>200</v>
      </c>
      <c r="H129" s="4">
        <v>544826.35121467302</v>
      </c>
      <c r="I129" s="4">
        <v>534223.81017158495</v>
      </c>
      <c r="J129" s="5">
        <f t="shared" si="11"/>
        <v>85.522744509640475</v>
      </c>
      <c r="K129" s="4">
        <f t="shared" si="12"/>
        <v>-10602.541043088073</v>
      </c>
      <c r="L129" s="12">
        <v>1.9460404254400001</v>
      </c>
      <c r="M129" s="13" t="s">
        <v>50</v>
      </c>
      <c r="N129" s="3" t="s">
        <v>21</v>
      </c>
    </row>
    <row r="130" spans="1:17" x14ac:dyDescent="0.25">
      <c r="A130" s="14" t="s">
        <v>236</v>
      </c>
      <c r="B130" s="3" t="s">
        <v>18</v>
      </c>
      <c r="C130" s="23" t="s">
        <v>178</v>
      </c>
      <c r="D130" s="4">
        <v>281290</v>
      </c>
      <c r="E130" s="3">
        <v>10</v>
      </c>
      <c r="F130" s="15">
        <v>30</v>
      </c>
      <c r="G130" s="3" t="s">
        <v>200</v>
      </c>
      <c r="H130" s="3">
        <v>202031.02038443199</v>
      </c>
      <c r="I130" s="3">
        <v>147651.38874214501</v>
      </c>
      <c r="J130" s="5">
        <f t="shared" si="11"/>
        <v>52.490806193659566</v>
      </c>
      <c r="K130" s="4">
        <f t="shared" si="12"/>
        <v>-54379.631642286986</v>
      </c>
      <c r="L130" s="12">
        <v>26.9164762613247</v>
      </c>
      <c r="M130" s="13" t="s">
        <v>50</v>
      </c>
      <c r="N130" s="3" t="s">
        <v>153</v>
      </c>
    </row>
    <row r="131" spans="1:17" x14ac:dyDescent="0.25">
      <c r="A131" s="14" t="s">
        <v>237</v>
      </c>
      <c r="B131" s="3" t="s">
        <v>18</v>
      </c>
      <c r="C131" s="23" t="s">
        <v>19</v>
      </c>
      <c r="D131" s="4">
        <v>351396</v>
      </c>
      <c r="E131" s="3">
        <v>10</v>
      </c>
      <c r="F131" s="15">
        <v>30</v>
      </c>
      <c r="G131" s="3" t="s">
        <v>200</v>
      </c>
      <c r="H131" s="4">
        <v>296000.89824981202</v>
      </c>
      <c r="I131" s="4">
        <v>209367.86882356301</v>
      </c>
      <c r="J131" s="5">
        <f t="shared" si="11"/>
        <v>59.581745046489722</v>
      </c>
      <c r="K131" s="4">
        <f t="shared" si="12"/>
        <v>-86633.029426249006</v>
      </c>
      <c r="L131" s="12">
        <v>29.267826529747399</v>
      </c>
      <c r="M131" s="13" t="s">
        <v>50</v>
      </c>
      <c r="N131" s="3" t="s">
        <v>153</v>
      </c>
      <c r="Q131" s="3" t="s">
        <v>186</v>
      </c>
    </row>
    <row r="132" spans="1:17" x14ac:dyDescent="0.25">
      <c r="A132" s="14" t="s">
        <v>238</v>
      </c>
      <c r="B132" s="3" t="s">
        <v>18</v>
      </c>
      <c r="C132" s="23" t="s">
        <v>66</v>
      </c>
      <c r="D132" s="4">
        <v>1262060</v>
      </c>
      <c r="E132" s="4">
        <v>11.666666666666666</v>
      </c>
      <c r="F132" s="15">
        <v>35</v>
      </c>
      <c r="G132" s="3" t="s">
        <v>172</v>
      </c>
      <c r="H132" s="4">
        <v>1174528.6453537601</v>
      </c>
      <c r="I132" s="4">
        <v>1050404.32307286</v>
      </c>
      <c r="J132" s="5">
        <f t="shared" si="11"/>
        <v>83.22934908584854</v>
      </c>
      <c r="K132" s="4">
        <f t="shared" si="12"/>
        <v>-124124.32228090009</v>
      </c>
      <c r="L132" s="12">
        <v>10.5680114973703</v>
      </c>
      <c r="M132" s="13" t="s">
        <v>50</v>
      </c>
      <c r="N132" s="3" t="s">
        <v>153</v>
      </c>
    </row>
    <row r="133" spans="1:17" x14ac:dyDescent="0.25">
      <c r="A133" s="14" t="s">
        <v>239</v>
      </c>
      <c r="B133" s="3" t="s">
        <v>18</v>
      </c>
      <c r="C133" s="23" t="s">
        <v>19</v>
      </c>
      <c r="D133" s="4">
        <v>57681.1</v>
      </c>
      <c r="E133" s="4">
        <v>11.666666666666666</v>
      </c>
      <c r="F133" s="15">
        <v>35</v>
      </c>
      <c r="G133" s="3" t="s">
        <v>172</v>
      </c>
      <c r="H133" s="4">
        <v>54640.727016725803</v>
      </c>
      <c r="I133" s="4">
        <v>54275.834704206303</v>
      </c>
      <c r="J133" s="5">
        <f t="shared" si="11"/>
        <v>94.096393279958775</v>
      </c>
      <c r="K133" s="4">
        <f t="shared" si="12"/>
        <v>-364.89231251949968</v>
      </c>
      <c r="L133" s="12">
        <v>0.66780281379999995</v>
      </c>
      <c r="M133" s="13" t="s">
        <v>50</v>
      </c>
      <c r="N133" s="3" t="s">
        <v>21</v>
      </c>
    </row>
    <row r="134" spans="1:17" x14ac:dyDescent="0.25">
      <c r="A134" s="14" t="s">
        <v>240</v>
      </c>
      <c r="B134" s="3" t="s">
        <v>18</v>
      </c>
      <c r="C134" s="23" t="s">
        <v>19</v>
      </c>
      <c r="D134" s="4">
        <v>242205</v>
      </c>
      <c r="E134" s="4">
        <v>11.666666666666666</v>
      </c>
      <c r="F134" s="15">
        <v>35</v>
      </c>
      <c r="G134" s="3" t="s">
        <v>172</v>
      </c>
      <c r="H134" s="4">
        <v>236465.041289277</v>
      </c>
      <c r="I134" s="4">
        <v>234864.629321821</v>
      </c>
      <c r="J134" s="5">
        <f t="shared" si="11"/>
        <v>96.969356256815914</v>
      </c>
      <c r="K134" s="4">
        <f t="shared" si="12"/>
        <v>-1600.4119674559915</v>
      </c>
      <c r="L134" s="12">
        <v>0.67680700653674997</v>
      </c>
      <c r="M134" s="13" t="s">
        <v>50</v>
      </c>
      <c r="N134" s="3" t="s">
        <v>21</v>
      </c>
    </row>
    <row r="135" spans="1:17" x14ac:dyDescent="0.25">
      <c r="A135" s="14" t="s">
        <v>241</v>
      </c>
      <c r="B135" s="3" t="s">
        <v>312</v>
      </c>
      <c r="C135" s="23" t="s">
        <v>80</v>
      </c>
      <c r="D135" s="4">
        <v>27680.400000000001</v>
      </c>
      <c r="E135" s="3">
        <v>6</v>
      </c>
      <c r="F135" s="15">
        <v>18</v>
      </c>
      <c r="G135" s="3" t="s">
        <v>20</v>
      </c>
      <c r="H135" s="4">
        <v>27503.919101419699</v>
      </c>
      <c r="I135" s="4">
        <v>27385.204440919399</v>
      </c>
      <c r="J135" s="5">
        <f t="shared" si="11"/>
        <v>98.933557466363922</v>
      </c>
      <c r="K135" s="4">
        <f t="shared" si="12"/>
        <v>-118.71466050029994</v>
      </c>
      <c r="L135" s="12">
        <v>0.43162816201749399</v>
      </c>
      <c r="M135" s="13" t="s">
        <v>50</v>
      </c>
      <c r="N135" s="3" t="s">
        <v>21</v>
      </c>
    </row>
    <row r="136" spans="1:17" x14ac:dyDescent="0.25">
      <c r="A136" s="14" t="s">
        <v>242</v>
      </c>
      <c r="B136" s="3" t="s">
        <v>23</v>
      </c>
      <c r="C136" s="23" t="s">
        <v>24</v>
      </c>
      <c r="D136" s="4">
        <v>401079</v>
      </c>
      <c r="E136" s="3">
        <v>6</v>
      </c>
      <c r="F136" s="15">
        <v>18</v>
      </c>
      <c r="G136" s="3" t="s">
        <v>20</v>
      </c>
      <c r="H136" s="4">
        <v>387971.38739258901</v>
      </c>
      <c r="I136" s="4">
        <v>386558.45511993201</v>
      </c>
      <c r="J136" s="5">
        <f t="shared" si="11"/>
        <v>96.379629728789595</v>
      </c>
      <c r="K136" s="4">
        <f t="shared" si="12"/>
        <v>-1412.9322726569953</v>
      </c>
      <c r="L136" s="12">
        <v>0.36418465860409399</v>
      </c>
      <c r="M136" s="13" t="s">
        <v>50</v>
      </c>
      <c r="N136" s="3" t="s">
        <v>21</v>
      </c>
    </row>
    <row r="137" spans="1:17" x14ac:dyDescent="0.25">
      <c r="A137" s="14" t="s">
        <v>243</v>
      </c>
      <c r="B137" s="3" t="s">
        <v>23</v>
      </c>
      <c r="C137" s="23" t="s">
        <v>24</v>
      </c>
      <c r="D137" s="4">
        <v>46595.5</v>
      </c>
      <c r="E137" s="3">
        <v>6</v>
      </c>
      <c r="F137" s="15">
        <v>18</v>
      </c>
      <c r="G137" s="3" t="s">
        <v>20</v>
      </c>
      <c r="H137" s="3">
        <v>45469.582283481403</v>
      </c>
      <c r="I137" s="3">
        <v>45265.590240873797</v>
      </c>
      <c r="J137" s="5">
        <f t="shared" si="11"/>
        <v>97.145840780491241</v>
      </c>
      <c r="K137" s="4">
        <f t="shared" si="12"/>
        <v>-203.99204260760598</v>
      </c>
      <c r="L137" s="12">
        <v>0.44863408099030599</v>
      </c>
      <c r="M137" s="13" t="s">
        <v>50</v>
      </c>
      <c r="N137" s="3" t="s">
        <v>21</v>
      </c>
    </row>
    <row r="138" spans="1:17" x14ac:dyDescent="0.25">
      <c r="A138" s="6" t="s">
        <v>244</v>
      </c>
      <c r="B138" s="3" t="s">
        <v>312</v>
      </c>
      <c r="C138" s="23" t="s">
        <v>80</v>
      </c>
      <c r="D138" s="4">
        <v>14966.9</v>
      </c>
      <c r="E138" s="3">
        <v>6</v>
      </c>
      <c r="F138" s="3">
        <v>18</v>
      </c>
      <c r="G138" s="3" t="s">
        <v>20</v>
      </c>
      <c r="H138" s="4">
        <v>13796.7909887971</v>
      </c>
      <c r="I138" s="4">
        <v>13571.231130078901</v>
      </c>
      <c r="J138" s="5">
        <f t="shared" si="11"/>
        <v>90.674963620248022</v>
      </c>
      <c r="K138" s="4">
        <f t="shared" si="12"/>
        <v>-225.55985871819939</v>
      </c>
      <c r="L138" s="12">
        <v>1.63487189812043</v>
      </c>
      <c r="M138" s="13" t="s">
        <v>50</v>
      </c>
      <c r="N138" s="3" t="s">
        <v>21</v>
      </c>
    </row>
    <row r="139" spans="1:17" x14ac:dyDescent="0.25">
      <c r="A139" s="6" t="s">
        <v>245</v>
      </c>
      <c r="B139" s="3" t="s">
        <v>23</v>
      </c>
      <c r="C139" s="23" t="s">
        <v>24</v>
      </c>
      <c r="D139" s="4">
        <v>502302</v>
      </c>
      <c r="E139" s="3">
        <v>6</v>
      </c>
      <c r="F139" s="3">
        <v>18</v>
      </c>
      <c r="G139" s="3" t="s">
        <v>20</v>
      </c>
      <c r="H139" s="4">
        <v>409653.74098891497</v>
      </c>
      <c r="I139" s="4">
        <v>372637.26578311302</v>
      </c>
      <c r="J139" s="5">
        <f t="shared" ref="J139:J170" si="13">(I139/D139)*100</f>
        <v>74.18590126718847</v>
      </c>
      <c r="K139" s="4">
        <f t="shared" ref="K139:K170" si="14">I139-H139</f>
        <v>-37016.475205801951</v>
      </c>
      <c r="L139" s="12">
        <v>9.0360398312104202</v>
      </c>
      <c r="M139" s="13" t="s">
        <v>50</v>
      </c>
      <c r="N139" s="3" t="s">
        <v>21</v>
      </c>
    </row>
    <row r="140" spans="1:17" x14ac:dyDescent="0.25">
      <c r="A140" s="6" t="s">
        <v>246</v>
      </c>
      <c r="B140" s="3" t="s">
        <v>18</v>
      </c>
      <c r="C140" s="23" t="s">
        <v>66</v>
      </c>
      <c r="D140" s="4">
        <v>358.16800000000001</v>
      </c>
      <c r="E140" s="3">
        <v>7</v>
      </c>
      <c r="F140" s="3">
        <v>21</v>
      </c>
      <c r="G140" s="3" t="s">
        <v>53</v>
      </c>
      <c r="H140" s="4">
        <v>302.80317849658502</v>
      </c>
      <c r="I140" s="4">
        <v>304.53031033540998</v>
      </c>
      <c r="J140" s="5">
        <f t="shared" si="13"/>
        <v>85.024432762114415</v>
      </c>
      <c r="K140" s="4">
        <f t="shared" si="14"/>
        <v>1.7271318388249597</v>
      </c>
      <c r="L140" s="12">
        <v>-0.57038101363397997</v>
      </c>
      <c r="M140" s="13" t="s">
        <v>50</v>
      </c>
      <c r="N140" s="3" t="s">
        <v>102</v>
      </c>
    </row>
    <row r="141" spans="1:17" x14ac:dyDescent="0.25">
      <c r="A141" s="6" t="s">
        <v>247</v>
      </c>
      <c r="B141" s="3" t="s">
        <v>18</v>
      </c>
      <c r="C141" s="23" t="s">
        <v>66</v>
      </c>
      <c r="D141" s="4">
        <v>24033.7</v>
      </c>
      <c r="E141" s="3">
        <v>7</v>
      </c>
      <c r="F141" s="3">
        <v>21</v>
      </c>
      <c r="G141" s="3" t="s">
        <v>53</v>
      </c>
      <c r="H141" s="4">
        <v>9212.8154272065894</v>
      </c>
      <c r="I141" s="4">
        <v>9540.6427920944407</v>
      </c>
      <c r="J141" s="5">
        <f t="shared" si="13"/>
        <v>39.696937184430361</v>
      </c>
      <c r="K141" s="4">
        <f t="shared" si="14"/>
        <v>327.82736488785122</v>
      </c>
      <c r="L141" s="12">
        <v>-3.5583841603916899</v>
      </c>
      <c r="M141" s="13" t="s">
        <v>50</v>
      </c>
      <c r="N141" s="3" t="s">
        <v>102</v>
      </c>
    </row>
    <row r="142" spans="1:17" x14ac:dyDescent="0.25">
      <c r="A142" s="6" t="s">
        <v>248</v>
      </c>
      <c r="B142" s="3" t="s">
        <v>18</v>
      </c>
      <c r="C142" s="23" t="s">
        <v>66</v>
      </c>
      <c r="D142" s="4">
        <v>48467.199999999997</v>
      </c>
      <c r="E142" s="3">
        <v>7</v>
      </c>
      <c r="F142" s="3">
        <v>21</v>
      </c>
      <c r="G142" s="3" t="s">
        <v>53</v>
      </c>
      <c r="H142" s="4">
        <v>5405.7235994297798</v>
      </c>
      <c r="I142" s="4">
        <v>5773.6687360574997</v>
      </c>
      <c r="J142" s="5">
        <f t="shared" si="13"/>
        <v>11.91252792828449</v>
      </c>
      <c r="K142" s="4">
        <f t="shared" si="14"/>
        <v>367.94513662771988</v>
      </c>
      <c r="L142" s="12">
        <v>-6.8065843519362597</v>
      </c>
      <c r="M142" s="13" t="s">
        <v>50</v>
      </c>
      <c r="N142" s="3" t="s">
        <v>102</v>
      </c>
    </row>
    <row r="143" spans="1:17" x14ac:dyDescent="0.25">
      <c r="A143" s="6" t="s">
        <v>249</v>
      </c>
      <c r="B143" s="3" t="s">
        <v>18</v>
      </c>
      <c r="C143" s="23" t="s">
        <v>66</v>
      </c>
      <c r="D143" s="4">
        <v>6348.31</v>
      </c>
      <c r="E143" s="3">
        <v>7</v>
      </c>
      <c r="F143" s="3">
        <v>21</v>
      </c>
      <c r="G143" s="3" t="s">
        <v>53</v>
      </c>
      <c r="H143" s="4">
        <v>1994.79233125982</v>
      </c>
      <c r="I143" s="4">
        <v>2126.0577817182002</v>
      </c>
      <c r="J143" s="5">
        <f t="shared" si="13"/>
        <v>33.490138032298361</v>
      </c>
      <c r="K143" s="4">
        <f t="shared" si="14"/>
        <v>131.2654504583802</v>
      </c>
      <c r="L143" s="12">
        <v>-6.5804068123460802</v>
      </c>
      <c r="M143" s="13" t="s">
        <v>50</v>
      </c>
      <c r="N143" s="3" t="s">
        <v>102</v>
      </c>
    </row>
    <row r="144" spans="1:17" x14ac:dyDescent="0.25">
      <c r="A144" s="6" t="s">
        <v>250</v>
      </c>
      <c r="B144" s="3" t="s">
        <v>23</v>
      </c>
      <c r="C144" s="23" t="s">
        <v>24</v>
      </c>
      <c r="D144" s="4">
        <v>15660.7</v>
      </c>
      <c r="E144" s="3">
        <v>6</v>
      </c>
      <c r="F144" s="3">
        <v>18</v>
      </c>
      <c r="G144" s="3" t="s">
        <v>20</v>
      </c>
      <c r="H144" s="4">
        <v>15412.480592220199</v>
      </c>
      <c r="I144" s="4">
        <v>14472.253909400401</v>
      </c>
      <c r="J144" s="5">
        <f t="shared" si="13"/>
        <v>92.411283719121101</v>
      </c>
      <c r="K144" s="4">
        <f t="shared" si="14"/>
        <v>-940.22668281979895</v>
      </c>
      <c r="L144" s="12">
        <v>6.1004241153396999</v>
      </c>
      <c r="M144" s="13" t="s">
        <v>50</v>
      </c>
      <c r="N144" s="3" t="s">
        <v>21</v>
      </c>
    </row>
    <row r="145" spans="1:14" x14ac:dyDescent="0.25">
      <c r="A145" s="6" t="s">
        <v>251</v>
      </c>
      <c r="B145" s="3" t="s">
        <v>23</v>
      </c>
      <c r="C145" s="23" t="s">
        <v>24</v>
      </c>
      <c r="D145" s="4">
        <v>138888</v>
      </c>
      <c r="E145" s="3">
        <v>6</v>
      </c>
      <c r="F145" s="3">
        <v>18</v>
      </c>
      <c r="G145" s="3" t="s">
        <v>20</v>
      </c>
      <c r="H145" s="4">
        <v>112220.12374186701</v>
      </c>
      <c r="I145" s="4">
        <v>103643.445685379</v>
      </c>
      <c r="J145" s="5">
        <f t="shared" si="13"/>
        <v>74.62375848552719</v>
      </c>
      <c r="K145" s="4">
        <f t="shared" si="14"/>
        <v>-8576.6780564880028</v>
      </c>
      <c r="L145" s="12">
        <v>7.6427273206507502</v>
      </c>
      <c r="M145" s="13" t="s">
        <v>50</v>
      </c>
      <c r="N145" s="3" t="s">
        <v>21</v>
      </c>
    </row>
    <row r="146" spans="1:14" x14ac:dyDescent="0.25">
      <c r="A146" s="6" t="s">
        <v>252</v>
      </c>
      <c r="B146" s="3" t="s">
        <v>23</v>
      </c>
      <c r="C146" s="23" t="s">
        <v>24</v>
      </c>
      <c r="D146" s="4">
        <v>42791.7</v>
      </c>
      <c r="E146" s="3">
        <v>6</v>
      </c>
      <c r="F146" s="3">
        <v>18</v>
      </c>
      <c r="G146" s="3" t="s">
        <v>20</v>
      </c>
      <c r="H146" s="3">
        <v>37909.590915321103</v>
      </c>
      <c r="I146" s="3">
        <v>36311.419686814203</v>
      </c>
      <c r="J146" s="5">
        <f t="shared" si="13"/>
        <v>84.856221385956161</v>
      </c>
      <c r="K146" s="4">
        <f t="shared" si="14"/>
        <v>-1598.1712285069007</v>
      </c>
      <c r="L146" s="12">
        <v>4.2157437997068703</v>
      </c>
      <c r="M146" s="13" t="s">
        <v>50</v>
      </c>
      <c r="N146" s="3" t="s">
        <v>21</v>
      </c>
    </row>
    <row r="147" spans="1:14" x14ac:dyDescent="0.25">
      <c r="A147" s="6" t="s">
        <v>253</v>
      </c>
      <c r="B147" s="3" t="s">
        <v>23</v>
      </c>
      <c r="C147" s="23" t="s">
        <v>24</v>
      </c>
      <c r="D147" s="4">
        <v>169792</v>
      </c>
      <c r="E147" s="3">
        <v>6</v>
      </c>
      <c r="F147" s="3">
        <v>18</v>
      </c>
      <c r="G147" s="3" t="s">
        <v>20</v>
      </c>
      <c r="H147" s="4">
        <v>141723.50889262199</v>
      </c>
      <c r="I147" s="4">
        <v>133195.658728479</v>
      </c>
      <c r="J147" s="5">
        <f t="shared" si="13"/>
        <v>78.446368926968873</v>
      </c>
      <c r="K147" s="4">
        <f t="shared" si="14"/>
        <v>-8527.8501641429903</v>
      </c>
      <c r="L147" s="12">
        <v>6.0172445847389397</v>
      </c>
      <c r="M147" s="13" t="s">
        <v>50</v>
      </c>
      <c r="N147" s="3" t="s">
        <v>21</v>
      </c>
    </row>
    <row r="148" spans="1:14" x14ac:dyDescent="0.25">
      <c r="A148" s="6" t="s">
        <v>254</v>
      </c>
      <c r="B148" s="3" t="s">
        <v>23</v>
      </c>
      <c r="C148" s="23" t="s">
        <v>24</v>
      </c>
      <c r="D148" s="4">
        <v>83557.5</v>
      </c>
      <c r="E148" s="3">
        <v>6</v>
      </c>
      <c r="F148" s="3">
        <v>18</v>
      </c>
      <c r="G148" s="3" t="s">
        <v>20</v>
      </c>
      <c r="H148" s="4">
        <v>68955.297226711598</v>
      </c>
      <c r="I148" s="4">
        <v>68415.234984158902</v>
      </c>
      <c r="J148" s="5">
        <f t="shared" si="13"/>
        <v>81.878030080075277</v>
      </c>
      <c r="K148" s="4">
        <f t="shared" si="14"/>
        <v>-540.06224255269626</v>
      </c>
      <c r="L148" s="12">
        <v>0.78320631521169304</v>
      </c>
      <c r="M148" s="13" t="s">
        <v>50</v>
      </c>
      <c r="N148" s="3" t="s">
        <v>21</v>
      </c>
    </row>
    <row r="149" spans="1:14" x14ac:dyDescent="0.25">
      <c r="A149" s="6" t="s">
        <v>255</v>
      </c>
      <c r="B149" s="3" t="s">
        <v>23</v>
      </c>
      <c r="C149" s="23" t="s">
        <v>24</v>
      </c>
      <c r="D149" s="4">
        <v>64305.3</v>
      </c>
      <c r="E149" s="3">
        <v>6</v>
      </c>
      <c r="F149" s="3">
        <v>18</v>
      </c>
      <c r="G149" s="3" t="s">
        <v>20</v>
      </c>
      <c r="H149" s="3">
        <v>45013.440520232602</v>
      </c>
      <c r="I149" s="3">
        <v>42294.173956742903</v>
      </c>
      <c r="J149" s="5">
        <f t="shared" si="13"/>
        <v>65.770899065462572</v>
      </c>
      <c r="K149" s="4">
        <f t="shared" si="14"/>
        <v>-2719.2665634896985</v>
      </c>
      <c r="L149" s="12">
        <v>6.0410101918685601</v>
      </c>
      <c r="M149" s="13" t="s">
        <v>50</v>
      </c>
      <c r="N149" s="3" t="s">
        <v>21</v>
      </c>
    </row>
    <row r="150" spans="1:14" x14ac:dyDescent="0.25">
      <c r="A150" s="6" t="s">
        <v>256</v>
      </c>
      <c r="B150" s="3" t="s">
        <v>23</v>
      </c>
      <c r="C150" s="23" t="s">
        <v>24</v>
      </c>
      <c r="D150" s="4">
        <v>70830.899999999994</v>
      </c>
      <c r="E150" s="3">
        <v>6</v>
      </c>
      <c r="F150" s="3">
        <v>18</v>
      </c>
      <c r="G150" s="3" t="s">
        <v>20</v>
      </c>
      <c r="H150" s="4">
        <v>65165.266301637697</v>
      </c>
      <c r="I150" s="4">
        <v>56817.8667570533</v>
      </c>
      <c r="J150" s="5">
        <f t="shared" si="13"/>
        <v>80.216214614036105</v>
      </c>
      <c r="K150" s="4">
        <f t="shared" si="14"/>
        <v>-8347.3995445843975</v>
      </c>
      <c r="L150" s="12">
        <v>12.8095840289301</v>
      </c>
      <c r="M150" s="13" t="s">
        <v>50</v>
      </c>
      <c r="N150" s="3" t="s">
        <v>21</v>
      </c>
    </row>
    <row r="151" spans="1:14" x14ac:dyDescent="0.25">
      <c r="A151" s="6" t="s">
        <v>257</v>
      </c>
      <c r="B151" s="3" t="s">
        <v>312</v>
      </c>
      <c r="C151" s="23" t="s">
        <v>80</v>
      </c>
      <c r="D151" s="4">
        <v>40430.400000000001</v>
      </c>
      <c r="E151" s="3">
        <v>6</v>
      </c>
      <c r="F151" s="3">
        <v>18</v>
      </c>
      <c r="G151" s="3" t="s">
        <v>20</v>
      </c>
      <c r="H151" s="4">
        <v>38744.6742721911</v>
      </c>
      <c r="I151" s="4">
        <v>37049.125710434302</v>
      </c>
      <c r="J151" s="5">
        <f t="shared" si="13"/>
        <v>91.636802283515124</v>
      </c>
      <c r="K151" s="4">
        <f t="shared" si="14"/>
        <v>-1695.5485617567974</v>
      </c>
      <c r="L151" s="12">
        <v>4.3762106498693703</v>
      </c>
      <c r="M151" s="13" t="s">
        <v>50</v>
      </c>
      <c r="N151" s="3" t="s">
        <v>21</v>
      </c>
    </row>
    <row r="152" spans="1:14" x14ac:dyDescent="0.25">
      <c r="A152" s="6" t="s">
        <v>258</v>
      </c>
      <c r="B152" s="3" t="s">
        <v>23</v>
      </c>
      <c r="C152" s="23" t="s">
        <v>24</v>
      </c>
      <c r="D152" s="4">
        <v>61135.8</v>
      </c>
      <c r="E152" s="3">
        <v>6</v>
      </c>
      <c r="F152" s="3">
        <v>18</v>
      </c>
      <c r="G152" s="3" t="s">
        <v>20</v>
      </c>
      <c r="H152" s="4">
        <v>56891.9417144322</v>
      </c>
      <c r="I152" s="4">
        <v>56469.040792284301</v>
      </c>
      <c r="J152" s="5">
        <f t="shared" si="13"/>
        <v>92.366568839017887</v>
      </c>
      <c r="K152" s="4">
        <f t="shared" si="14"/>
        <v>-422.90092214789911</v>
      </c>
      <c r="L152" s="12">
        <v>0.743340637362366</v>
      </c>
      <c r="M152" s="13" t="s">
        <v>50</v>
      </c>
      <c r="N152" s="3" t="s">
        <v>21</v>
      </c>
    </row>
    <row r="153" spans="1:14" x14ac:dyDescent="0.25">
      <c r="A153" s="6" t="s">
        <v>259</v>
      </c>
      <c r="B153" s="3" t="s">
        <v>23</v>
      </c>
      <c r="C153" s="23" t="s">
        <v>71</v>
      </c>
      <c r="D153" s="4">
        <v>356434</v>
      </c>
      <c r="E153" s="3">
        <v>6</v>
      </c>
      <c r="F153" s="3">
        <v>18</v>
      </c>
      <c r="G153" s="3" t="s">
        <v>20</v>
      </c>
      <c r="H153" s="4">
        <v>211938.970727776</v>
      </c>
      <c r="I153" s="4">
        <v>193776.395009231</v>
      </c>
      <c r="J153" s="5">
        <f t="shared" si="13"/>
        <v>54.365294839782685</v>
      </c>
      <c r="K153" s="4">
        <f t="shared" si="14"/>
        <v>-18162.575718545006</v>
      </c>
      <c r="L153" s="12">
        <v>8.5697196962767208</v>
      </c>
      <c r="M153" s="13" t="s">
        <v>50</v>
      </c>
      <c r="N153" s="3" t="s">
        <v>92</v>
      </c>
    </row>
    <row r="154" spans="1:14" x14ac:dyDescent="0.25">
      <c r="A154" s="6" t="s">
        <v>260</v>
      </c>
      <c r="B154" s="3" t="s">
        <v>312</v>
      </c>
      <c r="C154" s="23" t="s">
        <v>52</v>
      </c>
      <c r="D154" s="4">
        <v>60563.9</v>
      </c>
      <c r="E154" s="3">
        <v>6</v>
      </c>
      <c r="F154" s="3">
        <v>18</v>
      </c>
      <c r="G154" s="3" t="s">
        <v>20</v>
      </c>
      <c r="H154" s="4">
        <v>58201.543743702299</v>
      </c>
      <c r="I154" s="4">
        <v>57104.439927828098</v>
      </c>
      <c r="J154" s="5">
        <f t="shared" si="13"/>
        <v>94.287917270565629</v>
      </c>
      <c r="K154" s="4">
        <f t="shared" si="14"/>
        <v>-1097.1038158742012</v>
      </c>
      <c r="L154" s="12">
        <v>1.8850081034024899</v>
      </c>
      <c r="M154" s="13" t="s">
        <v>50</v>
      </c>
      <c r="N154" s="3" t="s">
        <v>21</v>
      </c>
    </row>
    <row r="155" spans="1:14" x14ac:dyDescent="0.25">
      <c r="A155" s="6" t="s">
        <v>261</v>
      </c>
      <c r="B155" s="3" t="s">
        <v>23</v>
      </c>
      <c r="C155" s="23" t="s">
        <v>24</v>
      </c>
      <c r="D155" s="4">
        <v>65329.599999999999</v>
      </c>
      <c r="E155" s="3">
        <v>6</v>
      </c>
      <c r="F155" s="3">
        <v>18</v>
      </c>
      <c r="G155" s="3" t="s">
        <v>20</v>
      </c>
      <c r="H155" s="4">
        <v>54513.986693823099</v>
      </c>
      <c r="I155" s="4">
        <v>52794.039446127303</v>
      </c>
      <c r="J155" s="5">
        <f t="shared" si="13"/>
        <v>80.811821052214157</v>
      </c>
      <c r="K155" s="4">
        <f t="shared" si="14"/>
        <v>-1719.9472476957962</v>
      </c>
      <c r="L155" s="12">
        <v>3.1550568065326599</v>
      </c>
      <c r="M155" s="13" t="s">
        <v>50</v>
      </c>
      <c r="N155" s="3" t="s">
        <v>21</v>
      </c>
    </row>
    <row r="156" spans="1:14" x14ac:dyDescent="0.25">
      <c r="A156" s="6" t="s">
        <v>262</v>
      </c>
      <c r="B156" s="3" t="s">
        <v>18</v>
      </c>
      <c r="C156" s="23" t="s">
        <v>19</v>
      </c>
      <c r="D156" s="4">
        <v>114252</v>
      </c>
      <c r="E156" s="3">
        <v>6</v>
      </c>
      <c r="F156" s="3">
        <v>18</v>
      </c>
      <c r="G156" s="3" t="s">
        <v>20</v>
      </c>
      <c r="H156" s="3">
        <v>80355.295336240699</v>
      </c>
      <c r="I156" s="3">
        <v>62401.349625066803</v>
      </c>
      <c r="J156" s="5">
        <f t="shared" si="13"/>
        <v>54.617293023375346</v>
      </c>
      <c r="K156" s="4">
        <f t="shared" si="14"/>
        <v>-17953.945711173896</v>
      </c>
      <c r="L156" s="12">
        <v>22.343202988503599</v>
      </c>
      <c r="M156" s="13" t="s">
        <v>50</v>
      </c>
      <c r="N156" s="3" t="s">
        <v>21</v>
      </c>
    </row>
    <row r="157" spans="1:14" x14ac:dyDescent="0.25">
      <c r="A157" s="6" t="s">
        <v>263</v>
      </c>
      <c r="B157" s="3" t="s">
        <v>23</v>
      </c>
      <c r="C157" s="23" t="s">
        <v>24</v>
      </c>
      <c r="D157" s="4">
        <v>19569.7</v>
      </c>
      <c r="E157" s="3">
        <v>6</v>
      </c>
      <c r="F157" s="3">
        <v>18</v>
      </c>
      <c r="G157" s="3" t="s">
        <v>20</v>
      </c>
      <c r="H157" s="4">
        <v>19015.846274291998</v>
      </c>
      <c r="I157" s="4">
        <v>19005.061654224399</v>
      </c>
      <c r="J157" s="5">
        <f t="shared" si="13"/>
        <v>97.114731724167456</v>
      </c>
      <c r="K157" s="4">
        <f t="shared" si="14"/>
        <v>-10.784620067599462</v>
      </c>
      <c r="L157" s="12">
        <v>5.6713858069999998E-2</v>
      </c>
      <c r="M157" s="13" t="s">
        <v>50</v>
      </c>
      <c r="N157" s="3" t="s">
        <v>21</v>
      </c>
    </row>
    <row r="158" spans="1:14" x14ac:dyDescent="0.25">
      <c r="A158" s="6" t="s">
        <v>264</v>
      </c>
      <c r="B158" s="3" t="s">
        <v>23</v>
      </c>
      <c r="C158" s="23" t="s">
        <v>24</v>
      </c>
      <c r="D158" s="4">
        <v>122363</v>
      </c>
      <c r="E158" s="3">
        <v>9</v>
      </c>
      <c r="F158" s="3">
        <v>27</v>
      </c>
      <c r="G158" s="3" t="s">
        <v>265</v>
      </c>
      <c r="H158" s="4">
        <v>110902.345562851</v>
      </c>
      <c r="I158" s="4">
        <v>110578.787639931</v>
      </c>
      <c r="J158" s="5">
        <f t="shared" si="13"/>
        <v>90.369464331481737</v>
      </c>
      <c r="K158" s="4">
        <f t="shared" si="14"/>
        <v>-323.55792291999387</v>
      </c>
      <c r="L158" s="12">
        <v>0.29175029732503299</v>
      </c>
      <c r="M158" s="13" t="s">
        <v>50</v>
      </c>
      <c r="N158" s="3" t="s">
        <v>21</v>
      </c>
    </row>
    <row r="159" spans="1:14" x14ac:dyDescent="0.25">
      <c r="A159" s="6" t="s">
        <v>266</v>
      </c>
      <c r="B159" s="3" t="s">
        <v>23</v>
      </c>
      <c r="C159" s="23" t="s">
        <v>24</v>
      </c>
      <c r="D159" s="4">
        <v>184549</v>
      </c>
      <c r="E159" s="3">
        <v>9</v>
      </c>
      <c r="F159" s="3">
        <v>27</v>
      </c>
      <c r="G159" s="3" t="s">
        <v>265</v>
      </c>
      <c r="H159" s="4">
        <v>191929.27277163</v>
      </c>
      <c r="I159" s="4">
        <v>189273.39919592501</v>
      </c>
      <c r="J159" s="5">
        <f t="shared" si="13"/>
        <v>102.55997008703652</v>
      </c>
      <c r="K159" s="4">
        <f t="shared" si="14"/>
        <v>-2655.8735757049872</v>
      </c>
      <c r="L159" s="12">
        <v>1.3837772307224601</v>
      </c>
      <c r="M159" s="13" t="s">
        <v>50</v>
      </c>
      <c r="N159" s="3" t="s">
        <v>21</v>
      </c>
    </row>
    <row r="160" spans="1:14" x14ac:dyDescent="0.25">
      <c r="A160" s="6" t="s">
        <v>267</v>
      </c>
      <c r="B160" s="3" t="s">
        <v>312</v>
      </c>
      <c r="C160" s="23" t="s">
        <v>80</v>
      </c>
      <c r="D160" s="4">
        <v>1069980</v>
      </c>
      <c r="E160" s="3">
        <v>9</v>
      </c>
      <c r="F160" s="3">
        <v>27</v>
      </c>
      <c r="G160" s="3" t="s">
        <v>265</v>
      </c>
      <c r="H160" s="4">
        <v>1281260.9316372599</v>
      </c>
      <c r="I160" s="4">
        <v>1175038.63551863</v>
      </c>
      <c r="J160" s="5">
        <f t="shared" si="13"/>
        <v>109.81874759515411</v>
      </c>
      <c r="K160" s="4">
        <f t="shared" si="14"/>
        <v>-106222.29611862986</v>
      </c>
      <c r="L160" s="12">
        <v>8.2904499384750299</v>
      </c>
      <c r="M160" s="13" t="s">
        <v>50</v>
      </c>
      <c r="N160" s="3" t="s">
        <v>153</v>
      </c>
    </row>
    <row r="161" spans="1:14" x14ac:dyDescent="0.25">
      <c r="A161" s="6" t="s">
        <v>268</v>
      </c>
      <c r="B161" s="3" t="s">
        <v>23</v>
      </c>
      <c r="C161" s="23" t="s">
        <v>24</v>
      </c>
      <c r="D161" s="4">
        <v>311776</v>
      </c>
      <c r="E161" s="3">
        <v>9</v>
      </c>
      <c r="F161" s="3">
        <v>27</v>
      </c>
      <c r="G161" s="3" t="s">
        <v>265</v>
      </c>
      <c r="H161" s="4">
        <v>300953.27472211898</v>
      </c>
      <c r="I161" s="4">
        <v>298868.72406190098</v>
      </c>
      <c r="J161" s="5">
        <f t="shared" si="13"/>
        <v>95.86008033392595</v>
      </c>
      <c r="K161" s="4">
        <f t="shared" si="14"/>
        <v>-2084.5506602179958</v>
      </c>
      <c r="L161" s="12">
        <v>0.69264926993810505</v>
      </c>
      <c r="M161" s="13" t="s">
        <v>50</v>
      </c>
      <c r="N161" s="3" t="s">
        <v>21</v>
      </c>
    </row>
    <row r="162" spans="1:14" x14ac:dyDescent="0.25">
      <c r="A162" s="6" t="s">
        <v>269</v>
      </c>
      <c r="B162" s="3" t="s">
        <v>23</v>
      </c>
      <c r="C162" s="23" t="s">
        <v>24</v>
      </c>
      <c r="D162" s="4">
        <v>447020</v>
      </c>
      <c r="E162" s="3">
        <v>9</v>
      </c>
      <c r="F162" s="3">
        <v>27</v>
      </c>
      <c r="G162" s="3" t="s">
        <v>265</v>
      </c>
      <c r="H162" s="4">
        <v>358241.92637172597</v>
      </c>
      <c r="I162" s="4">
        <v>355655.17827427998</v>
      </c>
      <c r="J162" s="5">
        <f t="shared" si="13"/>
        <v>79.561357047622025</v>
      </c>
      <c r="K162" s="4">
        <f t="shared" si="14"/>
        <v>-2586.7480974459904</v>
      </c>
      <c r="L162" s="12">
        <v>0.72206738157236605</v>
      </c>
      <c r="M162" s="13" t="s">
        <v>50</v>
      </c>
      <c r="N162" s="3" t="s">
        <v>21</v>
      </c>
    </row>
    <row r="163" spans="1:14" x14ac:dyDescent="0.25">
      <c r="A163" s="6" t="s">
        <v>270</v>
      </c>
      <c r="B163" s="3" t="s">
        <v>23</v>
      </c>
      <c r="C163" s="23" t="s">
        <v>24</v>
      </c>
      <c r="D163" s="4">
        <v>77544.800000000003</v>
      </c>
      <c r="E163" s="3">
        <v>9</v>
      </c>
      <c r="F163" s="3">
        <v>27</v>
      </c>
      <c r="G163" s="3" t="s">
        <v>265</v>
      </c>
      <c r="H163" s="4">
        <v>81517.255545474502</v>
      </c>
      <c r="I163" s="4">
        <v>79471.952035901093</v>
      </c>
      <c r="J163" s="5">
        <f t="shared" si="13"/>
        <v>102.48521117586363</v>
      </c>
      <c r="K163" s="4">
        <f t="shared" si="14"/>
        <v>-2045.3035095734085</v>
      </c>
      <c r="L163" s="12">
        <v>2.5090436324029599</v>
      </c>
      <c r="M163" s="13" t="s">
        <v>50</v>
      </c>
      <c r="N163" s="3" t="s">
        <v>21</v>
      </c>
    </row>
    <row r="164" spans="1:14" x14ac:dyDescent="0.25">
      <c r="A164" s="6" t="s">
        <v>271</v>
      </c>
      <c r="B164" s="3" t="s">
        <v>312</v>
      </c>
      <c r="C164" s="23" t="s">
        <v>80</v>
      </c>
      <c r="D164" s="4">
        <v>28354.9</v>
      </c>
      <c r="E164" s="3">
        <v>8</v>
      </c>
      <c r="F164" s="3">
        <v>24</v>
      </c>
      <c r="G164" s="3" t="s">
        <v>184</v>
      </c>
      <c r="H164" s="4">
        <v>24063.591414688799</v>
      </c>
      <c r="I164" s="4">
        <v>23716.275924206599</v>
      </c>
      <c r="J164" s="5">
        <f t="shared" si="13"/>
        <v>83.640837824173587</v>
      </c>
      <c r="K164" s="4">
        <f t="shared" si="14"/>
        <v>-347.3154904822004</v>
      </c>
      <c r="L164" s="12">
        <v>1.44332358581412</v>
      </c>
      <c r="M164" s="13" t="s">
        <v>50</v>
      </c>
      <c r="N164" s="3" t="s">
        <v>21</v>
      </c>
    </row>
    <row r="165" spans="1:14" x14ac:dyDescent="0.25">
      <c r="A165" s="6" t="s">
        <v>272</v>
      </c>
      <c r="B165" s="3" t="s">
        <v>23</v>
      </c>
      <c r="C165" s="23" t="s">
        <v>24</v>
      </c>
      <c r="D165" s="4">
        <v>194056</v>
      </c>
      <c r="E165" s="3">
        <v>8</v>
      </c>
      <c r="F165" s="3">
        <v>24</v>
      </c>
      <c r="G165" s="3" t="s">
        <v>184</v>
      </c>
      <c r="H165" s="4">
        <v>145003.310242053</v>
      </c>
      <c r="I165" s="4">
        <v>128658.523962968</v>
      </c>
      <c r="J165" s="5">
        <f t="shared" si="13"/>
        <v>66.299688730556127</v>
      </c>
      <c r="K165" s="4">
        <f t="shared" si="14"/>
        <v>-16344.786279085005</v>
      </c>
      <c r="L165" s="12">
        <v>11.272009067793199</v>
      </c>
      <c r="M165" s="13" t="s">
        <v>50</v>
      </c>
      <c r="N165" s="3" t="s">
        <v>21</v>
      </c>
    </row>
    <row r="166" spans="1:14" x14ac:dyDescent="0.25">
      <c r="A166" s="6" t="s">
        <v>273</v>
      </c>
      <c r="B166" s="3" t="s">
        <v>23</v>
      </c>
      <c r="C166" s="23" t="s">
        <v>71</v>
      </c>
      <c r="D166" s="4">
        <v>145486</v>
      </c>
      <c r="E166" s="3">
        <v>8</v>
      </c>
      <c r="F166" s="3">
        <v>24</v>
      </c>
      <c r="G166" s="3" t="s">
        <v>184</v>
      </c>
      <c r="H166" s="4">
        <v>118503.476162529</v>
      </c>
      <c r="I166" s="4">
        <v>85978.296122792701</v>
      </c>
      <c r="J166" s="5">
        <f t="shared" si="13"/>
        <v>59.097298793555872</v>
      </c>
      <c r="K166" s="4">
        <f t="shared" si="14"/>
        <v>-32525.180039736297</v>
      </c>
      <c r="L166" s="12">
        <v>27.446604178199099</v>
      </c>
      <c r="M166" s="13" t="s">
        <v>50</v>
      </c>
      <c r="N166" s="3" t="s">
        <v>21</v>
      </c>
    </row>
    <row r="167" spans="1:14" x14ac:dyDescent="0.25">
      <c r="A167" s="6" t="s">
        <v>274</v>
      </c>
      <c r="B167" s="3" t="s">
        <v>23</v>
      </c>
      <c r="C167" s="23" t="s">
        <v>24</v>
      </c>
      <c r="D167" s="4">
        <v>171562</v>
      </c>
      <c r="E167" s="3">
        <v>8</v>
      </c>
      <c r="F167" s="3">
        <v>24</v>
      </c>
      <c r="G167" s="3" t="s">
        <v>184</v>
      </c>
      <c r="H167" s="4">
        <v>156105.13925324401</v>
      </c>
      <c r="I167" s="4">
        <v>150693.86016561699</v>
      </c>
      <c r="J167" s="5">
        <f t="shared" si="13"/>
        <v>87.836385776347328</v>
      </c>
      <c r="K167" s="4">
        <f t="shared" si="14"/>
        <v>-5411.2790876270155</v>
      </c>
      <c r="L167" s="12">
        <v>3.4664323759698701</v>
      </c>
      <c r="M167" s="13" t="s">
        <v>50</v>
      </c>
      <c r="N167" s="3" t="s">
        <v>21</v>
      </c>
    </row>
    <row r="168" spans="1:14" x14ac:dyDescent="0.25">
      <c r="A168" s="6" t="s">
        <v>275</v>
      </c>
      <c r="B168" s="3" t="s">
        <v>23</v>
      </c>
      <c r="C168" s="23" t="s">
        <v>24</v>
      </c>
      <c r="D168" s="4">
        <v>295788</v>
      </c>
      <c r="E168" s="3">
        <v>8</v>
      </c>
      <c r="F168" s="3">
        <v>24</v>
      </c>
      <c r="G168" s="3" t="s">
        <v>184</v>
      </c>
      <c r="H168" s="4">
        <v>257836.91587843699</v>
      </c>
      <c r="I168" s="4">
        <v>235517.88299438701</v>
      </c>
      <c r="J168" s="5">
        <f t="shared" si="13"/>
        <v>79.62388027722119</v>
      </c>
      <c r="K168" s="4">
        <f t="shared" si="14"/>
        <v>-22319.032884049986</v>
      </c>
      <c r="L168" s="12">
        <v>8.6562596391639595</v>
      </c>
      <c r="M168" s="13" t="s">
        <v>50</v>
      </c>
      <c r="N168" s="3" t="s">
        <v>153</v>
      </c>
    </row>
    <row r="169" spans="1:14" x14ac:dyDescent="0.25">
      <c r="A169" s="6" t="s">
        <v>276</v>
      </c>
      <c r="B169" s="3" t="s">
        <v>23</v>
      </c>
      <c r="C169" s="23" t="s">
        <v>24</v>
      </c>
      <c r="D169" s="4">
        <v>637955</v>
      </c>
      <c r="E169" s="3">
        <v>8</v>
      </c>
      <c r="F169" s="3">
        <v>24</v>
      </c>
      <c r="G169" s="3" t="s">
        <v>184</v>
      </c>
      <c r="H169" s="4">
        <v>619774.26178450498</v>
      </c>
      <c r="I169" s="4">
        <v>613866.77319199697</v>
      </c>
      <c r="J169" s="5">
        <f t="shared" si="13"/>
        <v>96.224149539073593</v>
      </c>
      <c r="K169" s="4">
        <f t="shared" si="14"/>
        <v>-5907.4885925080162</v>
      </c>
      <c r="L169" s="12">
        <v>0.95316778329891305</v>
      </c>
      <c r="M169" s="13" t="s">
        <v>50</v>
      </c>
      <c r="N169" s="3" t="s">
        <v>21</v>
      </c>
    </row>
    <row r="170" spans="1:14" x14ac:dyDescent="0.25">
      <c r="A170" s="6" t="s">
        <v>277</v>
      </c>
      <c r="B170" s="3" t="s">
        <v>312</v>
      </c>
      <c r="C170" s="23" t="s">
        <v>52</v>
      </c>
      <c r="D170" s="4">
        <v>66084.100000000006</v>
      </c>
      <c r="E170" s="3">
        <v>8</v>
      </c>
      <c r="F170" s="3">
        <v>24</v>
      </c>
      <c r="G170" s="3" t="s">
        <v>184</v>
      </c>
      <c r="H170" s="4">
        <v>54862.065178327503</v>
      </c>
      <c r="I170" s="4">
        <v>42446.111498296203</v>
      </c>
      <c r="J170" s="5">
        <f t="shared" si="13"/>
        <v>64.230444990998137</v>
      </c>
      <c r="K170" s="4">
        <f t="shared" si="14"/>
        <v>-12415.9536800313</v>
      </c>
      <c r="L170" s="12">
        <v>22.631218200907199</v>
      </c>
      <c r="M170" s="13" t="s">
        <v>50</v>
      </c>
      <c r="N170" s="3" t="s">
        <v>21</v>
      </c>
    </row>
    <row r="171" spans="1:14" x14ac:dyDescent="0.25">
      <c r="A171" s="6" t="s">
        <v>278</v>
      </c>
      <c r="B171" s="3" t="s">
        <v>23</v>
      </c>
      <c r="C171" s="23" t="s">
        <v>24</v>
      </c>
      <c r="D171" s="4">
        <v>125763</v>
      </c>
      <c r="E171" s="3">
        <v>8</v>
      </c>
      <c r="F171" s="3">
        <v>24</v>
      </c>
      <c r="G171" s="3" t="s">
        <v>184</v>
      </c>
      <c r="H171" s="4">
        <v>113364.82838633101</v>
      </c>
      <c r="I171" s="4">
        <v>112248.883192486</v>
      </c>
      <c r="J171" s="5">
        <f t="shared" ref="J171:J201" si="15">(I171/D171)*100</f>
        <v>89.254298317061455</v>
      </c>
      <c r="K171" s="4">
        <f t="shared" ref="K171:K201" si="16">I171-H171</f>
        <v>-1115.9451938450075</v>
      </c>
      <c r="L171" s="12">
        <v>0.984383966111956</v>
      </c>
      <c r="M171" s="13" t="s">
        <v>50</v>
      </c>
      <c r="N171" s="3" t="s">
        <v>21</v>
      </c>
    </row>
    <row r="172" spans="1:14" x14ac:dyDescent="0.25">
      <c r="A172" s="6" t="s">
        <v>279</v>
      </c>
      <c r="B172" s="3" t="s">
        <v>312</v>
      </c>
      <c r="C172" s="23" t="s">
        <v>52</v>
      </c>
      <c r="D172" s="4">
        <v>34036.800000000003</v>
      </c>
      <c r="E172" s="3">
        <v>8</v>
      </c>
      <c r="F172" s="3">
        <v>24</v>
      </c>
      <c r="G172" s="3" t="s">
        <v>184</v>
      </c>
      <c r="H172" s="4">
        <v>33461.100312217</v>
      </c>
      <c r="I172" s="4">
        <v>30672.630930867701</v>
      </c>
      <c r="J172" s="5">
        <f t="shared" si="15"/>
        <v>90.11608297744705</v>
      </c>
      <c r="K172" s="4">
        <f t="shared" si="16"/>
        <v>-2788.4693813492995</v>
      </c>
      <c r="L172" s="12">
        <v>8.3334658912313095</v>
      </c>
      <c r="M172" s="13" t="s">
        <v>50</v>
      </c>
      <c r="N172" s="3" t="s">
        <v>21</v>
      </c>
    </row>
    <row r="173" spans="1:14" x14ac:dyDescent="0.25">
      <c r="A173" s="6" t="s">
        <v>280</v>
      </c>
      <c r="B173" s="3" t="s">
        <v>23</v>
      </c>
      <c r="C173" s="23" t="s">
        <v>24</v>
      </c>
      <c r="D173" s="4">
        <v>950834.2</v>
      </c>
      <c r="E173" s="3">
        <v>8</v>
      </c>
      <c r="F173" s="3">
        <v>24</v>
      </c>
      <c r="G173" s="3" t="s">
        <v>184</v>
      </c>
      <c r="H173" s="4">
        <v>746964.340141444</v>
      </c>
      <c r="I173" s="4">
        <v>631122.269530277</v>
      </c>
      <c r="J173" s="5">
        <f t="shared" si="15"/>
        <v>66.375638311103771</v>
      </c>
      <c r="K173" s="4">
        <f t="shared" si="16"/>
        <v>-115842.070611167</v>
      </c>
      <c r="L173" s="12">
        <v>15.508380304906099</v>
      </c>
      <c r="M173" s="13" t="s">
        <v>50</v>
      </c>
      <c r="N173" s="3" t="s">
        <v>153</v>
      </c>
    </row>
    <row r="174" spans="1:14" x14ac:dyDescent="0.25">
      <c r="A174" s="6" t="s">
        <v>281</v>
      </c>
      <c r="B174" s="3" t="s">
        <v>312</v>
      </c>
      <c r="C174" s="23" t="s">
        <v>282</v>
      </c>
      <c r="D174" s="4">
        <v>3054.5</v>
      </c>
      <c r="E174" s="3">
        <v>8</v>
      </c>
      <c r="F174" s="3">
        <v>24</v>
      </c>
      <c r="G174" s="3" t="s">
        <v>184</v>
      </c>
      <c r="H174" s="4">
        <v>1455.09753932947</v>
      </c>
      <c r="I174" s="4">
        <v>1411.27390779959</v>
      </c>
      <c r="J174" s="5">
        <f t="shared" si="15"/>
        <v>46.203107146819114</v>
      </c>
      <c r="K174" s="4">
        <f t="shared" si="16"/>
        <v>-43.823631529880004</v>
      </c>
      <c r="L174" s="12">
        <v>3.0117315400090101</v>
      </c>
      <c r="M174" s="13" t="s">
        <v>50</v>
      </c>
      <c r="N174" s="3" t="s">
        <v>185</v>
      </c>
    </row>
    <row r="175" spans="1:14" x14ac:dyDescent="0.25">
      <c r="A175" s="6" t="s">
        <v>283</v>
      </c>
      <c r="B175" s="3" t="s">
        <v>312</v>
      </c>
      <c r="C175" s="23" t="s">
        <v>52</v>
      </c>
      <c r="D175" s="4">
        <v>58033.4</v>
      </c>
      <c r="E175" s="3">
        <v>8</v>
      </c>
      <c r="F175" s="3">
        <v>24</v>
      </c>
      <c r="G175" s="3" t="s">
        <v>184</v>
      </c>
      <c r="H175" s="4">
        <v>52227.711992235403</v>
      </c>
      <c r="I175" s="4">
        <v>42593.639588135004</v>
      </c>
      <c r="J175" s="5">
        <f t="shared" si="15"/>
        <v>73.395044212703368</v>
      </c>
      <c r="K175" s="4">
        <f t="shared" si="16"/>
        <v>-9634.0724041003996</v>
      </c>
      <c r="L175" s="12">
        <v>18.446284619040199</v>
      </c>
      <c r="M175" s="13" t="s">
        <v>50</v>
      </c>
      <c r="N175" s="3" t="s">
        <v>153</v>
      </c>
    </row>
    <row r="176" spans="1:14" x14ac:dyDescent="0.25">
      <c r="A176" s="6" t="s">
        <v>284</v>
      </c>
      <c r="B176" s="3" t="s">
        <v>312</v>
      </c>
      <c r="C176" s="23" t="s">
        <v>80</v>
      </c>
      <c r="D176" s="4">
        <v>31734.1</v>
      </c>
      <c r="E176" s="3">
        <v>8</v>
      </c>
      <c r="F176" s="3">
        <v>24</v>
      </c>
      <c r="G176" s="3" t="s">
        <v>184</v>
      </c>
      <c r="H176" s="4">
        <v>30077.644369395301</v>
      </c>
      <c r="I176" s="4">
        <v>29646.182650852501</v>
      </c>
      <c r="J176" s="5">
        <f t="shared" si="15"/>
        <v>93.420587477988988</v>
      </c>
      <c r="K176" s="4">
        <f t="shared" si="16"/>
        <v>-431.46171854279964</v>
      </c>
      <c r="L176" s="12">
        <v>1.4344930515297201</v>
      </c>
      <c r="M176" s="13" t="s">
        <v>50</v>
      </c>
      <c r="N176" s="3" t="s">
        <v>21</v>
      </c>
    </row>
    <row r="177" spans="1:14" x14ac:dyDescent="0.25">
      <c r="A177" s="6" t="s">
        <v>285</v>
      </c>
      <c r="B177" s="3" t="s">
        <v>312</v>
      </c>
      <c r="C177" s="23" t="s">
        <v>52</v>
      </c>
      <c r="D177" s="4">
        <v>84350.7</v>
      </c>
      <c r="E177" s="3">
        <v>8</v>
      </c>
      <c r="F177" s="3">
        <v>24</v>
      </c>
      <c r="G177" s="3" t="s">
        <v>184</v>
      </c>
      <c r="H177" s="4">
        <v>73933.445082211896</v>
      </c>
      <c r="I177" s="4">
        <v>62734.860363016996</v>
      </c>
      <c r="J177" s="5">
        <f t="shared" si="15"/>
        <v>74.373846764777298</v>
      </c>
      <c r="K177" s="4">
        <f t="shared" si="16"/>
        <v>-11198.5847191949</v>
      </c>
      <c r="L177" s="12">
        <v>15.1468455267332</v>
      </c>
      <c r="M177" s="13" t="s">
        <v>50</v>
      </c>
      <c r="N177" s="3" t="s">
        <v>21</v>
      </c>
    </row>
    <row r="178" spans="1:14" x14ac:dyDescent="0.25">
      <c r="A178" s="6" t="s">
        <v>286</v>
      </c>
      <c r="B178" s="3" t="s">
        <v>312</v>
      </c>
      <c r="C178" s="23" t="s">
        <v>80</v>
      </c>
      <c r="D178" s="4">
        <v>219680</v>
      </c>
      <c r="E178" s="3">
        <v>8</v>
      </c>
      <c r="F178" s="3">
        <v>24</v>
      </c>
      <c r="G178" s="3" t="s">
        <v>184</v>
      </c>
      <c r="H178" s="4">
        <v>200255.828467043</v>
      </c>
      <c r="I178" s="4">
        <v>177351.05954236101</v>
      </c>
      <c r="J178" s="5">
        <f t="shared" si="15"/>
        <v>80.731545676602792</v>
      </c>
      <c r="K178" s="4">
        <f t="shared" si="16"/>
        <v>-22904.768924681994</v>
      </c>
      <c r="L178" s="12">
        <v>11.437753947047501</v>
      </c>
      <c r="M178" s="13" t="s">
        <v>50</v>
      </c>
      <c r="N178" s="3" t="s">
        <v>21</v>
      </c>
    </row>
    <row r="179" spans="1:14" x14ac:dyDescent="0.25">
      <c r="A179" s="6" t="s">
        <v>287</v>
      </c>
      <c r="B179" s="3" t="s">
        <v>18</v>
      </c>
      <c r="C179" s="23" t="s">
        <v>178</v>
      </c>
      <c r="D179" s="4">
        <v>8614.2199999999993</v>
      </c>
      <c r="E179" s="3">
        <v>6</v>
      </c>
      <c r="F179" s="3">
        <v>18</v>
      </c>
      <c r="G179" s="3" t="s">
        <v>20</v>
      </c>
      <c r="H179" s="4">
        <v>7213.1190662936997</v>
      </c>
      <c r="I179" s="4">
        <v>7113.42005218534</v>
      </c>
      <c r="J179" s="5">
        <f t="shared" si="15"/>
        <v>82.577645476727326</v>
      </c>
      <c r="K179" s="4">
        <f t="shared" si="16"/>
        <v>-99.699014108359734</v>
      </c>
      <c r="L179" s="12">
        <v>1.3821900511007501</v>
      </c>
      <c r="M179" s="13" t="s">
        <v>50</v>
      </c>
      <c r="N179" s="3" t="s">
        <v>21</v>
      </c>
    </row>
    <row r="180" spans="1:14" x14ac:dyDescent="0.25">
      <c r="A180" s="6" t="s">
        <v>288</v>
      </c>
      <c r="B180" s="3" t="s">
        <v>23</v>
      </c>
      <c r="C180" s="23" t="s">
        <v>24</v>
      </c>
      <c r="D180" s="4">
        <v>187570</v>
      </c>
      <c r="E180" s="3">
        <v>6</v>
      </c>
      <c r="F180" s="3">
        <v>18</v>
      </c>
      <c r="G180" s="3" t="s">
        <v>20</v>
      </c>
      <c r="H180" s="4">
        <v>177655.15252795001</v>
      </c>
      <c r="I180" s="4">
        <v>171234.41230774601</v>
      </c>
      <c r="J180" s="5">
        <f t="shared" si="15"/>
        <v>91.29093794729755</v>
      </c>
      <c r="K180" s="4">
        <f t="shared" si="16"/>
        <v>-6420.7402202039957</v>
      </c>
      <c r="L180" s="12">
        <v>3.6141593017933902</v>
      </c>
      <c r="M180" s="13" t="s">
        <v>50</v>
      </c>
      <c r="N180" s="3" t="s">
        <v>21</v>
      </c>
    </row>
    <row r="181" spans="1:14" x14ac:dyDescent="0.25">
      <c r="A181" s="6" t="s">
        <v>289</v>
      </c>
      <c r="B181" s="3" t="s">
        <v>23</v>
      </c>
      <c r="C181" s="23" t="s">
        <v>24</v>
      </c>
      <c r="D181" s="4">
        <v>260492</v>
      </c>
      <c r="E181" s="3">
        <v>6</v>
      </c>
      <c r="F181" s="3">
        <v>18</v>
      </c>
      <c r="G181" s="3" t="s">
        <v>20</v>
      </c>
      <c r="H181" s="4">
        <v>248231.17759678699</v>
      </c>
      <c r="I181" s="4">
        <v>247852.94392421501</v>
      </c>
      <c r="J181" s="5">
        <f t="shared" si="15"/>
        <v>95.148006051707924</v>
      </c>
      <c r="K181" s="4">
        <f t="shared" si="16"/>
        <v>-378.2336725719797</v>
      </c>
      <c r="L181" s="12">
        <v>0.15237154181604301</v>
      </c>
      <c r="M181" s="13" t="s">
        <v>50</v>
      </c>
      <c r="N181" s="3" t="s">
        <v>21</v>
      </c>
    </row>
    <row r="182" spans="1:14" x14ac:dyDescent="0.25">
      <c r="A182" s="6" t="s">
        <v>290</v>
      </c>
      <c r="B182" s="3" t="s">
        <v>23</v>
      </c>
      <c r="C182" s="23" t="s">
        <v>24</v>
      </c>
      <c r="D182" s="4">
        <v>259955</v>
      </c>
      <c r="E182" s="3">
        <v>6</v>
      </c>
      <c r="F182" s="3">
        <v>18</v>
      </c>
      <c r="G182" s="3" t="s">
        <v>20</v>
      </c>
      <c r="H182" s="4">
        <v>232340.211296792</v>
      </c>
      <c r="I182" s="4">
        <v>223093.327171713</v>
      </c>
      <c r="J182" s="5">
        <f t="shared" si="15"/>
        <v>85.819979293228826</v>
      </c>
      <c r="K182" s="4">
        <f t="shared" si="16"/>
        <v>-9246.8841250789992</v>
      </c>
      <c r="L182" s="12">
        <v>3.9798896942837398</v>
      </c>
      <c r="M182" s="13" t="s">
        <v>50</v>
      </c>
      <c r="N182" s="3" t="s">
        <v>21</v>
      </c>
    </row>
    <row r="183" spans="1:14" x14ac:dyDescent="0.25">
      <c r="A183" s="6" t="s">
        <v>291</v>
      </c>
      <c r="B183" s="3" t="s">
        <v>23</v>
      </c>
      <c r="C183" s="23" t="s">
        <v>71</v>
      </c>
      <c r="D183" s="4">
        <v>33181.4</v>
      </c>
      <c r="E183" s="3">
        <v>6</v>
      </c>
      <c r="F183" s="3">
        <v>18</v>
      </c>
      <c r="G183" s="3" t="s">
        <v>20</v>
      </c>
      <c r="H183" s="3">
        <v>26400.9881482325</v>
      </c>
      <c r="I183" s="3">
        <v>26194.381070852101</v>
      </c>
      <c r="J183" s="5">
        <f t="shared" si="15"/>
        <v>78.942965248157407</v>
      </c>
      <c r="K183" s="4">
        <f t="shared" si="16"/>
        <v>-206.60707738039855</v>
      </c>
      <c r="L183" s="12">
        <v>0.78257338139283705</v>
      </c>
      <c r="M183" s="13" t="s">
        <v>50</v>
      </c>
      <c r="N183" s="3" t="s">
        <v>21</v>
      </c>
    </row>
    <row r="184" spans="1:14" x14ac:dyDescent="0.25">
      <c r="A184" s="6" t="s">
        <v>292</v>
      </c>
      <c r="B184" s="3" t="s">
        <v>23</v>
      </c>
      <c r="C184" s="23" t="s">
        <v>24</v>
      </c>
      <c r="D184" s="4">
        <v>596463</v>
      </c>
      <c r="E184" s="3">
        <v>6</v>
      </c>
      <c r="F184" s="3">
        <v>18</v>
      </c>
      <c r="G184" s="3" t="s">
        <v>20</v>
      </c>
      <c r="H184" s="4">
        <v>513831.38961752498</v>
      </c>
      <c r="I184" s="4">
        <v>511051.13682146702</v>
      </c>
      <c r="J184" s="5">
        <f t="shared" si="15"/>
        <v>85.680274689539331</v>
      </c>
      <c r="K184" s="4">
        <f t="shared" si="16"/>
        <v>-2780.2527960579609</v>
      </c>
      <c r="L184" s="12">
        <v>0.54108270772008604</v>
      </c>
      <c r="M184" s="13" t="s">
        <v>50</v>
      </c>
      <c r="N184" s="3" t="s">
        <v>21</v>
      </c>
    </row>
    <row r="185" spans="1:14" x14ac:dyDescent="0.25">
      <c r="A185" s="6" t="s">
        <v>293</v>
      </c>
      <c r="B185" s="3" t="s">
        <v>23</v>
      </c>
      <c r="C185" s="23" t="s">
        <v>24</v>
      </c>
      <c r="D185" s="4">
        <v>484272</v>
      </c>
      <c r="E185" s="3">
        <v>6</v>
      </c>
      <c r="F185" s="3">
        <v>18</v>
      </c>
      <c r="G185" s="3" t="s">
        <v>20</v>
      </c>
      <c r="H185" s="3">
        <v>469318.72533984698</v>
      </c>
      <c r="I185" s="3">
        <v>467761.25480638799</v>
      </c>
      <c r="J185" s="5">
        <f t="shared" si="15"/>
        <v>96.59060503320201</v>
      </c>
      <c r="K185" s="4">
        <f t="shared" si="16"/>
        <v>-1557.4705334589817</v>
      </c>
      <c r="L185" s="12">
        <v>0.33185774697907999</v>
      </c>
      <c r="M185" s="13" t="s">
        <v>50</v>
      </c>
      <c r="N185" s="3" t="s">
        <v>21</v>
      </c>
    </row>
    <row r="186" spans="1:14" x14ac:dyDescent="0.25">
      <c r="A186" s="6" t="s">
        <v>294</v>
      </c>
      <c r="B186" s="3" t="s">
        <v>18</v>
      </c>
      <c r="C186" s="23" t="s">
        <v>19</v>
      </c>
      <c r="D186" s="4">
        <v>360794</v>
      </c>
      <c r="E186" s="3">
        <v>6</v>
      </c>
      <c r="F186" s="3">
        <v>18</v>
      </c>
      <c r="G186" s="3" t="s">
        <v>20</v>
      </c>
      <c r="H186" s="3">
        <v>254526.69157614399</v>
      </c>
      <c r="I186" s="3">
        <v>217278.85702410899</v>
      </c>
      <c r="J186" s="5">
        <f t="shared" si="15"/>
        <v>60.222414182084236</v>
      </c>
      <c r="K186" s="4">
        <f t="shared" si="16"/>
        <v>-37247.834552034998</v>
      </c>
      <c r="L186" s="12">
        <v>14.634156747156</v>
      </c>
      <c r="M186" s="13" t="s">
        <v>50</v>
      </c>
      <c r="N186" s="3" t="s">
        <v>153</v>
      </c>
    </row>
    <row r="187" spans="1:14" x14ac:dyDescent="0.25">
      <c r="A187" s="6" t="s">
        <v>295</v>
      </c>
      <c r="B187" s="3" t="s">
        <v>312</v>
      </c>
      <c r="C187" s="23" t="s">
        <v>52</v>
      </c>
      <c r="D187" s="4">
        <v>280071</v>
      </c>
      <c r="E187" s="3">
        <v>6</v>
      </c>
      <c r="F187" s="3">
        <v>18</v>
      </c>
      <c r="G187" s="3" t="s">
        <v>20</v>
      </c>
      <c r="H187" s="4">
        <v>166488.24455583701</v>
      </c>
      <c r="I187" s="4">
        <v>142241.097669929</v>
      </c>
      <c r="J187" s="5">
        <f t="shared" si="15"/>
        <v>50.78751376255628</v>
      </c>
      <c r="K187" s="4">
        <f t="shared" si="16"/>
        <v>-24247.146885908005</v>
      </c>
      <c r="L187" s="12">
        <v>14.563879239999901</v>
      </c>
      <c r="M187" s="13" t="s">
        <v>50</v>
      </c>
      <c r="N187" s="3" t="s">
        <v>153</v>
      </c>
    </row>
    <row r="188" spans="1:14" x14ac:dyDescent="0.25">
      <c r="A188" s="6" t="s">
        <v>296</v>
      </c>
      <c r="B188" s="3" t="s">
        <v>23</v>
      </c>
      <c r="C188" s="23" t="s">
        <v>24</v>
      </c>
      <c r="D188" s="4">
        <v>463405</v>
      </c>
      <c r="E188" s="3">
        <v>8</v>
      </c>
      <c r="F188" s="3">
        <v>24</v>
      </c>
      <c r="G188" s="3" t="s">
        <v>184</v>
      </c>
      <c r="H188" s="4">
        <v>441515.55070283898</v>
      </c>
      <c r="I188" s="4">
        <v>421494.59595744102</v>
      </c>
      <c r="J188" s="5">
        <f t="shared" si="15"/>
        <v>90.955987949513059</v>
      </c>
      <c r="K188" s="4">
        <f t="shared" si="16"/>
        <v>-20020.954745397961</v>
      </c>
      <c r="L188" s="12">
        <v>4.5345978671706302</v>
      </c>
      <c r="M188" s="13" t="s">
        <v>50</v>
      </c>
      <c r="N188" s="3" t="s">
        <v>21</v>
      </c>
    </row>
    <row r="189" spans="1:14" x14ac:dyDescent="0.25">
      <c r="A189" s="6" t="s">
        <v>297</v>
      </c>
      <c r="B189" s="3" t="s">
        <v>23</v>
      </c>
      <c r="C189" s="23" t="s">
        <v>24</v>
      </c>
      <c r="D189" s="4">
        <v>549969</v>
      </c>
      <c r="E189" s="3">
        <v>8</v>
      </c>
      <c r="F189" s="3">
        <v>24</v>
      </c>
      <c r="G189" s="3" t="s">
        <v>184</v>
      </c>
      <c r="H189" s="4">
        <v>480885.52713268402</v>
      </c>
      <c r="I189" s="4">
        <v>476488.03592450899</v>
      </c>
      <c r="J189" s="5">
        <f t="shared" si="15"/>
        <v>86.639071643039699</v>
      </c>
      <c r="K189" s="4">
        <f t="shared" si="16"/>
        <v>-4397.4912081750226</v>
      </c>
      <c r="L189" s="12">
        <v>0.91445696741914095</v>
      </c>
      <c r="M189" s="13" t="s">
        <v>50</v>
      </c>
      <c r="N189" s="3" t="s">
        <v>21</v>
      </c>
    </row>
    <row r="190" spans="1:14" x14ac:dyDescent="0.25">
      <c r="A190" s="6" t="s">
        <v>298</v>
      </c>
      <c r="B190" s="3" t="s">
        <v>23</v>
      </c>
      <c r="C190" s="23" t="s">
        <v>24</v>
      </c>
      <c r="D190" s="4">
        <v>896611</v>
      </c>
      <c r="E190" s="3">
        <v>8</v>
      </c>
      <c r="F190" s="3">
        <v>24</v>
      </c>
      <c r="G190" s="3" t="s">
        <v>184</v>
      </c>
      <c r="H190" s="4">
        <v>691373.24984777102</v>
      </c>
      <c r="I190" s="4">
        <v>570567.04747335298</v>
      </c>
      <c r="J190" s="5">
        <f t="shared" si="15"/>
        <v>63.63596336352699</v>
      </c>
      <c r="K190" s="4">
        <f t="shared" si="16"/>
        <v>-120806.20237441803</v>
      </c>
      <c r="L190" s="12">
        <v>17.473369471702298</v>
      </c>
      <c r="M190" s="13" t="s">
        <v>50</v>
      </c>
      <c r="N190" s="3" t="s">
        <v>153</v>
      </c>
    </row>
    <row r="191" spans="1:14" x14ac:dyDescent="0.25">
      <c r="A191" s="6" t="s">
        <v>299</v>
      </c>
      <c r="B191" s="3" t="s">
        <v>23</v>
      </c>
      <c r="C191" s="23" t="s">
        <v>24</v>
      </c>
      <c r="D191" s="4">
        <v>386018</v>
      </c>
      <c r="E191" s="3">
        <v>8</v>
      </c>
      <c r="F191" s="3">
        <v>24</v>
      </c>
      <c r="G191" s="3" t="s">
        <v>184</v>
      </c>
      <c r="H191" s="4">
        <v>372395.79144020902</v>
      </c>
      <c r="I191" s="4">
        <v>370235.45818317099</v>
      </c>
      <c r="J191" s="5">
        <f t="shared" si="15"/>
        <v>95.911449254483202</v>
      </c>
      <c r="K191" s="4">
        <f t="shared" si="16"/>
        <v>-2160.3332570380298</v>
      </c>
      <c r="L191" s="12">
        <v>0.58011752729064603</v>
      </c>
      <c r="M191" s="13" t="s">
        <v>50</v>
      </c>
      <c r="N191" s="3" t="s">
        <v>21</v>
      </c>
    </row>
    <row r="192" spans="1:14" x14ac:dyDescent="0.25">
      <c r="A192" s="6" t="s">
        <v>300</v>
      </c>
      <c r="B192" s="3" t="s">
        <v>23</v>
      </c>
      <c r="C192" s="23" t="s">
        <v>24</v>
      </c>
      <c r="D192" s="4">
        <v>595174</v>
      </c>
      <c r="E192" s="3">
        <v>8</v>
      </c>
      <c r="F192" s="3">
        <v>24</v>
      </c>
      <c r="G192" s="3" t="s">
        <v>184</v>
      </c>
      <c r="H192" s="4">
        <v>520495.797611179</v>
      </c>
      <c r="I192" s="4">
        <v>515862.98068072699</v>
      </c>
      <c r="J192" s="5">
        <f t="shared" si="15"/>
        <v>86.674313844476913</v>
      </c>
      <c r="K192" s="4">
        <f t="shared" si="16"/>
        <v>-4632.8169304520125</v>
      </c>
      <c r="L192" s="12">
        <v>0.89007768203223003</v>
      </c>
      <c r="M192" s="13" t="s">
        <v>50</v>
      </c>
      <c r="N192" s="3" t="s">
        <v>21</v>
      </c>
    </row>
    <row r="193" spans="1:14" x14ac:dyDescent="0.25">
      <c r="A193" s="6" t="s">
        <v>301</v>
      </c>
      <c r="B193" s="3" t="s">
        <v>23</v>
      </c>
      <c r="C193" s="23" t="s">
        <v>71</v>
      </c>
      <c r="D193" s="4">
        <v>1446090</v>
      </c>
      <c r="E193" s="3">
        <v>8</v>
      </c>
      <c r="F193" s="3">
        <v>24</v>
      </c>
      <c r="G193" s="3" t="s">
        <v>184</v>
      </c>
      <c r="H193" s="4">
        <v>1200554.56931281</v>
      </c>
      <c r="I193" s="4">
        <v>1058090.62982507</v>
      </c>
      <c r="J193" s="5">
        <f t="shared" si="15"/>
        <v>73.169071760752786</v>
      </c>
      <c r="K193" s="4">
        <f t="shared" si="16"/>
        <v>-142463.93948773993</v>
      </c>
      <c r="L193" s="12">
        <v>11.8665109549565</v>
      </c>
      <c r="M193" s="13" t="s">
        <v>50</v>
      </c>
      <c r="N193" s="3" t="s">
        <v>153</v>
      </c>
    </row>
    <row r="194" spans="1:14" x14ac:dyDescent="0.25">
      <c r="A194" s="6" t="s">
        <v>302</v>
      </c>
      <c r="B194" s="3" t="s">
        <v>18</v>
      </c>
      <c r="C194" s="23" t="s">
        <v>19</v>
      </c>
      <c r="D194" s="4">
        <v>1537.47</v>
      </c>
      <c r="E194" s="3">
        <v>8</v>
      </c>
      <c r="F194" s="3">
        <v>24</v>
      </c>
      <c r="G194" s="3" t="s">
        <v>184</v>
      </c>
      <c r="H194" s="4">
        <v>1132.21125863569</v>
      </c>
      <c r="I194" s="4">
        <v>1096.4260145671001</v>
      </c>
      <c r="J194" s="5">
        <f t="shared" si="15"/>
        <v>71.313652595959596</v>
      </c>
      <c r="K194" s="4">
        <f t="shared" si="16"/>
        <v>-35.785244068589918</v>
      </c>
      <c r="L194" s="12">
        <v>3.1606507880612198</v>
      </c>
      <c r="M194" s="13" t="s">
        <v>50</v>
      </c>
      <c r="N194" s="3" t="s">
        <v>21</v>
      </c>
    </row>
    <row r="195" spans="1:14" s="16" customFormat="1" x14ac:dyDescent="0.25">
      <c r="A195" s="16" t="s">
        <v>303</v>
      </c>
      <c r="B195" s="16" t="s">
        <v>23</v>
      </c>
      <c r="C195" s="24" t="s">
        <v>24</v>
      </c>
      <c r="D195" s="19">
        <v>4148090</v>
      </c>
      <c r="E195" s="19">
        <v>11.666666666666666</v>
      </c>
      <c r="F195" s="16">
        <v>35</v>
      </c>
      <c r="G195" s="16" t="s">
        <v>172</v>
      </c>
      <c r="H195" s="3">
        <v>3707976.80751083</v>
      </c>
      <c r="I195" s="3">
        <v>3296328.1635864801</v>
      </c>
      <c r="J195" s="5">
        <f t="shared" si="15"/>
        <v>79.466167888991805</v>
      </c>
      <c r="K195" s="4">
        <f t="shared" si="16"/>
        <v>-411648.64392434992</v>
      </c>
      <c r="L195" s="12">
        <v>11.1017041813482</v>
      </c>
      <c r="M195" s="17" t="s">
        <v>50</v>
      </c>
      <c r="N195" s="16" t="s">
        <v>153</v>
      </c>
    </row>
    <row r="196" spans="1:14" x14ac:dyDescent="0.25">
      <c r="A196" s="6" t="s">
        <v>304</v>
      </c>
      <c r="B196" s="3" t="s">
        <v>18</v>
      </c>
      <c r="C196" s="23" t="s">
        <v>19</v>
      </c>
      <c r="D196" s="4">
        <v>812926</v>
      </c>
      <c r="E196" s="4">
        <v>11.666666666666666</v>
      </c>
      <c r="F196" s="3">
        <v>35</v>
      </c>
      <c r="G196" s="3" t="s">
        <v>172</v>
      </c>
      <c r="H196" s="4">
        <v>433406.90936315298</v>
      </c>
      <c r="I196" s="4">
        <v>295228.34167623601</v>
      </c>
      <c r="J196" s="5">
        <f t="shared" si="15"/>
        <v>36.316754744741345</v>
      </c>
      <c r="K196" s="4">
        <f t="shared" si="16"/>
        <v>-138178.56768691697</v>
      </c>
      <c r="L196" s="12">
        <v>31.881948511147701</v>
      </c>
      <c r="M196" s="13" t="s">
        <v>50</v>
      </c>
      <c r="N196" s="3" t="s">
        <v>305</v>
      </c>
    </row>
    <row r="197" spans="1:14" x14ac:dyDescent="0.25">
      <c r="A197" s="6" t="s">
        <v>306</v>
      </c>
      <c r="B197" s="3" t="s">
        <v>18</v>
      </c>
      <c r="C197" s="23" t="s">
        <v>66</v>
      </c>
      <c r="D197" s="4">
        <v>30981.1</v>
      </c>
      <c r="E197" s="4">
        <v>11.666666666666666</v>
      </c>
      <c r="F197" s="3">
        <v>35</v>
      </c>
      <c r="G197" s="3" t="s">
        <v>172</v>
      </c>
      <c r="H197" s="4">
        <v>7269.0491117244201</v>
      </c>
      <c r="I197" s="4">
        <v>6572.8007670443603</v>
      </c>
      <c r="J197" s="5">
        <f t="shared" si="15"/>
        <v>21.215517741604916</v>
      </c>
      <c r="K197" s="4">
        <f t="shared" si="16"/>
        <v>-696.24834468005974</v>
      </c>
      <c r="L197" s="12">
        <v>9.5782589163837493</v>
      </c>
      <c r="M197" s="13" t="s">
        <v>50</v>
      </c>
      <c r="N197" s="3" t="s">
        <v>160</v>
      </c>
    </row>
    <row r="198" spans="1:14" x14ac:dyDescent="0.25">
      <c r="A198" s="6" t="s">
        <v>307</v>
      </c>
      <c r="B198" s="3" t="s">
        <v>23</v>
      </c>
      <c r="C198" s="23" t="s">
        <v>71</v>
      </c>
      <c r="D198" s="4">
        <v>1793430</v>
      </c>
      <c r="E198" s="4">
        <v>11.666666666666666</v>
      </c>
      <c r="F198" s="3">
        <v>35</v>
      </c>
      <c r="G198" s="3" t="s">
        <v>172</v>
      </c>
      <c r="H198" s="4">
        <v>1087837.7206771199</v>
      </c>
      <c r="I198" s="4">
        <v>927783.59133294399</v>
      </c>
      <c r="J198" s="5">
        <f t="shared" si="15"/>
        <v>51.732355951051559</v>
      </c>
      <c r="K198" s="4">
        <f t="shared" si="16"/>
        <v>-160054.12934417592</v>
      </c>
      <c r="L198" s="12">
        <v>14.7130519839441</v>
      </c>
      <c r="M198" s="13" t="s">
        <v>50</v>
      </c>
      <c r="N198" s="3" t="s">
        <v>67</v>
      </c>
    </row>
    <row r="199" spans="1:14" x14ac:dyDescent="0.25">
      <c r="A199" s="6" t="s">
        <v>308</v>
      </c>
      <c r="B199" s="3" t="s">
        <v>23</v>
      </c>
      <c r="C199" s="23" t="s">
        <v>71</v>
      </c>
      <c r="D199" s="4">
        <v>824404</v>
      </c>
      <c r="E199" s="4">
        <v>11.666666666666666</v>
      </c>
      <c r="F199" s="3">
        <v>35</v>
      </c>
      <c r="G199" s="3" t="s">
        <v>172</v>
      </c>
      <c r="H199" s="4">
        <v>229194.066548025</v>
      </c>
      <c r="I199" s="4">
        <v>222193.76565876801</v>
      </c>
      <c r="J199" s="5">
        <f t="shared" si="15"/>
        <v>26.952048468805103</v>
      </c>
      <c r="K199" s="4">
        <f t="shared" si="16"/>
        <v>-7000.3008892569924</v>
      </c>
      <c r="L199" s="12">
        <v>3.0543115686590099</v>
      </c>
      <c r="M199" s="13" t="s">
        <v>50</v>
      </c>
      <c r="N199" s="3" t="s">
        <v>61</v>
      </c>
    </row>
    <row r="200" spans="1:14" x14ac:dyDescent="0.25">
      <c r="A200" s="6" t="s">
        <v>309</v>
      </c>
      <c r="B200" s="3" t="s">
        <v>18</v>
      </c>
      <c r="C200" s="23" t="s">
        <v>66</v>
      </c>
      <c r="D200" s="4">
        <v>120436</v>
      </c>
      <c r="E200" s="4">
        <v>11.666666666666666</v>
      </c>
      <c r="F200" s="3">
        <v>35</v>
      </c>
      <c r="G200" s="3" t="s">
        <v>172</v>
      </c>
      <c r="H200" s="4">
        <v>41852.926937406897</v>
      </c>
      <c r="I200" s="4">
        <v>38933.373656390802</v>
      </c>
      <c r="J200" s="5">
        <f t="shared" si="15"/>
        <v>32.327023196046703</v>
      </c>
      <c r="K200" s="4">
        <f t="shared" si="16"/>
        <v>-2919.5532810160948</v>
      </c>
      <c r="L200" s="12">
        <v>6.9757445766754396</v>
      </c>
      <c r="M200" s="13" t="s">
        <v>50</v>
      </c>
      <c r="N200" s="3" t="s">
        <v>150</v>
      </c>
    </row>
    <row r="201" spans="1:14" x14ac:dyDescent="0.25">
      <c r="A201" s="6" t="s">
        <v>310</v>
      </c>
      <c r="B201" s="3" t="s">
        <v>18</v>
      </c>
      <c r="C201" s="23" t="s">
        <v>66</v>
      </c>
      <c r="D201" s="4">
        <v>433664</v>
      </c>
      <c r="E201" s="4">
        <v>11.666666666666666</v>
      </c>
      <c r="F201" s="3">
        <v>35</v>
      </c>
      <c r="G201" s="3" t="s">
        <v>172</v>
      </c>
      <c r="H201" s="4">
        <v>223873.89123739299</v>
      </c>
      <c r="I201" s="4">
        <v>198368.05424985001</v>
      </c>
      <c r="J201" s="5">
        <f t="shared" si="15"/>
        <v>45.742338365612554</v>
      </c>
      <c r="K201" s="4">
        <f t="shared" si="16"/>
        <v>-25505.836987542978</v>
      </c>
      <c r="L201" s="12">
        <v>11.392948434749499</v>
      </c>
      <c r="M201" s="13" t="s">
        <v>50</v>
      </c>
      <c r="N201" s="3" t="s">
        <v>219</v>
      </c>
    </row>
  </sheetData>
  <autoFilter ref="A3:N201" xr:uid="{ACAFFFE1-9DD6-4FF7-88F3-0D15C86E84BF}"/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33bf9ee-423a-49de-b467-001ef4b3c07d">
      <Terms xmlns="http://schemas.microsoft.com/office/infopath/2007/PartnerControls"/>
    </lcf76f155ced4ddcb4097134ff3c332f>
    <TaxCatchAll xmlns="051e38a1-0b00-4501-8a92-3ea274451ba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7C8CDB6F0FC849B42B929B0159AC33" ma:contentTypeVersion="17" ma:contentTypeDescription="Crie um novo documento." ma:contentTypeScope="" ma:versionID="f16803c3da8b57fbf905a2d9f4105397">
  <xsd:schema xmlns:xsd="http://www.w3.org/2001/XMLSchema" xmlns:xs="http://www.w3.org/2001/XMLSchema" xmlns:p="http://schemas.microsoft.com/office/2006/metadata/properties" xmlns:ns1="http://schemas.microsoft.com/sharepoint/v3" xmlns:ns2="533bf9ee-423a-49de-b467-001ef4b3c07d" xmlns:ns3="051e38a1-0b00-4501-8a92-3ea274451bac" targetNamespace="http://schemas.microsoft.com/office/2006/metadata/properties" ma:root="true" ma:fieldsID="0c1e20a75d16bd82699c9251bbb61e70" ns1:_="" ns2:_="" ns3:_="">
    <xsd:import namespace="http://schemas.microsoft.com/sharepoint/v3"/>
    <xsd:import namespace="533bf9ee-423a-49de-b467-001ef4b3c07d"/>
    <xsd:import namespace="051e38a1-0b00-4501-8a92-3ea274451b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bf9ee-423a-49de-b467-001ef4b3c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11439537-a661-4c27-8fe4-74698d587d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e38a1-0b00-4501-8a92-3ea274451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a0f5df2-e641-4fdc-b5cf-b7f73aece600}" ma:internalName="TaxCatchAll" ma:showField="CatchAllData" ma:web="051e38a1-0b00-4501-8a92-3ea274451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1CF9E7-E233-4292-89F2-99D9CB874F26}">
  <ds:schemaRefs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051e38a1-0b00-4501-8a92-3ea274451bac"/>
    <ds:schemaRef ds:uri="http://schemas.openxmlformats.org/package/2006/metadata/core-properties"/>
    <ds:schemaRef ds:uri="533bf9ee-423a-49de-b467-001ef4b3c07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431CFB-964A-4117-869D-53C49DF9ACEF}"/>
</file>

<file path=customXml/itemProps3.xml><?xml version="1.0" encoding="utf-8"?>
<ds:datastoreItem xmlns:ds="http://schemas.openxmlformats.org/officeDocument/2006/customXml" ds:itemID="{B212C22E-6EE9-4C6D-8904-C43EFAD086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Habitat Loss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Paloma Marques Santos</cp:lastModifiedBy>
  <cp:revision/>
  <dcterms:created xsi:type="dcterms:W3CDTF">2022-01-12T15:21:32Z</dcterms:created>
  <dcterms:modified xsi:type="dcterms:W3CDTF">2022-08-16T20:46:12Z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0x010100097C8CDB6F0FC849B42B929B0159AC33</vt:lpwstr>
  </property>
  <property fmtid="{D5CDD505-2E9C-101B-9397-08002B2CF9AE}" pid="3" name="MediaServiceImageTags">
    <vt:lpwstr/>
  </property>
</Properties>
</file>