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9555" windowHeight="7755"/>
  </bookViews>
  <sheets>
    <sheet name="Table 1" sheetId="2" r:id="rId1"/>
    <sheet name="Anti-Encystation" sheetId="3" r:id="rId2"/>
    <sheet name="Excystation" sheetId="4" r:id="rId3"/>
    <sheet name="removal" sheetId="5" r:id="rId4"/>
  </sheets>
  <calcPr calcId="144525"/>
</workbook>
</file>

<file path=xl/calcChain.xml><?xml version="1.0" encoding="utf-8"?>
<calcChain xmlns="http://schemas.openxmlformats.org/spreadsheetml/2006/main">
  <c r="E86" i="2" l="1"/>
  <c r="F86" i="2"/>
  <c r="G86" i="2"/>
  <c r="I86" i="2" s="1"/>
  <c r="H86" i="2"/>
  <c r="E87" i="2"/>
  <c r="F87" i="2"/>
  <c r="I87" i="2" s="1"/>
  <c r="G87" i="2"/>
  <c r="H87" i="2" s="1"/>
  <c r="E88" i="2"/>
  <c r="F88" i="2"/>
  <c r="H88" i="2" s="1"/>
  <c r="G88" i="2"/>
  <c r="E89" i="2"/>
  <c r="H89" i="2" s="1"/>
  <c r="F89" i="2"/>
  <c r="G89" i="2"/>
  <c r="I89" i="2"/>
  <c r="E90" i="2"/>
  <c r="F90" i="2"/>
  <c r="G90" i="2"/>
  <c r="H90" i="2"/>
  <c r="I90" i="2"/>
  <c r="H85" i="2"/>
  <c r="G85" i="2"/>
  <c r="F85" i="2"/>
  <c r="E85" i="2"/>
  <c r="I85" i="2" s="1"/>
  <c r="E91" i="2"/>
  <c r="G74" i="2" s="1"/>
  <c r="F45" i="2"/>
  <c r="E46" i="2"/>
  <c r="G46" i="2"/>
  <c r="F47" i="2"/>
  <c r="E48" i="2"/>
  <c r="G48" i="2"/>
  <c r="F44" i="2"/>
  <c r="G51" i="2"/>
  <c r="G53" i="2"/>
  <c r="F51" i="2"/>
  <c r="F53" i="2"/>
  <c r="F50" i="2"/>
  <c r="E54" i="2"/>
  <c r="E63" i="2"/>
  <c r="E45" i="2" s="1"/>
  <c r="E51" i="2"/>
  <c r="I51" i="2" s="1"/>
  <c r="E33" i="2"/>
  <c r="E22" i="2"/>
  <c r="F18" i="2" s="1"/>
  <c r="I88" i="2" l="1"/>
  <c r="H51" i="2"/>
  <c r="G67" i="2"/>
  <c r="E69" i="2"/>
  <c r="G69" i="2"/>
  <c r="F77" i="2"/>
  <c r="G50" i="2"/>
  <c r="F52" i="2"/>
  <c r="G52" i="2"/>
  <c r="E44" i="2"/>
  <c r="F48" i="2"/>
  <c r="I48" i="2" s="1"/>
  <c r="E47" i="2"/>
  <c r="G45" i="2"/>
  <c r="H45" i="2" s="1"/>
  <c r="F67" i="2"/>
  <c r="E68" i="2"/>
  <c r="F68" i="2"/>
  <c r="G68" i="2"/>
  <c r="F73" i="2"/>
  <c r="E77" i="2"/>
  <c r="G75" i="2"/>
  <c r="F74" i="2"/>
  <c r="E79" i="2"/>
  <c r="G83" i="2"/>
  <c r="H83" i="2" s="1"/>
  <c r="G82" i="2"/>
  <c r="G81" i="2"/>
  <c r="G80" i="2"/>
  <c r="I46" i="2"/>
  <c r="E71" i="2"/>
  <c r="G76" i="2"/>
  <c r="F75" i="2"/>
  <c r="E74" i="2"/>
  <c r="F79" i="2"/>
  <c r="F83" i="2"/>
  <c r="F82" i="2"/>
  <c r="F81" i="2"/>
  <c r="F80" i="2"/>
  <c r="F71" i="2"/>
  <c r="G71" i="2"/>
  <c r="G73" i="2"/>
  <c r="F54" i="2"/>
  <c r="H54" i="2" s="1"/>
  <c r="G54" i="2"/>
  <c r="G44" i="2"/>
  <c r="G47" i="2"/>
  <c r="F46" i="2"/>
  <c r="H46" i="2" s="1"/>
  <c r="E67" i="2"/>
  <c r="E70" i="2"/>
  <c r="F70" i="2"/>
  <c r="G70" i="2"/>
  <c r="G77" i="2"/>
  <c r="F76" i="2"/>
  <c r="E75" i="2"/>
  <c r="G79" i="2"/>
  <c r="E83" i="2"/>
  <c r="E82" i="2"/>
  <c r="E81" i="2"/>
  <c r="E80" i="2"/>
  <c r="F69" i="2"/>
  <c r="E73" i="2"/>
  <c r="E76" i="2"/>
  <c r="G62" i="2"/>
  <c r="E58" i="2"/>
  <c r="F60" i="2"/>
  <c r="G60" i="2"/>
  <c r="E50" i="2"/>
  <c r="F62" i="2"/>
  <c r="E59" i="2"/>
  <c r="F56" i="2"/>
  <c r="F57" i="2"/>
  <c r="G57" i="2"/>
  <c r="E56" i="2"/>
  <c r="E57" i="2"/>
  <c r="F59" i="2"/>
  <c r="G59" i="2"/>
  <c r="H59" i="2" s="1"/>
  <c r="E62" i="2"/>
  <c r="E60" i="2"/>
  <c r="G56" i="2"/>
  <c r="F58" i="2"/>
  <c r="G58" i="2"/>
  <c r="E53" i="2"/>
  <c r="E52" i="2"/>
  <c r="F21" i="2"/>
  <c r="G20" i="2"/>
  <c r="G29" i="2"/>
  <c r="G30" i="2"/>
  <c r="E32" i="2"/>
  <c r="G19" i="2"/>
  <c r="E31" i="2"/>
  <c r="F32" i="2"/>
  <c r="E21" i="2"/>
  <c r="E20" i="2"/>
  <c r="F19" i="2"/>
  <c r="E29" i="2"/>
  <c r="E30" i="2"/>
  <c r="F31" i="2"/>
  <c r="G32" i="2"/>
  <c r="F20" i="2"/>
  <c r="H20" i="2" s="1"/>
  <c r="E19" i="2"/>
  <c r="I19" i="2" s="1"/>
  <c r="G21" i="2"/>
  <c r="F29" i="2"/>
  <c r="F30" i="2"/>
  <c r="G31" i="2"/>
  <c r="H31" i="2" s="1"/>
  <c r="G18" i="2"/>
  <c r="E18" i="2"/>
  <c r="H82" i="2" l="1"/>
  <c r="I82" i="2"/>
  <c r="H70" i="2"/>
  <c r="I70" i="2"/>
  <c r="H68" i="2"/>
  <c r="I68" i="2"/>
  <c r="H48" i="2"/>
  <c r="H52" i="2"/>
  <c r="I52" i="2"/>
  <c r="H50" i="2"/>
  <c r="I50" i="2"/>
  <c r="I83" i="2"/>
  <c r="I67" i="2"/>
  <c r="H67" i="2"/>
  <c r="I79" i="2"/>
  <c r="H79" i="2"/>
  <c r="I44" i="2"/>
  <c r="H44" i="2"/>
  <c r="I45" i="2"/>
  <c r="H57" i="2"/>
  <c r="I73" i="2"/>
  <c r="H73" i="2"/>
  <c r="H74" i="2"/>
  <c r="I74" i="2"/>
  <c r="H77" i="2"/>
  <c r="I77" i="2"/>
  <c r="H69" i="2"/>
  <c r="I69" i="2"/>
  <c r="H53" i="2"/>
  <c r="I53" i="2"/>
  <c r="H56" i="2"/>
  <c r="H60" i="2"/>
  <c r="I80" i="2"/>
  <c r="H80" i="2"/>
  <c r="I54" i="2"/>
  <c r="H58" i="2"/>
  <c r="I62" i="2"/>
  <c r="H76" i="2"/>
  <c r="I76" i="2"/>
  <c r="H81" i="2"/>
  <c r="I81" i="2"/>
  <c r="H75" i="2"/>
  <c r="I75" i="2"/>
  <c r="I71" i="2"/>
  <c r="H71" i="2"/>
  <c r="I47" i="2"/>
  <c r="H47" i="2"/>
  <c r="H62" i="2"/>
  <c r="I57" i="2"/>
  <c r="I56" i="2"/>
  <c r="I59" i="2"/>
  <c r="I58" i="2"/>
  <c r="I60" i="2"/>
  <c r="H32" i="2"/>
  <c r="H19" i="2"/>
  <c r="H18" i="2"/>
  <c r="I30" i="2"/>
  <c r="I31" i="2"/>
  <c r="I20" i="2"/>
  <c r="I21" i="2"/>
  <c r="H21" i="2"/>
  <c r="I32" i="2"/>
  <c r="I29" i="2"/>
  <c r="H29" i="2"/>
  <c r="H30" i="2"/>
  <c r="I18" i="2"/>
  <c r="E37" i="5" l="1"/>
  <c r="F37" i="5"/>
  <c r="E38" i="5"/>
  <c r="F38" i="5"/>
  <c r="E39" i="5"/>
  <c r="F39" i="5"/>
  <c r="E40" i="5"/>
  <c r="F40" i="5"/>
  <c r="F36" i="5"/>
  <c r="E36" i="5"/>
  <c r="F6" i="5"/>
  <c r="F7" i="5"/>
  <c r="F8" i="5"/>
  <c r="F9" i="5"/>
  <c r="F5" i="5"/>
  <c r="E6" i="5"/>
  <c r="E7" i="5"/>
  <c r="E8" i="5"/>
  <c r="E9" i="5"/>
  <c r="E5" i="5"/>
  <c r="N6" i="4"/>
  <c r="N7" i="4"/>
  <c r="N8" i="4"/>
  <c r="N9" i="4"/>
  <c r="N10" i="4"/>
  <c r="N11" i="4"/>
  <c r="N12" i="4"/>
  <c r="N5" i="4"/>
  <c r="M6" i="4"/>
  <c r="M7" i="4"/>
  <c r="M8" i="4"/>
  <c r="M9" i="4"/>
  <c r="M10" i="4"/>
  <c r="M11" i="4"/>
  <c r="M12" i="4"/>
  <c r="M13" i="4"/>
  <c r="M5" i="4"/>
  <c r="K13" i="4"/>
  <c r="L13" i="4"/>
  <c r="N13" i="4" s="1"/>
  <c r="J13" i="4"/>
  <c r="K12" i="4"/>
  <c r="L12" i="4"/>
  <c r="J12" i="4"/>
  <c r="K11" i="4"/>
  <c r="L11" i="4"/>
  <c r="J11" i="4"/>
  <c r="K10" i="4"/>
  <c r="L10" i="4"/>
  <c r="J10" i="4"/>
  <c r="K9" i="4"/>
  <c r="L9" i="4"/>
  <c r="J9" i="4"/>
  <c r="K8" i="4"/>
  <c r="L8" i="4"/>
  <c r="J8" i="4"/>
  <c r="K7" i="4"/>
  <c r="L7" i="4"/>
  <c r="J7" i="4"/>
  <c r="K6" i="4"/>
  <c r="L6" i="4"/>
  <c r="J6" i="4"/>
  <c r="K5" i="4"/>
  <c r="L5" i="4"/>
  <c r="J5" i="4"/>
  <c r="E6" i="4"/>
  <c r="E7" i="4"/>
  <c r="E8" i="4"/>
  <c r="E9" i="4"/>
  <c r="E10" i="4"/>
  <c r="E11" i="4"/>
  <c r="E12" i="4"/>
  <c r="E13" i="4"/>
  <c r="E5" i="4"/>
  <c r="D41" i="4"/>
  <c r="D42" i="4"/>
  <c r="D43" i="4"/>
  <c r="D44" i="4"/>
  <c r="D45" i="4"/>
  <c r="D46" i="4"/>
  <c r="D47" i="4"/>
  <c r="D48" i="4"/>
  <c r="D40" i="4"/>
  <c r="C41" i="4"/>
  <c r="C42" i="4"/>
  <c r="C43" i="4"/>
  <c r="C44" i="4"/>
  <c r="C45" i="4"/>
  <c r="C46" i="4"/>
  <c r="C47" i="4"/>
  <c r="C48" i="4"/>
  <c r="C40" i="4"/>
  <c r="B41" i="4"/>
  <c r="B42" i="4"/>
  <c r="B43" i="4"/>
  <c r="B44" i="4"/>
  <c r="B45" i="4"/>
  <c r="B46" i="4"/>
  <c r="B47" i="4"/>
  <c r="B48" i="4"/>
  <c r="B40" i="4"/>
  <c r="B24" i="4"/>
  <c r="E24" i="4" s="1"/>
  <c r="E22" i="4"/>
  <c r="E23" i="4"/>
  <c r="D22" i="4"/>
  <c r="D23" i="4"/>
  <c r="D24" i="4"/>
  <c r="C22" i="4"/>
  <c r="C23" i="4"/>
  <c r="C24" i="4"/>
  <c r="B22" i="4"/>
  <c r="B23" i="4"/>
  <c r="D17" i="4"/>
  <c r="D18" i="4"/>
  <c r="D19" i="4"/>
  <c r="D20" i="4"/>
  <c r="D21" i="4"/>
  <c r="D16" i="4"/>
  <c r="C17" i="4"/>
  <c r="C18" i="4"/>
  <c r="C19" i="4"/>
  <c r="C20" i="4"/>
  <c r="C21" i="4"/>
  <c r="C16" i="4"/>
  <c r="B17" i="4"/>
  <c r="E17" i="4" s="1"/>
  <c r="B18" i="4"/>
  <c r="E18" i="4" s="1"/>
  <c r="B19" i="4"/>
  <c r="E19" i="4" s="1"/>
  <c r="B20" i="4"/>
  <c r="E20" i="4" s="1"/>
  <c r="B21" i="4"/>
  <c r="E21" i="4" s="1"/>
  <c r="B16" i="4"/>
  <c r="E16" i="4" s="1"/>
  <c r="F63" i="3"/>
  <c r="F64" i="3"/>
  <c r="F65" i="3"/>
  <c r="F66" i="3"/>
  <c r="F59" i="3"/>
  <c r="E63" i="3"/>
  <c r="E64" i="3"/>
  <c r="E65" i="3"/>
  <c r="E66" i="3"/>
  <c r="E59" i="3"/>
  <c r="C66" i="3"/>
  <c r="D66" i="3"/>
  <c r="C65" i="3"/>
  <c r="D65" i="3"/>
  <c r="C64" i="3"/>
  <c r="D64" i="3"/>
  <c r="B66" i="3"/>
  <c r="B65" i="3"/>
  <c r="B64" i="3"/>
  <c r="B63" i="3"/>
  <c r="C63" i="3"/>
  <c r="D63" i="3"/>
  <c r="C59" i="3"/>
  <c r="D59" i="3"/>
  <c r="B59" i="3"/>
  <c r="B49" i="3"/>
  <c r="B50" i="3"/>
  <c r="B51" i="3"/>
  <c r="B52" i="3"/>
  <c r="B53" i="3"/>
  <c r="B55" i="3"/>
  <c r="B48" i="3"/>
  <c r="E30" i="3"/>
  <c r="E31" i="3"/>
  <c r="E32" i="3"/>
  <c r="E33" i="3"/>
  <c r="E26" i="3"/>
  <c r="D49" i="3"/>
  <c r="D50" i="3"/>
  <c r="D51" i="3"/>
  <c r="D52" i="3"/>
  <c r="D53" i="3"/>
  <c r="D55" i="3"/>
  <c r="C49" i="3"/>
  <c r="C50" i="3"/>
  <c r="C51" i="3"/>
  <c r="C52" i="3"/>
  <c r="C53" i="3"/>
  <c r="C55" i="3"/>
  <c r="D48" i="3"/>
  <c r="C48" i="3"/>
  <c r="D31" i="3"/>
  <c r="C31" i="3"/>
  <c r="B31" i="3"/>
  <c r="D27" i="3"/>
  <c r="D28" i="3"/>
  <c r="D29" i="3"/>
  <c r="D30" i="3"/>
  <c r="D32" i="3"/>
  <c r="D33" i="3"/>
  <c r="D26" i="3"/>
  <c r="C27" i="3"/>
  <c r="E27" i="3" s="1"/>
  <c r="C28" i="3"/>
  <c r="C29" i="3"/>
  <c r="C30" i="3"/>
  <c r="C32" i="3"/>
  <c r="C33" i="3"/>
  <c r="C26" i="3"/>
  <c r="B27" i="3"/>
  <c r="B28" i="3"/>
  <c r="B29" i="3"/>
  <c r="B30" i="3"/>
  <c r="B32" i="3"/>
  <c r="B33" i="3"/>
  <c r="B26" i="3"/>
  <c r="E28" i="3" l="1"/>
  <c r="B61" i="3" s="1"/>
  <c r="E29" i="3"/>
  <c r="B62" i="3" s="1"/>
  <c r="D60" i="3"/>
  <c r="C60" i="3"/>
  <c r="B60" i="3"/>
  <c r="C61" i="3" l="1"/>
  <c r="D61" i="3"/>
  <c r="E61" i="3" s="1"/>
  <c r="C62" i="3"/>
  <c r="D62" i="3"/>
  <c r="F60" i="3"/>
  <c r="E60" i="3"/>
  <c r="E62" i="3" l="1"/>
  <c r="F61" i="3"/>
  <c r="F62" i="3"/>
  <c r="G42" i="2"/>
  <c r="F42" i="2"/>
  <c r="F39" i="2"/>
  <c r="G40" i="2"/>
  <c r="F38" i="2"/>
  <c r="F40" i="2"/>
  <c r="G41" i="2"/>
  <c r="E61" i="2"/>
  <c r="F61" i="2"/>
  <c r="G38" i="2"/>
  <c r="F41" i="2"/>
  <c r="G39" i="2"/>
  <c r="G61" i="2"/>
  <c r="E41" i="2"/>
  <c r="E39" i="2"/>
  <c r="I39" i="2" s="1"/>
  <c r="E40" i="2"/>
  <c r="E42" i="2"/>
  <c r="E38" i="2"/>
  <c r="I41" i="2" l="1"/>
  <c r="H42" i="2"/>
  <c r="H40" i="2"/>
  <c r="H41" i="2"/>
  <c r="H38" i="2"/>
  <c r="H61" i="2"/>
  <c r="I61" i="2"/>
  <c r="I42" i="2"/>
  <c r="I38" i="2"/>
  <c r="H39" i="2"/>
  <c r="I40" i="2"/>
</calcChain>
</file>

<file path=xl/sharedStrings.xml><?xml version="1.0" encoding="utf-8"?>
<sst xmlns="http://schemas.openxmlformats.org/spreadsheetml/2006/main" count="282" uniqueCount="98">
  <si>
    <t>Trophozoite</t>
  </si>
  <si>
    <t>Cyst</t>
  </si>
  <si>
    <t>Chlorhexidine</t>
  </si>
  <si>
    <t>MIC (mg/mL)</t>
  </si>
  <si>
    <t>Screening of anti-Acanthamoeba activity and minimal inhibitory concentration</t>
  </si>
  <si>
    <t>(MIC) of G. mangostana flower extract and chlorhexidine against A. triaugularis</t>
  </si>
  <si>
    <t>trophozoites and cysts.</t>
  </si>
  <si>
    <t xml:space="preserve"> a final concentration of 1 mg/mL</t>
  </si>
  <si>
    <t>Anti-encystation</t>
  </si>
  <si>
    <t>Agents</t>
  </si>
  <si>
    <t>Compound 1</t>
  </si>
  <si>
    <t>PMSF</t>
  </si>
  <si>
    <t>Control</t>
  </si>
  <si>
    <t>Before SDS</t>
  </si>
  <si>
    <t>MIC Compound 1</t>
  </si>
  <si>
    <t>1/2 x MIC Compound 1</t>
  </si>
  <si>
    <t>1/4 x MIC Compound 1</t>
  </si>
  <si>
    <t>1/8 x MIC Compound 1</t>
  </si>
  <si>
    <t>1/16 x MIC Compound 1</t>
  </si>
  <si>
    <t>After SDS</t>
  </si>
  <si>
    <t>1/32 x MIC Compound 1</t>
  </si>
  <si>
    <t>Average</t>
  </si>
  <si>
    <t>SD</t>
  </si>
  <si>
    <t>10 mM PMSF</t>
  </si>
  <si>
    <t>% anti-Encystation</t>
  </si>
  <si>
    <t>Excystation rate (%)</t>
  </si>
  <si>
    <t>1/64 x MIC Compound 1</t>
  </si>
  <si>
    <t>1/128 x MIC Compound 1</t>
  </si>
  <si>
    <t>1/2 x MIC C1</t>
  </si>
  <si>
    <t>1/4 x MIC C1</t>
  </si>
  <si>
    <t>1/8 x MIC C1</t>
  </si>
  <si>
    <t>1/16 x MIC C1</t>
  </si>
  <si>
    <t>1/32 x MIC C1</t>
  </si>
  <si>
    <t>% Excystation</t>
  </si>
  <si>
    <t>Trophozoites</t>
  </si>
  <si>
    <t>Agent</t>
  </si>
  <si>
    <t>Cysts</t>
  </si>
  <si>
    <r>
      <t xml:space="preserve">Numbers of </t>
    </r>
    <r>
      <rPr>
        <b/>
        <i/>
        <sz val="12"/>
        <color theme="1"/>
        <rFont val="Times New Roman"/>
        <family val="1"/>
      </rPr>
      <t>Acanthamoeba</t>
    </r>
    <r>
      <rPr>
        <b/>
        <sz val="12"/>
        <color theme="1"/>
        <rFont val="Times New Roman"/>
        <family val="1"/>
      </rPr>
      <t xml:space="preserve"> trophozoites (1x10</t>
    </r>
    <r>
      <rPr>
        <b/>
        <vertAlign val="superscript"/>
        <sz val="12"/>
        <color theme="1"/>
        <rFont val="Times New Roman"/>
        <family val="1"/>
      </rPr>
      <t>4</t>
    </r>
    <r>
      <rPr>
        <b/>
        <sz val="12"/>
        <color theme="1"/>
        <rFont val="Times New Roman"/>
        <family val="1"/>
      </rPr>
      <t xml:space="preserve"> cell/mL)</t>
    </r>
  </si>
  <si>
    <t>MPD 1</t>
  </si>
  <si>
    <t>MPD 2</t>
  </si>
  <si>
    <t>MPD 1 = multi-purpose disinfecting brand 1solutions</t>
  </si>
  <si>
    <r>
      <t xml:space="preserve">Numbers of </t>
    </r>
    <r>
      <rPr>
        <b/>
        <i/>
        <sz val="12"/>
        <color theme="1"/>
        <rFont val="Times New Roman"/>
        <family val="1"/>
      </rPr>
      <t>Acanthamoeba</t>
    </r>
    <r>
      <rPr>
        <b/>
        <sz val="12"/>
        <color theme="1"/>
        <rFont val="Times New Roman"/>
        <family val="1"/>
      </rPr>
      <t xml:space="preserve"> cysts (1x10</t>
    </r>
    <r>
      <rPr>
        <b/>
        <vertAlign val="superscript"/>
        <sz val="12"/>
        <color theme="1"/>
        <rFont val="Times New Roman"/>
        <family val="1"/>
      </rPr>
      <t>4</t>
    </r>
    <r>
      <rPr>
        <b/>
        <sz val="12"/>
        <color theme="1"/>
        <rFont val="Times New Roman"/>
        <family val="1"/>
      </rPr>
      <t xml:space="preserve"> cell/mL)</t>
    </r>
  </si>
  <si>
    <t>MPD 2 = multi-purpose disinfecting brand 2solutions</t>
  </si>
  <si>
    <r>
      <t>Anti-</t>
    </r>
    <r>
      <rPr>
        <i/>
        <sz val="12"/>
        <color theme="1"/>
        <rFont val="Times New Roman"/>
        <family val="1"/>
      </rPr>
      <t>Acanthamoeba</t>
    </r>
    <r>
      <rPr>
        <sz val="12"/>
        <color theme="1"/>
        <rFont val="Times New Roman"/>
        <family val="1"/>
      </rPr>
      <t xml:space="preserve"> agent</t>
    </r>
  </si>
  <si>
    <t>Compound 2</t>
  </si>
  <si>
    <t>Compound 3</t>
  </si>
  <si>
    <t>Trophozoites (1 mg/mL)</t>
  </si>
  <si>
    <t>N1</t>
  </si>
  <si>
    <t>N2</t>
  </si>
  <si>
    <t>N3</t>
  </si>
  <si>
    <t>X1</t>
  </si>
  <si>
    <t>X2</t>
  </si>
  <si>
    <t>X3</t>
  </si>
  <si>
    <t>Number of viable cells</t>
  </si>
  <si>
    <t>% inhibition</t>
  </si>
  <si>
    <t>% Inhibition</t>
  </si>
  <si>
    <t>Cysts (1 mg/mL)</t>
  </si>
  <si>
    <r>
      <t>Anti-</t>
    </r>
    <r>
      <rPr>
        <b/>
        <i/>
        <sz val="12"/>
        <color theme="1"/>
        <rFont val="Times New Roman"/>
        <family val="1"/>
      </rPr>
      <t>Acanthamoeba</t>
    </r>
    <r>
      <rPr>
        <b/>
        <sz val="12"/>
        <color theme="1"/>
        <rFont val="Times New Roman"/>
        <family val="1"/>
      </rPr>
      <t xml:space="preserve"> agent</t>
    </r>
  </si>
  <si>
    <t>+</t>
  </si>
  <si>
    <t xml:space="preserve">1/2 x MIC </t>
  </si>
  <si>
    <t xml:space="preserve">1/4 x MIC </t>
  </si>
  <si>
    <t>1/8 x MIC</t>
  </si>
  <si>
    <t xml:space="preserve">1/16 x MIC </t>
  </si>
  <si>
    <t xml:space="preserve">1/32 x MIC </t>
  </si>
  <si>
    <t xml:space="preserve">1/64 x MIC </t>
  </si>
  <si>
    <t xml:space="preserve">1/128 x MIC </t>
  </si>
  <si>
    <t>MIC value</t>
  </si>
  <si>
    <r>
      <t>Anti-</t>
    </r>
    <r>
      <rPr>
        <b/>
        <i/>
        <sz val="12"/>
        <color theme="1"/>
        <rFont val="Times New Roman"/>
        <family val="1"/>
      </rPr>
      <t>Acanthamoeba</t>
    </r>
    <r>
      <rPr>
        <b/>
        <sz val="12"/>
        <color theme="1"/>
        <rFont val="Times New Roman"/>
        <family val="1"/>
      </rPr>
      <t xml:space="preserve"> activity at</t>
    </r>
  </si>
  <si>
    <t>MIC trophozoites</t>
  </si>
  <si>
    <t>Compound 1,  1.024 mg/mL</t>
  </si>
  <si>
    <t>Compound 1,  0.256 mg/mL</t>
  </si>
  <si>
    <t>Compound 1, 0.512 mg/mL</t>
  </si>
  <si>
    <t>Compound 1, 0.128 mg/mL</t>
  </si>
  <si>
    <t>Compound 1, 0.064 mg/mL</t>
  </si>
  <si>
    <t>Compound 2,  1.024 mg/mL</t>
  </si>
  <si>
    <t>Compound 2, 0.512 mg/mL</t>
  </si>
  <si>
    <t>Compound 2,  0.256 mg/mL</t>
  </si>
  <si>
    <t>Compound 2, 0.128 mg/mL</t>
  </si>
  <si>
    <t>Compound 2, 0.064 mg/mL</t>
  </si>
  <si>
    <t>Compound 3,  1.024 mg/mL</t>
  </si>
  <si>
    <t>Compound 3, 0.512 mg/mL</t>
  </si>
  <si>
    <t>Compound 3,  0.256 mg/mL</t>
  </si>
  <si>
    <t>Compound 3, 0.128 mg/mL</t>
  </si>
  <si>
    <t>Compound 3, 0.064 mg/mL</t>
  </si>
  <si>
    <t>CHX,  0.256 mg/mL</t>
  </si>
  <si>
    <t>CHX, 0.128 mg/mL</t>
  </si>
  <si>
    <t>CHX, 0.064 mg/mL</t>
  </si>
  <si>
    <t>CHX, 0.008 mg/mL</t>
  </si>
  <si>
    <t xml:space="preserve">Number of cell viable </t>
  </si>
  <si>
    <t>CHX, 0.032 mg/mL</t>
  </si>
  <si>
    <t>CHX, 0.016 mg/mL</t>
  </si>
  <si>
    <t>CHX, 0.004 mg/mL</t>
  </si>
  <si>
    <t>MIC</t>
  </si>
  <si>
    <t>MIC cyst</t>
  </si>
  <si>
    <t>Compound 1,  0.512 mg/mL</t>
  </si>
  <si>
    <t>Compound 1, 0.256 mg/mL</t>
  </si>
  <si>
    <t>Compound 1,  0.128 mg/mL</t>
  </si>
  <si>
    <t>Compound 1, 0.032 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</si>
</sst>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" fontId="8" fillId="0" borderId="2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54301274072657"/>
          <c:y val="0.10234332219263959"/>
          <c:w val="0.72875671669180964"/>
          <c:h val="0.585831654764084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'Anti-Encystation'!$F$60:$F$66</c:f>
                <c:numCache>
                  <c:formatCode>General</c:formatCode>
                  <c:ptCount val="7"/>
                  <c:pt idx="0">
                    <c:v>0.3998463211401963</c:v>
                  </c:pt>
                  <c:pt idx="1">
                    <c:v>0.6077873442463787</c:v>
                  </c:pt>
                  <c:pt idx="2">
                    <c:v>1.5071032190461084</c:v>
                  </c:pt>
                  <c:pt idx="3">
                    <c:v>0.79387409060126168</c:v>
                  </c:pt>
                  <c:pt idx="4">
                    <c:v>3.0737341799253932</c:v>
                  </c:pt>
                  <c:pt idx="5">
                    <c:v>0</c:v>
                  </c:pt>
                  <c:pt idx="6">
                    <c:v>0.14462943544333409</c:v>
                  </c:pt>
                </c:numCache>
              </c:numRef>
            </c:plus>
            <c:minus>
              <c:numRef>
                <c:f>'Anti-Encystation'!$F$66</c:f>
                <c:numCache>
                  <c:formatCode>General</c:formatCode>
                  <c:ptCount val="1"/>
                  <c:pt idx="0">
                    <c:v>0.14462943544333409</c:v>
                  </c:pt>
                </c:numCache>
              </c:numRef>
            </c:minus>
          </c:errBars>
          <c:cat>
            <c:strRef>
              <c:f>'Anti-Encystation'!$G$60:$G$66</c:f>
              <c:strCache>
                <c:ptCount val="7"/>
                <c:pt idx="0">
                  <c:v>1/2 x MIC C1</c:v>
                </c:pt>
                <c:pt idx="1">
                  <c:v>1/4 x MIC C1</c:v>
                </c:pt>
                <c:pt idx="2">
                  <c:v>1/8 x MIC C1</c:v>
                </c:pt>
                <c:pt idx="3">
                  <c:v>1/16 x MIC C1</c:v>
                </c:pt>
                <c:pt idx="4">
                  <c:v>1/32 x MIC C1</c:v>
                </c:pt>
                <c:pt idx="5">
                  <c:v>10 mM PMSF</c:v>
                </c:pt>
                <c:pt idx="6">
                  <c:v>Control</c:v>
                </c:pt>
              </c:strCache>
            </c:strRef>
          </c:cat>
          <c:val>
            <c:numRef>
              <c:f>'Anti-Encystation'!$E$60:$E$66</c:f>
              <c:numCache>
                <c:formatCode>0.00</c:formatCode>
                <c:ptCount val="7"/>
                <c:pt idx="0">
                  <c:v>7.1442681820782923</c:v>
                </c:pt>
                <c:pt idx="1">
                  <c:v>6.2322526851821562</c:v>
                </c:pt>
                <c:pt idx="2">
                  <c:v>6.0294538352676783</c:v>
                </c:pt>
                <c:pt idx="3">
                  <c:v>8.9718991483972932</c:v>
                </c:pt>
                <c:pt idx="4">
                  <c:v>7.8949497137166036</c:v>
                </c:pt>
                <c:pt idx="5">
                  <c:v>100</c:v>
                </c:pt>
                <c:pt idx="6">
                  <c:v>6.5945851945007419E-2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745536"/>
        <c:axId val="201747456"/>
      </c:barChart>
      <c:catAx>
        <c:axId val="20174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aseline="0">
                    <a:latin typeface="Times New Roman" pitchFamily="18" charset="0"/>
                    <a:cs typeface="Times New Roman" pitchFamily="18" charset="0"/>
                  </a:rPr>
                  <a:t>Agent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aseline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01747456"/>
        <c:crosses val="autoZero"/>
        <c:auto val="1"/>
        <c:lblAlgn val="ctr"/>
        <c:lblOffset val="100"/>
        <c:noMultiLvlLbl val="0"/>
      </c:catAx>
      <c:valAx>
        <c:axId val="201747456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aseline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aseline="0">
                    <a:latin typeface="Times New Roman" pitchFamily="18" charset="0"/>
                    <a:cs typeface="Times New Roman" pitchFamily="18" charset="0"/>
                  </a:rPr>
                  <a:t>Anti-encystation rate (%)</a:t>
                </a:r>
                <a:endParaRPr lang="th-TH" sz="1200" baseline="0">
                  <a:latin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4.5890844273159793E-2"/>
              <c:y val="0.2017494853312469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 baseline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017455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82501751957623"/>
          <c:y val="4.5081300813008131E-2"/>
          <c:w val="0.81126232355283945"/>
          <c:h val="0.618805219770063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Excystation!$N$5:$N$13</c:f>
                <c:numCache>
                  <c:formatCode>General</c:formatCode>
                  <c:ptCount val="9"/>
                  <c:pt idx="0">
                    <c:v>6.3724469371412296</c:v>
                  </c:pt>
                  <c:pt idx="1">
                    <c:v>6.1225470572533238</c:v>
                  </c:pt>
                  <c:pt idx="2">
                    <c:v>7.7833344693512974</c:v>
                  </c:pt>
                  <c:pt idx="3">
                    <c:v>4.9810605379954804</c:v>
                  </c:pt>
                  <c:pt idx="4">
                    <c:v>3.2967032967032992</c:v>
                  </c:pt>
                  <c:pt idx="5">
                    <c:v>1.7673987832335485</c:v>
                  </c:pt>
                  <c:pt idx="6">
                    <c:v>4.823763889427199</c:v>
                  </c:pt>
                  <c:pt idx="7">
                    <c:v>4.676097647914129</c:v>
                  </c:pt>
                  <c:pt idx="8">
                    <c:v>3.4298035793443118</c:v>
                  </c:pt>
                </c:numCache>
              </c:numRef>
            </c:plus>
            <c:minus>
              <c:numRef>
                <c:f>Excystation!$N$5:$N$13</c:f>
                <c:numCache>
                  <c:formatCode>General</c:formatCode>
                  <c:ptCount val="9"/>
                  <c:pt idx="0">
                    <c:v>6.3724469371412296</c:v>
                  </c:pt>
                  <c:pt idx="1">
                    <c:v>6.1225470572533238</c:v>
                  </c:pt>
                  <c:pt idx="2">
                    <c:v>7.7833344693512974</c:v>
                  </c:pt>
                  <c:pt idx="3">
                    <c:v>4.9810605379954804</c:v>
                  </c:pt>
                  <c:pt idx="4">
                    <c:v>3.2967032967032992</c:v>
                  </c:pt>
                  <c:pt idx="5">
                    <c:v>1.7673987832335485</c:v>
                  </c:pt>
                  <c:pt idx="6">
                    <c:v>4.823763889427199</c:v>
                  </c:pt>
                  <c:pt idx="7">
                    <c:v>4.676097647914129</c:v>
                  </c:pt>
                  <c:pt idx="8">
                    <c:v>3.4298035793443118</c:v>
                  </c:pt>
                </c:numCache>
              </c:numRef>
            </c:minus>
          </c:errBars>
          <c:cat>
            <c:strRef>
              <c:f>Excystation!$I$5:$I$13</c:f>
              <c:strCache>
                <c:ptCount val="9"/>
                <c:pt idx="0">
                  <c:v>1/2 x MIC </c:v>
                </c:pt>
                <c:pt idx="1">
                  <c:v>1/4 x MIC </c:v>
                </c:pt>
                <c:pt idx="2">
                  <c:v>1/8 x MIC</c:v>
                </c:pt>
                <c:pt idx="3">
                  <c:v>1/16 x MIC </c:v>
                </c:pt>
                <c:pt idx="4">
                  <c:v>1/32 x MIC </c:v>
                </c:pt>
                <c:pt idx="5">
                  <c:v>1/64 x MIC </c:v>
                </c:pt>
                <c:pt idx="6">
                  <c:v>1/128 x MIC </c:v>
                </c:pt>
                <c:pt idx="7">
                  <c:v>Control</c:v>
                </c:pt>
                <c:pt idx="8">
                  <c:v>10 mM PMSF</c:v>
                </c:pt>
              </c:strCache>
            </c:strRef>
          </c:cat>
          <c:val>
            <c:numRef>
              <c:f>Excystation!$M$5:$M$13</c:f>
              <c:numCache>
                <c:formatCode>0.00</c:formatCode>
                <c:ptCount val="9"/>
                <c:pt idx="0">
                  <c:v>24.489795918367349</c:v>
                </c:pt>
                <c:pt idx="1">
                  <c:v>23.529411764705888</c:v>
                </c:pt>
                <c:pt idx="2">
                  <c:v>27.83505154639175</c:v>
                </c:pt>
                <c:pt idx="3">
                  <c:v>61.956521739130437</c:v>
                </c:pt>
                <c:pt idx="4">
                  <c:v>73.626373626373621</c:v>
                </c:pt>
                <c:pt idx="5">
                  <c:v>80.612244897959187</c:v>
                </c:pt>
                <c:pt idx="6">
                  <c:v>89.473684210526315</c:v>
                </c:pt>
                <c:pt idx="7">
                  <c:v>30.612244897959187</c:v>
                </c:pt>
                <c:pt idx="8">
                  <c:v>2.9702970297029765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49856"/>
        <c:axId val="242955008"/>
      </c:barChart>
      <c:catAx>
        <c:axId val="14144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aseline="0">
                    <a:latin typeface="Times New Roman" pitchFamily="18" charset="0"/>
                    <a:cs typeface="Times New Roman" pitchFamily="18" charset="0"/>
                  </a:rPr>
                  <a:t>Agent</a:t>
                </a:r>
                <a:endParaRPr lang="th-TH" sz="1200" baseline="0">
                  <a:latin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aseline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42955008"/>
        <c:crosses val="autoZero"/>
        <c:auto val="1"/>
        <c:lblAlgn val="ctr"/>
        <c:lblOffset val="100"/>
        <c:noMultiLvlLbl val="0"/>
      </c:catAx>
      <c:valAx>
        <c:axId val="242955008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aseline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aseline="0">
                    <a:latin typeface="Times New Roman" pitchFamily="18" charset="0"/>
                    <a:cs typeface="Times New Roman" pitchFamily="18" charset="0"/>
                  </a:rPr>
                  <a:t>Excystation rate (%)</a:t>
                </a:r>
                <a:endParaRPr lang="th-TH" sz="1200" baseline="0">
                  <a:latin typeface="Times New Roman" pitchFamily="18" charset="0"/>
                </a:endParaRPr>
              </a:p>
            </c:rich>
          </c:tx>
          <c:layout/>
          <c:overlay val="0"/>
        </c:title>
        <c:numFmt formatCode="0" sourceLinked="0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 baseline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14498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8719422996197"/>
          <c:y val="5.1400554097404488E-2"/>
          <c:w val="0.75755290685594834"/>
          <c:h val="0.77276912705113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removal!$F$5:$F$9</c:f>
                <c:numCache>
                  <c:formatCode>General</c:formatCode>
                  <c:ptCount val="5"/>
                  <c:pt idx="0">
                    <c:v>1.5275252316519465</c:v>
                  </c:pt>
                  <c:pt idx="1">
                    <c:v>1.7320508075688772</c:v>
                  </c:pt>
                  <c:pt idx="2">
                    <c:v>1.1547005383792517</c:v>
                  </c:pt>
                  <c:pt idx="3">
                    <c:v>1</c:v>
                  </c:pt>
                  <c:pt idx="4">
                    <c:v>0.57735026918962551</c:v>
                  </c:pt>
                </c:numCache>
              </c:numRef>
            </c:plus>
            <c:minus>
              <c:numRef>
                <c:f>removal!$F$5:$F$9</c:f>
                <c:numCache>
                  <c:formatCode>General</c:formatCode>
                  <c:ptCount val="5"/>
                  <c:pt idx="0">
                    <c:v>1.5275252316519465</c:v>
                  </c:pt>
                  <c:pt idx="1">
                    <c:v>1.7320508075688772</c:v>
                  </c:pt>
                  <c:pt idx="2">
                    <c:v>1.1547005383792517</c:v>
                  </c:pt>
                  <c:pt idx="3">
                    <c:v>1</c:v>
                  </c:pt>
                  <c:pt idx="4">
                    <c:v>0.57735026918962551</c:v>
                  </c:pt>
                </c:numCache>
              </c:numRef>
            </c:minus>
          </c:errBars>
          <c:cat>
            <c:strRef>
              <c:f>removal!$A$5:$A$9</c:f>
              <c:strCache>
                <c:ptCount val="5"/>
                <c:pt idx="0">
                  <c:v>Control</c:v>
                </c:pt>
                <c:pt idx="1">
                  <c:v>Chlorhexidine</c:v>
                </c:pt>
                <c:pt idx="2">
                  <c:v>MPD 1</c:v>
                </c:pt>
                <c:pt idx="3">
                  <c:v>MPD 2</c:v>
                </c:pt>
                <c:pt idx="4">
                  <c:v>Compound 1</c:v>
                </c:pt>
              </c:strCache>
            </c:strRef>
          </c:cat>
          <c:val>
            <c:numRef>
              <c:f>removal!$E$5:$E$9</c:f>
              <c:numCache>
                <c:formatCode>0.00</c:formatCode>
                <c:ptCount val="5"/>
                <c:pt idx="0">
                  <c:v>30.333333333333332</c:v>
                </c:pt>
                <c:pt idx="1">
                  <c:v>12</c:v>
                </c:pt>
                <c:pt idx="2">
                  <c:v>2.6666666666666665</c:v>
                </c:pt>
                <c:pt idx="3">
                  <c:v>5</c:v>
                </c:pt>
                <c:pt idx="4">
                  <c:v>1.6666666666666667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91296"/>
        <c:axId val="141593216"/>
      </c:barChart>
      <c:catAx>
        <c:axId val="14159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aseline="0">
                    <a:latin typeface="Times New Roman" pitchFamily="18" charset="0"/>
                    <a:cs typeface="Times New Roman" pitchFamily="18" charset="0"/>
                  </a:rPr>
                  <a:t>Agent</a:t>
                </a:r>
                <a:endParaRPr lang="th-TH" sz="1200" baseline="0">
                  <a:latin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8225645461522482"/>
              <c:y val="0.92697940188897832"/>
            </c:manualLayout>
          </c:layout>
          <c:overlay val="0"/>
        </c:title>
        <c:majorTickMark val="none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 baseline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1593216"/>
        <c:crosses val="autoZero"/>
        <c:auto val="1"/>
        <c:lblAlgn val="ctr"/>
        <c:lblOffset val="100"/>
        <c:noMultiLvlLbl val="0"/>
      </c:catAx>
      <c:valAx>
        <c:axId val="141593216"/>
        <c:scaling>
          <c:orientation val="minMax"/>
          <c:max val="35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1" baseline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1" baseline="0">
                    <a:latin typeface="Times New Roman" pitchFamily="18" charset="0"/>
                    <a:cs typeface="Times New Roman" pitchFamily="18" charset="0"/>
                  </a:rPr>
                  <a:t>Numbers of </a:t>
                </a:r>
                <a:r>
                  <a:rPr lang="en-US" sz="1200" b="1" i="1" baseline="0">
                    <a:latin typeface="Times New Roman" pitchFamily="18" charset="0"/>
                    <a:cs typeface="Times New Roman" pitchFamily="18" charset="0"/>
                  </a:rPr>
                  <a:t>Acanthamoeba</a:t>
                </a:r>
                <a:r>
                  <a:rPr lang="en-US" sz="1200" b="1" baseline="0">
                    <a:latin typeface="Times New Roman" pitchFamily="18" charset="0"/>
                    <a:cs typeface="Times New Roman" pitchFamily="18" charset="0"/>
                  </a:rPr>
                  <a:t> trophozoites</a:t>
                </a:r>
              </a:p>
              <a:p>
                <a:pPr>
                  <a:defRPr sz="1200" b="1" baseline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1" baseline="0">
                    <a:latin typeface="Times New Roman" pitchFamily="18" charset="0"/>
                    <a:cs typeface="Times New Roman" pitchFamily="18" charset="0"/>
                  </a:rPr>
                  <a:t>(1x10</a:t>
                </a:r>
                <a:r>
                  <a:rPr lang="en-US" sz="1200" b="1" baseline="30000">
                    <a:latin typeface="Times New Roman" pitchFamily="18" charset="0"/>
                    <a:cs typeface="Times New Roman" pitchFamily="18" charset="0"/>
                  </a:rPr>
                  <a:t>4</a:t>
                </a:r>
                <a:r>
                  <a:rPr lang="en-US" sz="1200" b="1" baseline="0">
                    <a:latin typeface="Times New Roman" pitchFamily="18" charset="0"/>
                    <a:cs typeface="Times New Roman" pitchFamily="18" charset="0"/>
                  </a:rPr>
                  <a:t> cells/mL)</a:t>
                </a:r>
                <a:endParaRPr lang="th-TH" sz="1200" b="1" baseline="0">
                  <a:latin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9322843126030893E-2"/>
              <c:y val="0.10977176481368757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 baseline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15912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65015897667258"/>
          <c:y val="5.3912219305920092E-2"/>
          <c:w val="0.79520296472649565"/>
          <c:h val="0.766842674077505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lt1">
                  <a:shade val="50000"/>
                </a:schemeClr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removal!$F$36:$F$40</c:f>
                <c:numCache>
                  <c:formatCode>General</c:formatCode>
                  <c:ptCount val="5"/>
                  <c:pt idx="0">
                    <c:v>1.7320508075688772</c:v>
                  </c:pt>
                  <c:pt idx="1">
                    <c:v>0.57735026918962584</c:v>
                  </c:pt>
                  <c:pt idx="2">
                    <c:v>0.57735026918962629</c:v>
                  </c:pt>
                  <c:pt idx="3">
                    <c:v>0</c:v>
                  </c:pt>
                  <c:pt idx="4">
                    <c:v>0.57735026918962551</c:v>
                  </c:pt>
                </c:numCache>
              </c:numRef>
            </c:plus>
            <c:minus>
              <c:numRef>
                <c:f>removal!$F$36:$F$40</c:f>
                <c:numCache>
                  <c:formatCode>General</c:formatCode>
                  <c:ptCount val="5"/>
                  <c:pt idx="0">
                    <c:v>1.7320508075688772</c:v>
                  </c:pt>
                  <c:pt idx="1">
                    <c:v>0.57735026918962584</c:v>
                  </c:pt>
                  <c:pt idx="2">
                    <c:v>0.57735026918962629</c:v>
                  </c:pt>
                  <c:pt idx="3">
                    <c:v>0</c:v>
                  </c:pt>
                  <c:pt idx="4">
                    <c:v>0.57735026918962551</c:v>
                  </c:pt>
                </c:numCache>
              </c:numRef>
            </c:minus>
          </c:errBars>
          <c:cat>
            <c:strRef>
              <c:f>removal!$A$36:$A$40</c:f>
              <c:strCache>
                <c:ptCount val="5"/>
                <c:pt idx="0">
                  <c:v>Control</c:v>
                </c:pt>
                <c:pt idx="1">
                  <c:v>Chlorhexidine</c:v>
                </c:pt>
                <c:pt idx="2">
                  <c:v>MPD 1</c:v>
                </c:pt>
                <c:pt idx="3">
                  <c:v>MPD 2</c:v>
                </c:pt>
                <c:pt idx="4">
                  <c:v>Compound 1</c:v>
                </c:pt>
              </c:strCache>
            </c:strRef>
          </c:cat>
          <c:val>
            <c:numRef>
              <c:f>removal!$E$36:$E$40</c:f>
              <c:numCache>
                <c:formatCode>0.00</c:formatCode>
                <c:ptCount val="5"/>
                <c:pt idx="0">
                  <c:v>16</c:v>
                </c:pt>
                <c:pt idx="1">
                  <c:v>7.666666666666667</c:v>
                </c:pt>
                <c:pt idx="2">
                  <c:v>2.3333333333333335</c:v>
                </c:pt>
                <c:pt idx="3">
                  <c:v>2</c:v>
                </c:pt>
                <c:pt idx="4">
                  <c:v>1.6666666666666667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54272"/>
        <c:axId val="141664640"/>
      </c:barChart>
      <c:catAx>
        <c:axId val="14165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aseline="0">
                    <a:latin typeface="Times New Roman" pitchFamily="18" charset="0"/>
                    <a:cs typeface="Times New Roman" pitchFamily="18" charset="0"/>
                  </a:rPr>
                  <a:t>Agent</a:t>
                </a:r>
                <a:endParaRPr lang="th-TH" sz="1200" baseline="0">
                  <a:latin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9698811380165042"/>
              <c:y val="0.9131612559125295"/>
            </c:manualLayout>
          </c:layout>
          <c:overlay val="0"/>
        </c:title>
        <c:majorTickMark val="none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 baseline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1664640"/>
        <c:crosses val="autoZero"/>
        <c:auto val="1"/>
        <c:lblAlgn val="ctr"/>
        <c:lblOffset val="100"/>
        <c:noMultiLvlLbl val="0"/>
      </c:catAx>
      <c:valAx>
        <c:axId val="141664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1">
                    <a:latin typeface="Times New Roman" pitchFamily="18" charset="0"/>
                    <a:cs typeface="Times New Roman" pitchFamily="18" charset="0"/>
                  </a:rPr>
                  <a:t>Numbers of </a:t>
                </a:r>
                <a:r>
                  <a:rPr lang="en-US" sz="1200" b="1" i="1" baseline="0">
                    <a:latin typeface="Times New Roman" pitchFamily="18" charset="0"/>
                    <a:cs typeface="Times New Roman" pitchFamily="18" charset="0"/>
                  </a:rPr>
                  <a:t>Acanthamoeba</a:t>
                </a:r>
                <a:r>
                  <a:rPr lang="en-US" sz="1200" b="1">
                    <a:latin typeface="Times New Roman" pitchFamily="18" charset="0"/>
                    <a:cs typeface="Times New Roman" pitchFamily="18" charset="0"/>
                  </a:rPr>
                  <a:t> cyst</a:t>
                </a:r>
              </a:p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1">
                    <a:latin typeface="Times New Roman" pitchFamily="18" charset="0"/>
                    <a:cs typeface="Times New Roman" pitchFamily="18" charset="0"/>
                  </a:rPr>
                  <a:t>(1x10</a:t>
                </a:r>
                <a:r>
                  <a:rPr lang="en-US" sz="1200" b="1" baseline="30000">
                    <a:latin typeface="Times New Roman" pitchFamily="18" charset="0"/>
                    <a:cs typeface="Times New Roman" pitchFamily="18" charset="0"/>
                  </a:rPr>
                  <a:t>4</a:t>
                </a:r>
                <a:r>
                  <a:rPr lang="en-US" sz="1200" b="1">
                    <a:latin typeface="Times New Roman" pitchFamily="18" charset="0"/>
                    <a:cs typeface="Times New Roman" pitchFamily="18" charset="0"/>
                  </a:rPr>
                  <a:t> cells/mL)</a:t>
                </a:r>
                <a:endParaRPr lang="th-TH" sz="1200" b="1">
                  <a:latin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2.4068877781691669E-2"/>
              <c:y val="0.16846309485777286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 baseline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16542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85723</xdr:colOff>
      <xdr:row>53</xdr:row>
      <xdr:rowOff>114300</xdr:rowOff>
    </xdr:from>
    <xdr:to>
      <xdr:col>19</xdr:col>
      <xdr:colOff>371474</xdr:colOff>
      <xdr:row>76</xdr:row>
      <xdr:rowOff>123825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0.80972</cdr:x>
      <cdr:y>0.61804</cdr:y>
    </cdr:from>
    <cdr:to>
      <cdr:x>0.87784</cdr:x>
      <cdr:y>0.67089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5661025" y="2784475"/>
          <a:ext cx="476250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0.28247</cdr:x>
      <cdr:y>0.58633</cdr:y>
    </cdr:from>
    <cdr:to>
      <cdr:x>0.35059</cdr:x>
      <cdr:y>0.63918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1974850" y="2641600"/>
          <a:ext cx="476250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0.39146</cdr:x>
      <cdr:y>0.59056</cdr:y>
    </cdr:from>
    <cdr:to>
      <cdr:x>0.45958</cdr:x>
      <cdr:y>0.64341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736850" y="2660650"/>
          <a:ext cx="476250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0.49773</cdr:x>
      <cdr:y>0.57153</cdr:y>
    </cdr:from>
    <cdr:to>
      <cdr:x>0.56585</cdr:x>
      <cdr:y>0.62438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479800" y="2574925"/>
          <a:ext cx="476250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0.59718</cdr:x>
      <cdr:y>0.56519</cdr:y>
    </cdr:from>
    <cdr:to>
      <cdr:x>0.6653</cdr:x>
      <cdr:y>0.61804</cdr:y>
    </cdr:to>
    <cdr:sp macro="" textlink="">
      <cdr:nvSpPr>
        <cdr:cNvPr id="7" name="TextBox 4"/>
        <cdr:cNvSpPr txBox="1"/>
      </cdr:nvSpPr>
      <cdr:spPr>
        <a:xfrm xmlns:a="http://schemas.openxmlformats.org/drawingml/2006/main">
          <a:off x="4175125" y="2546350"/>
          <a:ext cx="476250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0.18438</cdr:x>
      <cdr:y>0.57999</cdr:y>
    </cdr:from>
    <cdr:to>
      <cdr:x>0.2525</cdr:x>
      <cdr:y>0.63284</cdr:y>
    </cdr:to>
    <cdr:sp macro="" textlink="">
      <cdr:nvSpPr>
        <cdr:cNvPr id="8" name="TextBox 4"/>
        <cdr:cNvSpPr txBox="1"/>
      </cdr:nvSpPr>
      <cdr:spPr>
        <a:xfrm xmlns:a="http://schemas.openxmlformats.org/drawingml/2006/main">
          <a:off x="1289050" y="2613025"/>
          <a:ext cx="476250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0.70345</cdr:x>
      <cdr:y>0.05144</cdr:y>
    </cdr:from>
    <cdr:to>
      <cdr:x>0.77157</cdr:x>
      <cdr:y>0.1043</cdr:y>
    </cdr:to>
    <cdr:sp macro="" textlink="">
      <cdr:nvSpPr>
        <cdr:cNvPr id="9" name="TextBox 4"/>
        <cdr:cNvSpPr txBox="1"/>
      </cdr:nvSpPr>
      <cdr:spPr>
        <a:xfrm xmlns:a="http://schemas.openxmlformats.org/drawingml/2006/main">
          <a:off x="4918075" y="231775"/>
          <a:ext cx="476250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1571624</xdr:colOff>
      <xdr:row>18</xdr:row>
      <xdr:rowOff>0</xdr:rowOff>
    </xdr:from>
    <xdr:to>
      <xdr:col>16</xdr:col>
      <xdr:colOff>266699</xdr:colOff>
      <xdr:row>38</xdr:row>
      <xdr:rowOff>57150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0.59425</cdr:x>
      <cdr:y>0.08529</cdr:y>
    </cdr:from>
    <cdr:to>
      <cdr:x>0.65169</cdr:x>
      <cdr:y>0.15166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413125" y="346075"/>
          <a:ext cx="329899" cy="269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0.5047</cdr:x>
      <cdr:y>0.11815</cdr:y>
    </cdr:from>
    <cdr:to>
      <cdr:x>0.56214</cdr:x>
      <cdr:y>0.18452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98775" y="479425"/>
          <a:ext cx="329899" cy="269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0.42178</cdr:x>
      <cdr:y>0.17684</cdr:y>
    </cdr:from>
    <cdr:to>
      <cdr:x>0.46582</cdr:x>
      <cdr:y>0.24321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2422525" y="717550"/>
          <a:ext cx="252954" cy="269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0.32559</cdr:x>
      <cdr:y>0.37167</cdr:y>
    </cdr:from>
    <cdr:to>
      <cdr:x>0.37114</cdr:x>
      <cdr:y>0.43804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1870075" y="1508125"/>
          <a:ext cx="261610" cy="269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d</a:t>
          </a:r>
        </a:p>
      </cdr:txBody>
    </cdr:sp>
  </cdr:relSizeAnchor>
  <cdr:relSizeAnchor xmlns:cdr="http://schemas.openxmlformats.org/drawingml/2006/chartDrawing">
    <cdr:from>
      <cdr:x>0.24268</cdr:x>
      <cdr:y>0.41393</cdr:y>
    </cdr:from>
    <cdr:to>
      <cdr:x>0.28822</cdr:x>
      <cdr:y>0.4803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1393825" y="1679575"/>
          <a:ext cx="261610" cy="269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d</a:t>
          </a:r>
        </a:p>
      </cdr:txBody>
    </cdr:sp>
  </cdr:relSizeAnchor>
  <cdr:relSizeAnchor xmlns:cdr="http://schemas.openxmlformats.org/drawingml/2006/chartDrawing">
    <cdr:from>
      <cdr:x>0.15146</cdr:x>
      <cdr:y>0.40454</cdr:y>
    </cdr:from>
    <cdr:to>
      <cdr:x>0.19701</cdr:x>
      <cdr:y>0.47091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869950" y="1641475"/>
          <a:ext cx="261610" cy="269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d</a:t>
          </a:r>
        </a:p>
      </cdr:txBody>
    </cdr:sp>
  </cdr:relSizeAnchor>
  <cdr:relSizeAnchor xmlns:cdr="http://schemas.openxmlformats.org/drawingml/2006/chartDrawing">
    <cdr:from>
      <cdr:x>0.78165</cdr:x>
      <cdr:y>0.38106</cdr:y>
    </cdr:from>
    <cdr:to>
      <cdr:x>0.8272</cdr:x>
      <cdr:y>0.44743</cdr:y>
    </cdr:to>
    <cdr:sp macro="" textlink="">
      <cdr:nvSpPr>
        <cdr:cNvPr id="8" name="TextBox 2"/>
        <cdr:cNvSpPr txBox="1"/>
      </cdr:nvSpPr>
      <cdr:spPr>
        <a:xfrm xmlns:a="http://schemas.openxmlformats.org/drawingml/2006/main">
          <a:off x="4489450" y="1546225"/>
          <a:ext cx="261610" cy="269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d</a:t>
          </a:r>
        </a:p>
      </cdr:txBody>
    </cdr:sp>
  </cdr:relSizeAnchor>
  <cdr:relSizeAnchor xmlns:cdr="http://schemas.openxmlformats.org/drawingml/2006/chartDrawing">
    <cdr:from>
      <cdr:x>0.87286</cdr:x>
      <cdr:y>0.56573</cdr:y>
    </cdr:from>
    <cdr:to>
      <cdr:x>0.92537</cdr:x>
      <cdr:y>0.6321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5013325" y="2295524"/>
          <a:ext cx="301626" cy="269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e</a:t>
          </a:r>
        </a:p>
      </cdr:txBody>
    </cdr:sp>
  </cdr:relSizeAnchor>
  <cdr:relSizeAnchor xmlns:cdr="http://schemas.openxmlformats.org/drawingml/2006/chartDrawing">
    <cdr:from>
      <cdr:x>0.69375</cdr:x>
      <cdr:y>0.02426</cdr:y>
    </cdr:from>
    <cdr:to>
      <cdr:x>0.73779</cdr:x>
      <cdr:y>0.09063</cdr:y>
    </cdr:to>
    <cdr:sp macro="" textlink="">
      <cdr:nvSpPr>
        <cdr:cNvPr id="10" name="TextBox 2"/>
        <cdr:cNvSpPr txBox="1"/>
      </cdr:nvSpPr>
      <cdr:spPr>
        <a:xfrm xmlns:a="http://schemas.openxmlformats.org/drawingml/2006/main">
          <a:off x="3984625" y="98425"/>
          <a:ext cx="252954" cy="269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</xdr:colOff>
      <xdr:row>7</xdr:row>
      <xdr:rowOff>161924</xdr:rowOff>
    </xdr:from>
    <xdr:to>
      <xdr:col>16</xdr:col>
      <xdr:colOff>485774</xdr:colOff>
      <xdr:row>28</xdr:row>
      <xdr:rowOff>66675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342899</xdr:colOff>
      <xdr:row>30</xdr:row>
      <xdr:rowOff>114299</xdr:rowOff>
    </xdr:from>
    <xdr:to>
      <xdr:col>17</xdr:col>
      <xdr:colOff>495300</xdr:colOff>
      <xdr:row>52</xdr:row>
      <xdr:rowOff>38099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0.50942</cdr:x>
      <cdr:y>0.66909</cdr:y>
    </cdr:from>
    <cdr:to>
      <cdr:x>0.57566</cdr:x>
      <cdr:y>0.73931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003550" y="2632075"/>
          <a:ext cx="3905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0.65967</cdr:x>
      <cdr:y>0.61824</cdr:y>
    </cdr:from>
    <cdr:to>
      <cdr:x>0.7259</cdr:x>
      <cdr:y>0.68846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889375" y="2432050"/>
          <a:ext cx="3905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 b</a:t>
          </a:r>
        </a:p>
      </cdr:txBody>
    </cdr:sp>
  </cdr:relSizeAnchor>
  <cdr:relSizeAnchor xmlns:cdr="http://schemas.openxmlformats.org/drawingml/2006/chartDrawing">
    <cdr:from>
      <cdr:x>0.36241</cdr:x>
      <cdr:y>0.45601</cdr:y>
    </cdr:from>
    <cdr:to>
      <cdr:x>0.42865</cdr:x>
      <cdr:y>0.52623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36775" y="1793875"/>
          <a:ext cx="3905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0.19763</cdr:x>
      <cdr:y>0.05165</cdr:y>
    </cdr:from>
    <cdr:to>
      <cdr:x>0.26387</cdr:x>
      <cdr:y>0.12187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165225" y="203200"/>
          <a:ext cx="3905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  d</a:t>
          </a:r>
        </a:p>
      </cdr:txBody>
    </cdr:sp>
  </cdr:relSizeAnchor>
  <cdr:relSizeAnchor xmlns:cdr="http://schemas.openxmlformats.org/drawingml/2006/chartDrawing">
    <cdr:from>
      <cdr:x>0.80829</cdr:x>
      <cdr:y>0.69814</cdr:y>
    </cdr:from>
    <cdr:to>
      <cdr:x>0.87453</cdr:x>
      <cdr:y>0.76836</cdr:y>
    </cdr:to>
    <cdr:sp macro="" textlink="">
      <cdr:nvSpPr>
        <cdr:cNvPr id="6" name="TextBox 3"/>
        <cdr:cNvSpPr txBox="1"/>
      </cdr:nvSpPr>
      <cdr:spPr>
        <a:xfrm xmlns:a="http://schemas.openxmlformats.org/drawingml/2006/main">
          <a:off x="4765675" y="2746375"/>
          <a:ext cx="3905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 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0.8374</cdr:x>
      <cdr:y>0.66189</cdr:y>
    </cdr:from>
    <cdr:to>
      <cdr:x>0.8999</cdr:x>
      <cdr:y>0.73111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232400" y="2641600"/>
          <a:ext cx="3905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 a</a:t>
          </a:r>
        </a:p>
      </cdr:txBody>
    </cdr:sp>
  </cdr:relSizeAnchor>
  <cdr:relSizeAnchor xmlns:cdr="http://schemas.openxmlformats.org/drawingml/2006/chartDrawing">
    <cdr:from>
      <cdr:x>0.67429</cdr:x>
      <cdr:y>0.67144</cdr:y>
    </cdr:from>
    <cdr:to>
      <cdr:x>0.73679</cdr:x>
      <cdr:y>0.74065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4213225" y="2679700"/>
          <a:ext cx="3905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 a</a:t>
          </a:r>
        </a:p>
      </cdr:txBody>
    </cdr:sp>
  </cdr:relSizeAnchor>
  <cdr:relSizeAnchor xmlns:cdr="http://schemas.openxmlformats.org/drawingml/2006/chartDrawing">
    <cdr:from>
      <cdr:x>0.51728</cdr:x>
      <cdr:y>0.63325</cdr:y>
    </cdr:from>
    <cdr:to>
      <cdr:x>0.57978</cdr:x>
      <cdr:y>0.70247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32150" y="2527300"/>
          <a:ext cx="3905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 a</a:t>
          </a:r>
        </a:p>
      </cdr:txBody>
    </cdr:sp>
  </cdr:relSizeAnchor>
  <cdr:relSizeAnchor xmlns:cdr="http://schemas.openxmlformats.org/drawingml/2006/chartDrawing">
    <cdr:from>
      <cdr:x>0.35722</cdr:x>
      <cdr:y>0.43278</cdr:y>
    </cdr:from>
    <cdr:to>
      <cdr:x>0.41972</cdr:x>
      <cdr:y>0.50199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2232025" y="1727200"/>
          <a:ext cx="3905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 b</a:t>
          </a:r>
        </a:p>
      </cdr:txBody>
    </cdr:sp>
  </cdr:relSizeAnchor>
  <cdr:relSizeAnchor xmlns:cdr="http://schemas.openxmlformats.org/drawingml/2006/chartDrawing">
    <cdr:from>
      <cdr:x>0.19868</cdr:x>
      <cdr:y>0.07478</cdr:y>
    </cdr:from>
    <cdr:to>
      <cdr:x>0.26118</cdr:x>
      <cdr:y>0.14399</cdr:y>
    </cdr:to>
    <cdr:sp macro="" textlink="">
      <cdr:nvSpPr>
        <cdr:cNvPr id="6" name="TextBox 3"/>
        <cdr:cNvSpPr txBox="1"/>
      </cdr:nvSpPr>
      <cdr:spPr>
        <a:xfrm xmlns:a="http://schemas.openxmlformats.org/drawingml/2006/main">
          <a:off x="1241425" y="298450"/>
          <a:ext cx="3905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itchFamily="18" charset="0"/>
              <a:cs typeface="Times New Roman" pitchFamily="18" charset="0"/>
            </a:rPr>
            <a:t> c</a:t>
          </a:r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85" workbookViewId="0">
      <selection activeCell="G98" sqref="G98"/>
    </sheetView>
  </sheetViews>
  <sheetFormatPr defaultRowHeight="15" x14ac:dyDescent="0.25"/>
  <cols>
    <col min="1" max="1" width="35.42578125" customWidth="1"/>
    <col min="2" max="2" width="18.42578125" customWidth="1"/>
    <col min="3" max="3" width="17.28515625" customWidth="1"/>
    <col min="4" max="4" width="13.42578125" customWidth="1"/>
    <col min="5" max="5" width="13.28515625" customWidth="1"/>
    <col min="6" max="6" width="11.85546875" customWidth="1"/>
    <col min="7" max="7" width="10.42578125" customWidth="1"/>
    <col min="8" max="8" width="12.28515625" customWidth="1"/>
    <col min="9" max="9" width="15.42578125" bestFit="1" customWidth="1"/>
  </cols>
  <sheetData>
    <row r="1" spans="1:9" x14ac:dyDescent="0.25">
      <c r="A1" s="1" t="s">
        <v>4</v>
      </c>
      <c r="B1" s="1"/>
      <c r="C1" s="1"/>
      <c r="D1" s="1"/>
      <c r="E1" s="1"/>
      <c r="F1" s="1"/>
      <c r="G1" s="1"/>
    </row>
    <row r="2" spans="1:9" x14ac:dyDescent="0.25">
      <c r="A2" s="1" t="s">
        <v>5</v>
      </c>
      <c r="B2" s="1"/>
      <c r="C2" s="1"/>
      <c r="D2" s="1"/>
      <c r="E2" s="1"/>
      <c r="F2" s="1"/>
      <c r="G2" s="1"/>
    </row>
    <row r="3" spans="1:9" x14ac:dyDescent="0.25">
      <c r="A3" s="1" t="s">
        <v>6</v>
      </c>
      <c r="B3" s="1"/>
      <c r="C3" s="1"/>
      <c r="D3" s="1"/>
      <c r="E3" s="1"/>
      <c r="F3" s="1"/>
      <c r="G3" s="1"/>
    </row>
    <row r="6" spans="1:9" ht="15.75" x14ac:dyDescent="0.25">
      <c r="A6" s="38" t="s">
        <v>57</v>
      </c>
      <c r="B6" s="35" t="s">
        <v>67</v>
      </c>
      <c r="C6" s="35"/>
      <c r="D6" s="35" t="s">
        <v>3</v>
      </c>
      <c r="E6" s="35"/>
    </row>
    <row r="7" spans="1:9" ht="15.75" x14ac:dyDescent="0.25">
      <c r="A7" s="56"/>
      <c r="B7" s="36" t="s">
        <v>7</v>
      </c>
      <c r="C7" s="36"/>
      <c r="D7" s="36"/>
      <c r="E7" s="36"/>
    </row>
    <row r="8" spans="1:9" ht="15.75" x14ac:dyDescent="0.25">
      <c r="A8" s="39"/>
      <c r="B8" s="57" t="s">
        <v>0</v>
      </c>
      <c r="C8" s="57" t="s">
        <v>1</v>
      </c>
      <c r="D8" s="57" t="s">
        <v>0</v>
      </c>
      <c r="E8" s="57" t="s">
        <v>1</v>
      </c>
    </row>
    <row r="9" spans="1:9" ht="15.75" x14ac:dyDescent="0.25">
      <c r="A9" s="10" t="s">
        <v>10</v>
      </c>
      <c r="B9" s="8" t="s">
        <v>58</v>
      </c>
      <c r="C9" s="8" t="s">
        <v>58</v>
      </c>
      <c r="D9" s="4">
        <v>0.128</v>
      </c>
      <c r="E9" s="4">
        <v>6.4000000000000001E-2</v>
      </c>
    </row>
    <row r="10" spans="1:9" ht="15.75" x14ac:dyDescent="0.25">
      <c r="A10" s="10" t="s">
        <v>44</v>
      </c>
      <c r="B10" s="8" t="s">
        <v>58</v>
      </c>
      <c r="C10" s="8" t="s">
        <v>58</v>
      </c>
      <c r="D10" s="4">
        <v>0.51200000000000001</v>
      </c>
      <c r="E10" s="4">
        <v>1.024</v>
      </c>
    </row>
    <row r="11" spans="1:9" ht="15.75" x14ac:dyDescent="0.25">
      <c r="A11" s="10" t="s">
        <v>45</v>
      </c>
      <c r="B11" s="8" t="s">
        <v>58</v>
      </c>
      <c r="C11" s="8" t="s">
        <v>58</v>
      </c>
      <c r="D11" s="4">
        <v>0.51200000000000001</v>
      </c>
      <c r="E11" s="4">
        <v>1.024</v>
      </c>
    </row>
    <row r="12" spans="1:9" ht="15.75" x14ac:dyDescent="0.25">
      <c r="A12" s="5" t="s">
        <v>2</v>
      </c>
      <c r="B12" s="16" t="s">
        <v>58</v>
      </c>
      <c r="C12" s="16" t="s">
        <v>58</v>
      </c>
      <c r="D12" s="9">
        <v>8.0000000000000002E-3</v>
      </c>
      <c r="E12" s="9">
        <v>6.4000000000000001E-2</v>
      </c>
    </row>
    <row r="14" spans="1:9" ht="15.75" x14ac:dyDescent="0.25">
      <c r="A14" s="46" t="s">
        <v>46</v>
      </c>
    </row>
    <row r="16" spans="1:9" ht="15" customHeight="1" x14ac:dyDescent="0.25">
      <c r="A16" s="6" t="s">
        <v>43</v>
      </c>
      <c r="B16" s="51" t="s">
        <v>53</v>
      </c>
      <c r="C16" s="51"/>
      <c r="D16" s="51"/>
      <c r="E16" s="33" t="s">
        <v>55</v>
      </c>
      <c r="F16" s="33"/>
      <c r="G16" s="33"/>
      <c r="H16" s="33"/>
      <c r="I16" s="55" t="s">
        <v>22</v>
      </c>
    </row>
    <row r="17" spans="1:9" ht="15" customHeight="1" x14ac:dyDescent="0.25">
      <c r="A17" s="7"/>
      <c r="B17" s="47" t="s">
        <v>47</v>
      </c>
      <c r="C17" s="47" t="s">
        <v>48</v>
      </c>
      <c r="D17" s="47" t="s">
        <v>49</v>
      </c>
      <c r="E17" s="50" t="s">
        <v>50</v>
      </c>
      <c r="F17" s="50" t="s">
        <v>51</v>
      </c>
      <c r="G17" s="50" t="s">
        <v>52</v>
      </c>
      <c r="H17" s="53" t="s">
        <v>21</v>
      </c>
      <c r="I17" s="54"/>
    </row>
    <row r="18" spans="1:9" ht="15.75" x14ac:dyDescent="0.25">
      <c r="A18" s="10" t="s">
        <v>10</v>
      </c>
      <c r="B18" s="8">
        <v>20000</v>
      </c>
      <c r="C18" s="8">
        <v>0</v>
      </c>
      <c r="D18" s="8">
        <v>10000</v>
      </c>
      <c r="E18" s="17">
        <f>100-(B18/$E$22)*100</f>
        <v>86.956521739130437</v>
      </c>
      <c r="F18" s="17">
        <f t="shared" ref="F18:G21" si="0">100-(C18/$E$22)*100</f>
        <v>100</v>
      </c>
      <c r="G18" s="17">
        <f t="shared" si="0"/>
        <v>93.478260869565219</v>
      </c>
      <c r="H18" s="26">
        <f>AVERAGE(E18:G18)</f>
        <v>93.478260869565204</v>
      </c>
      <c r="I18" s="17">
        <f>STDEV(E18:G18)</f>
        <v>6.5217391304347814</v>
      </c>
    </row>
    <row r="19" spans="1:9" ht="15.75" x14ac:dyDescent="0.25">
      <c r="A19" s="10" t="s">
        <v>44</v>
      </c>
      <c r="B19" s="8">
        <v>20000</v>
      </c>
      <c r="C19" s="8">
        <v>10000</v>
      </c>
      <c r="D19" s="8">
        <v>10000</v>
      </c>
      <c r="E19" s="17">
        <f t="shared" ref="E19:E21" si="1">100-(B19/$E$22)*100</f>
        <v>86.956521739130437</v>
      </c>
      <c r="F19" s="17">
        <f t="shared" si="0"/>
        <v>93.478260869565219</v>
      </c>
      <c r="G19" s="17">
        <f t="shared" si="0"/>
        <v>93.478260869565219</v>
      </c>
      <c r="H19" s="26">
        <f t="shared" ref="H19:H21" si="2">AVERAGE(E19:G19)</f>
        <v>91.304347826086953</v>
      </c>
      <c r="I19" s="17">
        <f t="shared" ref="I19:I21" si="3">STDEV(E19:G19)</f>
        <v>3.765327842541037</v>
      </c>
    </row>
    <row r="20" spans="1:9" ht="15.75" x14ac:dyDescent="0.25">
      <c r="A20" s="10" t="s">
        <v>45</v>
      </c>
      <c r="B20" s="8">
        <v>0</v>
      </c>
      <c r="C20" s="8">
        <v>10000</v>
      </c>
      <c r="D20" s="8">
        <v>20000</v>
      </c>
      <c r="E20" s="17">
        <f t="shared" si="1"/>
        <v>100</v>
      </c>
      <c r="F20" s="17">
        <f t="shared" si="0"/>
        <v>93.478260869565219</v>
      </c>
      <c r="G20" s="17">
        <f t="shared" si="0"/>
        <v>86.956521739130437</v>
      </c>
      <c r="H20" s="26">
        <f t="shared" si="2"/>
        <v>93.478260869565204</v>
      </c>
      <c r="I20" s="17">
        <f t="shared" si="3"/>
        <v>6.5217391304347814</v>
      </c>
    </row>
    <row r="21" spans="1:9" ht="15.75" x14ac:dyDescent="0.25">
      <c r="A21" s="5" t="s">
        <v>2</v>
      </c>
      <c r="B21" s="20">
        <v>10000</v>
      </c>
      <c r="C21" s="20">
        <v>10000</v>
      </c>
      <c r="D21" s="20">
        <v>0</v>
      </c>
      <c r="E21" s="17">
        <f t="shared" si="1"/>
        <v>93.478260869565219</v>
      </c>
      <c r="F21" s="17">
        <f t="shared" si="0"/>
        <v>93.478260869565219</v>
      </c>
      <c r="G21" s="17">
        <f t="shared" si="0"/>
        <v>100</v>
      </c>
      <c r="H21" s="26">
        <f t="shared" si="2"/>
        <v>95.652173913043484</v>
      </c>
      <c r="I21" s="17">
        <f t="shared" si="3"/>
        <v>3.765327842541037</v>
      </c>
    </row>
    <row r="22" spans="1:9" ht="15.75" x14ac:dyDescent="0.25">
      <c r="A22" s="48" t="s">
        <v>12</v>
      </c>
      <c r="B22" s="12">
        <v>150000</v>
      </c>
      <c r="C22" s="12">
        <v>170000</v>
      </c>
      <c r="D22" s="12">
        <v>140000</v>
      </c>
      <c r="E22" s="52">
        <f>AVERAGE(B22:D22)</f>
        <v>153333.33333333334</v>
      </c>
      <c r="F22" s="49"/>
      <c r="G22" s="49"/>
      <c r="H22" s="49"/>
      <c r="I22" s="49"/>
    </row>
    <row r="25" spans="1:9" ht="15.75" x14ac:dyDescent="0.25">
      <c r="A25" s="46" t="s">
        <v>56</v>
      </c>
    </row>
    <row r="27" spans="1:9" ht="15.75" x14ac:dyDescent="0.25">
      <c r="A27" s="6" t="s">
        <v>43</v>
      </c>
      <c r="B27" s="51" t="s">
        <v>53</v>
      </c>
      <c r="C27" s="51"/>
      <c r="D27" s="51"/>
      <c r="E27" s="33" t="s">
        <v>55</v>
      </c>
      <c r="F27" s="33"/>
      <c r="G27" s="33"/>
      <c r="H27" s="33"/>
      <c r="I27" s="55" t="s">
        <v>22</v>
      </c>
    </row>
    <row r="28" spans="1:9" ht="15.75" x14ac:dyDescent="0.25">
      <c r="A28" s="7"/>
      <c r="B28" s="47" t="s">
        <v>47</v>
      </c>
      <c r="C28" s="47" t="s">
        <v>48</v>
      </c>
      <c r="D28" s="47" t="s">
        <v>49</v>
      </c>
      <c r="E28" s="50" t="s">
        <v>50</v>
      </c>
      <c r="F28" s="50" t="s">
        <v>51</v>
      </c>
      <c r="G28" s="50" t="s">
        <v>52</v>
      </c>
      <c r="H28" s="53" t="s">
        <v>21</v>
      </c>
      <c r="I28" s="54"/>
    </row>
    <row r="29" spans="1:9" ht="15.75" x14ac:dyDescent="0.25">
      <c r="A29" s="10" t="s">
        <v>10</v>
      </c>
      <c r="B29" s="8">
        <v>20000</v>
      </c>
      <c r="C29" s="8">
        <v>0</v>
      </c>
      <c r="D29" s="8">
        <v>10000</v>
      </c>
      <c r="E29" s="17">
        <f>100-(B29/$E$22)*100</f>
        <v>86.956521739130437</v>
      </c>
      <c r="F29" s="17">
        <f t="shared" ref="F29:F32" si="4">100-(C29/$E$22)*100</f>
        <v>100</v>
      </c>
      <c r="G29" s="17">
        <f t="shared" ref="G29:G32" si="5">100-(D29/$E$22)*100</f>
        <v>93.478260869565219</v>
      </c>
      <c r="H29" s="26">
        <f>AVERAGE(E29:G29)</f>
        <v>93.478260869565204</v>
      </c>
      <c r="I29" s="17">
        <f>STDEV(E29:G29)</f>
        <v>6.5217391304347814</v>
      </c>
    </row>
    <row r="30" spans="1:9" ht="15.75" x14ac:dyDescent="0.25">
      <c r="A30" s="10" t="s">
        <v>44</v>
      </c>
      <c r="B30" s="8">
        <v>20000</v>
      </c>
      <c r="C30" s="8">
        <v>10000</v>
      </c>
      <c r="D30" s="8">
        <v>10000</v>
      </c>
      <c r="E30" s="17">
        <f t="shared" ref="E30:E32" si="6">100-(B30/$E$22)*100</f>
        <v>86.956521739130437</v>
      </c>
      <c r="F30" s="17">
        <f t="shared" si="4"/>
        <v>93.478260869565219</v>
      </c>
      <c r="G30" s="17">
        <f t="shared" si="5"/>
        <v>93.478260869565219</v>
      </c>
      <c r="H30" s="26">
        <f t="shared" ref="H30:H32" si="7">AVERAGE(E30:G30)</f>
        <v>91.304347826086953</v>
      </c>
      <c r="I30" s="17">
        <f t="shared" ref="I30:I32" si="8">STDEV(E30:G30)</f>
        <v>3.765327842541037</v>
      </c>
    </row>
    <row r="31" spans="1:9" ht="15.75" x14ac:dyDescent="0.25">
      <c r="A31" s="10" t="s">
        <v>45</v>
      </c>
      <c r="B31" s="8">
        <v>0</v>
      </c>
      <c r="C31" s="8">
        <v>10000</v>
      </c>
      <c r="D31" s="8">
        <v>20000</v>
      </c>
      <c r="E31" s="17">
        <f t="shared" si="6"/>
        <v>100</v>
      </c>
      <c r="F31" s="17">
        <f t="shared" si="4"/>
        <v>93.478260869565219</v>
      </c>
      <c r="G31" s="17">
        <f t="shared" si="5"/>
        <v>86.956521739130437</v>
      </c>
      <c r="H31" s="26">
        <f t="shared" si="7"/>
        <v>93.478260869565204</v>
      </c>
      <c r="I31" s="17">
        <f t="shared" si="8"/>
        <v>6.5217391304347814</v>
      </c>
    </row>
    <row r="32" spans="1:9" ht="15.75" x14ac:dyDescent="0.25">
      <c r="A32" s="5" t="s">
        <v>2</v>
      </c>
      <c r="B32" s="20">
        <v>10000</v>
      </c>
      <c r="C32" s="20">
        <v>10000</v>
      </c>
      <c r="D32" s="20">
        <v>0</v>
      </c>
      <c r="E32" s="17">
        <f t="shared" si="6"/>
        <v>93.478260869565219</v>
      </c>
      <c r="F32" s="17">
        <f t="shared" si="4"/>
        <v>93.478260869565219</v>
      </c>
      <c r="G32" s="17">
        <f t="shared" si="5"/>
        <v>100</v>
      </c>
      <c r="H32" s="26">
        <f t="shared" si="7"/>
        <v>95.652173913043484</v>
      </c>
      <c r="I32" s="17">
        <f t="shared" si="8"/>
        <v>3.765327842541037</v>
      </c>
    </row>
    <row r="33" spans="1:10" ht="15.75" x14ac:dyDescent="0.25">
      <c r="A33" s="48" t="s">
        <v>12</v>
      </c>
      <c r="B33" s="12">
        <v>150000</v>
      </c>
      <c r="C33" s="12">
        <v>170000</v>
      </c>
      <c r="D33" s="12">
        <v>140000</v>
      </c>
      <c r="E33" s="52">
        <f>AVERAGE(B33:D33)</f>
        <v>153333.33333333334</v>
      </c>
      <c r="F33" s="49"/>
      <c r="G33" s="49"/>
      <c r="H33" s="49"/>
      <c r="I33" s="49"/>
    </row>
    <row r="35" spans="1:10" ht="15.75" x14ac:dyDescent="0.25">
      <c r="A35" s="61" t="s">
        <v>66</v>
      </c>
    </row>
    <row r="36" spans="1:10" ht="15.75" x14ac:dyDescent="0.25">
      <c r="A36" s="40" t="s">
        <v>68</v>
      </c>
      <c r="B36" s="34" t="s">
        <v>88</v>
      </c>
      <c r="C36" s="34"/>
      <c r="D36" s="34"/>
      <c r="E36" s="34" t="s">
        <v>54</v>
      </c>
      <c r="F36" s="34"/>
      <c r="G36" s="34"/>
      <c r="H36" s="34"/>
      <c r="I36" s="2"/>
    </row>
    <row r="37" spans="1:10" ht="15.75" x14ac:dyDescent="0.25">
      <c r="A37" s="41"/>
      <c r="B37" s="62" t="s">
        <v>47</v>
      </c>
      <c r="C37" s="62" t="s">
        <v>48</v>
      </c>
      <c r="D37" s="62" t="s">
        <v>49</v>
      </c>
      <c r="E37" s="12" t="s">
        <v>50</v>
      </c>
      <c r="F37" s="12" t="s">
        <v>51</v>
      </c>
      <c r="G37" s="12" t="s">
        <v>52</v>
      </c>
      <c r="H37" s="62" t="s">
        <v>21</v>
      </c>
      <c r="I37" s="62" t="s">
        <v>22</v>
      </c>
    </row>
    <row r="38" spans="1:10" ht="15.75" x14ac:dyDescent="0.25">
      <c r="A38" s="63" t="s">
        <v>69</v>
      </c>
      <c r="B38" s="8">
        <v>0</v>
      </c>
      <c r="C38" s="8">
        <v>0</v>
      </c>
      <c r="D38" s="8">
        <v>0</v>
      </c>
      <c r="E38" s="8">
        <f>100-(B38/$E$63)*100</f>
        <v>100</v>
      </c>
      <c r="F38" s="8">
        <f t="shared" ref="F38:G42" si="9">100-(C38/$E$63)*100</f>
        <v>100</v>
      </c>
      <c r="G38" s="8">
        <f t="shared" si="9"/>
        <v>100</v>
      </c>
      <c r="H38" s="8">
        <f>AVERAGE(E38:G38)</f>
        <v>100</v>
      </c>
      <c r="I38" s="8">
        <f>STDEV(E38:G38)</f>
        <v>0</v>
      </c>
    </row>
    <row r="39" spans="1:10" ht="15.75" x14ac:dyDescent="0.25">
      <c r="A39" s="63" t="s">
        <v>71</v>
      </c>
      <c r="B39" s="8">
        <v>0</v>
      </c>
      <c r="C39" s="8">
        <v>0</v>
      </c>
      <c r="D39" s="8">
        <v>0</v>
      </c>
      <c r="E39" s="8">
        <f t="shared" ref="E39:E42" si="10">100-(B39/$E$63)*100</f>
        <v>100</v>
      </c>
      <c r="F39" s="8">
        <f t="shared" si="9"/>
        <v>100</v>
      </c>
      <c r="G39" s="8">
        <f t="shared" si="9"/>
        <v>100</v>
      </c>
      <c r="H39" s="8">
        <f t="shared" ref="H39:H42" si="11">AVERAGE(E39:G39)</f>
        <v>100</v>
      </c>
      <c r="I39" s="8">
        <f t="shared" ref="I39:I42" si="12">STDEV(E39:G39)</f>
        <v>0</v>
      </c>
    </row>
    <row r="40" spans="1:10" ht="15.75" x14ac:dyDescent="0.25">
      <c r="A40" s="63" t="s">
        <v>70</v>
      </c>
      <c r="B40" s="8">
        <v>0</v>
      </c>
      <c r="C40" s="8">
        <v>0</v>
      </c>
      <c r="D40" s="8">
        <v>0</v>
      </c>
      <c r="E40" s="8">
        <f t="shared" si="10"/>
        <v>100</v>
      </c>
      <c r="F40" s="8">
        <f t="shared" si="9"/>
        <v>100</v>
      </c>
      <c r="G40" s="8">
        <f t="shared" si="9"/>
        <v>100</v>
      </c>
      <c r="H40" s="8">
        <f t="shared" si="11"/>
        <v>100</v>
      </c>
      <c r="I40" s="8">
        <f t="shared" si="12"/>
        <v>0</v>
      </c>
    </row>
    <row r="41" spans="1:10" ht="15.75" x14ac:dyDescent="0.25">
      <c r="A41" s="63" t="s">
        <v>72</v>
      </c>
      <c r="B41" s="8">
        <v>10000</v>
      </c>
      <c r="C41" s="8">
        <v>0</v>
      </c>
      <c r="D41" s="8">
        <v>0</v>
      </c>
      <c r="E41" s="17">
        <f t="shared" si="10"/>
        <v>91.428571428571431</v>
      </c>
      <c r="F41" s="8">
        <f t="shared" si="9"/>
        <v>100</v>
      </c>
      <c r="G41" s="8">
        <f t="shared" si="9"/>
        <v>100</v>
      </c>
      <c r="H41" s="17">
        <f t="shared" si="11"/>
        <v>97.142857142857153</v>
      </c>
      <c r="I41" s="17">
        <f t="shared" si="12"/>
        <v>4.9487165930539341</v>
      </c>
      <c r="J41" s="64" t="s">
        <v>92</v>
      </c>
    </row>
    <row r="42" spans="1:10" ht="15.75" x14ac:dyDescent="0.25">
      <c r="A42" s="48" t="s">
        <v>73</v>
      </c>
      <c r="B42" s="16">
        <v>40000</v>
      </c>
      <c r="C42" s="16">
        <v>20000</v>
      </c>
      <c r="D42" s="16">
        <v>30000</v>
      </c>
      <c r="E42" s="18">
        <f t="shared" si="10"/>
        <v>65.714285714285722</v>
      </c>
      <c r="F42" s="18">
        <f t="shared" si="9"/>
        <v>82.857142857142861</v>
      </c>
      <c r="G42" s="18">
        <f t="shared" si="9"/>
        <v>74.285714285714292</v>
      </c>
      <c r="H42" s="18">
        <f t="shared" si="11"/>
        <v>74.285714285714292</v>
      </c>
      <c r="I42" s="18">
        <f t="shared" si="12"/>
        <v>8.5714285714285694</v>
      </c>
    </row>
    <row r="43" spans="1:10" x14ac:dyDescent="0.25">
      <c r="A43" s="44"/>
    </row>
    <row r="44" spans="1:10" ht="15.75" x14ac:dyDescent="0.25">
      <c r="A44" s="63" t="s">
        <v>74</v>
      </c>
      <c r="B44" s="4">
        <v>0</v>
      </c>
      <c r="C44" s="4">
        <v>0</v>
      </c>
      <c r="D44" s="4">
        <v>0</v>
      </c>
      <c r="E44" s="4">
        <f>100-(B44/$E$63)*100</f>
        <v>100</v>
      </c>
      <c r="F44" s="4">
        <f t="shared" ref="F44" si="13">100-(C44/$E$63)*100</f>
        <v>100</v>
      </c>
      <c r="G44" s="4">
        <f t="shared" ref="G44" si="14">100-(D44/$E$63)*100</f>
        <v>100</v>
      </c>
      <c r="H44" s="4">
        <f>AVERAGE(E44:G44)</f>
        <v>100</v>
      </c>
      <c r="I44" s="4">
        <f>STDEV(E44:G44)</f>
        <v>0</v>
      </c>
    </row>
    <row r="45" spans="1:10" ht="15.75" x14ac:dyDescent="0.25">
      <c r="A45" s="63" t="s">
        <v>75</v>
      </c>
      <c r="B45" s="4">
        <v>20000</v>
      </c>
      <c r="C45" s="4">
        <v>0</v>
      </c>
      <c r="D45" s="4">
        <v>0</v>
      </c>
      <c r="E45" s="26">
        <f t="shared" ref="E45:E48" si="15">100-(B45/$E$63)*100</f>
        <v>82.857142857142861</v>
      </c>
      <c r="F45" s="26">
        <f t="shared" ref="F45:F48" si="16">100-(C45/$E$63)*100</f>
        <v>100</v>
      </c>
      <c r="G45" s="26">
        <f t="shared" ref="G45:G48" si="17">100-(D45/$E$63)*100</f>
        <v>100</v>
      </c>
      <c r="H45" s="26">
        <f t="shared" ref="H45:H48" si="18">AVERAGE(E45:G45)</f>
        <v>94.285714285714292</v>
      </c>
      <c r="I45" s="26">
        <f t="shared" ref="I45:I48" si="19">STDEV(E45:G45)</f>
        <v>9.8974331861078682</v>
      </c>
      <c r="J45" s="70" t="s">
        <v>92</v>
      </c>
    </row>
    <row r="46" spans="1:10" ht="15.75" x14ac:dyDescent="0.25">
      <c r="A46" s="63" t="s">
        <v>76</v>
      </c>
      <c r="B46" s="4">
        <v>80000</v>
      </c>
      <c r="C46" s="4">
        <v>90000</v>
      </c>
      <c r="D46" s="4">
        <v>50000</v>
      </c>
      <c r="E46" s="26">
        <f t="shared" si="15"/>
        <v>31.428571428571431</v>
      </c>
      <c r="F46" s="26">
        <f t="shared" si="16"/>
        <v>22.857142857142861</v>
      </c>
      <c r="G46" s="26">
        <f t="shared" si="17"/>
        <v>57.142857142857146</v>
      </c>
      <c r="H46" s="26">
        <f t="shared" si="18"/>
        <v>37.142857142857146</v>
      </c>
      <c r="I46" s="26">
        <f t="shared" si="19"/>
        <v>17.842851423995409</v>
      </c>
    </row>
    <row r="47" spans="1:10" ht="15.75" x14ac:dyDescent="0.25">
      <c r="A47" s="63" t="s">
        <v>77</v>
      </c>
      <c r="B47" s="4">
        <v>100000</v>
      </c>
      <c r="C47" s="4">
        <v>110000</v>
      </c>
      <c r="D47" s="4">
        <v>90000</v>
      </c>
      <c r="E47" s="26">
        <f t="shared" si="15"/>
        <v>14.285714285714292</v>
      </c>
      <c r="F47" s="26">
        <f t="shared" si="16"/>
        <v>5.7142857142857224</v>
      </c>
      <c r="G47" s="26">
        <f t="shared" si="17"/>
        <v>22.857142857142861</v>
      </c>
      <c r="H47" s="26">
        <f t="shared" si="18"/>
        <v>14.285714285714292</v>
      </c>
      <c r="I47" s="26">
        <f t="shared" si="19"/>
        <v>8.5714285714285712</v>
      </c>
    </row>
    <row r="48" spans="1:10" ht="15.75" x14ac:dyDescent="0.25">
      <c r="A48" s="48" t="s">
        <v>78</v>
      </c>
      <c r="B48" s="9">
        <v>100000</v>
      </c>
      <c r="C48" s="9">
        <v>90000</v>
      </c>
      <c r="D48" s="9">
        <v>80000</v>
      </c>
      <c r="E48" s="29">
        <f t="shared" si="15"/>
        <v>14.285714285714292</v>
      </c>
      <c r="F48" s="29">
        <f t="shared" si="16"/>
        <v>22.857142857142861</v>
      </c>
      <c r="G48" s="29">
        <f t="shared" si="17"/>
        <v>31.428571428571431</v>
      </c>
      <c r="H48" s="29">
        <f t="shared" si="18"/>
        <v>22.857142857142861</v>
      </c>
      <c r="I48" s="29">
        <f t="shared" si="19"/>
        <v>8.5714285714285783</v>
      </c>
    </row>
    <row r="49" spans="1:10" ht="15.75" x14ac:dyDescent="0.25">
      <c r="A49" s="23"/>
      <c r="B49" s="4"/>
      <c r="C49" s="4"/>
      <c r="D49" s="4"/>
      <c r="E49" s="4"/>
      <c r="F49" s="4"/>
      <c r="G49" s="4"/>
      <c r="H49" s="4"/>
      <c r="I49" s="4"/>
    </row>
    <row r="50" spans="1:10" ht="15.75" x14ac:dyDescent="0.25">
      <c r="A50" s="63" t="s">
        <v>79</v>
      </c>
      <c r="B50" s="4">
        <v>0</v>
      </c>
      <c r="C50" s="4">
        <v>0</v>
      </c>
      <c r="D50" s="4">
        <v>0</v>
      </c>
      <c r="E50" s="4">
        <f>100-(B50/$E$63)*100</f>
        <v>100</v>
      </c>
      <c r="F50" s="4">
        <f t="shared" ref="F50:G54" si="20">100-(C50/$E$63)*100</f>
        <v>100</v>
      </c>
      <c r="G50" s="4">
        <f t="shared" si="20"/>
        <v>100</v>
      </c>
      <c r="H50" s="4">
        <f>AVERAGE(E50:G50)</f>
        <v>100</v>
      </c>
      <c r="I50" s="4">
        <f>STDEV(E50:G50)</f>
        <v>0</v>
      </c>
    </row>
    <row r="51" spans="1:10" ht="15.75" x14ac:dyDescent="0.25">
      <c r="A51" s="63" t="s">
        <v>80</v>
      </c>
      <c r="B51" s="4">
        <v>10000</v>
      </c>
      <c r="C51" s="4">
        <v>0</v>
      </c>
      <c r="D51" s="4">
        <v>0</v>
      </c>
      <c r="E51" s="26">
        <f t="shared" ref="E51:E53" si="21">100-(B51/$E$63)*100</f>
        <v>91.428571428571431</v>
      </c>
      <c r="F51" s="4">
        <f t="shared" si="20"/>
        <v>100</v>
      </c>
      <c r="G51" s="4">
        <f t="shared" si="20"/>
        <v>100</v>
      </c>
      <c r="H51" s="26">
        <f t="shared" ref="H51:H54" si="22">AVERAGE(E51:G51)</f>
        <v>97.142857142857153</v>
      </c>
      <c r="I51" s="26">
        <f t="shared" ref="I51:I54" si="23">STDEV(E51:G51)</f>
        <v>4.9487165930539341</v>
      </c>
      <c r="J51" s="70" t="s">
        <v>92</v>
      </c>
    </row>
    <row r="52" spans="1:10" ht="15.75" x14ac:dyDescent="0.25">
      <c r="A52" s="63" t="s">
        <v>81</v>
      </c>
      <c r="B52" s="4">
        <v>30000</v>
      </c>
      <c r="C52" s="4">
        <v>40000</v>
      </c>
      <c r="D52" s="4">
        <v>60000</v>
      </c>
      <c r="E52" s="26">
        <f t="shared" si="21"/>
        <v>74.285714285714292</v>
      </c>
      <c r="F52" s="26">
        <f t="shared" si="20"/>
        <v>65.714285714285722</v>
      </c>
      <c r="G52" s="26">
        <f t="shared" si="20"/>
        <v>48.571428571428577</v>
      </c>
      <c r="H52" s="26">
        <f t="shared" si="22"/>
        <v>62.857142857142861</v>
      </c>
      <c r="I52" s="26">
        <f t="shared" si="23"/>
        <v>13.093073414159548</v>
      </c>
    </row>
    <row r="53" spans="1:10" ht="15.75" x14ac:dyDescent="0.25">
      <c r="A53" s="63" t="s">
        <v>82</v>
      </c>
      <c r="B53" s="4">
        <v>80000</v>
      </c>
      <c r="C53" s="4">
        <v>70000</v>
      </c>
      <c r="D53" s="4">
        <v>50000</v>
      </c>
      <c r="E53" s="26">
        <f t="shared" si="21"/>
        <v>31.428571428571431</v>
      </c>
      <c r="F53" s="26">
        <f t="shared" si="20"/>
        <v>40</v>
      </c>
      <c r="G53" s="26">
        <f t="shared" si="20"/>
        <v>57.142857142857146</v>
      </c>
      <c r="H53" s="26">
        <f t="shared" si="22"/>
        <v>42.857142857142861</v>
      </c>
      <c r="I53" s="26">
        <f t="shared" si="23"/>
        <v>13.09307341415953</v>
      </c>
    </row>
    <row r="54" spans="1:10" ht="15.75" x14ac:dyDescent="0.25">
      <c r="A54" s="48" t="s">
        <v>83</v>
      </c>
      <c r="B54" s="9">
        <v>110000</v>
      </c>
      <c r="C54" s="9">
        <v>100000</v>
      </c>
      <c r="D54" s="9">
        <v>100000</v>
      </c>
      <c r="E54" s="29">
        <f>100-(B54/$E$63)*100</f>
        <v>5.7142857142857224</v>
      </c>
      <c r="F54" s="29">
        <f t="shared" si="20"/>
        <v>14.285714285714292</v>
      </c>
      <c r="G54" s="29">
        <f t="shared" si="20"/>
        <v>14.285714285714292</v>
      </c>
      <c r="H54" s="29">
        <f t="shared" si="22"/>
        <v>11.428571428571436</v>
      </c>
      <c r="I54" s="29">
        <f t="shared" si="23"/>
        <v>4.948716593053935</v>
      </c>
    </row>
    <row r="55" spans="1:10" ht="15.7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10" ht="15.75" x14ac:dyDescent="0.25">
      <c r="A56" s="63" t="s">
        <v>84</v>
      </c>
      <c r="B56" s="8">
        <v>0</v>
      </c>
      <c r="C56" s="8">
        <v>0</v>
      </c>
      <c r="D56" s="8">
        <v>0</v>
      </c>
      <c r="E56" s="8">
        <f>100-(B56/$E$63)*100</f>
        <v>100</v>
      </c>
      <c r="F56" s="8">
        <f t="shared" ref="F56:G60" si="24">100-(C56/$E$63)*100</f>
        <v>100</v>
      </c>
      <c r="G56" s="8">
        <f t="shared" si="24"/>
        <v>100</v>
      </c>
      <c r="H56" s="20">
        <f t="shared" ref="H56:H60" si="25">AVERAGE(E56:G56)</f>
        <v>100</v>
      </c>
      <c r="I56" s="20">
        <f t="shared" ref="I56:I60" si="26">STDEV(E56:G56)</f>
        <v>0</v>
      </c>
    </row>
    <row r="57" spans="1:10" ht="15.75" x14ac:dyDescent="0.25">
      <c r="A57" s="63" t="s">
        <v>85</v>
      </c>
      <c r="B57" s="8">
        <v>0</v>
      </c>
      <c r="C57" s="8">
        <v>0</v>
      </c>
      <c r="D57" s="8">
        <v>0</v>
      </c>
      <c r="E57" s="8">
        <f t="shared" ref="E57:E60" si="27">100-(B57/$E$63)*100</f>
        <v>100</v>
      </c>
      <c r="F57" s="8">
        <f t="shared" si="24"/>
        <v>100</v>
      </c>
      <c r="G57" s="8">
        <f t="shared" si="24"/>
        <v>100</v>
      </c>
      <c r="H57" s="20">
        <f t="shared" si="25"/>
        <v>100</v>
      </c>
      <c r="I57" s="20">
        <f t="shared" si="26"/>
        <v>0</v>
      </c>
    </row>
    <row r="58" spans="1:10" ht="15.75" x14ac:dyDescent="0.25">
      <c r="A58" s="63" t="s">
        <v>86</v>
      </c>
      <c r="B58" s="8">
        <v>0</v>
      </c>
      <c r="C58" s="8">
        <v>0</v>
      </c>
      <c r="D58" s="8">
        <v>0</v>
      </c>
      <c r="E58" s="8">
        <f t="shared" si="27"/>
        <v>100</v>
      </c>
      <c r="F58" s="8">
        <f t="shared" si="24"/>
        <v>100</v>
      </c>
      <c r="G58" s="8">
        <f t="shared" si="24"/>
        <v>100</v>
      </c>
      <c r="H58" s="20">
        <f t="shared" si="25"/>
        <v>100</v>
      </c>
      <c r="I58" s="20">
        <f t="shared" si="26"/>
        <v>0</v>
      </c>
    </row>
    <row r="59" spans="1:10" ht="15.75" x14ac:dyDescent="0.25">
      <c r="A59" s="60" t="s">
        <v>89</v>
      </c>
      <c r="B59" s="8">
        <v>0</v>
      </c>
      <c r="C59" s="8">
        <v>0</v>
      </c>
      <c r="D59" s="8">
        <v>0</v>
      </c>
      <c r="E59" s="8">
        <f t="shared" si="27"/>
        <v>100</v>
      </c>
      <c r="F59" s="8">
        <f t="shared" si="24"/>
        <v>100</v>
      </c>
      <c r="G59" s="8">
        <f t="shared" si="24"/>
        <v>100</v>
      </c>
      <c r="H59" s="20">
        <f t="shared" si="25"/>
        <v>100</v>
      </c>
      <c r="I59" s="20">
        <f t="shared" si="26"/>
        <v>0</v>
      </c>
    </row>
    <row r="60" spans="1:10" ht="15.75" x14ac:dyDescent="0.25">
      <c r="A60" s="60" t="s">
        <v>90</v>
      </c>
      <c r="B60" s="8">
        <v>0</v>
      </c>
      <c r="C60" s="8">
        <v>0</v>
      </c>
      <c r="D60" s="8">
        <v>0</v>
      </c>
      <c r="E60" s="8">
        <f t="shared" si="27"/>
        <v>100</v>
      </c>
      <c r="F60" s="8">
        <f t="shared" si="24"/>
        <v>100</v>
      </c>
      <c r="G60" s="8">
        <f t="shared" si="24"/>
        <v>100</v>
      </c>
      <c r="H60" s="20">
        <f t="shared" si="25"/>
        <v>100</v>
      </c>
      <c r="I60" s="20">
        <f t="shared" si="26"/>
        <v>0</v>
      </c>
    </row>
    <row r="61" spans="1:10" ht="15.75" x14ac:dyDescent="0.25">
      <c r="A61" s="60" t="s">
        <v>87</v>
      </c>
      <c r="B61" s="20">
        <v>0</v>
      </c>
      <c r="C61" s="20">
        <v>0</v>
      </c>
      <c r="D61" s="20">
        <v>0</v>
      </c>
      <c r="E61" s="20">
        <f>100-(B61/$E$63)*100</f>
        <v>100</v>
      </c>
      <c r="F61" s="20">
        <f t="shared" ref="F61:G62" si="28">100-(C61/$E$63)*100</f>
        <v>100</v>
      </c>
      <c r="G61" s="20">
        <f t="shared" si="28"/>
        <v>100</v>
      </c>
      <c r="H61" s="20">
        <f>AVERAGE(E61:G61)</f>
        <v>100</v>
      </c>
      <c r="I61" s="20">
        <f>STDEV(E61:G61)</f>
        <v>0</v>
      </c>
      <c r="J61" s="64" t="s">
        <v>92</v>
      </c>
    </row>
    <row r="62" spans="1:10" ht="15.75" x14ac:dyDescent="0.25">
      <c r="A62" s="65" t="s">
        <v>91</v>
      </c>
      <c r="B62" s="66">
        <v>30000</v>
      </c>
      <c r="C62" s="66">
        <v>20000</v>
      </c>
      <c r="D62" s="66">
        <v>40000</v>
      </c>
      <c r="E62" s="18">
        <f>100-(B62/$E$63)*100</f>
        <v>74.285714285714292</v>
      </c>
      <c r="F62" s="18">
        <f t="shared" si="28"/>
        <v>82.857142857142861</v>
      </c>
      <c r="G62" s="18">
        <f t="shared" si="28"/>
        <v>65.714285714285722</v>
      </c>
      <c r="H62" s="18">
        <f>AVERAGE(E62:G62)</f>
        <v>74.285714285714292</v>
      </c>
      <c r="I62" s="18">
        <f>STDEV(E62:G62)</f>
        <v>8.5714285714285694</v>
      </c>
    </row>
    <row r="63" spans="1:10" ht="15.75" x14ac:dyDescent="0.25">
      <c r="A63" s="67" t="s">
        <v>12</v>
      </c>
      <c r="B63" s="12">
        <v>100000</v>
      </c>
      <c r="C63" s="12">
        <v>120000</v>
      </c>
      <c r="D63" s="12">
        <v>130000</v>
      </c>
      <c r="E63" s="68">
        <f>AVERAGE(B63:D63)</f>
        <v>116666.66666666667</v>
      </c>
      <c r="F63" s="12"/>
      <c r="G63" s="12"/>
      <c r="H63" s="11"/>
      <c r="I63" s="11"/>
    </row>
    <row r="65" spans="1:10" ht="15.75" x14ac:dyDescent="0.25">
      <c r="A65" s="40" t="s">
        <v>93</v>
      </c>
      <c r="B65" s="34" t="s">
        <v>88</v>
      </c>
      <c r="C65" s="34"/>
      <c r="D65" s="34"/>
      <c r="E65" s="34" t="s">
        <v>54</v>
      </c>
      <c r="F65" s="34"/>
      <c r="G65" s="34"/>
      <c r="H65" s="34"/>
      <c r="I65" s="2"/>
    </row>
    <row r="66" spans="1:10" ht="15.75" x14ac:dyDescent="0.25">
      <c r="A66" s="41"/>
      <c r="B66" s="62" t="s">
        <v>47</v>
      </c>
      <c r="C66" s="62" t="s">
        <v>48</v>
      </c>
      <c r="D66" s="62" t="s">
        <v>49</v>
      </c>
      <c r="E66" s="12" t="s">
        <v>50</v>
      </c>
      <c r="F66" s="12" t="s">
        <v>51</v>
      </c>
      <c r="G66" s="12" t="s">
        <v>52</v>
      </c>
      <c r="H66" s="62" t="s">
        <v>21</v>
      </c>
      <c r="I66" s="62" t="s">
        <v>22</v>
      </c>
    </row>
    <row r="67" spans="1:10" ht="15.75" x14ac:dyDescent="0.25">
      <c r="A67" s="63" t="s">
        <v>94</v>
      </c>
      <c r="B67" s="8">
        <v>0</v>
      </c>
      <c r="C67" s="8">
        <v>0</v>
      </c>
      <c r="D67" s="8">
        <v>0</v>
      </c>
      <c r="E67" s="8">
        <f>100-(B67/$E$91)*100</f>
        <v>100</v>
      </c>
      <c r="F67" s="8">
        <f t="shared" ref="F67:G71" si="29">100-(C67/$E$91)*100</f>
        <v>100</v>
      </c>
      <c r="G67" s="8">
        <f t="shared" si="29"/>
        <v>100</v>
      </c>
      <c r="H67" s="8">
        <f t="shared" ref="H67" si="30">AVERAGE(E67:G67)</f>
        <v>100</v>
      </c>
      <c r="I67" s="8">
        <f t="shared" ref="I67" si="31">STDEV(E67:G67)</f>
        <v>0</v>
      </c>
    </row>
    <row r="68" spans="1:10" ht="15.75" x14ac:dyDescent="0.25">
      <c r="A68" s="63" t="s">
        <v>95</v>
      </c>
      <c r="B68" s="8">
        <v>0</v>
      </c>
      <c r="C68" s="8">
        <v>0</v>
      </c>
      <c r="D68" s="8">
        <v>0</v>
      </c>
      <c r="E68" s="8">
        <f t="shared" ref="E68:E71" si="32">100-(B68/$E$91)*100</f>
        <v>100</v>
      </c>
      <c r="F68" s="8">
        <f t="shared" si="29"/>
        <v>100</v>
      </c>
      <c r="G68" s="8">
        <f t="shared" si="29"/>
        <v>100</v>
      </c>
      <c r="H68" s="8">
        <f t="shared" ref="H68:H71" si="33">AVERAGE(E68:G68)</f>
        <v>100</v>
      </c>
      <c r="I68" s="8">
        <f t="shared" ref="I68:I71" si="34">STDEV(E68:G68)</f>
        <v>0</v>
      </c>
    </row>
    <row r="69" spans="1:10" ht="15.75" x14ac:dyDescent="0.25">
      <c r="A69" s="63" t="s">
        <v>96</v>
      </c>
      <c r="B69" s="8">
        <v>0</v>
      </c>
      <c r="C69" s="8">
        <v>0</v>
      </c>
      <c r="D69" s="8">
        <v>0</v>
      </c>
      <c r="E69" s="8">
        <f t="shared" si="32"/>
        <v>100</v>
      </c>
      <c r="F69" s="8">
        <f t="shared" si="29"/>
        <v>100</v>
      </c>
      <c r="G69" s="8">
        <f t="shared" si="29"/>
        <v>100</v>
      </c>
      <c r="H69" s="8">
        <f t="shared" si="33"/>
        <v>100</v>
      </c>
      <c r="I69" s="8">
        <f t="shared" si="34"/>
        <v>0</v>
      </c>
    </row>
    <row r="70" spans="1:10" ht="15.75" x14ac:dyDescent="0.25">
      <c r="A70" s="63" t="s">
        <v>73</v>
      </c>
      <c r="B70" s="8">
        <v>10000</v>
      </c>
      <c r="C70" s="8">
        <v>0</v>
      </c>
      <c r="D70" s="8">
        <v>0</v>
      </c>
      <c r="E70" s="17">
        <f t="shared" si="32"/>
        <v>92.10526315789474</v>
      </c>
      <c r="F70" s="8">
        <f t="shared" si="29"/>
        <v>100</v>
      </c>
      <c r="G70" s="8">
        <f t="shared" si="29"/>
        <v>100</v>
      </c>
      <c r="H70" s="17">
        <f t="shared" si="33"/>
        <v>97.368421052631575</v>
      </c>
      <c r="I70" s="17">
        <f t="shared" si="34"/>
        <v>4.5580284409707286</v>
      </c>
      <c r="J70" s="64" t="s">
        <v>92</v>
      </c>
    </row>
    <row r="71" spans="1:10" ht="15.75" x14ac:dyDescent="0.25">
      <c r="A71" s="48" t="s">
        <v>97</v>
      </c>
      <c r="B71" s="16">
        <v>50000</v>
      </c>
      <c r="C71" s="16">
        <v>60000</v>
      </c>
      <c r="D71" s="16">
        <v>30000</v>
      </c>
      <c r="E71" s="18">
        <f t="shared" si="32"/>
        <v>60.526315789473685</v>
      </c>
      <c r="F71" s="18">
        <f t="shared" si="29"/>
        <v>52.631578947368425</v>
      </c>
      <c r="G71" s="18">
        <f t="shared" si="29"/>
        <v>76.31578947368422</v>
      </c>
      <c r="H71" s="18">
        <f t="shared" si="33"/>
        <v>63.15789473684211</v>
      </c>
      <c r="I71" s="18">
        <f t="shared" si="34"/>
        <v>12.059409723568036</v>
      </c>
    </row>
    <row r="72" spans="1:10" x14ac:dyDescent="0.25">
      <c r="A72" s="44"/>
    </row>
    <row r="73" spans="1:10" ht="15.75" x14ac:dyDescent="0.25">
      <c r="A73" s="63" t="s">
        <v>74</v>
      </c>
      <c r="B73" s="4">
        <v>0</v>
      </c>
      <c r="C73" s="4">
        <v>0</v>
      </c>
      <c r="D73" s="4">
        <v>0</v>
      </c>
      <c r="E73" s="4">
        <f>100-(B73/$E$91)*100</f>
        <v>100</v>
      </c>
      <c r="F73" s="4">
        <f t="shared" ref="F73" si="35">100-(C73/$E$91)*100</f>
        <v>100</v>
      </c>
      <c r="G73" s="4">
        <f t="shared" ref="G73" si="36">100-(D73/$E$91)*100</f>
        <v>100</v>
      </c>
      <c r="H73" s="4">
        <f t="shared" ref="H73" si="37">AVERAGE(E73:G73)</f>
        <v>100</v>
      </c>
      <c r="I73" s="4">
        <f t="shared" ref="I73" si="38">STDEV(E73:G73)</f>
        <v>0</v>
      </c>
      <c r="J73" s="64" t="s">
        <v>92</v>
      </c>
    </row>
    <row r="74" spans="1:10" ht="15.75" x14ac:dyDescent="0.25">
      <c r="A74" s="63" t="s">
        <v>75</v>
      </c>
      <c r="B74" s="4">
        <v>30000</v>
      </c>
      <c r="C74" s="4">
        <v>40000</v>
      </c>
      <c r="D74" s="4">
        <v>60000</v>
      </c>
      <c r="E74" s="26">
        <f t="shared" ref="E74:E77" si="39">100-(B74/$E$91)*100</f>
        <v>76.31578947368422</v>
      </c>
      <c r="F74" s="26">
        <f t="shared" ref="F74:F77" si="40">100-(C74/$E$91)*100</f>
        <v>68.421052631578945</v>
      </c>
      <c r="G74" s="26">
        <f t="shared" ref="G74:G77" si="41">100-(D74/$E$91)*100</f>
        <v>52.631578947368425</v>
      </c>
      <c r="H74" s="26">
        <f t="shared" ref="H74:H77" si="42">AVERAGE(E74:G74)</f>
        <v>65.789473684210535</v>
      </c>
      <c r="I74" s="26">
        <f t="shared" ref="I74:I77" si="43">STDEV(E74:G74)</f>
        <v>12.059409723567924</v>
      </c>
    </row>
    <row r="75" spans="1:10" ht="15.75" x14ac:dyDescent="0.25">
      <c r="A75" s="63" t="s">
        <v>76</v>
      </c>
      <c r="B75" s="4">
        <v>70000</v>
      </c>
      <c r="C75" s="4">
        <v>90000</v>
      </c>
      <c r="D75" s="4">
        <v>80000</v>
      </c>
      <c r="E75" s="26">
        <f t="shared" si="39"/>
        <v>44.736842105263165</v>
      </c>
      <c r="F75" s="26">
        <f t="shared" si="40"/>
        <v>28.94736842105263</v>
      </c>
      <c r="G75" s="26">
        <f t="shared" si="41"/>
        <v>36.842105263157897</v>
      </c>
      <c r="H75" s="26">
        <f t="shared" si="42"/>
        <v>36.842105263157897</v>
      </c>
      <c r="I75" s="26">
        <f t="shared" si="43"/>
        <v>7.8947368421052664</v>
      </c>
    </row>
    <row r="76" spans="1:10" ht="15.75" x14ac:dyDescent="0.25">
      <c r="A76" s="63" t="s">
        <v>77</v>
      </c>
      <c r="B76" s="4">
        <v>120000</v>
      </c>
      <c r="C76" s="4">
        <v>90000</v>
      </c>
      <c r="D76" s="4">
        <v>80000</v>
      </c>
      <c r="E76" s="26">
        <f t="shared" si="39"/>
        <v>5.2631578947368496</v>
      </c>
      <c r="F76" s="26">
        <f t="shared" si="40"/>
        <v>28.94736842105263</v>
      </c>
      <c r="G76" s="26">
        <f t="shared" si="41"/>
        <v>36.842105263157897</v>
      </c>
      <c r="H76" s="26">
        <f t="shared" si="42"/>
        <v>23.684210526315791</v>
      </c>
      <c r="I76" s="26">
        <f t="shared" si="43"/>
        <v>16.434205258943155</v>
      </c>
    </row>
    <row r="77" spans="1:10" ht="15.75" x14ac:dyDescent="0.25">
      <c r="A77" s="48" t="s">
        <v>78</v>
      </c>
      <c r="B77" s="9">
        <v>100000</v>
      </c>
      <c r="C77" s="9">
        <v>120000</v>
      </c>
      <c r="D77" s="9">
        <v>90000</v>
      </c>
      <c r="E77" s="29">
        <f t="shared" si="39"/>
        <v>21.05263157894737</v>
      </c>
      <c r="F77" s="29">
        <f t="shared" si="40"/>
        <v>5.2631578947368496</v>
      </c>
      <c r="G77" s="29">
        <f t="shared" si="41"/>
        <v>28.94736842105263</v>
      </c>
      <c r="H77" s="29">
        <f t="shared" si="42"/>
        <v>18.421052631578949</v>
      </c>
      <c r="I77" s="29">
        <f t="shared" si="43"/>
        <v>12.059409723567994</v>
      </c>
    </row>
    <row r="78" spans="1:10" ht="15.75" x14ac:dyDescent="0.25">
      <c r="A78" s="23"/>
      <c r="B78" s="4"/>
      <c r="C78" s="4"/>
      <c r="D78" s="4"/>
      <c r="E78" s="4"/>
      <c r="F78" s="4"/>
      <c r="G78" s="4"/>
      <c r="H78" s="4"/>
      <c r="I78" s="4"/>
    </row>
    <row r="79" spans="1:10" ht="15.75" x14ac:dyDescent="0.25">
      <c r="A79" s="63" t="s">
        <v>79</v>
      </c>
      <c r="B79" s="4">
        <v>10000</v>
      </c>
      <c r="C79" s="4">
        <v>0</v>
      </c>
      <c r="D79" s="4">
        <v>0</v>
      </c>
      <c r="E79" s="26">
        <f>100-(B79/$E$91)*100</f>
        <v>92.10526315789474</v>
      </c>
      <c r="F79" s="26">
        <f t="shared" ref="F79" si="44">100-(C79/$E$91)*100</f>
        <v>100</v>
      </c>
      <c r="G79" s="26">
        <f t="shared" ref="G79" si="45">100-(D79/$E$91)*100</f>
        <v>100</v>
      </c>
      <c r="H79" s="26">
        <f t="shared" ref="H79" si="46">AVERAGE(E79:G79)</f>
        <v>97.368421052631575</v>
      </c>
      <c r="I79" s="26">
        <f t="shared" ref="I79:I83" si="47">STDEV(E79:G79)</f>
        <v>4.5580284409707286</v>
      </c>
      <c r="J79" s="64" t="s">
        <v>92</v>
      </c>
    </row>
    <row r="80" spans="1:10" ht="15.75" x14ac:dyDescent="0.25">
      <c r="A80" s="63" t="s">
        <v>80</v>
      </c>
      <c r="B80" s="4">
        <v>50000</v>
      </c>
      <c r="C80" s="4">
        <v>70000</v>
      </c>
      <c r="D80" s="4">
        <v>40000</v>
      </c>
      <c r="E80" s="26">
        <f t="shared" ref="E80:E83" si="48">100-(B80/$E$91)*100</f>
        <v>60.526315789473685</v>
      </c>
      <c r="F80" s="26">
        <f t="shared" ref="F80:F83" si="49">100-(C80/$E$91)*100</f>
        <v>44.736842105263165</v>
      </c>
      <c r="G80" s="26">
        <f t="shared" ref="G80:G83" si="50">100-(D80/$E$91)*100</f>
        <v>68.421052631578945</v>
      </c>
      <c r="H80" s="26">
        <f t="shared" ref="H80:H83" si="51">AVERAGE(E80:G80)</f>
        <v>57.89473684210526</v>
      </c>
      <c r="I80" s="26">
        <f t="shared" si="47"/>
        <v>12.059409723568036</v>
      </c>
    </row>
    <row r="81" spans="1:10" ht="15.75" x14ac:dyDescent="0.25">
      <c r="A81" s="63" t="s">
        <v>81</v>
      </c>
      <c r="B81" s="4">
        <v>70000</v>
      </c>
      <c r="C81" s="4">
        <v>90000</v>
      </c>
      <c r="D81" s="4">
        <v>100000</v>
      </c>
      <c r="E81" s="26">
        <f t="shared" si="48"/>
        <v>44.736842105263165</v>
      </c>
      <c r="F81" s="26">
        <f t="shared" si="49"/>
        <v>28.94736842105263</v>
      </c>
      <c r="G81" s="26">
        <f t="shared" si="50"/>
        <v>21.05263157894737</v>
      </c>
      <c r="H81" s="26">
        <f t="shared" si="51"/>
        <v>31.578947368421055</v>
      </c>
      <c r="I81" s="26">
        <f t="shared" si="47"/>
        <v>12.059409723568008</v>
      </c>
    </row>
    <row r="82" spans="1:10" ht="15.75" x14ac:dyDescent="0.25">
      <c r="A82" s="63" t="s">
        <v>82</v>
      </c>
      <c r="B82" s="4">
        <v>90000</v>
      </c>
      <c r="C82" s="4">
        <v>90000</v>
      </c>
      <c r="D82" s="4">
        <v>110000</v>
      </c>
      <c r="E82" s="26">
        <f t="shared" si="48"/>
        <v>28.94736842105263</v>
      </c>
      <c r="F82" s="26">
        <f t="shared" si="49"/>
        <v>28.94736842105263</v>
      </c>
      <c r="G82" s="26">
        <f t="shared" si="50"/>
        <v>13.15789473684211</v>
      </c>
      <c r="H82" s="26">
        <f t="shared" si="51"/>
        <v>23.684210526315791</v>
      </c>
      <c r="I82" s="26">
        <f t="shared" si="47"/>
        <v>9.1160568819414554</v>
      </c>
    </row>
    <row r="83" spans="1:10" ht="15.75" x14ac:dyDescent="0.25">
      <c r="A83" s="48" t="s">
        <v>83</v>
      </c>
      <c r="B83" s="9">
        <v>110000</v>
      </c>
      <c r="C83" s="9">
        <v>100000</v>
      </c>
      <c r="D83" s="9">
        <v>90000</v>
      </c>
      <c r="E83" s="29">
        <f t="shared" si="48"/>
        <v>13.15789473684211</v>
      </c>
      <c r="F83" s="29">
        <f t="shared" si="49"/>
        <v>21.05263157894737</v>
      </c>
      <c r="G83" s="29">
        <f t="shared" si="50"/>
        <v>28.94736842105263</v>
      </c>
      <c r="H83" s="29">
        <f t="shared" si="51"/>
        <v>21.05263157894737</v>
      </c>
      <c r="I83" s="29">
        <f t="shared" si="47"/>
        <v>7.8947368421052593</v>
      </c>
    </row>
    <row r="84" spans="1:10" ht="15.7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10" ht="15.75" x14ac:dyDescent="0.25">
      <c r="A85" s="63" t="s">
        <v>84</v>
      </c>
      <c r="B85" s="8">
        <v>0</v>
      </c>
      <c r="C85" s="8">
        <v>0</v>
      </c>
      <c r="D85" s="8">
        <v>0</v>
      </c>
      <c r="E85" s="17">
        <f>100-(B85/$E$91)*100</f>
        <v>100</v>
      </c>
      <c r="F85" s="17">
        <f t="shared" ref="F85" si="52">100-(C85/$E$91)*100</f>
        <v>100</v>
      </c>
      <c r="G85" s="17">
        <f t="shared" ref="G85" si="53">100-(D85/$E$91)*100</f>
        <v>100</v>
      </c>
      <c r="H85" s="21">
        <f t="shared" ref="H85" si="54">AVERAGE(E85:G85)</f>
        <v>100</v>
      </c>
      <c r="I85" s="21">
        <f t="shared" ref="I85" si="55">STDEV(E85:G85)</f>
        <v>0</v>
      </c>
    </row>
    <row r="86" spans="1:10" ht="15.75" x14ac:dyDescent="0.25">
      <c r="A86" s="63" t="s">
        <v>85</v>
      </c>
      <c r="B86" s="8">
        <v>0</v>
      </c>
      <c r="C86" s="8">
        <v>0</v>
      </c>
      <c r="D86" s="8">
        <v>0</v>
      </c>
      <c r="E86" s="17">
        <f t="shared" ref="E86:E90" si="56">100-(B86/$E$91)*100</f>
        <v>100</v>
      </c>
      <c r="F86" s="17">
        <f t="shared" ref="F86:F90" si="57">100-(C86/$E$91)*100</f>
        <v>100</v>
      </c>
      <c r="G86" s="17">
        <f t="shared" ref="G86:G90" si="58">100-(D86/$E$91)*100</f>
        <v>100</v>
      </c>
      <c r="H86" s="21">
        <f t="shared" ref="H86:H90" si="59">AVERAGE(E86:G86)</f>
        <v>100</v>
      </c>
      <c r="I86" s="21">
        <f t="shared" ref="I86:I90" si="60">STDEV(E86:G86)</f>
        <v>0</v>
      </c>
    </row>
    <row r="87" spans="1:10" ht="15.75" x14ac:dyDescent="0.25">
      <c r="A87" s="63" t="s">
        <v>86</v>
      </c>
      <c r="B87" s="8">
        <v>20000</v>
      </c>
      <c r="C87" s="8">
        <v>0</v>
      </c>
      <c r="D87" s="8">
        <v>0</v>
      </c>
      <c r="E87" s="17">
        <f t="shared" si="56"/>
        <v>84.21052631578948</v>
      </c>
      <c r="F87" s="17">
        <f t="shared" si="57"/>
        <v>100</v>
      </c>
      <c r="G87" s="17">
        <f t="shared" si="58"/>
        <v>100</v>
      </c>
      <c r="H87" s="21">
        <f t="shared" si="59"/>
        <v>94.736842105263165</v>
      </c>
      <c r="I87" s="21">
        <f t="shared" si="60"/>
        <v>9.1160568819414571</v>
      </c>
      <c r="J87" s="69" t="s">
        <v>92</v>
      </c>
    </row>
    <row r="88" spans="1:10" ht="15.75" x14ac:dyDescent="0.25">
      <c r="A88" s="60" t="s">
        <v>89</v>
      </c>
      <c r="B88" s="8">
        <v>30000</v>
      </c>
      <c r="C88" s="8">
        <v>10000</v>
      </c>
      <c r="D88" s="8">
        <v>20000</v>
      </c>
      <c r="E88" s="17">
        <f t="shared" si="56"/>
        <v>76.31578947368422</v>
      </c>
      <c r="F88" s="17">
        <f t="shared" si="57"/>
        <v>92.10526315789474</v>
      </c>
      <c r="G88" s="17">
        <f t="shared" si="58"/>
        <v>84.21052631578948</v>
      </c>
      <c r="H88" s="21">
        <f t="shared" si="59"/>
        <v>84.21052631578948</v>
      </c>
      <c r="I88" s="21">
        <f t="shared" si="60"/>
        <v>7.8947368421052602</v>
      </c>
    </row>
    <row r="89" spans="1:10" ht="15.75" x14ac:dyDescent="0.25">
      <c r="A89" s="60" t="s">
        <v>90</v>
      </c>
      <c r="B89" s="8">
        <v>50000</v>
      </c>
      <c r="C89" s="8">
        <v>40000</v>
      </c>
      <c r="D89" s="8">
        <v>30000</v>
      </c>
      <c r="E89" s="17">
        <f t="shared" si="56"/>
        <v>60.526315789473685</v>
      </c>
      <c r="F89" s="17">
        <f t="shared" si="57"/>
        <v>68.421052631578945</v>
      </c>
      <c r="G89" s="17">
        <f t="shared" si="58"/>
        <v>76.31578947368422</v>
      </c>
      <c r="H89" s="21">
        <f t="shared" si="59"/>
        <v>68.421052631578945</v>
      </c>
      <c r="I89" s="21">
        <f t="shared" si="60"/>
        <v>7.8947368421052673</v>
      </c>
    </row>
    <row r="90" spans="1:10" ht="15.75" x14ac:dyDescent="0.25">
      <c r="A90" s="60" t="s">
        <v>87</v>
      </c>
      <c r="B90" s="20">
        <v>80000</v>
      </c>
      <c r="C90" s="20">
        <v>80000</v>
      </c>
      <c r="D90" s="20">
        <v>50000</v>
      </c>
      <c r="E90" s="17">
        <f t="shared" si="56"/>
        <v>36.842105263157897</v>
      </c>
      <c r="F90" s="17">
        <f t="shared" si="57"/>
        <v>36.842105263157897</v>
      </c>
      <c r="G90" s="17">
        <f t="shared" si="58"/>
        <v>60.526315789473685</v>
      </c>
      <c r="H90" s="18">
        <f t="shared" si="59"/>
        <v>44.736842105263158</v>
      </c>
      <c r="I90" s="18">
        <f t="shared" si="60"/>
        <v>13.674085322912179</v>
      </c>
    </row>
    <row r="91" spans="1:10" ht="15.75" x14ac:dyDescent="0.25">
      <c r="A91" s="67" t="s">
        <v>12</v>
      </c>
      <c r="B91" s="12">
        <v>150000</v>
      </c>
      <c r="C91" s="12">
        <v>120000</v>
      </c>
      <c r="D91" s="12">
        <v>110000</v>
      </c>
      <c r="E91" s="68">
        <f>AVERAGE(B91:D91)</f>
        <v>126666.66666666667</v>
      </c>
      <c r="F91" s="12"/>
      <c r="G91" s="12"/>
      <c r="H91" s="11"/>
      <c r="I91" s="11"/>
    </row>
  </sheetData>
  <mergeCells count="16">
    <mergeCell ref="A65:A66"/>
    <mergeCell ref="B65:D65"/>
    <mergeCell ref="E65:H65"/>
    <mergeCell ref="B36:D36"/>
    <mergeCell ref="A36:A37"/>
    <mergeCell ref="E36:H36"/>
    <mergeCell ref="B16:D16"/>
    <mergeCell ref="E16:H16"/>
    <mergeCell ref="I16:I17"/>
    <mergeCell ref="B27:D27"/>
    <mergeCell ref="E27:H27"/>
    <mergeCell ref="I27:I28"/>
    <mergeCell ref="B7:C7"/>
    <mergeCell ref="D6:E7"/>
    <mergeCell ref="B6:C6"/>
    <mergeCell ref="A6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3" workbookViewId="0">
      <selection activeCell="G30" sqref="G30"/>
    </sheetView>
  </sheetViews>
  <sheetFormatPr defaultRowHeight="15" x14ac:dyDescent="0.25"/>
  <cols>
    <col min="1" max="1" width="26.140625" customWidth="1"/>
    <col min="2" max="2" width="19.42578125" customWidth="1"/>
    <col min="3" max="3" width="21.7109375" customWidth="1"/>
    <col min="4" max="4" width="14.85546875" customWidth="1"/>
    <col min="6" max="6" width="9.5703125" bestFit="1" customWidth="1"/>
    <col min="7" max="7" width="23.140625" customWidth="1"/>
  </cols>
  <sheetData>
    <row r="1" spans="1:4" ht="28.5" customHeight="1" x14ac:dyDescent="0.25">
      <c r="A1" s="30" t="s">
        <v>8</v>
      </c>
      <c r="B1" s="30"/>
      <c r="C1" s="30"/>
    </row>
    <row r="2" spans="1:4" ht="28.5" customHeight="1" x14ac:dyDescent="0.25">
      <c r="A2" s="13" t="s">
        <v>13</v>
      </c>
      <c r="B2" s="13"/>
      <c r="C2" s="13"/>
    </row>
    <row r="3" spans="1:4" ht="15.75" x14ac:dyDescent="0.25">
      <c r="A3" s="14" t="s">
        <v>9</v>
      </c>
      <c r="B3" s="15">
        <v>1</v>
      </c>
      <c r="C3" s="15">
        <v>2</v>
      </c>
      <c r="D3" s="15">
        <v>3</v>
      </c>
    </row>
    <row r="4" spans="1:4" ht="15.75" x14ac:dyDescent="0.25">
      <c r="A4" s="2" t="s">
        <v>14</v>
      </c>
      <c r="B4" s="8">
        <v>29</v>
      </c>
      <c r="C4" s="8">
        <v>27</v>
      </c>
      <c r="D4" s="8">
        <v>35</v>
      </c>
    </row>
    <row r="5" spans="1:4" ht="15.75" x14ac:dyDescent="0.25">
      <c r="A5" s="2" t="s">
        <v>15</v>
      </c>
      <c r="B5" s="8">
        <v>30</v>
      </c>
      <c r="C5" s="8">
        <v>34</v>
      </c>
      <c r="D5" s="8">
        <v>26</v>
      </c>
    </row>
    <row r="6" spans="1:4" ht="15.75" x14ac:dyDescent="0.25">
      <c r="A6" s="2" t="s">
        <v>16</v>
      </c>
      <c r="B6" s="8">
        <v>24</v>
      </c>
      <c r="C6" s="8">
        <v>20</v>
      </c>
      <c r="D6" s="8">
        <v>17</v>
      </c>
    </row>
    <row r="7" spans="1:4" ht="15.75" x14ac:dyDescent="0.25">
      <c r="A7" s="2" t="s">
        <v>17</v>
      </c>
      <c r="B7" s="8">
        <v>25</v>
      </c>
      <c r="C7" s="8">
        <v>31</v>
      </c>
      <c r="D7" s="8">
        <v>35</v>
      </c>
    </row>
    <row r="8" spans="1:4" ht="15.75" x14ac:dyDescent="0.25">
      <c r="A8" s="2" t="s">
        <v>18</v>
      </c>
      <c r="B8" s="8">
        <v>31</v>
      </c>
      <c r="C8" s="8">
        <v>30</v>
      </c>
      <c r="D8" s="8">
        <v>32</v>
      </c>
    </row>
    <row r="9" spans="1:4" ht="15.75" x14ac:dyDescent="0.25">
      <c r="A9" s="2" t="s">
        <v>20</v>
      </c>
      <c r="B9" s="8">
        <v>37</v>
      </c>
      <c r="C9" s="8">
        <v>30</v>
      </c>
      <c r="D9" s="8">
        <v>35</v>
      </c>
    </row>
    <row r="10" spans="1:4" ht="15.75" x14ac:dyDescent="0.25">
      <c r="A10" s="2" t="s">
        <v>11</v>
      </c>
      <c r="B10" s="8">
        <v>28</v>
      </c>
      <c r="C10" s="8">
        <v>31</v>
      </c>
      <c r="D10" s="8">
        <v>29</v>
      </c>
    </row>
    <row r="11" spans="1:4" ht="15.75" x14ac:dyDescent="0.25">
      <c r="A11" s="11" t="s">
        <v>12</v>
      </c>
      <c r="B11" s="16">
        <v>30</v>
      </c>
      <c r="C11" s="16">
        <v>31</v>
      </c>
      <c r="D11" s="16">
        <v>35</v>
      </c>
    </row>
    <row r="14" spans="1:4" ht="15.75" x14ac:dyDescent="0.25">
      <c r="A14" s="58" t="s">
        <v>13</v>
      </c>
      <c r="B14" s="13"/>
      <c r="C14" s="13"/>
    </row>
    <row r="15" spans="1:4" ht="15.75" x14ac:dyDescent="0.25">
      <c r="A15" s="14" t="s">
        <v>9</v>
      </c>
      <c r="B15" s="15">
        <v>1</v>
      </c>
      <c r="C15" s="15">
        <v>2</v>
      </c>
      <c r="D15" s="15">
        <v>3</v>
      </c>
    </row>
    <row r="16" spans="1:4" ht="15.75" x14ac:dyDescent="0.25">
      <c r="A16" s="2" t="s">
        <v>14</v>
      </c>
      <c r="B16" s="8">
        <v>290000</v>
      </c>
      <c r="C16" s="8">
        <v>270000</v>
      </c>
      <c r="D16" s="8">
        <v>350000</v>
      </c>
    </row>
    <row r="17" spans="1:5" ht="15.75" x14ac:dyDescent="0.25">
      <c r="A17" s="2" t="s">
        <v>15</v>
      </c>
      <c r="B17" s="8">
        <v>300000</v>
      </c>
      <c r="C17" s="8">
        <v>300000</v>
      </c>
      <c r="D17" s="8">
        <v>260000</v>
      </c>
    </row>
    <row r="18" spans="1:5" ht="15.75" x14ac:dyDescent="0.25">
      <c r="A18" s="2" t="s">
        <v>16</v>
      </c>
      <c r="B18" s="8">
        <v>320000</v>
      </c>
      <c r="C18" s="8">
        <v>350000</v>
      </c>
      <c r="D18" s="8">
        <v>300000</v>
      </c>
    </row>
    <row r="19" spans="1:5" ht="15.75" x14ac:dyDescent="0.25">
      <c r="A19" s="2" t="s">
        <v>17</v>
      </c>
      <c r="B19" s="8">
        <v>350000</v>
      </c>
      <c r="C19" s="8">
        <v>330000</v>
      </c>
      <c r="D19" s="8">
        <v>320000</v>
      </c>
    </row>
    <row r="20" spans="1:5" ht="15.75" x14ac:dyDescent="0.25">
      <c r="A20" s="2" t="s">
        <v>18</v>
      </c>
      <c r="B20" s="8">
        <v>310000</v>
      </c>
      <c r="C20" s="8">
        <v>300000</v>
      </c>
      <c r="D20" s="8">
        <v>320000</v>
      </c>
    </row>
    <row r="21" spans="1:5" ht="15.75" x14ac:dyDescent="0.25">
      <c r="A21" s="2" t="s">
        <v>20</v>
      </c>
      <c r="B21" s="8">
        <v>370000</v>
      </c>
      <c r="C21" s="8">
        <v>300000</v>
      </c>
      <c r="D21" s="8">
        <v>350000</v>
      </c>
    </row>
    <row r="22" spans="1:5" ht="15.75" x14ac:dyDescent="0.25">
      <c r="A22" s="2" t="s">
        <v>11</v>
      </c>
      <c r="B22" s="8">
        <v>280000</v>
      </c>
      <c r="C22" s="8">
        <v>310000</v>
      </c>
      <c r="D22" s="8">
        <v>290000</v>
      </c>
    </row>
    <row r="23" spans="1:5" ht="15.75" x14ac:dyDescent="0.25">
      <c r="A23" s="11" t="s">
        <v>12</v>
      </c>
      <c r="B23" s="16">
        <v>300000</v>
      </c>
      <c r="C23" s="16">
        <v>310000</v>
      </c>
      <c r="D23" s="16">
        <v>350000</v>
      </c>
    </row>
    <row r="25" spans="1:5" ht="15.75" x14ac:dyDescent="0.25">
      <c r="A25" s="14" t="s">
        <v>9</v>
      </c>
      <c r="B25" s="15">
        <v>1</v>
      </c>
      <c r="C25" s="15">
        <v>2</v>
      </c>
      <c r="D25" s="15">
        <v>3</v>
      </c>
      <c r="E25" s="32" t="s">
        <v>21</v>
      </c>
    </row>
    <row r="26" spans="1:5" ht="15.75" x14ac:dyDescent="0.25">
      <c r="A26" s="2" t="s">
        <v>14</v>
      </c>
      <c r="B26" s="17">
        <f t="shared" ref="B26:D31" si="0">LOG(B16)</f>
        <v>5.4623979978989565</v>
      </c>
      <c r="C26" s="17">
        <f t="shared" si="0"/>
        <v>5.4313637641589869</v>
      </c>
      <c r="D26" s="17">
        <f t="shared" si="0"/>
        <v>5.5440680443502757</v>
      </c>
      <c r="E26" s="17">
        <f>AVERAGE(B26:D26)</f>
        <v>5.4792766021360721</v>
      </c>
    </row>
    <row r="27" spans="1:5" ht="15.75" x14ac:dyDescent="0.25">
      <c r="A27" s="2" t="s">
        <v>15</v>
      </c>
      <c r="B27" s="17">
        <f t="shared" si="0"/>
        <v>5.4771212547196626</v>
      </c>
      <c r="C27" s="17">
        <f t="shared" si="0"/>
        <v>5.4771212547196626</v>
      </c>
      <c r="D27" s="17">
        <f t="shared" si="0"/>
        <v>5.4149733479708182</v>
      </c>
      <c r="E27" s="17">
        <f t="shared" ref="E27:E33" si="1">AVERAGE(B27:D27)</f>
        <v>5.4564052858033811</v>
      </c>
    </row>
    <row r="28" spans="1:5" ht="15.75" x14ac:dyDescent="0.25">
      <c r="A28" s="2" t="s">
        <v>16</v>
      </c>
      <c r="B28" s="17">
        <f t="shared" si="0"/>
        <v>5.5051499783199063</v>
      </c>
      <c r="C28" s="17">
        <f t="shared" si="0"/>
        <v>5.5440680443502757</v>
      </c>
      <c r="D28" s="17">
        <f t="shared" si="0"/>
        <v>5.4771212547196626</v>
      </c>
      <c r="E28" s="17">
        <f t="shared" si="1"/>
        <v>5.5087797591299479</v>
      </c>
    </row>
    <row r="29" spans="1:5" ht="15.75" x14ac:dyDescent="0.25">
      <c r="A29" s="2" t="s">
        <v>17</v>
      </c>
      <c r="B29" s="17">
        <f t="shared" si="0"/>
        <v>5.5440680443502757</v>
      </c>
      <c r="C29" s="17">
        <f t="shared" si="0"/>
        <v>5.5185139398778871</v>
      </c>
      <c r="D29" s="17">
        <f t="shared" si="0"/>
        <v>5.5051499783199063</v>
      </c>
      <c r="E29" s="17">
        <f t="shared" si="1"/>
        <v>5.5225773208493569</v>
      </c>
    </row>
    <row r="30" spans="1:5" ht="15.75" x14ac:dyDescent="0.25">
      <c r="A30" s="2" t="s">
        <v>18</v>
      </c>
      <c r="B30" s="17">
        <f t="shared" si="0"/>
        <v>5.4913616938342731</v>
      </c>
      <c r="C30" s="17">
        <f t="shared" si="0"/>
        <v>5.4771212547196626</v>
      </c>
      <c r="D30" s="17">
        <f t="shared" si="0"/>
        <v>5.5051499783199063</v>
      </c>
      <c r="E30" s="17">
        <f t="shared" si="1"/>
        <v>5.4912109756246137</v>
      </c>
    </row>
    <row r="31" spans="1:5" ht="15.75" x14ac:dyDescent="0.25">
      <c r="A31" s="2" t="s">
        <v>20</v>
      </c>
      <c r="B31" s="17">
        <f t="shared" si="0"/>
        <v>5.568201724066995</v>
      </c>
      <c r="C31" s="17">
        <f t="shared" si="0"/>
        <v>5.4771212547196626</v>
      </c>
      <c r="D31" s="17">
        <f t="shared" si="0"/>
        <v>5.5440680443502757</v>
      </c>
      <c r="E31" s="17">
        <f t="shared" si="1"/>
        <v>5.5297970077123111</v>
      </c>
    </row>
    <row r="32" spans="1:5" ht="15.75" x14ac:dyDescent="0.25">
      <c r="A32" s="2" t="s">
        <v>11</v>
      </c>
      <c r="B32" s="17">
        <f t="shared" ref="B32:D33" si="2">LOG(B22)</f>
        <v>5.4471580313422194</v>
      </c>
      <c r="C32" s="17">
        <f t="shared" si="2"/>
        <v>5.4913616938342731</v>
      </c>
      <c r="D32" s="17">
        <f t="shared" si="2"/>
        <v>5.4623979978989565</v>
      </c>
      <c r="E32" s="17">
        <f t="shared" si="1"/>
        <v>5.4669725743584827</v>
      </c>
    </row>
    <row r="33" spans="1:5" ht="15.75" x14ac:dyDescent="0.25">
      <c r="A33" s="11" t="s">
        <v>12</v>
      </c>
      <c r="B33" s="18">
        <f t="shared" si="2"/>
        <v>5.4771212547196626</v>
      </c>
      <c r="C33" s="18">
        <f t="shared" si="2"/>
        <v>5.4913616938342731</v>
      </c>
      <c r="D33" s="18">
        <f t="shared" si="2"/>
        <v>5.5440680443502757</v>
      </c>
      <c r="E33" s="18">
        <f t="shared" si="1"/>
        <v>5.5041836643014035</v>
      </c>
    </row>
    <row r="35" spans="1:5" ht="15.75" x14ac:dyDescent="0.25">
      <c r="A35" s="58" t="s">
        <v>19</v>
      </c>
    </row>
    <row r="37" spans="1:5" ht="15.75" x14ac:dyDescent="0.25">
      <c r="A37" s="14" t="s">
        <v>9</v>
      </c>
      <c r="B37" s="15">
        <v>1</v>
      </c>
      <c r="C37" s="15">
        <v>2</v>
      </c>
      <c r="D37" s="15">
        <v>3</v>
      </c>
    </row>
    <row r="38" spans="1:5" ht="15.75" x14ac:dyDescent="0.25">
      <c r="A38" s="2" t="s">
        <v>14</v>
      </c>
      <c r="B38" s="8">
        <v>140000</v>
      </c>
      <c r="C38" s="8">
        <v>170000</v>
      </c>
      <c r="D38" s="8">
        <v>180000</v>
      </c>
    </row>
    <row r="39" spans="1:5" ht="15.75" x14ac:dyDescent="0.25">
      <c r="A39" s="2" t="s">
        <v>15</v>
      </c>
      <c r="B39" s="8">
        <v>120000</v>
      </c>
      <c r="C39" s="8">
        <v>120000</v>
      </c>
      <c r="D39" s="8">
        <v>110000</v>
      </c>
    </row>
    <row r="40" spans="1:5" ht="15.75" x14ac:dyDescent="0.25">
      <c r="A40" s="2" t="s">
        <v>16</v>
      </c>
      <c r="B40" s="8">
        <v>140000</v>
      </c>
      <c r="C40" s="8">
        <v>140000</v>
      </c>
      <c r="D40" s="8">
        <v>160000</v>
      </c>
    </row>
    <row r="41" spans="1:5" ht="15.75" x14ac:dyDescent="0.25">
      <c r="A41" s="2" t="s">
        <v>17</v>
      </c>
      <c r="B41" s="8">
        <v>190000</v>
      </c>
      <c r="C41" s="8">
        <v>130000</v>
      </c>
      <c r="D41" s="8">
        <v>150000</v>
      </c>
    </row>
    <row r="42" spans="1:5" ht="15.75" x14ac:dyDescent="0.25">
      <c r="A42" s="2" t="s">
        <v>18</v>
      </c>
      <c r="B42" s="8">
        <v>100000</v>
      </c>
      <c r="C42" s="8">
        <v>110000</v>
      </c>
      <c r="D42" s="8">
        <v>90000</v>
      </c>
    </row>
    <row r="43" spans="1:5" ht="15.75" x14ac:dyDescent="0.25">
      <c r="A43" s="2" t="s">
        <v>20</v>
      </c>
      <c r="B43" s="8">
        <v>80000</v>
      </c>
      <c r="C43" s="8">
        <v>140000</v>
      </c>
      <c r="D43" s="8">
        <v>170000</v>
      </c>
    </row>
    <row r="44" spans="1:5" ht="15.75" x14ac:dyDescent="0.25">
      <c r="A44" s="2" t="s">
        <v>11</v>
      </c>
      <c r="B44" s="8">
        <v>0</v>
      </c>
      <c r="C44" s="8">
        <v>0</v>
      </c>
      <c r="D44" s="8">
        <v>0</v>
      </c>
    </row>
    <row r="45" spans="1:5" ht="15.75" x14ac:dyDescent="0.25">
      <c r="A45" s="11" t="s">
        <v>12</v>
      </c>
      <c r="B45" s="16">
        <v>310000</v>
      </c>
      <c r="C45" s="16">
        <v>320000</v>
      </c>
      <c r="D45" s="16">
        <v>320000</v>
      </c>
    </row>
    <row r="47" spans="1:5" ht="15.75" x14ac:dyDescent="0.25">
      <c r="A47" s="14" t="s">
        <v>9</v>
      </c>
      <c r="B47" s="15">
        <v>1</v>
      </c>
      <c r="C47" s="15">
        <v>2</v>
      </c>
      <c r="D47" s="15">
        <v>3</v>
      </c>
    </row>
    <row r="48" spans="1:5" ht="15.75" x14ac:dyDescent="0.25">
      <c r="A48" s="2" t="s">
        <v>14</v>
      </c>
      <c r="B48" s="17">
        <f>LOG10(B38)</f>
        <v>5.1461280356782382</v>
      </c>
      <c r="C48" s="17">
        <f>LOG(C38)</f>
        <v>5.2304489213782741</v>
      </c>
      <c r="D48" s="17">
        <f>LOG(D38)</f>
        <v>5.2552725051033065</v>
      </c>
    </row>
    <row r="49" spans="1:7" ht="15.75" x14ac:dyDescent="0.25">
      <c r="A49" s="2" t="s">
        <v>15</v>
      </c>
      <c r="B49" s="17">
        <f t="shared" ref="B49:B55" si="3">LOG10(B39)</f>
        <v>5.0791812460476251</v>
      </c>
      <c r="C49" s="17">
        <f t="shared" ref="C49:D55" si="4">LOG(C39)</f>
        <v>5.0791812460476251</v>
      </c>
      <c r="D49" s="17">
        <f t="shared" si="4"/>
        <v>5.0413926851582254</v>
      </c>
    </row>
    <row r="50" spans="1:7" ht="15.75" x14ac:dyDescent="0.25">
      <c r="A50" s="2" t="s">
        <v>16</v>
      </c>
      <c r="B50" s="17">
        <f t="shared" si="3"/>
        <v>5.1461280356782382</v>
      </c>
      <c r="C50" s="17">
        <f t="shared" si="4"/>
        <v>5.1461280356782382</v>
      </c>
      <c r="D50" s="17">
        <f t="shared" si="4"/>
        <v>5.204119982655925</v>
      </c>
    </row>
    <row r="51" spans="1:7" ht="15.75" x14ac:dyDescent="0.25">
      <c r="A51" s="2" t="s">
        <v>17</v>
      </c>
      <c r="B51" s="17">
        <f t="shared" si="3"/>
        <v>5.2787536009528289</v>
      </c>
      <c r="C51" s="17">
        <f t="shared" si="4"/>
        <v>5.1139433523068369</v>
      </c>
      <c r="D51" s="17">
        <f t="shared" si="4"/>
        <v>5.1760912590556813</v>
      </c>
    </row>
    <row r="52" spans="1:7" ht="15.75" x14ac:dyDescent="0.25">
      <c r="A52" s="2" t="s">
        <v>18</v>
      </c>
      <c r="B52" s="17">
        <f t="shared" si="3"/>
        <v>5</v>
      </c>
      <c r="C52" s="17">
        <f t="shared" si="4"/>
        <v>5.0413926851582254</v>
      </c>
      <c r="D52" s="17">
        <f t="shared" si="4"/>
        <v>4.9542425094393252</v>
      </c>
    </row>
    <row r="53" spans="1:7" ht="15.75" x14ac:dyDescent="0.25">
      <c r="A53" s="2" t="s">
        <v>20</v>
      </c>
      <c r="B53" s="17">
        <f t="shared" si="3"/>
        <v>4.9030899869919438</v>
      </c>
      <c r="C53" s="17">
        <f t="shared" si="4"/>
        <v>5.1461280356782382</v>
      </c>
      <c r="D53" s="17">
        <f t="shared" si="4"/>
        <v>5.2304489213782741</v>
      </c>
    </row>
    <row r="54" spans="1:7" ht="15.75" x14ac:dyDescent="0.25">
      <c r="A54" s="2" t="s">
        <v>11</v>
      </c>
      <c r="B54" s="17">
        <v>0</v>
      </c>
      <c r="C54" s="17">
        <v>0</v>
      </c>
      <c r="D54" s="17">
        <v>0</v>
      </c>
    </row>
    <row r="55" spans="1:7" ht="15.75" x14ac:dyDescent="0.25">
      <c r="A55" s="11" t="s">
        <v>12</v>
      </c>
      <c r="B55" s="18">
        <f t="shared" si="3"/>
        <v>5.4913616938342731</v>
      </c>
      <c r="C55" s="18">
        <f t="shared" si="4"/>
        <v>5.5051499783199063</v>
      </c>
      <c r="D55" s="18">
        <f t="shared" si="4"/>
        <v>5.5051499783199063</v>
      </c>
    </row>
    <row r="57" spans="1:7" ht="15.75" x14ac:dyDescent="0.25">
      <c r="A57" s="19" t="s">
        <v>24</v>
      </c>
    </row>
    <row r="58" spans="1:7" ht="15.75" x14ac:dyDescent="0.25">
      <c r="A58" s="14" t="s">
        <v>9</v>
      </c>
      <c r="B58" s="15">
        <v>1</v>
      </c>
      <c r="C58" s="15">
        <v>2</v>
      </c>
      <c r="D58" s="15">
        <v>3</v>
      </c>
      <c r="E58" s="12" t="s">
        <v>21</v>
      </c>
      <c r="F58" s="12" t="s">
        <v>22</v>
      </c>
    </row>
    <row r="59" spans="1:7" ht="15.75" x14ac:dyDescent="0.25">
      <c r="A59" s="2" t="s">
        <v>14</v>
      </c>
      <c r="B59" s="17">
        <f>100-(B48/$E$26)*100</f>
        <v>6.0801560251212265</v>
      </c>
      <c r="C59" s="17">
        <f t="shared" ref="C59:D59" si="5">100-(C48/$E$26)*100</f>
        <v>4.5412505851738558</v>
      </c>
      <c r="D59" s="17">
        <f t="shared" si="5"/>
        <v>4.0882056756440903</v>
      </c>
      <c r="E59" s="17">
        <f>AVERAGE(B59:D59)</f>
        <v>4.9032040953130576</v>
      </c>
      <c r="F59" s="17">
        <f>STDEV(B59:D59)</f>
        <v>1.0441380686107045</v>
      </c>
    </row>
    <row r="60" spans="1:7" ht="15.75" x14ac:dyDescent="0.25">
      <c r="A60" s="2" t="s">
        <v>15</v>
      </c>
      <c r="B60" s="17">
        <f>100-(B49/$E$27)*100</f>
        <v>6.9134168009335184</v>
      </c>
      <c r="C60" s="17">
        <f t="shared" ref="C60:D60" si="6">100-(C49/$E$27)*100</f>
        <v>6.9134168009335184</v>
      </c>
      <c r="D60" s="17">
        <f t="shared" si="6"/>
        <v>7.60597094436784</v>
      </c>
      <c r="E60" s="17">
        <f t="shared" ref="E60:E66" si="7">AVERAGE(B60:D60)</f>
        <v>7.1442681820782923</v>
      </c>
      <c r="F60" s="17">
        <f t="shared" ref="F60:F66" si="8">STDEV(B60:D60)</f>
        <v>0.3998463211401963</v>
      </c>
      <c r="G60" s="2" t="s">
        <v>28</v>
      </c>
    </row>
    <row r="61" spans="1:7" ht="15.75" x14ac:dyDescent="0.25">
      <c r="A61" s="2" t="s">
        <v>16</v>
      </c>
      <c r="B61" s="17">
        <f>100-(B50/$E$28)*100</f>
        <v>6.5831588719928504</v>
      </c>
      <c r="C61" s="17">
        <f t="shared" ref="C61:D61" si="9">100-(C50/$E$28)*100</f>
        <v>6.5831588719928504</v>
      </c>
      <c r="D61" s="17">
        <f t="shared" si="9"/>
        <v>5.530440311560767</v>
      </c>
      <c r="E61" s="17">
        <f t="shared" si="7"/>
        <v>6.2322526851821562</v>
      </c>
      <c r="F61" s="17">
        <f t="shared" si="8"/>
        <v>0.6077873442463787</v>
      </c>
      <c r="G61" s="2" t="s">
        <v>29</v>
      </c>
    </row>
    <row r="62" spans="1:7" ht="15.75" x14ac:dyDescent="0.25">
      <c r="A62" s="2" t="s">
        <v>17</v>
      </c>
      <c r="B62" s="17">
        <f>100-(B51/$E$29)*100</f>
        <v>4.4150349688364088</v>
      </c>
      <c r="C62" s="17">
        <f t="shared" ref="C62:D62" si="10">100-(C51/$E$29)*100</f>
        <v>7.3993344918831099</v>
      </c>
      <c r="D62" s="17">
        <f t="shared" si="10"/>
        <v>6.2739920450835172</v>
      </c>
      <c r="E62" s="17">
        <f t="shared" si="7"/>
        <v>6.0294538352676783</v>
      </c>
      <c r="F62" s="17">
        <f t="shared" si="8"/>
        <v>1.5071032190461084</v>
      </c>
      <c r="G62" s="2" t="s">
        <v>30</v>
      </c>
    </row>
    <row r="63" spans="1:7" ht="15.75" x14ac:dyDescent="0.25">
      <c r="A63" s="2" t="s">
        <v>18</v>
      </c>
      <c r="B63" s="17">
        <f>100-(B52/$E$30)*100</f>
        <v>8.9454034420656967</v>
      </c>
      <c r="C63" s="17">
        <f t="shared" ref="C63:D63" si="11">100-(C52/$E$30)*100</f>
        <v>8.1916045925593437</v>
      </c>
      <c r="D63" s="17">
        <f t="shared" si="11"/>
        <v>9.7786894105668409</v>
      </c>
      <c r="E63" s="17">
        <f t="shared" si="7"/>
        <v>8.9718991483972932</v>
      </c>
      <c r="F63" s="17">
        <f t="shared" si="8"/>
        <v>0.79387409060126168</v>
      </c>
      <c r="G63" s="2" t="s">
        <v>31</v>
      </c>
    </row>
    <row r="64" spans="1:7" ht="15.75" x14ac:dyDescent="0.25">
      <c r="A64" s="2" t="s">
        <v>20</v>
      </c>
      <c r="B64" s="17">
        <f>100-(B53/$E$31)*100</f>
        <v>11.333273533301679</v>
      </c>
      <c r="C64" s="17">
        <f t="shared" ref="C64:D64" si="12">100-(C53/$E$31)*100</f>
        <v>6.9382107787858445</v>
      </c>
      <c r="D64" s="17">
        <f t="shared" si="12"/>
        <v>5.4133648290622887</v>
      </c>
      <c r="E64" s="17">
        <f t="shared" si="7"/>
        <v>7.8949497137166036</v>
      </c>
      <c r="F64" s="17">
        <f t="shared" si="8"/>
        <v>3.0737341799253932</v>
      </c>
      <c r="G64" s="2" t="s">
        <v>32</v>
      </c>
    </row>
    <row r="65" spans="1:7" ht="15.75" x14ac:dyDescent="0.25">
      <c r="A65" s="2" t="s">
        <v>11</v>
      </c>
      <c r="B65" s="17">
        <f>100-(B54/$E$32)*100</f>
        <v>100</v>
      </c>
      <c r="C65" s="17">
        <f t="shared" ref="C65:D65" si="13">100-(C54/$E$32)*100</f>
        <v>100</v>
      </c>
      <c r="D65" s="17">
        <f t="shared" si="13"/>
        <v>100</v>
      </c>
      <c r="E65" s="17">
        <f t="shared" si="7"/>
        <v>100</v>
      </c>
      <c r="F65" s="17">
        <f t="shared" si="8"/>
        <v>0</v>
      </c>
      <c r="G65" s="2" t="s">
        <v>23</v>
      </c>
    </row>
    <row r="66" spans="1:7" ht="15.75" x14ac:dyDescent="0.25">
      <c r="A66" s="11" t="s">
        <v>12</v>
      </c>
      <c r="B66" s="18">
        <f>100-(B55/$E$33)*100</f>
        <v>0.2329495389169125</v>
      </c>
      <c r="C66" s="18">
        <f t="shared" ref="C66:D66" si="14">100-(C55/$E$33)*100</f>
        <v>-1.7555991540945115E-2</v>
      </c>
      <c r="D66" s="18">
        <f t="shared" si="14"/>
        <v>-1.7555991540945115E-2</v>
      </c>
      <c r="E66" s="18">
        <f t="shared" si="7"/>
        <v>6.5945851945007419E-2</v>
      </c>
      <c r="F66" s="18">
        <f t="shared" si="8"/>
        <v>0.14462943544333409</v>
      </c>
      <c r="G66" s="2" t="s">
        <v>12</v>
      </c>
    </row>
  </sheetData>
  <mergeCells count="1">
    <mergeCell ref="A1:C1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S34" sqref="S34"/>
    </sheetView>
  </sheetViews>
  <sheetFormatPr defaultRowHeight="15" x14ac:dyDescent="0.25"/>
  <cols>
    <col min="1" max="1" width="26.5703125" customWidth="1"/>
    <col min="2" max="2" width="14.28515625" customWidth="1"/>
    <col min="3" max="3" width="18" customWidth="1"/>
    <col min="4" max="4" width="21.5703125" customWidth="1"/>
    <col min="9" max="9" width="26.7109375" customWidth="1"/>
    <col min="16" max="16" width="24.140625" customWidth="1"/>
  </cols>
  <sheetData>
    <row r="1" spans="1:16" ht="25.5" customHeight="1" x14ac:dyDescent="0.25">
      <c r="A1" s="59" t="s">
        <v>25</v>
      </c>
      <c r="B1" s="59"/>
      <c r="C1" s="59"/>
      <c r="D1" s="59"/>
    </row>
    <row r="3" spans="1:16" ht="15.75" x14ac:dyDescent="0.25">
      <c r="A3" s="13" t="s">
        <v>13</v>
      </c>
      <c r="B3" s="13"/>
      <c r="C3" s="13"/>
      <c r="I3" s="2" t="s">
        <v>33</v>
      </c>
    </row>
    <row r="4" spans="1:16" ht="15.75" x14ac:dyDescent="0.25">
      <c r="A4" s="14" t="s">
        <v>9</v>
      </c>
      <c r="B4" s="15">
        <v>1</v>
      </c>
      <c r="C4" s="15">
        <v>2</v>
      </c>
      <c r="D4" s="15">
        <v>3</v>
      </c>
      <c r="I4" s="12" t="s">
        <v>9</v>
      </c>
      <c r="J4" s="12">
        <v>1</v>
      </c>
      <c r="K4" s="12">
        <v>2</v>
      </c>
      <c r="L4" s="12">
        <v>3</v>
      </c>
      <c r="M4" s="12" t="s">
        <v>21</v>
      </c>
      <c r="N4" s="12" t="s">
        <v>22</v>
      </c>
    </row>
    <row r="5" spans="1:16" ht="15.75" x14ac:dyDescent="0.25">
      <c r="A5" s="22" t="s">
        <v>15</v>
      </c>
      <c r="B5" s="20">
        <v>320000</v>
      </c>
      <c r="C5" s="20">
        <v>340000</v>
      </c>
      <c r="D5" s="20">
        <v>320000</v>
      </c>
      <c r="E5" s="2">
        <f>AVERAGE(B5:D5)</f>
        <v>326666.66666666669</v>
      </c>
      <c r="I5" s="2" t="s">
        <v>59</v>
      </c>
      <c r="J5" s="26">
        <f>($E$5-B28)/$E$5*100</f>
        <v>29.591836734693882</v>
      </c>
      <c r="K5" s="26">
        <f t="shared" ref="K5:L5" si="0">($E$5-C28)/$E$5*100</f>
        <v>26.530612244897959</v>
      </c>
      <c r="L5" s="26">
        <f t="shared" si="0"/>
        <v>17.34693877551021</v>
      </c>
      <c r="M5" s="17">
        <f>AVERAGE(J5:L5)</f>
        <v>24.489795918367349</v>
      </c>
      <c r="N5" s="17">
        <f>STDEV(J5:L5)</f>
        <v>6.3724469371412296</v>
      </c>
      <c r="P5" s="2"/>
    </row>
    <row r="6" spans="1:16" ht="15.75" x14ac:dyDescent="0.25">
      <c r="A6" s="2" t="s">
        <v>16</v>
      </c>
      <c r="B6" s="8">
        <v>330000</v>
      </c>
      <c r="C6" s="8">
        <v>340000</v>
      </c>
      <c r="D6" s="8">
        <v>350000</v>
      </c>
      <c r="E6" s="2">
        <f t="shared" ref="E6:E13" si="1">AVERAGE(B6:D6)</f>
        <v>340000</v>
      </c>
      <c r="I6" s="2" t="s">
        <v>60</v>
      </c>
      <c r="J6" s="17">
        <f>($E$5-B29)/$E$6*100</f>
        <v>16.666666666666671</v>
      </c>
      <c r="K6" s="17">
        <f t="shared" ref="K6:L6" si="2">($E$5-C29)/$E$6*100</f>
        <v>25.490196078431378</v>
      </c>
      <c r="L6" s="17">
        <f t="shared" si="2"/>
        <v>28.431372549019613</v>
      </c>
      <c r="M6" s="17">
        <f t="shared" ref="M6:M13" si="3">AVERAGE(J6:L6)</f>
        <v>23.529411764705888</v>
      </c>
      <c r="N6" s="17">
        <f t="shared" ref="N6:N13" si="4">STDEV(J6:L6)</f>
        <v>6.1225470572533238</v>
      </c>
      <c r="P6" s="2"/>
    </row>
    <row r="7" spans="1:16" ht="15.75" x14ac:dyDescent="0.25">
      <c r="A7" s="2" t="s">
        <v>17</v>
      </c>
      <c r="B7" s="8">
        <v>310000</v>
      </c>
      <c r="C7" s="8">
        <v>320000</v>
      </c>
      <c r="D7" s="8">
        <v>340000</v>
      </c>
      <c r="E7" s="2">
        <f t="shared" si="1"/>
        <v>323333.33333333331</v>
      </c>
      <c r="I7" s="2" t="s">
        <v>61</v>
      </c>
      <c r="J7" s="17">
        <f>($E$7-B30)/$E$7*100</f>
        <v>35.051546391752574</v>
      </c>
      <c r="K7" s="17">
        <f t="shared" ref="K7:L7" si="5">($E$7-C30)/$E$7*100</f>
        <v>28.865979381443296</v>
      </c>
      <c r="L7" s="17">
        <f t="shared" si="5"/>
        <v>19.587628865979376</v>
      </c>
      <c r="M7" s="17">
        <f t="shared" si="3"/>
        <v>27.83505154639175</v>
      </c>
      <c r="N7" s="17">
        <f t="shared" si="4"/>
        <v>7.7833344693512974</v>
      </c>
      <c r="P7" s="2"/>
    </row>
    <row r="8" spans="1:16" ht="15.75" x14ac:dyDescent="0.25">
      <c r="A8" s="2" t="s">
        <v>18</v>
      </c>
      <c r="B8" s="8">
        <v>320000</v>
      </c>
      <c r="C8" s="8">
        <v>310000</v>
      </c>
      <c r="D8" s="8">
        <v>290000</v>
      </c>
      <c r="E8" s="2">
        <f t="shared" si="1"/>
        <v>306666.66666666669</v>
      </c>
      <c r="I8" s="2" t="s">
        <v>62</v>
      </c>
      <c r="J8" s="17">
        <f>($E$8-B31)/$E$8*100</f>
        <v>67.391304347826093</v>
      </c>
      <c r="K8" s="17">
        <f t="shared" ref="K8:L8" si="6">($E$8-C31)/$E$8*100</f>
        <v>60.869565217391312</v>
      </c>
      <c r="L8" s="17">
        <f t="shared" si="6"/>
        <v>57.608695652173914</v>
      </c>
      <c r="M8" s="17">
        <f t="shared" si="3"/>
        <v>61.956521739130437</v>
      </c>
      <c r="N8" s="17">
        <f t="shared" si="4"/>
        <v>4.9810605379954804</v>
      </c>
      <c r="P8" s="2"/>
    </row>
    <row r="9" spans="1:16" ht="15.75" x14ac:dyDescent="0.25">
      <c r="A9" s="2" t="s">
        <v>20</v>
      </c>
      <c r="B9" s="8">
        <v>280000</v>
      </c>
      <c r="C9" s="8">
        <v>320000</v>
      </c>
      <c r="D9" s="8">
        <v>310000</v>
      </c>
      <c r="E9" s="2">
        <f t="shared" si="1"/>
        <v>303333.33333333331</v>
      </c>
      <c r="I9" s="2" t="s">
        <v>63</v>
      </c>
      <c r="J9" s="17">
        <f>($E$9-B32)/$E$9*100</f>
        <v>76.92307692307692</v>
      </c>
      <c r="K9" s="17">
        <f t="shared" ref="K9:L9" si="7">($E$9-C32)/$E$9*100</f>
        <v>70.329670329670321</v>
      </c>
      <c r="L9" s="17">
        <f t="shared" si="7"/>
        <v>73.626373626373621</v>
      </c>
      <c r="M9" s="17">
        <f t="shared" si="3"/>
        <v>73.626373626373621</v>
      </c>
      <c r="N9" s="17">
        <f t="shared" si="4"/>
        <v>3.2967032967032992</v>
      </c>
      <c r="P9" s="2"/>
    </row>
    <row r="10" spans="1:16" ht="15.75" x14ac:dyDescent="0.25">
      <c r="A10" s="2" t="s">
        <v>26</v>
      </c>
      <c r="B10" s="8">
        <v>290000</v>
      </c>
      <c r="C10" s="8">
        <v>340000</v>
      </c>
      <c r="D10" s="8">
        <v>350000</v>
      </c>
      <c r="E10" s="2">
        <f t="shared" si="1"/>
        <v>326666.66666666669</v>
      </c>
      <c r="I10" s="2" t="s">
        <v>64</v>
      </c>
      <c r="J10" s="17">
        <f>($E$10-B33)/$E$10*100</f>
        <v>78.571428571428569</v>
      </c>
      <c r="K10" s="17">
        <f t="shared" ref="K10:L10" si="8">($E$10-C33)/$E$10*100</f>
        <v>81.632653061224488</v>
      </c>
      <c r="L10" s="17">
        <f t="shared" si="8"/>
        <v>81.632653061224488</v>
      </c>
      <c r="M10" s="17">
        <f t="shared" si="3"/>
        <v>80.612244897959187</v>
      </c>
      <c r="N10" s="17">
        <f t="shared" si="4"/>
        <v>1.7673987832335485</v>
      </c>
      <c r="P10" s="2"/>
    </row>
    <row r="11" spans="1:16" ht="15.75" x14ac:dyDescent="0.25">
      <c r="A11" s="2" t="s">
        <v>27</v>
      </c>
      <c r="B11" s="8">
        <v>350000</v>
      </c>
      <c r="C11" s="8">
        <v>280000</v>
      </c>
      <c r="D11" s="8">
        <v>320000</v>
      </c>
      <c r="E11" s="2">
        <f t="shared" si="1"/>
        <v>316666.66666666669</v>
      </c>
      <c r="I11" s="2" t="s">
        <v>65</v>
      </c>
      <c r="J11" s="17">
        <f>($E$11-B34)/$E$11*100</f>
        <v>90.526315789473685</v>
      </c>
      <c r="K11" s="17">
        <f t="shared" ref="K11:L11" si="9">($E$11-C34)/$E$11*100</f>
        <v>84.21052631578948</v>
      </c>
      <c r="L11" s="17">
        <f t="shared" si="9"/>
        <v>93.684210526315795</v>
      </c>
      <c r="M11" s="17">
        <f t="shared" si="3"/>
        <v>89.473684210526315</v>
      </c>
      <c r="N11" s="17">
        <f t="shared" si="4"/>
        <v>4.823763889427199</v>
      </c>
      <c r="P11" s="2"/>
    </row>
    <row r="12" spans="1:16" ht="15.75" x14ac:dyDescent="0.25">
      <c r="A12" s="2" t="s">
        <v>12</v>
      </c>
      <c r="B12" s="8">
        <v>320000</v>
      </c>
      <c r="C12" s="8">
        <v>370000</v>
      </c>
      <c r="D12" s="8">
        <v>290000</v>
      </c>
      <c r="E12" s="2">
        <f t="shared" si="1"/>
        <v>326666.66666666669</v>
      </c>
      <c r="I12" s="2" t="s">
        <v>12</v>
      </c>
      <c r="J12" s="17">
        <f>($E$12-B35)/$E$12*100</f>
        <v>26.530612244897959</v>
      </c>
      <c r="K12" s="17">
        <f t="shared" ref="K12:L12" si="10">($E$12-C35)/$E$12*100</f>
        <v>29.591836734693882</v>
      </c>
      <c r="L12" s="17">
        <f t="shared" si="10"/>
        <v>35.714285714285722</v>
      </c>
      <c r="M12" s="17">
        <f t="shared" si="3"/>
        <v>30.612244897959187</v>
      </c>
      <c r="N12" s="17">
        <f t="shared" si="4"/>
        <v>4.676097647914129</v>
      </c>
      <c r="P12" s="2"/>
    </row>
    <row r="13" spans="1:16" ht="15.75" x14ac:dyDescent="0.25">
      <c r="A13" s="11" t="s">
        <v>11</v>
      </c>
      <c r="B13" s="16">
        <v>310000</v>
      </c>
      <c r="C13" s="16">
        <v>350000</v>
      </c>
      <c r="D13" s="16">
        <v>350000</v>
      </c>
      <c r="E13" s="2">
        <f t="shared" si="1"/>
        <v>336666.66666666669</v>
      </c>
      <c r="I13" s="11" t="s">
        <v>23</v>
      </c>
      <c r="J13" s="18">
        <f>($E$13-B36)/$E$13*100</f>
        <v>4.9504950495049567</v>
      </c>
      <c r="K13" s="18">
        <f t="shared" ref="K13:L13" si="11">($E$13-C36)/$E$13*100</f>
        <v>4.9504950495049567</v>
      </c>
      <c r="L13" s="18">
        <f t="shared" si="11"/>
        <v>-0.99009900990098421</v>
      </c>
      <c r="M13" s="18">
        <f t="shared" si="3"/>
        <v>2.9702970297029765</v>
      </c>
      <c r="N13" s="18">
        <f t="shared" si="4"/>
        <v>3.4298035793443118</v>
      </c>
      <c r="P13" s="23"/>
    </row>
    <row r="15" spans="1:16" ht="15.75" x14ac:dyDescent="0.25">
      <c r="A15" s="14" t="s">
        <v>9</v>
      </c>
      <c r="B15" s="15">
        <v>1</v>
      </c>
      <c r="C15" s="15">
        <v>2</v>
      </c>
      <c r="D15" s="15">
        <v>3</v>
      </c>
      <c r="E15" s="12" t="s">
        <v>21</v>
      </c>
    </row>
    <row r="16" spans="1:16" ht="15.75" x14ac:dyDescent="0.25">
      <c r="A16" s="22" t="s">
        <v>15</v>
      </c>
      <c r="B16" s="17">
        <f>LOG(B5)</f>
        <v>5.5051499783199063</v>
      </c>
      <c r="C16" s="17">
        <f>LOG(C5)</f>
        <v>5.5314789170422554</v>
      </c>
      <c r="D16" s="17">
        <f>LOG(D5)</f>
        <v>5.5051499783199063</v>
      </c>
      <c r="E16" s="21">
        <f>AVERAGE(B16:D16)</f>
        <v>5.5139262912273566</v>
      </c>
    </row>
    <row r="17" spans="1:5" ht="15.75" x14ac:dyDescent="0.25">
      <c r="A17" s="2" t="s">
        <v>16</v>
      </c>
      <c r="B17" s="17">
        <f t="shared" ref="B17:D21" si="12">LOG(B6)</f>
        <v>5.5185139398778871</v>
      </c>
      <c r="C17" s="17">
        <f t="shared" si="12"/>
        <v>5.5314789170422554</v>
      </c>
      <c r="D17" s="17">
        <f t="shared" si="12"/>
        <v>5.5440680443502757</v>
      </c>
      <c r="E17" s="21">
        <f t="shared" ref="E17:E24" si="13">AVERAGE(B17:D17)</f>
        <v>5.5313536337568054</v>
      </c>
    </row>
    <row r="18" spans="1:5" ht="15.75" x14ac:dyDescent="0.25">
      <c r="A18" s="2" t="s">
        <v>17</v>
      </c>
      <c r="B18" s="17">
        <f t="shared" si="12"/>
        <v>5.4913616938342731</v>
      </c>
      <c r="C18" s="17">
        <f t="shared" si="12"/>
        <v>5.5051499783199063</v>
      </c>
      <c r="D18" s="17">
        <f t="shared" si="12"/>
        <v>5.5314789170422554</v>
      </c>
      <c r="E18" s="21">
        <f t="shared" si="13"/>
        <v>5.5093301963988113</v>
      </c>
    </row>
    <row r="19" spans="1:5" ht="15.75" x14ac:dyDescent="0.25">
      <c r="A19" s="2" t="s">
        <v>18</v>
      </c>
      <c r="B19" s="17">
        <f t="shared" si="12"/>
        <v>5.5051499783199063</v>
      </c>
      <c r="C19" s="17">
        <f t="shared" si="12"/>
        <v>5.4913616938342731</v>
      </c>
      <c r="D19" s="17">
        <f t="shared" si="12"/>
        <v>5.4623979978989565</v>
      </c>
      <c r="E19" s="21">
        <f t="shared" si="13"/>
        <v>5.4863032233510447</v>
      </c>
    </row>
    <row r="20" spans="1:5" ht="15.75" x14ac:dyDescent="0.25">
      <c r="A20" s="2" t="s">
        <v>20</v>
      </c>
      <c r="B20" s="17">
        <f t="shared" si="12"/>
        <v>5.4471580313422194</v>
      </c>
      <c r="C20" s="17">
        <f t="shared" si="12"/>
        <v>5.5051499783199063</v>
      </c>
      <c r="D20" s="17">
        <f t="shared" si="12"/>
        <v>5.4913616938342731</v>
      </c>
      <c r="E20" s="21">
        <f t="shared" si="13"/>
        <v>5.481223234498799</v>
      </c>
    </row>
    <row r="21" spans="1:5" ht="15.75" x14ac:dyDescent="0.25">
      <c r="A21" s="2" t="s">
        <v>26</v>
      </c>
      <c r="B21" s="21">
        <f t="shared" si="12"/>
        <v>5.4623979978989565</v>
      </c>
      <c r="C21" s="21">
        <f t="shared" si="12"/>
        <v>5.5314789170422554</v>
      </c>
      <c r="D21" s="21">
        <f t="shared" si="12"/>
        <v>5.5440680443502757</v>
      </c>
      <c r="E21" s="21">
        <f t="shared" si="13"/>
        <v>5.5126483197638292</v>
      </c>
    </row>
    <row r="22" spans="1:5" ht="15.75" x14ac:dyDescent="0.25">
      <c r="A22" s="2" t="s">
        <v>27</v>
      </c>
      <c r="B22" s="21">
        <f t="shared" ref="B22:D22" si="14">LOG(B11)</f>
        <v>5.5440680443502757</v>
      </c>
      <c r="C22" s="21">
        <f t="shared" si="14"/>
        <v>5.4471580313422194</v>
      </c>
      <c r="D22" s="21">
        <f t="shared" si="14"/>
        <v>5.5051499783199063</v>
      </c>
      <c r="E22" s="21">
        <f t="shared" si="13"/>
        <v>5.4987920180041341</v>
      </c>
    </row>
    <row r="23" spans="1:5" ht="15.75" x14ac:dyDescent="0.25">
      <c r="A23" s="2" t="s">
        <v>12</v>
      </c>
      <c r="B23" s="21">
        <f t="shared" ref="B23:D24" si="15">LOG(B12)</f>
        <v>5.5051499783199063</v>
      </c>
      <c r="C23" s="21">
        <f t="shared" si="15"/>
        <v>5.568201724066995</v>
      </c>
      <c r="D23" s="21">
        <f t="shared" si="15"/>
        <v>5.4623979978989565</v>
      </c>
      <c r="E23" s="21">
        <f t="shared" si="13"/>
        <v>5.5119165667619532</v>
      </c>
    </row>
    <row r="24" spans="1:5" ht="15.75" x14ac:dyDescent="0.25">
      <c r="A24" s="11" t="s">
        <v>11</v>
      </c>
      <c r="B24" s="18">
        <f t="shared" si="15"/>
        <v>5.4913616938342731</v>
      </c>
      <c r="C24" s="18">
        <f t="shared" ref="C24:D24" si="16">LOG(C13)</f>
        <v>5.5440680443502757</v>
      </c>
      <c r="D24" s="18">
        <f t="shared" si="16"/>
        <v>5.5440680443502757</v>
      </c>
      <c r="E24" s="18">
        <f t="shared" si="13"/>
        <v>5.5264992608449406</v>
      </c>
    </row>
    <row r="25" spans="1:5" ht="15.75" x14ac:dyDescent="0.25">
      <c r="A25" s="23"/>
    </row>
    <row r="26" spans="1:5" ht="15.75" x14ac:dyDescent="0.25">
      <c r="A26" s="23"/>
    </row>
    <row r="27" spans="1:5" ht="15.75" x14ac:dyDescent="0.25">
      <c r="A27" s="14" t="s">
        <v>9</v>
      </c>
      <c r="B27" s="15">
        <v>1</v>
      </c>
      <c r="C27" s="15">
        <v>2</v>
      </c>
      <c r="D27" s="15">
        <v>3</v>
      </c>
    </row>
    <row r="28" spans="1:5" ht="15.75" x14ac:dyDescent="0.25">
      <c r="A28" s="22" t="s">
        <v>15</v>
      </c>
      <c r="B28" s="4">
        <v>230000</v>
      </c>
      <c r="C28" s="4">
        <v>240000</v>
      </c>
      <c r="D28" s="4">
        <v>270000</v>
      </c>
    </row>
    <row r="29" spans="1:5" ht="15.75" x14ac:dyDescent="0.25">
      <c r="A29" s="2" t="s">
        <v>16</v>
      </c>
      <c r="B29" s="4">
        <v>270000</v>
      </c>
      <c r="C29" s="4">
        <v>240000</v>
      </c>
      <c r="D29" s="4">
        <v>230000</v>
      </c>
    </row>
    <row r="30" spans="1:5" ht="15.75" x14ac:dyDescent="0.25">
      <c r="A30" s="2" t="s">
        <v>17</v>
      </c>
      <c r="B30" s="4">
        <v>210000</v>
      </c>
      <c r="C30" s="4">
        <v>230000</v>
      </c>
      <c r="D30" s="4">
        <v>260000</v>
      </c>
    </row>
    <row r="31" spans="1:5" ht="15.75" x14ac:dyDescent="0.25">
      <c r="A31" s="2" t="s">
        <v>18</v>
      </c>
      <c r="B31" s="4">
        <v>100000</v>
      </c>
      <c r="C31" s="4">
        <v>120000</v>
      </c>
      <c r="D31" s="4">
        <v>130000</v>
      </c>
    </row>
    <row r="32" spans="1:5" ht="15.75" x14ac:dyDescent="0.25">
      <c r="A32" s="2" t="s">
        <v>20</v>
      </c>
      <c r="B32" s="4">
        <v>70000</v>
      </c>
      <c r="C32" s="4">
        <v>90000</v>
      </c>
      <c r="D32" s="4">
        <v>80000</v>
      </c>
    </row>
    <row r="33" spans="1:6" ht="15.75" x14ac:dyDescent="0.25">
      <c r="A33" s="2" t="s">
        <v>26</v>
      </c>
      <c r="B33" s="24">
        <v>70000</v>
      </c>
      <c r="C33" s="24">
        <v>60000</v>
      </c>
      <c r="D33" s="24">
        <v>60000</v>
      </c>
    </row>
    <row r="34" spans="1:6" ht="15.75" x14ac:dyDescent="0.25">
      <c r="A34" s="2" t="s">
        <v>27</v>
      </c>
      <c r="B34" s="24">
        <v>30000</v>
      </c>
      <c r="C34" s="24">
        <v>50000</v>
      </c>
      <c r="D34" s="24">
        <v>20000</v>
      </c>
    </row>
    <row r="35" spans="1:6" ht="15.75" x14ac:dyDescent="0.25">
      <c r="A35" s="2" t="s">
        <v>12</v>
      </c>
      <c r="B35" s="24">
        <v>240000</v>
      </c>
      <c r="C35" s="24">
        <v>230000</v>
      </c>
      <c r="D35" s="24">
        <v>210000</v>
      </c>
    </row>
    <row r="36" spans="1:6" ht="15.75" x14ac:dyDescent="0.25">
      <c r="A36" s="11" t="s">
        <v>11</v>
      </c>
      <c r="B36" s="9">
        <v>320000</v>
      </c>
      <c r="C36" s="9">
        <v>320000</v>
      </c>
      <c r="D36" s="9">
        <v>340000</v>
      </c>
    </row>
    <row r="37" spans="1:6" ht="15.75" x14ac:dyDescent="0.25">
      <c r="A37" s="23"/>
    </row>
    <row r="38" spans="1:6" ht="15.75" x14ac:dyDescent="0.25">
      <c r="A38" s="11"/>
    </row>
    <row r="39" spans="1:6" ht="15.75" x14ac:dyDescent="0.25">
      <c r="A39" s="14" t="s">
        <v>9</v>
      </c>
      <c r="B39" s="15">
        <v>1</v>
      </c>
      <c r="C39" s="15">
        <v>2</v>
      </c>
      <c r="D39" s="15">
        <v>3</v>
      </c>
      <c r="E39" s="24"/>
      <c r="F39" s="24"/>
    </row>
    <row r="40" spans="1:6" ht="15.75" x14ac:dyDescent="0.25">
      <c r="A40" s="22" t="s">
        <v>15</v>
      </c>
      <c r="B40" s="17">
        <f>LOG(B28)</f>
        <v>5.3617278360175931</v>
      </c>
      <c r="C40" s="17">
        <f>LOG(C28)</f>
        <v>5.3802112417116064</v>
      </c>
      <c r="D40" s="17">
        <f>LOG(D28)</f>
        <v>5.4313637641589869</v>
      </c>
      <c r="E40" s="21"/>
      <c r="F40" s="21"/>
    </row>
    <row r="41" spans="1:6" ht="15.75" x14ac:dyDescent="0.25">
      <c r="A41" s="2" t="s">
        <v>16</v>
      </c>
      <c r="B41" s="17">
        <f t="shared" ref="B41:D48" si="17">LOG(B29)</f>
        <v>5.4313637641589869</v>
      </c>
      <c r="C41" s="17">
        <f t="shared" si="17"/>
        <v>5.3802112417116064</v>
      </c>
      <c r="D41" s="17">
        <f t="shared" si="17"/>
        <v>5.3617278360175931</v>
      </c>
      <c r="E41" s="21"/>
      <c r="F41" s="21"/>
    </row>
    <row r="42" spans="1:6" ht="15.75" x14ac:dyDescent="0.25">
      <c r="A42" s="2" t="s">
        <v>17</v>
      </c>
      <c r="B42" s="17">
        <f t="shared" si="17"/>
        <v>5.3222192947339195</v>
      </c>
      <c r="C42" s="17">
        <f t="shared" si="17"/>
        <v>5.3617278360175931</v>
      </c>
      <c r="D42" s="17">
        <f t="shared" si="17"/>
        <v>5.4149733479708182</v>
      </c>
      <c r="E42" s="21"/>
      <c r="F42" s="21"/>
    </row>
    <row r="43" spans="1:6" ht="15.75" x14ac:dyDescent="0.25">
      <c r="A43" s="2" t="s">
        <v>18</v>
      </c>
      <c r="B43" s="17">
        <f t="shared" si="17"/>
        <v>5</v>
      </c>
      <c r="C43" s="17">
        <f t="shared" si="17"/>
        <v>5.0791812460476251</v>
      </c>
      <c r="D43" s="17">
        <f t="shared" si="17"/>
        <v>5.1139433523068369</v>
      </c>
      <c r="E43" s="21"/>
      <c r="F43" s="21"/>
    </row>
    <row r="44" spans="1:6" ht="15.75" x14ac:dyDescent="0.25">
      <c r="A44" s="2" t="s">
        <v>20</v>
      </c>
      <c r="B44" s="17">
        <f t="shared" si="17"/>
        <v>4.8450980400142569</v>
      </c>
      <c r="C44" s="17">
        <f t="shared" si="17"/>
        <v>4.9542425094393252</v>
      </c>
      <c r="D44" s="17">
        <f t="shared" si="17"/>
        <v>4.9030899869919438</v>
      </c>
      <c r="E44" s="21"/>
      <c r="F44" s="21"/>
    </row>
    <row r="45" spans="1:6" ht="15.75" x14ac:dyDescent="0.25">
      <c r="A45" s="2" t="s">
        <v>26</v>
      </c>
      <c r="B45" s="17">
        <f t="shared" si="17"/>
        <v>4.8450980400142569</v>
      </c>
      <c r="C45" s="17">
        <f t="shared" si="17"/>
        <v>4.7781512503836439</v>
      </c>
      <c r="D45" s="17">
        <f t="shared" si="17"/>
        <v>4.7781512503836439</v>
      </c>
      <c r="E45" s="21"/>
      <c r="F45" s="21"/>
    </row>
    <row r="46" spans="1:6" ht="15.75" x14ac:dyDescent="0.25">
      <c r="A46" s="2" t="s">
        <v>27</v>
      </c>
      <c r="B46" s="17">
        <f t="shared" si="17"/>
        <v>4.4771212547196626</v>
      </c>
      <c r="C46" s="17">
        <f t="shared" si="17"/>
        <v>4.6989700043360187</v>
      </c>
      <c r="D46" s="17">
        <f t="shared" si="17"/>
        <v>4.3010299956639813</v>
      </c>
      <c r="E46" s="21"/>
      <c r="F46" s="21"/>
    </row>
    <row r="47" spans="1:6" ht="15.75" x14ac:dyDescent="0.25">
      <c r="A47" s="2" t="s">
        <v>12</v>
      </c>
      <c r="B47" s="17">
        <f t="shared" si="17"/>
        <v>5.3802112417116064</v>
      </c>
      <c r="C47" s="17">
        <f t="shared" si="17"/>
        <v>5.3617278360175931</v>
      </c>
      <c r="D47" s="17">
        <f t="shared" si="17"/>
        <v>5.3222192947339195</v>
      </c>
      <c r="E47" s="21"/>
      <c r="F47" s="21"/>
    </row>
    <row r="48" spans="1:6" ht="15.75" x14ac:dyDescent="0.25">
      <c r="A48" s="11" t="s">
        <v>11</v>
      </c>
      <c r="B48" s="18">
        <f t="shared" si="17"/>
        <v>5.5051499783199063</v>
      </c>
      <c r="C48" s="18">
        <f t="shared" si="17"/>
        <v>5.5051499783199063</v>
      </c>
      <c r="D48" s="18">
        <f t="shared" si="17"/>
        <v>5.5314789170422554</v>
      </c>
      <c r="E48" s="21"/>
      <c r="F48" s="21"/>
    </row>
    <row r="49" spans="1:6" ht="15.75" x14ac:dyDescent="0.25">
      <c r="A49" s="23"/>
      <c r="B49" s="21"/>
      <c r="C49" s="21"/>
      <c r="D49" s="21"/>
      <c r="E49" s="21"/>
      <c r="F49" s="21"/>
    </row>
    <row r="51" spans="1:6" ht="15.75" x14ac:dyDescent="0.25">
      <c r="A51" s="19"/>
    </row>
    <row r="52" spans="1:6" x14ac:dyDescent="0.25">
      <c r="A52" s="44"/>
      <c r="B52" s="44"/>
      <c r="C52" s="44"/>
      <c r="D52" s="44"/>
      <c r="E52" s="44"/>
      <c r="F52" s="44"/>
    </row>
    <row r="53" spans="1:6" ht="15.75" x14ac:dyDescent="0.25">
      <c r="A53" s="45"/>
      <c r="B53" s="43"/>
      <c r="C53" s="43"/>
      <c r="D53" s="43"/>
      <c r="E53" s="24"/>
      <c r="F53" s="24"/>
    </row>
    <row r="54" spans="1:6" ht="15.75" x14ac:dyDescent="0.25">
      <c r="A54" s="22"/>
      <c r="B54" s="21"/>
      <c r="C54" s="21"/>
      <c r="D54" s="21"/>
      <c r="E54" s="21"/>
      <c r="F54" s="21"/>
    </row>
    <row r="55" spans="1:6" ht="15.75" x14ac:dyDescent="0.25">
      <c r="A55" s="23"/>
      <c r="B55" s="21"/>
      <c r="C55" s="21"/>
      <c r="D55" s="21"/>
      <c r="E55" s="21"/>
      <c r="F55" s="21"/>
    </row>
    <row r="56" spans="1:6" ht="15.75" x14ac:dyDescent="0.25">
      <c r="A56" s="23"/>
      <c r="B56" s="21"/>
      <c r="C56" s="21"/>
      <c r="D56" s="21"/>
      <c r="E56" s="21"/>
      <c r="F56" s="21"/>
    </row>
    <row r="57" spans="1:6" ht="15.75" x14ac:dyDescent="0.25">
      <c r="A57" s="23"/>
      <c r="B57" s="21"/>
      <c r="C57" s="21"/>
      <c r="D57" s="21"/>
      <c r="E57" s="21"/>
      <c r="F57" s="21"/>
    </row>
    <row r="58" spans="1:6" ht="15.75" x14ac:dyDescent="0.25">
      <c r="A58" s="23"/>
      <c r="B58" s="21"/>
      <c r="C58" s="21"/>
      <c r="D58" s="21"/>
      <c r="E58" s="21"/>
      <c r="F58" s="21"/>
    </row>
    <row r="59" spans="1:6" ht="15.75" x14ac:dyDescent="0.25">
      <c r="A59" s="23"/>
      <c r="B59" s="21"/>
      <c r="C59" s="21"/>
      <c r="D59" s="21"/>
      <c r="E59" s="21"/>
      <c r="F59" s="21"/>
    </row>
    <row r="60" spans="1:6" ht="15.75" x14ac:dyDescent="0.25">
      <c r="A60" s="23"/>
      <c r="B60" s="44"/>
      <c r="C60" s="44"/>
      <c r="D60" s="44"/>
      <c r="E60" s="44"/>
      <c r="F60" s="44"/>
    </row>
    <row r="61" spans="1:6" ht="15.75" x14ac:dyDescent="0.25">
      <c r="A61" s="23"/>
      <c r="B61" s="44"/>
      <c r="C61" s="44"/>
      <c r="D61" s="44"/>
      <c r="E61" s="44"/>
      <c r="F61" s="44"/>
    </row>
    <row r="62" spans="1:6" ht="15.75" x14ac:dyDescent="0.25">
      <c r="A62" s="23"/>
      <c r="B62" s="44"/>
      <c r="C62" s="44"/>
      <c r="D62" s="44"/>
      <c r="E62" s="44"/>
      <c r="F62" s="44"/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8" workbookViewId="0">
      <selection activeCell="F54" sqref="F54"/>
    </sheetView>
  </sheetViews>
  <sheetFormatPr defaultRowHeight="15" x14ac:dyDescent="0.25"/>
  <cols>
    <col min="1" max="1" width="19.28515625" customWidth="1"/>
    <col min="2" max="2" width="12.85546875" customWidth="1"/>
    <col min="3" max="3" width="13.140625" customWidth="1"/>
    <col min="4" max="4" width="15.85546875" customWidth="1"/>
    <col min="5" max="5" width="16.7109375" customWidth="1"/>
    <col min="6" max="6" width="10.140625" customWidth="1"/>
  </cols>
  <sheetData>
    <row r="1" spans="1:6" ht="24.75" customHeight="1" x14ac:dyDescent="0.25">
      <c r="A1" s="27" t="s">
        <v>34</v>
      </c>
    </row>
    <row r="2" spans="1:6" ht="11.25" customHeight="1" x14ac:dyDescent="0.25">
      <c r="A2" s="31"/>
    </row>
    <row r="3" spans="1:6" ht="22.5" customHeight="1" x14ac:dyDescent="0.25">
      <c r="A3" s="38" t="s">
        <v>35</v>
      </c>
      <c r="B3" s="37" t="s">
        <v>37</v>
      </c>
      <c r="C3" s="37"/>
      <c r="D3" s="37"/>
      <c r="E3" s="37"/>
      <c r="F3" s="35" t="s">
        <v>22</v>
      </c>
    </row>
    <row r="4" spans="1:6" ht="17.25" customHeight="1" x14ac:dyDescent="0.25">
      <c r="A4" s="39"/>
      <c r="B4" s="32">
        <v>1</v>
      </c>
      <c r="C4" s="32">
        <v>2</v>
      </c>
      <c r="D4" s="32">
        <v>3</v>
      </c>
      <c r="E4" s="32" t="s">
        <v>21</v>
      </c>
      <c r="F4" s="36"/>
    </row>
    <row r="5" spans="1:6" ht="15.75" x14ac:dyDescent="0.25">
      <c r="A5" s="3" t="s">
        <v>12</v>
      </c>
      <c r="B5" s="4">
        <v>30</v>
      </c>
      <c r="C5" s="4">
        <v>32</v>
      </c>
      <c r="D5" s="4">
        <v>29</v>
      </c>
      <c r="E5" s="26">
        <f>AVERAGE(B5:D5)</f>
        <v>30.333333333333332</v>
      </c>
      <c r="F5" s="26">
        <f>STDEV(B5:D5)</f>
        <v>1.5275252316519465</v>
      </c>
    </row>
    <row r="6" spans="1:6" ht="15.75" x14ac:dyDescent="0.25">
      <c r="A6" s="3" t="s">
        <v>2</v>
      </c>
      <c r="B6" s="4">
        <v>13</v>
      </c>
      <c r="C6" s="4">
        <v>13</v>
      </c>
      <c r="D6" s="4">
        <v>10</v>
      </c>
      <c r="E6" s="28">
        <f t="shared" ref="E6:E9" si="0">AVERAGE(B6:D6)</f>
        <v>12</v>
      </c>
      <c r="F6" s="26">
        <f t="shared" ref="F6:F9" si="1">STDEV(B6:D6)</f>
        <v>1.7320508075688772</v>
      </c>
    </row>
    <row r="7" spans="1:6" ht="15.75" x14ac:dyDescent="0.25">
      <c r="A7" s="3" t="s">
        <v>38</v>
      </c>
      <c r="B7" s="4">
        <v>2</v>
      </c>
      <c r="C7" s="4">
        <v>2</v>
      </c>
      <c r="D7" s="4">
        <v>4</v>
      </c>
      <c r="E7" s="28">
        <f t="shared" si="0"/>
        <v>2.6666666666666665</v>
      </c>
      <c r="F7" s="26">
        <f t="shared" si="1"/>
        <v>1.1547005383792517</v>
      </c>
    </row>
    <row r="8" spans="1:6" ht="15.75" x14ac:dyDescent="0.25">
      <c r="A8" s="3" t="s">
        <v>39</v>
      </c>
      <c r="B8" s="4">
        <v>4</v>
      </c>
      <c r="C8" s="4">
        <v>5</v>
      </c>
      <c r="D8" s="4">
        <v>6</v>
      </c>
      <c r="E8" s="28">
        <f t="shared" si="0"/>
        <v>5</v>
      </c>
      <c r="F8" s="26">
        <f t="shared" si="1"/>
        <v>1</v>
      </c>
    </row>
    <row r="9" spans="1:6" ht="15.75" x14ac:dyDescent="0.25">
      <c r="A9" s="25" t="s">
        <v>10</v>
      </c>
      <c r="B9" s="9">
        <v>2</v>
      </c>
      <c r="C9" s="9">
        <v>1</v>
      </c>
      <c r="D9" s="9">
        <v>2</v>
      </c>
      <c r="E9" s="29">
        <f t="shared" si="0"/>
        <v>1.6666666666666667</v>
      </c>
      <c r="F9" s="29">
        <f t="shared" si="1"/>
        <v>0.57735026918962551</v>
      </c>
    </row>
    <row r="10" spans="1:6" ht="15.75" x14ac:dyDescent="0.25">
      <c r="A10" s="3"/>
      <c r="B10" s="3"/>
      <c r="C10" s="3"/>
      <c r="D10" s="3"/>
      <c r="E10" s="3"/>
      <c r="F10" s="3"/>
    </row>
    <row r="11" spans="1:6" ht="15.75" x14ac:dyDescent="0.25">
      <c r="A11" s="42" t="s">
        <v>40</v>
      </c>
      <c r="B11" s="42"/>
      <c r="C11" s="42"/>
      <c r="D11" s="42"/>
    </row>
    <row r="12" spans="1:6" ht="15.75" x14ac:dyDescent="0.25">
      <c r="A12" s="42" t="s">
        <v>42</v>
      </c>
      <c r="B12" s="42"/>
      <c r="C12" s="42"/>
      <c r="D12" s="42"/>
    </row>
    <row r="32" spans="1:1" ht="15.75" x14ac:dyDescent="0.25">
      <c r="A32" s="27" t="s">
        <v>36</v>
      </c>
    </row>
    <row r="33" spans="1:6" ht="15.75" x14ac:dyDescent="0.25">
      <c r="A33" s="31"/>
    </row>
    <row r="34" spans="1:6" ht="22.5" customHeight="1" x14ac:dyDescent="0.25">
      <c r="A34" s="38" t="s">
        <v>35</v>
      </c>
      <c r="B34" s="37" t="s">
        <v>41</v>
      </c>
      <c r="C34" s="37"/>
      <c r="D34" s="37"/>
      <c r="E34" s="37"/>
      <c r="F34" s="35" t="s">
        <v>22</v>
      </c>
    </row>
    <row r="35" spans="1:6" ht="20.25" customHeight="1" x14ac:dyDescent="0.25">
      <c r="A35" s="39"/>
      <c r="B35" s="32">
        <v>1</v>
      </c>
      <c r="C35" s="32">
        <v>2</v>
      </c>
      <c r="D35" s="32">
        <v>3</v>
      </c>
      <c r="E35" s="32" t="s">
        <v>21</v>
      </c>
      <c r="F35" s="36"/>
    </row>
    <row r="36" spans="1:6" ht="15.75" x14ac:dyDescent="0.25">
      <c r="A36" s="3" t="s">
        <v>12</v>
      </c>
      <c r="B36" s="4">
        <v>17</v>
      </c>
      <c r="C36" s="4">
        <v>17</v>
      </c>
      <c r="D36" s="4">
        <v>14</v>
      </c>
      <c r="E36" s="26">
        <f>AVERAGE(B36:D36)</f>
        <v>16</v>
      </c>
      <c r="F36" s="26">
        <f>STDEV(B36:D36)</f>
        <v>1.7320508075688772</v>
      </c>
    </row>
    <row r="37" spans="1:6" ht="15.75" x14ac:dyDescent="0.25">
      <c r="A37" s="3" t="s">
        <v>2</v>
      </c>
      <c r="B37" s="4">
        <v>7</v>
      </c>
      <c r="C37" s="4">
        <v>8</v>
      </c>
      <c r="D37" s="4">
        <v>8</v>
      </c>
      <c r="E37" s="26">
        <f t="shared" ref="E37:E40" si="2">AVERAGE(B37:D37)</f>
        <v>7.666666666666667</v>
      </c>
      <c r="F37" s="26">
        <f t="shared" ref="F37:F40" si="3">STDEV(B37:D37)</f>
        <v>0.57735026918962584</v>
      </c>
    </row>
    <row r="38" spans="1:6" ht="15.75" x14ac:dyDescent="0.25">
      <c r="A38" s="3" t="s">
        <v>38</v>
      </c>
      <c r="B38" s="4">
        <v>3</v>
      </c>
      <c r="C38" s="4">
        <v>2</v>
      </c>
      <c r="D38" s="4">
        <v>2</v>
      </c>
      <c r="E38" s="26">
        <f t="shared" si="2"/>
        <v>2.3333333333333335</v>
      </c>
      <c r="F38" s="26">
        <f t="shared" si="3"/>
        <v>0.57735026918962629</v>
      </c>
    </row>
    <row r="39" spans="1:6" ht="15.75" x14ac:dyDescent="0.25">
      <c r="A39" s="3" t="s">
        <v>39</v>
      </c>
      <c r="B39" s="4">
        <v>2</v>
      </c>
      <c r="C39" s="4">
        <v>2</v>
      </c>
      <c r="D39" s="4">
        <v>2</v>
      </c>
      <c r="E39" s="26">
        <f t="shared" si="2"/>
        <v>2</v>
      </c>
      <c r="F39" s="26">
        <f t="shared" si="3"/>
        <v>0</v>
      </c>
    </row>
    <row r="40" spans="1:6" ht="15.75" x14ac:dyDescent="0.25">
      <c r="A40" s="25" t="s">
        <v>10</v>
      </c>
      <c r="B40" s="9">
        <v>1</v>
      </c>
      <c r="C40" s="9">
        <v>2</v>
      </c>
      <c r="D40" s="9">
        <v>2</v>
      </c>
      <c r="E40" s="29">
        <f t="shared" si="2"/>
        <v>1.6666666666666667</v>
      </c>
      <c r="F40" s="29">
        <f t="shared" si="3"/>
        <v>0.57735026918962551</v>
      </c>
    </row>
    <row r="42" spans="1:6" ht="15.75" x14ac:dyDescent="0.25">
      <c r="A42" s="42" t="s">
        <v>40</v>
      </c>
      <c r="B42" s="42"/>
      <c r="C42" s="42"/>
      <c r="D42" s="42"/>
    </row>
    <row r="43" spans="1:6" ht="15.75" x14ac:dyDescent="0.25">
      <c r="A43" s="42" t="s">
        <v>42</v>
      </c>
      <c r="B43" s="42"/>
      <c r="C43" s="42"/>
      <c r="D43" s="42"/>
    </row>
  </sheetData>
  <mergeCells count="10">
    <mergeCell ref="A42:D42"/>
    <mergeCell ref="A43:D43"/>
    <mergeCell ref="B3:E3"/>
    <mergeCell ref="A3:A4"/>
    <mergeCell ref="F3:F4"/>
    <mergeCell ref="A11:D11"/>
    <mergeCell ref="A12:D12"/>
    <mergeCell ref="B34:E34"/>
    <mergeCell ref="A34:A35"/>
    <mergeCell ref="F34:F35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Table 1</vt:lpstr>
      <vt:lpstr>Anti-Encystation</vt:lpstr>
      <vt:lpstr>Excystation</vt:lpstr>
      <vt:lpstr>removal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julalak</dc:creator>
  <cp:lastModifiedBy>julalak</cp:lastModifiedBy>
  <dcterms:created xsi:type="dcterms:W3CDTF">2022-02-20T13:38:05Z</dcterms:created>
  <dcterms:modified xsi:type="dcterms:W3CDTF">2022-03-30T03:08:48Z</dcterms:modified>
</cp:coreProperties>
</file>