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iac\Desktop\Doktorat 2020\Kolarze\PeerJ\Database\"/>
    </mc:Choice>
  </mc:AlternateContent>
  <xr:revisionPtr revIDLastSave="0" documentId="13_ncr:1_{51FCD7E2-6C91-4C80-AE9A-6B2D1E250B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ne_21.01.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E5" i="2" l="1"/>
  <c r="CE6" i="2"/>
  <c r="CE7" i="2"/>
  <c r="CE8" i="2"/>
  <c r="CE9" i="2"/>
  <c r="CE10" i="2"/>
  <c r="CE11" i="2"/>
  <c r="CE12" i="2"/>
  <c r="CE13" i="2"/>
  <c r="CE14" i="2"/>
  <c r="CE15" i="2"/>
  <c r="CE16" i="2"/>
  <c r="CE17" i="2"/>
  <c r="CE4" i="2"/>
  <c r="BW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4" i="2"/>
  <c r="BU5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7" i="2"/>
  <c r="AI28" i="2"/>
  <c r="AI30" i="2"/>
  <c r="AI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7" i="2"/>
  <c r="AA28" i="2"/>
  <c r="AA30" i="2"/>
  <c r="AA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7" i="2"/>
  <c r="Y28" i="2"/>
  <c r="Y30" i="2"/>
  <c r="Y4" i="2"/>
  <c r="Z29" i="2"/>
  <c r="AA29" i="2" s="1"/>
  <c r="AM29" i="2" l="1"/>
  <c r="AL29" i="2"/>
  <c r="AK29" i="2"/>
  <c r="AJ29" i="2"/>
  <c r="AH29" i="2"/>
  <c r="AI29" i="2" s="1"/>
  <c r="AG29" i="2"/>
  <c r="AF29" i="2"/>
  <c r="AE29" i="2"/>
  <c r="AD29" i="2"/>
  <c r="AC29" i="2"/>
  <c r="AB29" i="2"/>
  <c r="X29" i="2"/>
  <c r="Y29" i="2" s="1"/>
  <c r="W29" i="2"/>
  <c r="V29" i="2"/>
  <c r="U29" i="2"/>
  <c r="S29" i="2"/>
  <c r="AM26" i="2"/>
  <c r="AL26" i="2"/>
  <c r="AK26" i="2"/>
  <c r="AJ26" i="2"/>
  <c r="AH26" i="2"/>
  <c r="AI26" i="2" s="1"/>
  <c r="AG26" i="2"/>
  <c r="AF26" i="2"/>
  <c r="AE26" i="2"/>
  <c r="AD26" i="2"/>
  <c r="AC26" i="2"/>
  <c r="AB26" i="2"/>
  <c r="Z26" i="2"/>
  <c r="AA26" i="2" s="1"/>
  <c r="X26" i="2"/>
  <c r="Y26" i="2" s="1"/>
  <c r="W26" i="2"/>
  <c r="V26" i="2"/>
  <c r="S26" i="2"/>
</calcChain>
</file>

<file path=xl/sharedStrings.xml><?xml version="1.0" encoding="utf-8"?>
<sst xmlns="http://schemas.openxmlformats.org/spreadsheetml/2006/main" count="140" uniqueCount="54">
  <si>
    <t>Weight [kg]</t>
  </si>
  <si>
    <t>Fat [%]</t>
  </si>
  <si>
    <t>Fat mass [kg]</t>
  </si>
  <si>
    <t>Bone mass [kg]</t>
  </si>
  <si>
    <t>Bifidocacterium spp.</t>
  </si>
  <si>
    <t>Bacteroides spp.</t>
  </si>
  <si>
    <t>F.prausnitzii</t>
  </si>
  <si>
    <t>A.muciniphila</t>
  </si>
  <si>
    <t>IL-4</t>
  </si>
  <si>
    <t>IL-12</t>
  </si>
  <si>
    <t>TNF-alfa</t>
  </si>
  <si>
    <t>VO2 [ml/kg/min]</t>
  </si>
  <si>
    <t>code</t>
  </si>
  <si>
    <t>group</t>
  </si>
  <si>
    <t>experience [years]</t>
  </si>
  <si>
    <t>Age [years]</t>
  </si>
  <si>
    <t>FFM [kg] - fat free mass</t>
  </si>
  <si>
    <t>MM [kg] - muscle mass</t>
  </si>
  <si>
    <t>TBW%</t>
  </si>
  <si>
    <t>TBW - Total Body Water [kg]</t>
  </si>
  <si>
    <t>Anaerobic gut microbiota</t>
  </si>
  <si>
    <t>fecal pH</t>
  </si>
  <si>
    <t>dietary energy intake [kcal]</t>
  </si>
  <si>
    <t>Dietary Fat [%]</t>
  </si>
  <si>
    <t>Dietary protein [%]</t>
  </si>
  <si>
    <t>Dietary carbohydrates [%]</t>
  </si>
  <si>
    <t>saccharose [%]</t>
  </si>
  <si>
    <t>dietary protein [g]</t>
  </si>
  <si>
    <t>protein [g per kg of body mass]</t>
  </si>
  <si>
    <t>dietary fat [g]</t>
  </si>
  <si>
    <t>Dietary fat [g per kg of body mass]</t>
  </si>
  <si>
    <t>Diteraty cholesterol [mg]</t>
  </si>
  <si>
    <t>Saturated fatty acids [g]</t>
  </si>
  <si>
    <t>monounsaturated fatty acids [g]</t>
  </si>
  <si>
    <t>poliunsaturated fatty acids [g]</t>
  </si>
  <si>
    <t>omega-3 fatty acids [g]</t>
  </si>
  <si>
    <t>omega-6 fatty acids [g]</t>
  </si>
  <si>
    <t>Dietary carbohydrates [g]</t>
  </si>
  <si>
    <t>Carbohydrates [g per kg of body mass]</t>
  </si>
  <si>
    <t>Dietary Fibre [g]</t>
  </si>
  <si>
    <t>Dietary Starch [g]</t>
  </si>
  <si>
    <t>Dietary lactose [g]</t>
  </si>
  <si>
    <t>Saccharose [g]</t>
  </si>
  <si>
    <t>Interleukins</t>
  </si>
  <si>
    <t>Graded exercise test (GXT)</t>
  </si>
  <si>
    <t>Time [min]</t>
  </si>
  <si>
    <t>Load [W]</t>
  </si>
  <si>
    <t>HR [bpm]</t>
  </si>
  <si>
    <t>Maximum HR[bpm]</t>
  </si>
  <si>
    <t>Maximum Load [W]</t>
  </si>
  <si>
    <t>Body height [cm]</t>
  </si>
  <si>
    <t>cyclists (1st term)</t>
  </si>
  <si>
    <t>control group</t>
  </si>
  <si>
    <t>cyclists (2nd term)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</si>
</sst>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2"/>
      <color rgb="FF7030A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10" borderId="0" applyNumberFormat="0" applyBorder="0" applyAlignment="0" applyProtection="0"/>
  </cellStyleXfs>
  <cellXfs count="3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4" borderId="0" xfId="0" applyFill="1"/>
    <xf numFmtId="0" fontId="0" fillId="4" borderId="1" xfId="0" applyFill="1" applyBorder="1"/>
    <xf numFmtId="0" fontId="0" fillId="5" borderId="2" xfId="0" applyFill="1" applyBorder="1"/>
    <xf numFmtId="0" fontId="0" fillId="5" borderId="1" xfId="0" applyFill="1" applyBorder="1"/>
    <xf numFmtId="2" fontId="0" fillId="6" borderId="0" xfId="0" applyNumberForma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8" borderId="1" xfId="0" applyFill="1" applyBorder="1"/>
    <xf numFmtId="0" fontId="0" fillId="6" borderId="1" xfId="0" applyFill="1" applyBorder="1"/>
    <xf numFmtId="11" fontId="0" fillId="6" borderId="0" xfId="0" applyNumberFormat="1" applyFill="1"/>
    <xf numFmtId="2" fontId="2" fillId="6" borderId="0" xfId="0" applyNumberFormat="1" applyFont="1" applyFill="1"/>
    <xf numFmtId="0" fontId="3" fillId="6" borderId="0" xfId="0" applyFont="1" applyFill="1"/>
    <xf numFmtId="0" fontId="1" fillId="6" borderId="0" xfId="0" applyFont="1" applyFill="1"/>
    <xf numFmtId="2" fontId="1" fillId="6" borderId="0" xfId="0" applyNumberFormat="1" applyFont="1" applyFill="1"/>
    <xf numFmtId="11" fontId="2" fillId="6" borderId="0" xfId="0" applyNumberFormat="1" applyFont="1" applyFill="1"/>
    <xf numFmtId="0" fontId="0" fillId="9" borderId="0" xfId="0" applyFill="1"/>
    <xf numFmtId="11" fontId="0" fillId="9" borderId="0" xfId="0" applyNumberFormat="1" applyFill="1"/>
    <xf numFmtId="11" fontId="2" fillId="9" borderId="0" xfId="0" applyNumberFormat="1" applyFont="1" applyFill="1"/>
    <xf numFmtId="2" fontId="0" fillId="9" borderId="0" xfId="0" applyNumberFormat="1" applyFill="1"/>
    <xf numFmtId="0" fontId="4" fillId="9" borderId="0" xfId="0" applyFont="1" applyFill="1"/>
    <xf numFmtId="2" fontId="1" fillId="9" borderId="0" xfId="0" applyNumberFormat="1" applyFont="1" applyFill="1"/>
    <xf numFmtId="164" fontId="0" fillId="6" borderId="0" xfId="0" applyNumberFormat="1" applyFill="1"/>
    <xf numFmtId="164" fontId="0" fillId="9" borderId="0" xfId="0" applyNumberFormat="1" applyFill="1"/>
    <xf numFmtId="2" fontId="0" fillId="3" borderId="0" xfId="0" applyNumberFormat="1" applyFill="1"/>
    <xf numFmtId="0" fontId="6" fillId="9" borderId="0" xfId="0" applyFont="1" applyFill="1"/>
    <xf numFmtId="0" fontId="5" fillId="10" borderId="0" xfId="1" applyBorder="1"/>
    <xf numFmtId="2" fontId="6" fillId="9" borderId="0" xfId="0" applyNumberFormat="1" applyFont="1" applyFill="1"/>
    <xf numFmtId="2" fontId="5" fillId="10" borderId="0" xfId="1" applyNumberFormat="1"/>
    <xf numFmtId="2" fontId="7" fillId="6" borderId="0" xfId="0" applyNumberFormat="1" applyFont="1" applyFill="1"/>
    <xf numFmtId="0" fontId="7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R30"/>
  <sheetViews>
    <sheetView tabSelected="1" topLeftCell="AO1" workbookViewId="0">
      <selection activeCell="AW21" sqref="AW21"/>
    </sheetView>
  </sheetViews>
  <sheetFormatPr defaultColWidth="11" defaultRowHeight="15.6" x14ac:dyDescent="0.3"/>
  <cols>
    <col min="2" max="2" width="7.5" customWidth="1"/>
    <col min="3" max="3" width="8.19921875" customWidth="1"/>
    <col min="8" max="8" width="11.19921875" customWidth="1"/>
    <col min="12" max="12" width="18.19921875" customWidth="1"/>
    <col min="13" max="13" width="16.69921875" customWidth="1"/>
    <col min="14" max="14" width="17.69921875" customWidth="1"/>
    <col min="15" max="15" width="15" customWidth="1"/>
    <col min="17" max="17" width="13" customWidth="1"/>
    <col min="19" max="20" width="15" customWidth="1"/>
    <col min="21" max="21" width="13.69921875" customWidth="1"/>
    <col min="22" max="22" width="11.69921875" customWidth="1"/>
    <col min="23" max="25" width="14.69921875" customWidth="1"/>
    <col min="26" max="27" width="12.69921875" customWidth="1"/>
    <col min="28" max="28" width="13.19921875" customWidth="1"/>
    <col min="29" max="29" width="15.69921875" customWidth="1"/>
    <col min="30" max="30" width="18" customWidth="1"/>
    <col min="31" max="31" width="17.19921875" customWidth="1"/>
    <col min="34" max="35" width="17.69921875" customWidth="1"/>
    <col min="40" max="40" width="11" style="1"/>
    <col min="44" max="44" width="12.19921875" customWidth="1"/>
    <col min="46" max="46" width="13.69921875" customWidth="1"/>
    <col min="47" max="47" width="11.5" customWidth="1"/>
    <col min="48" max="48" width="14.5" customWidth="1"/>
    <col min="90" max="90" width="13.5" customWidth="1"/>
    <col min="91" max="91" width="13.19921875" customWidth="1"/>
    <col min="92" max="92" width="13.5" customWidth="1"/>
    <col min="94" max="94" width="13.5" customWidth="1"/>
    <col min="95" max="95" width="12.5" customWidth="1"/>
    <col min="96" max="96" width="14.69921875" customWidth="1"/>
  </cols>
  <sheetData>
    <row r="2" spans="1:96" x14ac:dyDescent="0.3">
      <c r="N2" s="37" t="s">
        <v>20</v>
      </c>
      <c r="O2" s="37"/>
      <c r="P2" s="2"/>
      <c r="Q2" s="37"/>
      <c r="R2" s="37"/>
      <c r="AN2" s="1" t="s">
        <v>43</v>
      </c>
      <c r="AQ2" t="s">
        <v>44</v>
      </c>
    </row>
    <row r="3" spans="1:96" x14ac:dyDescent="0.3">
      <c r="A3" s="3" t="s">
        <v>13</v>
      </c>
      <c r="B3" s="3" t="s">
        <v>12</v>
      </c>
      <c r="C3" s="3" t="s">
        <v>14</v>
      </c>
      <c r="D3" s="4" t="s">
        <v>15</v>
      </c>
      <c r="E3" s="5" t="s">
        <v>50</v>
      </c>
      <c r="F3" s="6" t="s">
        <v>0</v>
      </c>
      <c r="G3" s="6" t="s">
        <v>1</v>
      </c>
      <c r="H3" s="6" t="s">
        <v>2</v>
      </c>
      <c r="I3" s="6" t="s">
        <v>16</v>
      </c>
      <c r="J3" s="6" t="s">
        <v>17</v>
      </c>
      <c r="K3" s="6" t="s">
        <v>19</v>
      </c>
      <c r="L3" s="6" t="s">
        <v>18</v>
      </c>
      <c r="M3" s="7" t="s">
        <v>3</v>
      </c>
      <c r="N3" s="8" t="s">
        <v>4</v>
      </c>
      <c r="O3" s="9" t="s">
        <v>5</v>
      </c>
      <c r="P3" s="9" t="s">
        <v>6</v>
      </c>
      <c r="Q3" s="8" t="s">
        <v>7</v>
      </c>
      <c r="R3" s="9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3" t="s">
        <v>27</v>
      </c>
      <c r="Y3" s="36" t="s">
        <v>28</v>
      </c>
      <c r="Z3" s="3" t="s">
        <v>29</v>
      </c>
      <c r="AA3" s="36" t="s">
        <v>30</v>
      </c>
      <c r="AB3" s="3" t="s">
        <v>31</v>
      </c>
      <c r="AC3" s="3" t="s">
        <v>32</v>
      </c>
      <c r="AD3" s="3" t="s">
        <v>33</v>
      </c>
      <c r="AE3" s="3" t="s">
        <v>34</v>
      </c>
      <c r="AF3" s="3" t="s">
        <v>35</v>
      </c>
      <c r="AG3" s="3" t="s">
        <v>36</v>
      </c>
      <c r="AH3" s="3" t="s">
        <v>37</v>
      </c>
      <c r="AI3" s="36" t="s">
        <v>38</v>
      </c>
      <c r="AJ3" s="3" t="s">
        <v>39</v>
      </c>
      <c r="AK3" s="3" t="s">
        <v>40</v>
      </c>
      <c r="AL3" s="3" t="s">
        <v>41</v>
      </c>
      <c r="AM3" s="3" t="s">
        <v>42</v>
      </c>
      <c r="AN3" s="10" t="s">
        <v>8</v>
      </c>
      <c r="AO3" s="11" t="s">
        <v>9</v>
      </c>
      <c r="AP3" s="11" t="s">
        <v>10</v>
      </c>
      <c r="AQ3" s="12" t="s">
        <v>11</v>
      </c>
      <c r="AR3" s="12" t="s">
        <v>48</v>
      </c>
      <c r="AS3" s="12" t="s">
        <v>45</v>
      </c>
      <c r="AT3" s="12" t="s">
        <v>49</v>
      </c>
      <c r="AU3" s="13" t="s">
        <v>47</v>
      </c>
      <c r="AV3" s="14" t="s">
        <v>46</v>
      </c>
      <c r="AW3" s="3" t="s">
        <v>13</v>
      </c>
      <c r="AX3" s="3" t="s">
        <v>12</v>
      </c>
      <c r="AY3" s="3" t="s">
        <v>14</v>
      </c>
      <c r="AZ3" s="4" t="s">
        <v>15</v>
      </c>
      <c r="BA3" s="5" t="s">
        <v>50</v>
      </c>
      <c r="BB3" s="6" t="s">
        <v>0</v>
      </c>
      <c r="BC3" s="6" t="s">
        <v>1</v>
      </c>
      <c r="BD3" s="6" t="s">
        <v>2</v>
      </c>
      <c r="BE3" s="6" t="s">
        <v>16</v>
      </c>
      <c r="BF3" s="6" t="s">
        <v>17</v>
      </c>
      <c r="BG3" s="6" t="s">
        <v>19</v>
      </c>
      <c r="BH3" s="6" t="s">
        <v>18</v>
      </c>
      <c r="BI3" s="7" t="s">
        <v>3</v>
      </c>
      <c r="BJ3" s="8" t="s">
        <v>4</v>
      </c>
      <c r="BK3" s="9" t="s">
        <v>5</v>
      </c>
      <c r="BL3" s="9" t="s">
        <v>6</v>
      </c>
      <c r="BM3" s="8" t="s">
        <v>7</v>
      </c>
      <c r="BN3" s="9" t="s">
        <v>21</v>
      </c>
      <c r="BO3" s="3" t="s">
        <v>22</v>
      </c>
      <c r="BP3" s="3" t="s">
        <v>23</v>
      </c>
      <c r="BQ3" s="3" t="s">
        <v>24</v>
      </c>
      <c r="BR3" s="3" t="s">
        <v>25</v>
      </c>
      <c r="BS3" s="3" t="s">
        <v>26</v>
      </c>
      <c r="BT3" s="3" t="s">
        <v>27</v>
      </c>
      <c r="BU3" s="36" t="s">
        <v>28</v>
      </c>
      <c r="BV3" s="3" t="s">
        <v>29</v>
      </c>
      <c r="BW3" s="36" t="s">
        <v>30</v>
      </c>
      <c r="BX3" s="3" t="s">
        <v>31</v>
      </c>
      <c r="BY3" s="3" t="s">
        <v>32</v>
      </c>
      <c r="BZ3" s="3" t="s">
        <v>33</v>
      </c>
      <c r="CA3" s="3" t="s">
        <v>34</v>
      </c>
      <c r="CB3" s="3" t="s">
        <v>35</v>
      </c>
      <c r="CC3" s="3" t="s">
        <v>36</v>
      </c>
      <c r="CD3" s="3" t="s">
        <v>37</v>
      </c>
      <c r="CE3" s="36" t="s">
        <v>38</v>
      </c>
      <c r="CF3" s="3" t="s">
        <v>39</v>
      </c>
      <c r="CG3" s="3" t="s">
        <v>40</v>
      </c>
      <c r="CH3" s="3" t="s">
        <v>41</v>
      </c>
      <c r="CI3" s="3" t="s">
        <v>42</v>
      </c>
      <c r="CJ3" s="10" t="s">
        <v>8</v>
      </c>
      <c r="CK3" s="11" t="s">
        <v>9</v>
      </c>
      <c r="CL3" s="11" t="s">
        <v>10</v>
      </c>
      <c r="CM3" s="12" t="s">
        <v>11</v>
      </c>
      <c r="CN3" s="12" t="s">
        <v>48</v>
      </c>
      <c r="CO3" s="12" t="s">
        <v>45</v>
      </c>
      <c r="CP3" s="12" t="s">
        <v>49</v>
      </c>
      <c r="CQ3" s="13" t="s">
        <v>47</v>
      </c>
      <c r="CR3" s="14" t="s">
        <v>46</v>
      </c>
    </row>
    <row r="4" spans="1:96" s="11" customFormat="1" x14ac:dyDescent="0.3">
      <c r="A4" s="11" t="s">
        <v>51</v>
      </c>
      <c r="B4" s="11">
        <v>3</v>
      </c>
      <c r="C4" s="11">
        <v>1.5</v>
      </c>
      <c r="D4" s="11">
        <v>20</v>
      </c>
      <c r="E4" s="15">
        <v>182</v>
      </c>
      <c r="F4" s="11">
        <v>75.2</v>
      </c>
      <c r="G4" s="11">
        <v>14.4</v>
      </c>
      <c r="H4" s="11">
        <v>10.8</v>
      </c>
      <c r="I4" s="11">
        <v>64.400000000000006</v>
      </c>
      <c r="J4" s="11">
        <v>61.5</v>
      </c>
      <c r="K4" s="11">
        <v>47.1</v>
      </c>
      <c r="L4" s="11">
        <v>62.6</v>
      </c>
      <c r="M4" s="11">
        <v>2.9</v>
      </c>
      <c r="N4" s="16">
        <v>8000000</v>
      </c>
      <c r="O4" s="16">
        <v>1000000000</v>
      </c>
      <c r="P4" s="16">
        <v>100000000</v>
      </c>
      <c r="Q4" s="16">
        <v>2000000</v>
      </c>
      <c r="R4" s="28">
        <v>6.5</v>
      </c>
      <c r="S4" s="11">
        <v>2227.04</v>
      </c>
      <c r="T4" s="11">
        <v>33.270000000000003</v>
      </c>
      <c r="U4" s="11">
        <v>14.8</v>
      </c>
      <c r="V4" s="11">
        <v>51.93</v>
      </c>
      <c r="W4" s="11">
        <v>11.59</v>
      </c>
      <c r="X4" s="11">
        <v>82.39</v>
      </c>
      <c r="Y4" s="35">
        <f>X4/F4</f>
        <v>1.0956117021276595</v>
      </c>
      <c r="Z4" s="11">
        <v>82.34</v>
      </c>
      <c r="AA4" s="35">
        <f>Z4/F4</f>
        <v>1.0949468085106382</v>
      </c>
      <c r="AB4" s="11">
        <v>357.52</v>
      </c>
      <c r="AC4" s="11">
        <v>17.52</v>
      </c>
      <c r="AD4" s="11">
        <v>20.89</v>
      </c>
      <c r="AE4" s="11">
        <v>12.45</v>
      </c>
      <c r="AF4" s="11">
        <v>1.68</v>
      </c>
      <c r="AG4" s="11">
        <v>9.9700000000000006</v>
      </c>
      <c r="AH4" s="11">
        <v>314.77999999999997</v>
      </c>
      <c r="AI4" s="35">
        <f>AH4/F4</f>
        <v>4.1859042553191488</v>
      </c>
      <c r="AJ4" s="11">
        <v>36.159999999999997</v>
      </c>
      <c r="AK4" s="11">
        <v>131.05000000000001</v>
      </c>
      <c r="AL4" s="11">
        <v>8.6199999999999992</v>
      </c>
      <c r="AM4" s="11">
        <v>64.55</v>
      </c>
      <c r="AN4" s="17">
        <v>4.6900000000000004E-2</v>
      </c>
      <c r="AO4" s="11">
        <v>11.64</v>
      </c>
      <c r="AQ4" s="11">
        <v>64.8</v>
      </c>
      <c r="AR4" s="11">
        <v>195</v>
      </c>
      <c r="AS4" s="11">
        <v>21</v>
      </c>
      <c r="AT4" s="11">
        <v>410</v>
      </c>
      <c r="AU4" s="11">
        <v>161</v>
      </c>
      <c r="AV4" s="11">
        <v>250</v>
      </c>
      <c r="AW4" s="11" t="s">
        <v>53</v>
      </c>
      <c r="AX4" s="11">
        <v>103</v>
      </c>
      <c r="AY4" s="11">
        <v>1.5</v>
      </c>
      <c r="AZ4" s="11">
        <v>20</v>
      </c>
      <c r="BA4" s="15">
        <v>182</v>
      </c>
      <c r="BB4" s="11">
        <v>74.2</v>
      </c>
      <c r="BC4" s="11">
        <v>11.6</v>
      </c>
      <c r="BD4" s="11">
        <v>8.6</v>
      </c>
      <c r="BE4" s="11">
        <v>65.599999999999994</v>
      </c>
      <c r="BF4" s="11">
        <v>62.3</v>
      </c>
      <c r="BG4" s="11">
        <v>43.7</v>
      </c>
      <c r="BH4" s="11">
        <v>46.2</v>
      </c>
      <c r="BI4" s="11">
        <v>3.3</v>
      </c>
      <c r="BJ4" s="16">
        <v>30000000</v>
      </c>
      <c r="BK4" s="16">
        <v>900000000</v>
      </c>
      <c r="BL4" s="16">
        <v>800000000</v>
      </c>
      <c r="BM4" s="16">
        <v>9000000</v>
      </c>
      <c r="BN4" s="11">
        <v>5.5</v>
      </c>
      <c r="BO4" s="11">
        <v>2498.44</v>
      </c>
      <c r="BP4" s="11">
        <v>29</v>
      </c>
      <c r="BQ4" s="11">
        <v>16.23</v>
      </c>
      <c r="BR4" s="11">
        <v>54.76</v>
      </c>
      <c r="BS4" s="11">
        <v>15.63</v>
      </c>
      <c r="BT4" s="11">
        <v>101.4</v>
      </c>
      <c r="BU4" s="35">
        <f>BT4/BB4</f>
        <v>1.366576819407008</v>
      </c>
      <c r="BV4" s="11">
        <v>80.510000000000005</v>
      </c>
      <c r="BW4" s="35">
        <f>BV4/BB4</f>
        <v>1.0850404312668465</v>
      </c>
      <c r="BX4" s="11">
        <v>349.47</v>
      </c>
      <c r="BY4" s="11">
        <v>25.45</v>
      </c>
      <c r="BZ4" s="11">
        <v>24.17</v>
      </c>
      <c r="CA4" s="11">
        <v>11.32</v>
      </c>
      <c r="CB4" s="11">
        <v>1.26</v>
      </c>
      <c r="CC4" s="11">
        <v>8.9600000000000009</v>
      </c>
      <c r="CD4" s="11">
        <v>372.75</v>
      </c>
      <c r="CE4" s="35">
        <f>CD4/BB4</f>
        <v>5.0235849056603774</v>
      </c>
      <c r="CF4" s="11">
        <v>35.61</v>
      </c>
      <c r="CG4" s="11">
        <v>154.28</v>
      </c>
      <c r="CH4" s="11">
        <v>0.76</v>
      </c>
      <c r="CI4" s="11">
        <v>97.66</v>
      </c>
      <c r="CJ4" s="10">
        <v>1.155</v>
      </c>
      <c r="CK4" s="11">
        <v>11.7</v>
      </c>
      <c r="CL4" s="11">
        <v>14.18</v>
      </c>
      <c r="CM4" s="11">
        <v>57.8</v>
      </c>
      <c r="CN4" s="11">
        <v>191</v>
      </c>
      <c r="CO4" s="11">
        <v>20</v>
      </c>
      <c r="CP4" s="11">
        <v>390</v>
      </c>
      <c r="CQ4" s="11">
        <v>167</v>
      </c>
      <c r="CR4" s="11">
        <v>250</v>
      </c>
    </row>
    <row r="5" spans="1:96" s="11" customFormat="1" x14ac:dyDescent="0.3">
      <c r="A5" s="11" t="s">
        <v>51</v>
      </c>
      <c r="B5" s="11">
        <v>11</v>
      </c>
      <c r="C5" s="11">
        <v>2</v>
      </c>
      <c r="D5" s="11">
        <v>23</v>
      </c>
      <c r="E5" s="15">
        <v>177</v>
      </c>
      <c r="F5" s="11">
        <v>76</v>
      </c>
      <c r="G5" s="11">
        <v>3.8</v>
      </c>
      <c r="H5" s="11">
        <v>2.9</v>
      </c>
      <c r="I5" s="11">
        <v>73.099999999999994</v>
      </c>
      <c r="J5" s="11">
        <v>68.7</v>
      </c>
      <c r="K5" s="11">
        <v>53.5</v>
      </c>
      <c r="L5" s="11">
        <v>70.400000000000006</v>
      </c>
      <c r="M5" s="11">
        <v>4.4000000000000004</v>
      </c>
      <c r="N5" s="16">
        <v>2000000</v>
      </c>
      <c r="O5" s="16">
        <v>1000000000</v>
      </c>
      <c r="P5" s="16">
        <v>500000000</v>
      </c>
      <c r="Q5" s="16">
        <v>900000</v>
      </c>
      <c r="R5" s="28">
        <v>6.5</v>
      </c>
      <c r="S5" s="11">
        <v>2392.1</v>
      </c>
      <c r="T5" s="11">
        <v>23.25</v>
      </c>
      <c r="U5" s="11">
        <v>15.66</v>
      </c>
      <c r="V5" s="11">
        <v>61.09</v>
      </c>
      <c r="W5" s="11">
        <v>7.16</v>
      </c>
      <c r="X5" s="11">
        <v>93.67</v>
      </c>
      <c r="Y5" s="35">
        <f t="shared" ref="Y5:Y30" si="0">X5/F5</f>
        <v>1.2324999999999999</v>
      </c>
      <c r="Z5" s="11">
        <v>61.79</v>
      </c>
      <c r="AA5" s="35">
        <f t="shared" ref="AA5:AA30" si="1">Z5/F5</f>
        <v>0.81302631578947371</v>
      </c>
      <c r="AB5" s="11">
        <v>190.75</v>
      </c>
      <c r="AC5" s="11">
        <v>22.88</v>
      </c>
      <c r="AD5" s="11">
        <v>15.68</v>
      </c>
      <c r="AE5" s="11">
        <v>10.81</v>
      </c>
      <c r="AF5" s="11">
        <v>0.95</v>
      </c>
      <c r="AG5" s="11">
        <v>9.76</v>
      </c>
      <c r="AH5" s="11">
        <v>326</v>
      </c>
      <c r="AI5" s="35">
        <f t="shared" ref="AI5:AI30" si="2">AH5/F5</f>
        <v>4.2894736842105265</v>
      </c>
      <c r="AJ5" s="11">
        <v>27.53</v>
      </c>
      <c r="AK5" s="11">
        <v>158.49</v>
      </c>
      <c r="AL5" s="11">
        <v>2.76</v>
      </c>
      <c r="AM5" s="11">
        <v>42.83</v>
      </c>
      <c r="AN5" s="17">
        <v>0.41399999999999998</v>
      </c>
      <c r="AO5" s="11">
        <v>11.11</v>
      </c>
      <c r="AP5" s="11">
        <v>14.97</v>
      </c>
      <c r="AQ5" s="11">
        <v>60.5</v>
      </c>
      <c r="AR5" s="11">
        <v>187</v>
      </c>
      <c r="AS5" s="11">
        <v>20</v>
      </c>
      <c r="AT5" s="11">
        <v>390</v>
      </c>
      <c r="AU5" s="11">
        <v>165</v>
      </c>
      <c r="AV5" s="11">
        <v>270</v>
      </c>
      <c r="AW5" s="11" t="s">
        <v>53</v>
      </c>
      <c r="AX5" s="11">
        <v>111</v>
      </c>
      <c r="AY5" s="11">
        <v>2</v>
      </c>
      <c r="AZ5" s="11">
        <v>24</v>
      </c>
      <c r="BA5" s="15">
        <v>177</v>
      </c>
      <c r="BB5" s="11">
        <v>75.8</v>
      </c>
      <c r="BC5" s="11">
        <v>15.5</v>
      </c>
      <c r="BD5" s="11">
        <v>11.9</v>
      </c>
      <c r="BE5" s="11">
        <v>65.099999999999994</v>
      </c>
      <c r="BF5" s="11">
        <v>62</v>
      </c>
      <c r="BG5" s="11">
        <v>49</v>
      </c>
      <c r="BH5" s="11">
        <v>59</v>
      </c>
      <c r="BI5" s="11">
        <v>4.4000000000000004</v>
      </c>
      <c r="BJ5" s="16">
        <v>7000000</v>
      </c>
      <c r="BK5" s="16">
        <v>700000000</v>
      </c>
      <c r="BL5" s="16">
        <v>200000000</v>
      </c>
      <c r="BM5" s="16">
        <v>20000000</v>
      </c>
      <c r="BN5" s="11">
        <v>7</v>
      </c>
      <c r="BO5" s="11">
        <v>2555.87</v>
      </c>
      <c r="BP5" s="11">
        <v>16.2</v>
      </c>
      <c r="BQ5" s="11">
        <v>23.38</v>
      </c>
      <c r="BR5" s="11">
        <v>60.42</v>
      </c>
      <c r="BS5" s="11">
        <v>6.59</v>
      </c>
      <c r="BT5" s="11">
        <v>149.37</v>
      </c>
      <c r="BU5" s="35">
        <f t="shared" ref="BU5:BU17" si="3">BT5/BB5</f>
        <v>1.970580474934037</v>
      </c>
      <c r="BV5" s="11">
        <v>46.02</v>
      </c>
      <c r="BW5" s="35">
        <f t="shared" ref="BW5:BW17" si="4">BV5/BB5</f>
        <v>0.60712401055408982</v>
      </c>
      <c r="BX5" s="11">
        <v>222.87</v>
      </c>
      <c r="BY5" s="11">
        <v>12.53</v>
      </c>
      <c r="BZ5" s="11">
        <v>14.94</v>
      </c>
      <c r="CA5" s="11">
        <v>12.14</v>
      </c>
      <c r="CB5" s="11">
        <v>1.66</v>
      </c>
      <c r="CC5" s="11">
        <v>8.52</v>
      </c>
      <c r="CD5" s="11">
        <v>416.82</v>
      </c>
      <c r="CE5" s="35">
        <f t="shared" ref="CE5:CE17" si="5">CD5/BB5</f>
        <v>5.4989445910290238</v>
      </c>
      <c r="CF5" s="11">
        <v>37.43</v>
      </c>
      <c r="CG5" s="11">
        <v>260.61</v>
      </c>
      <c r="CH5" s="11">
        <v>9.92</v>
      </c>
      <c r="CI5" s="11">
        <v>42.1</v>
      </c>
      <c r="CJ5" s="10">
        <v>5.7814999999999994</v>
      </c>
      <c r="CK5" s="18">
        <v>14.56</v>
      </c>
      <c r="CL5" s="11">
        <v>9.94</v>
      </c>
      <c r="CM5" s="11">
        <v>56.3</v>
      </c>
      <c r="CN5" s="11">
        <v>192</v>
      </c>
      <c r="CO5" s="11">
        <v>18</v>
      </c>
      <c r="CP5" s="11">
        <v>350</v>
      </c>
      <c r="CQ5" s="11">
        <v>171</v>
      </c>
      <c r="CR5" s="11">
        <v>250</v>
      </c>
    </row>
    <row r="6" spans="1:96" s="11" customFormat="1" x14ac:dyDescent="0.3">
      <c r="A6" s="11" t="s">
        <v>51</v>
      </c>
      <c r="B6" s="11">
        <v>2</v>
      </c>
      <c r="C6" s="11">
        <v>8</v>
      </c>
      <c r="D6" s="11">
        <v>25</v>
      </c>
      <c r="E6" s="15">
        <v>183</v>
      </c>
      <c r="F6" s="11">
        <v>69.7</v>
      </c>
      <c r="G6" s="11">
        <v>8.1</v>
      </c>
      <c r="H6" s="11">
        <v>5.7</v>
      </c>
      <c r="I6" s="11">
        <v>64.099999999999994</v>
      </c>
      <c r="J6" s="11">
        <v>61.1</v>
      </c>
      <c r="K6" s="11">
        <v>46.9</v>
      </c>
      <c r="L6" s="11">
        <v>87.7</v>
      </c>
      <c r="M6" s="11">
        <v>3</v>
      </c>
      <c r="N6" s="16">
        <v>80000000</v>
      </c>
      <c r="O6" s="16">
        <v>2000000000</v>
      </c>
      <c r="P6" s="16">
        <v>200000000</v>
      </c>
      <c r="Q6" s="16">
        <v>10000</v>
      </c>
      <c r="R6" s="28">
        <v>5.5</v>
      </c>
      <c r="S6" s="11">
        <v>4541.53</v>
      </c>
      <c r="T6" s="11">
        <v>31.1</v>
      </c>
      <c r="U6" s="11">
        <v>17.579999999999998</v>
      </c>
      <c r="V6" s="11">
        <v>51.32</v>
      </c>
      <c r="W6" s="11">
        <v>8.44</v>
      </c>
      <c r="X6" s="11">
        <v>199.63</v>
      </c>
      <c r="Y6" s="35">
        <f t="shared" si="0"/>
        <v>2.8641319942611188</v>
      </c>
      <c r="Z6" s="11">
        <v>156.94</v>
      </c>
      <c r="AA6" s="35">
        <f t="shared" si="1"/>
        <v>2.2516499282639884</v>
      </c>
      <c r="AB6" s="11">
        <v>792.1</v>
      </c>
      <c r="AC6" s="11">
        <v>51.28</v>
      </c>
      <c r="AD6" s="11">
        <v>47.25</v>
      </c>
      <c r="AE6" s="11">
        <v>19.27</v>
      </c>
      <c r="AF6" s="11">
        <v>2.12</v>
      </c>
      <c r="AG6" s="11">
        <v>16.97</v>
      </c>
      <c r="AH6" s="11">
        <v>617.62</v>
      </c>
      <c r="AI6" s="35">
        <f t="shared" si="2"/>
        <v>8.8611190817790533</v>
      </c>
      <c r="AJ6" s="11">
        <v>67.25</v>
      </c>
      <c r="AK6" s="11">
        <v>251.83</v>
      </c>
      <c r="AL6" s="11">
        <v>28.43</v>
      </c>
      <c r="AM6" s="11">
        <v>95.84</v>
      </c>
      <c r="AN6" s="17">
        <v>9.5199999999999993E-2</v>
      </c>
      <c r="AO6" s="11">
        <v>12.05</v>
      </c>
      <c r="AP6" s="11">
        <v>18.405000000000001</v>
      </c>
      <c r="AQ6" s="11">
        <v>59.4</v>
      </c>
      <c r="AR6" s="11">
        <v>179</v>
      </c>
      <c r="AS6" s="11">
        <v>17.66</v>
      </c>
      <c r="AT6" s="11">
        <v>350</v>
      </c>
      <c r="AU6" s="11">
        <v>159</v>
      </c>
      <c r="AV6" s="11">
        <v>270</v>
      </c>
      <c r="AW6" s="11" t="s">
        <v>53</v>
      </c>
      <c r="AX6" s="11">
        <v>102</v>
      </c>
      <c r="AY6" s="11">
        <v>8</v>
      </c>
      <c r="AZ6" s="11">
        <v>26</v>
      </c>
      <c r="BA6" s="15">
        <v>183</v>
      </c>
      <c r="BB6" s="11">
        <v>72.7</v>
      </c>
      <c r="BC6" s="11">
        <v>13.4</v>
      </c>
      <c r="BD6" s="11">
        <v>9.6999999999999993</v>
      </c>
      <c r="BE6" s="11">
        <v>63</v>
      </c>
      <c r="BF6" s="11">
        <v>59.9</v>
      </c>
      <c r="BG6" s="11">
        <v>59.9</v>
      </c>
      <c r="BH6" s="11">
        <v>43.2</v>
      </c>
      <c r="BI6" s="11">
        <v>3.1</v>
      </c>
      <c r="BJ6" s="16">
        <v>100000000</v>
      </c>
      <c r="BK6" s="16">
        <v>2000000000</v>
      </c>
      <c r="BL6" s="16">
        <v>800000000</v>
      </c>
      <c r="BM6" s="16">
        <v>2000000</v>
      </c>
      <c r="BN6" s="11">
        <v>7</v>
      </c>
      <c r="BO6" s="20">
        <v>5168.79</v>
      </c>
      <c r="BP6" s="20">
        <v>29.2</v>
      </c>
      <c r="BQ6" s="20">
        <v>16.22</v>
      </c>
      <c r="BR6" s="20">
        <v>54.57</v>
      </c>
      <c r="BS6" s="20">
        <v>5.31</v>
      </c>
      <c r="BT6" s="20">
        <v>209.64</v>
      </c>
      <c r="BU6" s="35">
        <f t="shared" si="3"/>
        <v>2.8836313617606599</v>
      </c>
      <c r="BV6" s="20">
        <v>167.73</v>
      </c>
      <c r="BW6" s="35">
        <f t="shared" si="4"/>
        <v>2.3071526822558459</v>
      </c>
      <c r="BX6" s="20">
        <v>646.53</v>
      </c>
      <c r="BY6" s="20">
        <v>58.69</v>
      </c>
      <c r="BZ6" s="20">
        <v>62.21</v>
      </c>
      <c r="CA6" s="20">
        <v>26.64</v>
      </c>
      <c r="CB6" s="20">
        <v>3.27</v>
      </c>
      <c r="CC6" s="20">
        <v>16.399999999999999</v>
      </c>
      <c r="CD6" s="20">
        <v>771.95</v>
      </c>
      <c r="CE6" s="35">
        <f t="shared" si="5"/>
        <v>10.618294360385145</v>
      </c>
      <c r="CF6" s="20">
        <v>48.14</v>
      </c>
      <c r="CG6" s="20">
        <v>327.98</v>
      </c>
      <c r="CH6" s="20">
        <v>19.739999999999998</v>
      </c>
      <c r="CI6" s="20">
        <v>68.599999999999994</v>
      </c>
      <c r="CJ6" s="10">
        <v>1.9601999999999999</v>
      </c>
      <c r="CK6" s="11">
        <v>11.11</v>
      </c>
      <c r="CL6" s="11">
        <v>14.18</v>
      </c>
      <c r="CM6" s="11">
        <v>52.6</v>
      </c>
      <c r="CN6" s="11">
        <v>173</v>
      </c>
      <c r="CO6" s="11">
        <v>16.5</v>
      </c>
      <c r="CP6" s="11">
        <v>330</v>
      </c>
      <c r="CQ6" s="11">
        <v>160</v>
      </c>
      <c r="CR6" s="11">
        <v>250</v>
      </c>
    </row>
    <row r="7" spans="1:96" s="11" customFormat="1" x14ac:dyDescent="0.3">
      <c r="A7" s="11" t="s">
        <v>51</v>
      </c>
      <c r="B7" s="11">
        <v>18</v>
      </c>
      <c r="C7" s="11">
        <v>2</v>
      </c>
      <c r="D7" s="11">
        <v>35</v>
      </c>
      <c r="E7" s="15">
        <v>185</v>
      </c>
      <c r="F7" s="11">
        <v>95.1</v>
      </c>
      <c r="G7" s="11">
        <v>21.8</v>
      </c>
      <c r="H7" s="11">
        <v>20.7</v>
      </c>
      <c r="I7" s="11">
        <v>74.400000000000006</v>
      </c>
      <c r="J7" s="11">
        <v>71</v>
      </c>
      <c r="K7" s="11">
        <v>54.5</v>
      </c>
      <c r="L7" s="11">
        <v>57.3</v>
      </c>
      <c r="M7" s="11">
        <v>3.4</v>
      </c>
      <c r="N7" s="16">
        <v>6000000</v>
      </c>
      <c r="O7" s="16">
        <v>2000000000</v>
      </c>
      <c r="P7" s="16">
        <v>400000000</v>
      </c>
      <c r="Q7" s="16">
        <v>5000000</v>
      </c>
      <c r="R7" s="28">
        <v>6</v>
      </c>
      <c r="S7" s="11">
        <v>1654</v>
      </c>
      <c r="T7" s="11">
        <v>28.37</v>
      </c>
      <c r="U7" s="11">
        <v>13.95</v>
      </c>
      <c r="V7" s="11">
        <v>57.69</v>
      </c>
      <c r="W7" s="11">
        <v>12.82</v>
      </c>
      <c r="X7" s="11">
        <v>57.67</v>
      </c>
      <c r="Y7" s="35">
        <f t="shared" si="0"/>
        <v>0.60641430073606739</v>
      </c>
      <c r="Z7" s="11">
        <v>52.13</v>
      </c>
      <c r="AA7" s="35">
        <f t="shared" si="1"/>
        <v>0.54815983175604632</v>
      </c>
      <c r="AB7" s="11">
        <v>191.06</v>
      </c>
      <c r="AC7" s="11">
        <v>18.27</v>
      </c>
      <c r="AD7" s="11">
        <v>18.899999999999999</v>
      </c>
      <c r="AE7" s="11">
        <v>10.199999999999999</v>
      </c>
      <c r="AF7" s="11">
        <v>1.01</v>
      </c>
      <c r="AG7" s="11">
        <v>8.83</v>
      </c>
      <c r="AH7" s="11">
        <v>250.89</v>
      </c>
      <c r="AI7" s="35">
        <f t="shared" si="2"/>
        <v>2.6381703470031548</v>
      </c>
      <c r="AJ7" s="11">
        <v>14.77</v>
      </c>
      <c r="AK7" s="11">
        <v>146.54</v>
      </c>
      <c r="AL7" s="11">
        <v>8.7200000000000006</v>
      </c>
      <c r="AM7" s="11">
        <v>53.03</v>
      </c>
      <c r="AN7" s="10">
        <v>0.82390000000000008</v>
      </c>
      <c r="AO7" s="11">
        <v>13.1</v>
      </c>
      <c r="AP7" s="11">
        <v>19.465</v>
      </c>
      <c r="AQ7" s="11">
        <v>46.8</v>
      </c>
      <c r="AR7" s="11">
        <v>179</v>
      </c>
      <c r="AS7" s="11">
        <v>19</v>
      </c>
      <c r="AT7" s="11">
        <v>370</v>
      </c>
      <c r="AU7" s="11">
        <v>159</v>
      </c>
      <c r="AV7" s="11">
        <v>270</v>
      </c>
      <c r="AW7" s="11" t="s">
        <v>53</v>
      </c>
      <c r="AX7" s="11">
        <v>118</v>
      </c>
      <c r="AY7" s="11">
        <v>2</v>
      </c>
      <c r="AZ7" s="11">
        <v>36</v>
      </c>
      <c r="BA7" s="15">
        <v>185</v>
      </c>
      <c r="BB7" s="11">
        <v>90.9</v>
      </c>
      <c r="BC7" s="11">
        <v>21.9</v>
      </c>
      <c r="BD7" s="11">
        <v>20.6</v>
      </c>
      <c r="BE7" s="11">
        <v>73.3</v>
      </c>
      <c r="BF7" s="11">
        <v>73.3</v>
      </c>
      <c r="BG7" s="11">
        <v>50.2</v>
      </c>
      <c r="BH7" s="11">
        <v>50.7</v>
      </c>
      <c r="BI7" s="11">
        <v>3.6</v>
      </c>
      <c r="BJ7" s="16">
        <v>7000000</v>
      </c>
      <c r="BK7" s="16">
        <v>1000000000</v>
      </c>
      <c r="BL7" s="16">
        <v>200000000</v>
      </c>
      <c r="BM7" s="16">
        <v>3000000</v>
      </c>
      <c r="BN7" s="11">
        <v>6.5</v>
      </c>
      <c r="BO7" s="10">
        <v>3328.97509765625</v>
      </c>
      <c r="BP7" s="10">
        <v>29.632137316451299</v>
      </c>
      <c r="BQ7" s="10">
        <v>16.373447597965399</v>
      </c>
      <c r="BR7" s="10">
        <v>53.994415085583299</v>
      </c>
      <c r="BS7" s="10">
        <v>4.5279404131075101</v>
      </c>
      <c r="BT7" s="10">
        <v>136.26699829101599</v>
      </c>
      <c r="BU7" s="35">
        <f t="shared" si="3"/>
        <v>1.4990868898901648</v>
      </c>
      <c r="BV7" s="10">
        <v>109.60516357421901</v>
      </c>
      <c r="BW7" s="35">
        <f t="shared" si="4"/>
        <v>1.2057773770541145</v>
      </c>
      <c r="BX7" s="10">
        <v>258.25</v>
      </c>
      <c r="BY7" s="10">
        <v>29.8926811218262</v>
      </c>
      <c r="BZ7" s="10">
        <v>36.505638122558601</v>
      </c>
      <c r="CA7" s="10">
        <v>19.790031433105501</v>
      </c>
      <c r="CB7" s="10">
        <v>3.8306331485509899</v>
      </c>
      <c r="CC7" s="10">
        <v>15.567731857299799</v>
      </c>
      <c r="CD7" s="10">
        <v>462.056640625</v>
      </c>
      <c r="CE7" s="35">
        <f t="shared" si="5"/>
        <v>5.0831313600110004</v>
      </c>
      <c r="CF7" s="10">
        <v>20.031499862670898</v>
      </c>
      <c r="CG7" s="10">
        <v>260.18634033203102</v>
      </c>
      <c r="CH7" s="10">
        <v>4.6716666221618697</v>
      </c>
      <c r="CI7" s="10">
        <v>37.683502197265597</v>
      </c>
      <c r="CJ7" s="10">
        <v>4.9603999999999999</v>
      </c>
      <c r="CK7" s="11">
        <v>16.899999999999999</v>
      </c>
      <c r="CL7" s="11">
        <v>9.41</v>
      </c>
      <c r="CM7" s="11">
        <v>41.4</v>
      </c>
      <c r="CN7" s="11">
        <v>174</v>
      </c>
      <c r="CO7" s="11">
        <v>17</v>
      </c>
      <c r="CP7" s="11">
        <v>330</v>
      </c>
      <c r="CQ7" s="11">
        <v>148</v>
      </c>
      <c r="CR7" s="11">
        <v>230</v>
      </c>
    </row>
    <row r="8" spans="1:96" s="11" customFormat="1" x14ac:dyDescent="0.3">
      <c r="A8" s="11" t="s">
        <v>51</v>
      </c>
      <c r="B8" s="11">
        <v>17</v>
      </c>
      <c r="C8" s="11">
        <v>3</v>
      </c>
      <c r="D8" s="11">
        <v>37</v>
      </c>
      <c r="E8" s="15">
        <v>200</v>
      </c>
      <c r="F8" s="11">
        <v>98</v>
      </c>
      <c r="G8" s="11">
        <v>12.6</v>
      </c>
      <c r="H8" s="11">
        <v>12.4</v>
      </c>
      <c r="I8" s="11">
        <v>85.7</v>
      </c>
      <c r="J8" s="11">
        <v>81.7</v>
      </c>
      <c r="K8" s="11">
        <v>62.7</v>
      </c>
      <c r="L8" s="11">
        <v>64</v>
      </c>
      <c r="M8" s="11">
        <v>4</v>
      </c>
      <c r="N8" s="16">
        <v>10000000</v>
      </c>
      <c r="O8" s="16">
        <v>300000000</v>
      </c>
      <c r="P8" s="16">
        <v>90000000</v>
      </c>
      <c r="Q8" s="16">
        <v>20000000</v>
      </c>
      <c r="R8" s="28">
        <v>6</v>
      </c>
      <c r="S8" s="10">
        <v>3558.54296875</v>
      </c>
      <c r="T8" s="10">
        <v>34.0787785322403</v>
      </c>
      <c r="U8" s="10">
        <v>18.244283055082001</v>
      </c>
      <c r="V8" s="10">
        <v>47.6769384126777</v>
      </c>
      <c r="W8" s="10">
        <v>9.7207204932671907</v>
      </c>
      <c r="X8" s="10">
        <v>162.30766296386699</v>
      </c>
      <c r="Y8" s="35">
        <f t="shared" si="0"/>
        <v>1.6562006424884386</v>
      </c>
      <c r="Z8" s="10">
        <v>134.74533081054699</v>
      </c>
      <c r="AA8" s="35">
        <f t="shared" si="1"/>
        <v>1.3749523552096632</v>
      </c>
      <c r="AB8" s="10">
        <v>430.59997558593801</v>
      </c>
      <c r="AC8" s="10">
        <v>28.733043472352598</v>
      </c>
      <c r="AD8" s="10">
        <v>31.280123705222799</v>
      </c>
      <c r="AE8" s="10">
        <v>16.099360241068901</v>
      </c>
      <c r="AF8" s="10">
        <v>3.6963334977626801</v>
      </c>
      <c r="AG8" s="10">
        <v>17.713132858276399</v>
      </c>
      <c r="AH8" s="10">
        <v>440.28366088867199</v>
      </c>
      <c r="AI8" s="35">
        <f t="shared" si="2"/>
        <v>4.4926904172313469</v>
      </c>
      <c r="AJ8" s="10">
        <v>22.907665252685501</v>
      </c>
      <c r="AK8" s="10">
        <v>230.37265014648401</v>
      </c>
      <c r="AL8" s="10">
        <v>12.6516675949097</v>
      </c>
      <c r="AM8" s="10">
        <v>86.47900390625</v>
      </c>
      <c r="AN8" s="17">
        <v>0.6351</v>
      </c>
      <c r="AO8" s="11">
        <v>12.62</v>
      </c>
      <c r="AP8" s="11">
        <v>21.315000000000001</v>
      </c>
      <c r="AQ8" s="11">
        <v>45.9</v>
      </c>
      <c r="AR8" s="11">
        <v>179</v>
      </c>
      <c r="AS8" s="11">
        <v>19</v>
      </c>
      <c r="AT8" s="11">
        <v>370</v>
      </c>
      <c r="AU8" s="11">
        <v>148</v>
      </c>
      <c r="AV8" s="11">
        <v>250</v>
      </c>
      <c r="AW8" s="11" t="s">
        <v>53</v>
      </c>
      <c r="AX8" s="11">
        <v>117</v>
      </c>
      <c r="AY8" s="11">
        <v>3</v>
      </c>
      <c r="AZ8" s="11">
        <v>37</v>
      </c>
      <c r="BA8" s="15">
        <v>200</v>
      </c>
      <c r="BB8" s="11">
        <v>90.2</v>
      </c>
      <c r="BC8" s="11">
        <v>12.8</v>
      </c>
      <c r="BD8" s="11">
        <v>12.2</v>
      </c>
      <c r="BE8" s="11">
        <v>83</v>
      </c>
      <c r="BF8" s="11">
        <v>78.900000000000006</v>
      </c>
      <c r="BG8" s="11">
        <v>54.6</v>
      </c>
      <c r="BH8" s="11">
        <v>53.4</v>
      </c>
      <c r="BI8" s="11">
        <v>4.0999999999999996</v>
      </c>
      <c r="BJ8" s="16">
        <v>30000000</v>
      </c>
      <c r="BK8" s="16">
        <v>1000000000</v>
      </c>
      <c r="BL8" s="16">
        <v>600000000</v>
      </c>
      <c r="BM8" s="16">
        <v>60000000</v>
      </c>
      <c r="BN8" s="11">
        <v>7.5</v>
      </c>
      <c r="BO8" s="10">
        <v>3706.30712890625</v>
      </c>
      <c r="BP8" s="10">
        <v>32.665151464649902</v>
      </c>
      <c r="BQ8" s="10">
        <v>18.232784736533802</v>
      </c>
      <c r="BR8" s="10">
        <v>49.102063798816303</v>
      </c>
      <c r="BS8" s="10">
        <v>8.1676180621161905</v>
      </c>
      <c r="BT8" s="10">
        <v>168.94075012207</v>
      </c>
      <c r="BU8" s="35">
        <f t="shared" si="3"/>
        <v>1.8729573184264967</v>
      </c>
      <c r="BV8" s="10">
        <v>134.51898193359401</v>
      </c>
      <c r="BW8" s="35">
        <f t="shared" si="4"/>
        <v>1.4913412631218848</v>
      </c>
      <c r="BX8" s="10">
        <v>377.94998168945301</v>
      </c>
      <c r="BY8" s="10">
        <v>30.892906809972398</v>
      </c>
      <c r="BZ8" s="10">
        <v>32.852150947454099</v>
      </c>
      <c r="CA8" s="10">
        <v>16.4243385425954</v>
      </c>
      <c r="CB8" s="10">
        <v>3.9972499310970302</v>
      </c>
      <c r="CC8" s="10">
        <v>17.8838500976563</v>
      </c>
      <c r="CD8" s="10">
        <v>470.08523559570301</v>
      </c>
      <c r="CE8" s="35">
        <f t="shared" si="5"/>
        <v>5.2115879777794127</v>
      </c>
      <c r="CF8" s="10">
        <v>22.290748596191399</v>
      </c>
      <c r="CG8" s="10">
        <v>262.36700439453102</v>
      </c>
      <c r="CH8" s="10">
        <v>9.4887495040893608</v>
      </c>
      <c r="CI8" s="10">
        <v>75.679252624511705</v>
      </c>
      <c r="CJ8" s="10">
        <v>3.8191000000000002</v>
      </c>
      <c r="CK8" s="11">
        <v>19.57</v>
      </c>
      <c r="CL8" s="11">
        <v>17.085000000000001</v>
      </c>
      <c r="CM8" s="11">
        <v>42.6</v>
      </c>
      <c r="CN8" s="11">
        <v>184</v>
      </c>
      <c r="CO8" s="11">
        <v>18</v>
      </c>
      <c r="CP8" s="11">
        <v>350</v>
      </c>
      <c r="CQ8" s="11">
        <v>152</v>
      </c>
      <c r="CR8" s="11">
        <v>230</v>
      </c>
    </row>
    <row r="9" spans="1:96" s="11" customFormat="1" x14ac:dyDescent="0.3">
      <c r="A9" s="11" t="s">
        <v>51</v>
      </c>
      <c r="B9" s="11">
        <v>22</v>
      </c>
      <c r="C9" s="11">
        <v>2</v>
      </c>
      <c r="D9" s="11">
        <v>39</v>
      </c>
      <c r="E9" s="15">
        <v>187</v>
      </c>
      <c r="F9" s="11">
        <v>90</v>
      </c>
      <c r="G9" s="11">
        <v>7.9</v>
      </c>
      <c r="H9" s="11">
        <v>7.1</v>
      </c>
      <c r="I9" s="11">
        <v>82.9</v>
      </c>
      <c r="J9" s="19">
        <v>79</v>
      </c>
      <c r="K9" s="11">
        <v>60.7</v>
      </c>
      <c r="L9" s="19">
        <v>67.400000000000006</v>
      </c>
      <c r="M9" s="19">
        <v>3.9</v>
      </c>
      <c r="N9" s="16">
        <v>30000000</v>
      </c>
      <c r="O9" s="16">
        <v>500000000</v>
      </c>
      <c r="P9" s="16">
        <v>600000000</v>
      </c>
      <c r="Q9" s="16">
        <v>1000000</v>
      </c>
      <c r="R9" s="28">
        <v>6.5</v>
      </c>
      <c r="S9" s="11">
        <v>1510.6</v>
      </c>
      <c r="T9" s="11">
        <v>29.61</v>
      </c>
      <c r="U9" s="11">
        <v>18.27</v>
      </c>
      <c r="V9" s="11">
        <v>52.13</v>
      </c>
      <c r="W9" s="11">
        <v>8.75</v>
      </c>
      <c r="X9" s="11">
        <v>68.98</v>
      </c>
      <c r="Y9" s="35">
        <f t="shared" si="0"/>
        <v>0.76644444444444448</v>
      </c>
      <c r="Z9" s="11">
        <v>49.69</v>
      </c>
      <c r="AA9" s="35">
        <f t="shared" si="1"/>
        <v>0.55211111111111111</v>
      </c>
      <c r="AB9" s="11">
        <v>357.07</v>
      </c>
      <c r="AC9" s="11">
        <v>20.84</v>
      </c>
      <c r="AD9" s="11">
        <v>16.02</v>
      </c>
      <c r="AE9" s="11">
        <v>7.55</v>
      </c>
      <c r="AF9" s="11">
        <v>0.6</v>
      </c>
      <c r="AG9" s="11">
        <v>6.93</v>
      </c>
      <c r="AH9" s="11">
        <v>212.21</v>
      </c>
      <c r="AI9" s="35">
        <f t="shared" si="2"/>
        <v>2.3578888888888891</v>
      </c>
      <c r="AJ9" s="11">
        <v>17.05</v>
      </c>
      <c r="AK9" s="11">
        <v>104.94</v>
      </c>
      <c r="AL9" s="11">
        <v>4.83</v>
      </c>
      <c r="AM9" s="11">
        <v>33.04</v>
      </c>
      <c r="AN9" s="10">
        <v>1.3618999999999999</v>
      </c>
      <c r="AO9" s="11">
        <v>14.39</v>
      </c>
      <c r="AP9" s="11">
        <v>34.045000000000002</v>
      </c>
      <c r="AQ9" s="11">
        <v>51.3</v>
      </c>
      <c r="AR9" s="11">
        <v>182</v>
      </c>
      <c r="AS9" s="11">
        <v>16.66</v>
      </c>
      <c r="AT9" s="11">
        <v>330</v>
      </c>
      <c r="AU9" s="11">
        <v>164</v>
      </c>
      <c r="AV9" s="11">
        <v>250</v>
      </c>
      <c r="AW9" s="11" t="s">
        <v>53</v>
      </c>
      <c r="AX9" s="11">
        <v>122</v>
      </c>
      <c r="AY9" s="11">
        <v>2</v>
      </c>
      <c r="AZ9" s="11">
        <v>40</v>
      </c>
      <c r="BA9" s="15">
        <v>187</v>
      </c>
      <c r="BB9" s="11">
        <v>91.4</v>
      </c>
      <c r="BC9" s="11">
        <v>17.100000000000001</v>
      </c>
      <c r="BD9" s="11">
        <v>15.6</v>
      </c>
      <c r="BE9" s="11">
        <v>75.8</v>
      </c>
      <c r="BF9" s="11">
        <v>72</v>
      </c>
      <c r="BG9" s="11">
        <v>51.9</v>
      </c>
      <c r="BH9" s="11">
        <v>56.8</v>
      </c>
      <c r="BI9" s="11">
        <v>3.7</v>
      </c>
      <c r="BJ9" s="16">
        <v>2000000</v>
      </c>
      <c r="BK9" s="16">
        <v>600000000</v>
      </c>
      <c r="BL9" s="16">
        <v>200000000</v>
      </c>
      <c r="BM9" s="16">
        <v>300000</v>
      </c>
      <c r="BN9" s="11">
        <v>6.5</v>
      </c>
      <c r="BO9" s="10">
        <v>2393.38354492188</v>
      </c>
      <c r="BP9" s="10">
        <v>32.2131824577624</v>
      </c>
      <c r="BQ9" s="10">
        <v>20.1817508065397</v>
      </c>
      <c r="BR9" s="10">
        <v>47.605066735697903</v>
      </c>
      <c r="BS9" s="10">
        <v>6.3547421638368897</v>
      </c>
      <c r="BT9" s="10">
        <v>120.756675720215</v>
      </c>
      <c r="BU9" s="35">
        <f t="shared" si="3"/>
        <v>1.3211890122561816</v>
      </c>
      <c r="BV9" s="10">
        <v>85.665000915527301</v>
      </c>
      <c r="BW9" s="35">
        <f t="shared" si="4"/>
        <v>0.93725383933837303</v>
      </c>
      <c r="BX9" s="10">
        <v>148.36666870117199</v>
      </c>
      <c r="BY9" s="10">
        <v>31.766668319702099</v>
      </c>
      <c r="BZ9" s="10">
        <v>26.142002105712901</v>
      </c>
      <c r="CA9" s="10">
        <v>10.837333679199199</v>
      </c>
      <c r="CB9" s="10">
        <v>2.2313332520425302</v>
      </c>
      <c r="CC9" s="10">
        <v>8.6060009002685494</v>
      </c>
      <c r="CD9" s="10">
        <v>309.30499267578102</v>
      </c>
      <c r="CE9" s="35">
        <f t="shared" si="5"/>
        <v>3.3840808826671882</v>
      </c>
      <c r="CF9" s="10">
        <v>27.215000152587901</v>
      </c>
      <c r="CG9" s="10">
        <v>166.31332397460901</v>
      </c>
      <c r="CH9" s="10">
        <v>2.52333331108093</v>
      </c>
      <c r="CI9" s="10">
        <v>38.023338317871101</v>
      </c>
      <c r="CJ9" s="10">
        <v>4.1688000000000001</v>
      </c>
      <c r="CK9" s="11">
        <v>11.83</v>
      </c>
      <c r="CL9" s="11">
        <v>7.8150000000000004</v>
      </c>
      <c r="CM9" s="11">
        <v>48</v>
      </c>
      <c r="CN9" s="11">
        <v>182</v>
      </c>
      <c r="CO9" s="11">
        <v>15.5</v>
      </c>
      <c r="CP9" s="11">
        <v>310</v>
      </c>
      <c r="CQ9" s="11">
        <v>168</v>
      </c>
      <c r="CR9" s="11">
        <v>230</v>
      </c>
    </row>
    <row r="10" spans="1:96" s="11" customFormat="1" x14ac:dyDescent="0.3">
      <c r="A10" s="11" t="s">
        <v>51</v>
      </c>
      <c r="B10" s="11">
        <v>26</v>
      </c>
      <c r="C10" s="11">
        <v>3</v>
      </c>
      <c r="D10" s="11">
        <v>36</v>
      </c>
      <c r="E10" s="15">
        <v>178</v>
      </c>
      <c r="F10" s="11">
        <v>80.3</v>
      </c>
      <c r="G10" s="11">
        <v>15.3</v>
      </c>
      <c r="H10" s="11">
        <v>12.3</v>
      </c>
      <c r="I10" s="11">
        <v>68</v>
      </c>
      <c r="J10" s="11">
        <v>65</v>
      </c>
      <c r="K10" s="11">
        <v>49.8</v>
      </c>
      <c r="L10" s="11">
        <v>62</v>
      </c>
      <c r="M10" s="11">
        <v>3</v>
      </c>
      <c r="N10" s="16">
        <v>10000000</v>
      </c>
      <c r="O10" s="16">
        <v>300000000</v>
      </c>
      <c r="P10" s="16">
        <v>50000000</v>
      </c>
      <c r="Q10" s="16">
        <v>3000000</v>
      </c>
      <c r="R10" s="28">
        <v>6.5</v>
      </c>
      <c r="S10" s="11">
        <v>2444.62</v>
      </c>
      <c r="T10" s="11">
        <v>35.25</v>
      </c>
      <c r="U10" s="11">
        <v>13.81</v>
      </c>
      <c r="V10" s="11">
        <v>50.94</v>
      </c>
      <c r="W10" s="11">
        <v>14.49</v>
      </c>
      <c r="X10" s="11">
        <v>84.41</v>
      </c>
      <c r="Y10" s="35">
        <f t="shared" si="0"/>
        <v>1.0511830635118307</v>
      </c>
      <c r="Z10" s="11">
        <v>95.75</v>
      </c>
      <c r="AA10" s="35">
        <f t="shared" si="1"/>
        <v>1.192403486924035</v>
      </c>
      <c r="AB10" s="11">
        <v>549.64</v>
      </c>
      <c r="AC10" s="11">
        <v>38.14</v>
      </c>
      <c r="AD10" s="11">
        <v>36.119999999999997</v>
      </c>
      <c r="AE10" s="11">
        <v>10.29</v>
      </c>
      <c r="AF10" s="11">
        <v>1.92</v>
      </c>
      <c r="AG10" s="11">
        <v>8.07</v>
      </c>
      <c r="AH10" s="11">
        <v>284.12</v>
      </c>
      <c r="AI10" s="35">
        <f t="shared" si="2"/>
        <v>3.5382316313823163</v>
      </c>
      <c r="AJ10" s="11">
        <v>13.62</v>
      </c>
      <c r="AK10" s="11">
        <v>131.09</v>
      </c>
      <c r="AL10" s="11">
        <v>11.81</v>
      </c>
      <c r="AM10" s="11">
        <v>88.57</v>
      </c>
      <c r="AN10" s="10">
        <v>6.9236000000000004</v>
      </c>
      <c r="AO10" s="11">
        <v>11.5</v>
      </c>
      <c r="AP10" s="11">
        <v>33.78</v>
      </c>
      <c r="AQ10" s="11">
        <v>54.6</v>
      </c>
      <c r="AR10" s="11">
        <v>181</v>
      </c>
      <c r="AS10" s="11">
        <v>18</v>
      </c>
      <c r="AT10" s="11">
        <v>350</v>
      </c>
      <c r="AU10" s="11">
        <v>158</v>
      </c>
      <c r="AV10" s="11">
        <v>250</v>
      </c>
      <c r="AW10" s="11" t="s">
        <v>53</v>
      </c>
      <c r="AX10" s="11">
        <v>126</v>
      </c>
      <c r="AY10" s="11">
        <v>3</v>
      </c>
      <c r="AZ10" s="11">
        <v>37</v>
      </c>
      <c r="BA10" s="15">
        <v>178</v>
      </c>
      <c r="BB10" s="11">
        <v>82.8</v>
      </c>
      <c r="BC10" s="11">
        <v>25</v>
      </c>
      <c r="BD10" s="11">
        <v>20.7</v>
      </c>
      <c r="BE10" s="11">
        <v>62.1</v>
      </c>
      <c r="BF10" s="11">
        <v>59</v>
      </c>
      <c r="BG10" s="11">
        <v>43</v>
      </c>
      <c r="BH10" s="11">
        <v>52</v>
      </c>
      <c r="BI10" s="11">
        <v>3.1</v>
      </c>
      <c r="BJ10" s="16">
        <v>4000000</v>
      </c>
      <c r="BK10" s="16">
        <v>300000000</v>
      </c>
      <c r="BL10" s="16">
        <v>30000000</v>
      </c>
      <c r="BM10" s="16">
        <v>100000</v>
      </c>
      <c r="BN10" s="11">
        <v>6.5</v>
      </c>
      <c r="BO10" s="10">
        <v>2398.36669921875</v>
      </c>
      <c r="BP10" s="10">
        <v>38.762006347398298</v>
      </c>
      <c r="BQ10" s="10">
        <v>17.426860625975301</v>
      </c>
      <c r="BR10" s="10">
        <v>43.811133026626401</v>
      </c>
      <c r="BS10" s="10">
        <v>5.4061792846083598</v>
      </c>
      <c r="BT10" s="10">
        <v>104.49000549316401</v>
      </c>
      <c r="BU10" s="35">
        <f t="shared" si="3"/>
        <v>1.261956588081691</v>
      </c>
      <c r="BV10" s="10">
        <v>103.29500579834</v>
      </c>
      <c r="BW10" s="35">
        <f t="shared" si="4"/>
        <v>1.2475242246176328</v>
      </c>
      <c r="BX10" s="10">
        <v>270.03332519531301</v>
      </c>
      <c r="BY10" s="10">
        <v>32.937999725341797</v>
      </c>
      <c r="BZ10" s="10">
        <v>34.614166259765597</v>
      </c>
      <c r="CA10" s="10">
        <v>13.1773328781128</v>
      </c>
      <c r="CB10" s="10">
        <v>2.91383332014084</v>
      </c>
      <c r="CC10" s="10">
        <v>10.251833915710399</v>
      </c>
      <c r="CD10" s="10">
        <v>274.31335449218801</v>
      </c>
      <c r="CE10" s="35">
        <f t="shared" si="5"/>
        <v>3.3129632185046862</v>
      </c>
      <c r="CF10" s="10">
        <v>12.9283332824707</v>
      </c>
      <c r="CG10" s="10">
        <v>151.12332153320301</v>
      </c>
      <c r="CH10" s="10">
        <v>1.93833339214325</v>
      </c>
      <c r="CI10" s="10">
        <v>32.415000915527301</v>
      </c>
      <c r="CJ10" s="10">
        <v>3.7952999999999997</v>
      </c>
      <c r="CK10" s="11">
        <v>14.94</v>
      </c>
      <c r="CL10" s="11">
        <v>10.199999999999999</v>
      </c>
      <c r="CM10" s="11">
        <v>49.7</v>
      </c>
      <c r="CN10" s="11">
        <v>178</v>
      </c>
      <c r="CO10" s="11">
        <v>17.3</v>
      </c>
      <c r="CP10" s="11">
        <v>350</v>
      </c>
      <c r="CQ10" s="11">
        <v>159</v>
      </c>
      <c r="CR10" s="11">
        <v>250</v>
      </c>
    </row>
    <row r="11" spans="1:96" s="11" customFormat="1" x14ac:dyDescent="0.3">
      <c r="A11" s="11" t="s">
        <v>51</v>
      </c>
      <c r="B11" s="11">
        <v>24</v>
      </c>
      <c r="C11" s="11">
        <v>4</v>
      </c>
      <c r="D11" s="11">
        <v>24</v>
      </c>
      <c r="E11" s="15">
        <v>185</v>
      </c>
      <c r="F11" s="11">
        <v>72.400000000000006</v>
      </c>
      <c r="G11" s="11">
        <v>18.100000000000001</v>
      </c>
      <c r="H11" s="11">
        <v>13.1</v>
      </c>
      <c r="I11" s="11">
        <v>59.3</v>
      </c>
      <c r="J11" s="11">
        <v>56.7</v>
      </c>
      <c r="K11" s="11">
        <v>43.4</v>
      </c>
      <c r="L11" s="11">
        <v>59.9</v>
      </c>
      <c r="M11" s="11">
        <v>3.1</v>
      </c>
      <c r="N11" s="16">
        <v>60000000</v>
      </c>
      <c r="O11" s="16">
        <v>2000000000</v>
      </c>
      <c r="P11" s="16">
        <v>300000000</v>
      </c>
      <c r="Q11" s="21">
        <v>0</v>
      </c>
      <c r="R11" s="28">
        <v>6.5</v>
      </c>
      <c r="S11" s="11">
        <v>3562.74</v>
      </c>
      <c r="T11" s="11">
        <v>33.380000000000003</v>
      </c>
      <c r="U11" s="11">
        <v>19.82</v>
      </c>
      <c r="V11" s="11">
        <v>46.8</v>
      </c>
      <c r="W11" s="11">
        <v>9.17</v>
      </c>
      <c r="X11" s="11">
        <v>176.57</v>
      </c>
      <c r="Y11" s="35">
        <f t="shared" si="0"/>
        <v>2.4388121546961323</v>
      </c>
      <c r="Z11" s="11">
        <v>132.13</v>
      </c>
      <c r="AA11" s="35">
        <f t="shared" si="1"/>
        <v>1.8249999999999997</v>
      </c>
      <c r="AB11" s="11">
        <v>1140.02</v>
      </c>
      <c r="AC11" s="11">
        <v>41.29</v>
      </c>
      <c r="AD11" s="11">
        <v>55.59</v>
      </c>
      <c r="AE11" s="11">
        <v>21.77</v>
      </c>
      <c r="AF11" s="11">
        <v>2.21</v>
      </c>
      <c r="AG11" s="11">
        <v>17.64</v>
      </c>
      <c r="AH11" s="11">
        <v>450.54</v>
      </c>
      <c r="AI11" s="35">
        <f t="shared" si="2"/>
        <v>6.2229281767955795</v>
      </c>
      <c r="AJ11" s="11">
        <v>36.799999999999997</v>
      </c>
      <c r="AK11" s="11">
        <v>218.01</v>
      </c>
      <c r="AL11" s="11">
        <v>5.31</v>
      </c>
      <c r="AM11" s="11">
        <v>81.63</v>
      </c>
      <c r="AN11" s="10">
        <v>0.60540000000000005</v>
      </c>
      <c r="AO11" s="11">
        <v>12.5</v>
      </c>
      <c r="AP11" s="11">
        <v>12.324999999999999</v>
      </c>
      <c r="AQ11" s="11">
        <v>62.1</v>
      </c>
      <c r="AR11" s="11">
        <v>187</v>
      </c>
      <c r="AS11" s="11">
        <v>20.5</v>
      </c>
      <c r="AT11" s="11">
        <v>410</v>
      </c>
      <c r="AU11" s="11">
        <v>163</v>
      </c>
      <c r="AV11" s="11">
        <v>290</v>
      </c>
      <c r="AW11" s="11" t="s">
        <v>53</v>
      </c>
      <c r="AX11" s="11">
        <v>124</v>
      </c>
      <c r="AY11" s="11">
        <v>4</v>
      </c>
      <c r="AZ11" s="11">
        <v>24</v>
      </c>
      <c r="BA11" s="15">
        <v>184</v>
      </c>
      <c r="BB11" s="11">
        <v>72.2</v>
      </c>
      <c r="BC11" s="11">
        <v>12.2</v>
      </c>
      <c r="BD11" s="11">
        <v>8.8000000000000007</v>
      </c>
      <c r="BE11" s="11">
        <v>63.4</v>
      </c>
      <c r="BF11" s="11">
        <v>60.3</v>
      </c>
      <c r="BG11" s="11">
        <v>43.7</v>
      </c>
      <c r="BH11" s="11">
        <v>60.5</v>
      </c>
      <c r="BI11" s="11">
        <v>3.2</v>
      </c>
      <c r="BJ11" s="16">
        <v>60000000</v>
      </c>
      <c r="BK11" s="16">
        <v>2000000000</v>
      </c>
      <c r="BL11" s="16">
        <v>300000000</v>
      </c>
      <c r="BM11" s="21">
        <v>0</v>
      </c>
      <c r="BN11" s="11">
        <v>6.5</v>
      </c>
      <c r="BO11" s="10">
        <v>3648.27734375</v>
      </c>
      <c r="BP11" s="10">
        <v>24.768347324066202</v>
      </c>
      <c r="BQ11" s="10">
        <v>16.945862318367301</v>
      </c>
      <c r="BR11" s="10">
        <v>58.285790357566597</v>
      </c>
      <c r="BS11" s="10">
        <v>9.7128594510037392</v>
      </c>
      <c r="BT11" s="10">
        <v>154.55801391601599</v>
      </c>
      <c r="BU11" s="35">
        <f t="shared" si="3"/>
        <v>2.1406927135182272</v>
      </c>
      <c r="BV11" s="10">
        <v>100.40200042724599</v>
      </c>
      <c r="BW11" s="35">
        <f t="shared" si="4"/>
        <v>1.390609424200083</v>
      </c>
      <c r="BX11" s="10">
        <v>424.03332519531301</v>
      </c>
      <c r="BY11" s="10">
        <v>33.527004241943402</v>
      </c>
      <c r="BZ11" s="10">
        <v>37.9714546203613</v>
      </c>
      <c r="CA11" s="10">
        <v>20.7369594573975</v>
      </c>
      <c r="CB11" s="10">
        <v>3.51009333133698</v>
      </c>
      <c r="CC11" s="10">
        <v>14.9756727218628</v>
      </c>
      <c r="CD11" s="10">
        <v>559.10363769531295</v>
      </c>
      <c r="CE11" s="35">
        <f t="shared" si="5"/>
        <v>7.7438176966109822</v>
      </c>
      <c r="CF11" s="10">
        <v>34.407333374023402</v>
      </c>
      <c r="CG11" s="10">
        <v>292.64831542968801</v>
      </c>
      <c r="CH11" s="10">
        <v>22.166667938232401</v>
      </c>
      <c r="CI11" s="10">
        <v>88.5880126953125</v>
      </c>
      <c r="CJ11" s="10">
        <v>1.5907</v>
      </c>
      <c r="CL11" s="11">
        <v>16.555</v>
      </c>
      <c r="CM11" s="11">
        <v>58.1</v>
      </c>
      <c r="CN11" s="11">
        <v>188</v>
      </c>
      <c r="CO11" s="11">
        <v>20</v>
      </c>
      <c r="CP11" s="11">
        <v>390</v>
      </c>
      <c r="CQ11" s="11">
        <v>163</v>
      </c>
      <c r="CR11" s="11">
        <v>270</v>
      </c>
    </row>
    <row r="12" spans="1:96" s="11" customFormat="1" x14ac:dyDescent="0.3">
      <c r="A12" s="11" t="s">
        <v>51</v>
      </c>
      <c r="B12" s="11">
        <v>23</v>
      </c>
      <c r="C12" s="11">
        <v>3</v>
      </c>
      <c r="D12" s="11">
        <v>38</v>
      </c>
      <c r="E12" s="15">
        <v>186</v>
      </c>
      <c r="F12" s="11">
        <v>74.7</v>
      </c>
      <c r="G12" s="11">
        <v>9.3000000000000007</v>
      </c>
      <c r="H12" s="11">
        <v>7</v>
      </c>
      <c r="I12" s="11">
        <v>67.8</v>
      </c>
      <c r="J12" s="11">
        <v>64.7</v>
      </c>
      <c r="K12" s="11">
        <v>49.6</v>
      </c>
      <c r="L12" s="19">
        <v>66.400000000000006</v>
      </c>
      <c r="M12" s="19">
        <v>3.1</v>
      </c>
      <c r="N12" s="16">
        <v>3000000</v>
      </c>
      <c r="O12" s="16">
        <v>200000000</v>
      </c>
      <c r="P12" s="16">
        <v>40000000</v>
      </c>
      <c r="Q12" s="16">
        <v>10000000</v>
      </c>
      <c r="R12" s="28">
        <v>7.5</v>
      </c>
      <c r="S12" s="11">
        <v>2402.25</v>
      </c>
      <c r="T12" s="11">
        <v>28.31</v>
      </c>
      <c r="U12" s="11">
        <v>13.96</v>
      </c>
      <c r="V12" s="11">
        <v>57.73</v>
      </c>
      <c r="W12" s="11">
        <v>9.59</v>
      </c>
      <c r="X12" s="11">
        <v>83.87</v>
      </c>
      <c r="Y12" s="35">
        <f t="shared" si="0"/>
        <v>1.1227576974564926</v>
      </c>
      <c r="Z12" s="11">
        <v>75.56</v>
      </c>
      <c r="AA12" s="35">
        <f t="shared" si="1"/>
        <v>1.0115127175368139</v>
      </c>
      <c r="AB12" s="11">
        <v>265.86</v>
      </c>
      <c r="AC12" s="11">
        <v>22.75</v>
      </c>
      <c r="AD12" s="11">
        <v>24.85</v>
      </c>
      <c r="AE12" s="11">
        <v>10.6</v>
      </c>
      <c r="AF12" s="11">
        <v>1.38</v>
      </c>
      <c r="AG12" s="11">
        <v>9.09</v>
      </c>
      <c r="AH12" s="11">
        <v>327.39</v>
      </c>
      <c r="AI12" s="35">
        <f t="shared" si="2"/>
        <v>4.3827309236947789</v>
      </c>
      <c r="AJ12" s="11">
        <v>15.16</v>
      </c>
      <c r="AK12" s="11">
        <v>169.14</v>
      </c>
      <c r="AL12" s="11">
        <v>1.38</v>
      </c>
      <c r="AM12" s="11">
        <v>57.57</v>
      </c>
      <c r="AN12" s="17">
        <v>0.1799</v>
      </c>
      <c r="AO12" s="11">
        <v>12.36</v>
      </c>
      <c r="AP12" s="11">
        <v>34.58</v>
      </c>
      <c r="AQ12" s="11">
        <v>56.3</v>
      </c>
      <c r="AR12" s="11">
        <v>186</v>
      </c>
      <c r="AS12" s="11">
        <v>17.66</v>
      </c>
      <c r="AT12" s="11">
        <v>350</v>
      </c>
      <c r="AU12" s="11">
        <v>164</v>
      </c>
      <c r="AV12" s="11">
        <v>230</v>
      </c>
      <c r="AW12" s="11" t="s">
        <v>53</v>
      </c>
      <c r="AX12" s="11">
        <v>123</v>
      </c>
      <c r="AY12" s="11">
        <v>3</v>
      </c>
      <c r="AZ12" s="11">
        <v>39</v>
      </c>
      <c r="BA12" s="15">
        <v>186</v>
      </c>
      <c r="BB12" s="11">
        <v>76.3</v>
      </c>
      <c r="BC12" s="11">
        <v>13.4</v>
      </c>
      <c r="BD12" s="11">
        <v>10.199999999999999</v>
      </c>
      <c r="BE12" s="11">
        <v>66.099999999999994</v>
      </c>
      <c r="BF12" s="11">
        <v>62.8</v>
      </c>
      <c r="BG12" s="11">
        <v>45.4</v>
      </c>
      <c r="BH12" s="11">
        <v>59.5</v>
      </c>
      <c r="BI12" s="11">
        <v>3.3</v>
      </c>
      <c r="BJ12" s="16">
        <v>20000000</v>
      </c>
      <c r="BK12" s="16">
        <v>900000000</v>
      </c>
      <c r="BL12" s="16">
        <v>200000000</v>
      </c>
      <c r="BM12" s="16">
        <v>4000</v>
      </c>
      <c r="BN12" s="11">
        <v>7</v>
      </c>
      <c r="BO12" s="10">
        <v>1876.40490722656</v>
      </c>
      <c r="BP12" s="10">
        <v>32.899389545944999</v>
      </c>
      <c r="BQ12" s="10">
        <v>16.947301660494102</v>
      </c>
      <c r="BR12" s="10">
        <v>50.153308793560903</v>
      </c>
      <c r="BS12" s="10">
        <v>4.6936563775228599</v>
      </c>
      <c r="BT12" s="10">
        <v>79.5</v>
      </c>
      <c r="BU12" s="35">
        <f t="shared" si="3"/>
        <v>1.0419397116644824</v>
      </c>
      <c r="BV12" s="10">
        <v>68.591751098632798</v>
      </c>
      <c r="BW12" s="35">
        <f t="shared" si="4"/>
        <v>0.89897445738706161</v>
      </c>
      <c r="BX12" s="10">
        <v>164.58499145507801</v>
      </c>
      <c r="BY12" s="10">
        <v>24.6771755218506</v>
      </c>
      <c r="BZ12" s="10">
        <v>20.804401397705099</v>
      </c>
      <c r="CA12" s="10">
        <v>8.5535001754760707</v>
      </c>
      <c r="CB12" s="10">
        <v>1.6860749684274201</v>
      </c>
      <c r="CC12" s="10">
        <v>6.8674249649047896</v>
      </c>
      <c r="CD12" s="10">
        <v>248.34698486328099</v>
      </c>
      <c r="CE12" s="35">
        <f t="shared" si="5"/>
        <v>3.2548752930967364</v>
      </c>
      <c r="CF12" s="10">
        <v>15.4092502593994</v>
      </c>
      <c r="CG12" s="10">
        <v>150.85098266601599</v>
      </c>
      <c r="CH12" s="10">
        <v>1.0375000238418599</v>
      </c>
      <c r="CI12" s="10">
        <v>22.017999649047901</v>
      </c>
      <c r="CJ12" s="10">
        <v>5.6665000000000001</v>
      </c>
      <c r="CK12" s="11">
        <v>11.37</v>
      </c>
      <c r="CL12" s="11">
        <v>12.855</v>
      </c>
      <c r="CM12" s="11">
        <v>51.9</v>
      </c>
      <c r="CN12" s="11">
        <v>182</v>
      </c>
      <c r="CO12" s="11">
        <v>17</v>
      </c>
      <c r="CP12" s="11">
        <v>330</v>
      </c>
      <c r="CQ12" s="11">
        <v>156</v>
      </c>
      <c r="CR12" s="11">
        <v>230</v>
      </c>
    </row>
    <row r="13" spans="1:96" s="11" customFormat="1" x14ac:dyDescent="0.3">
      <c r="A13" s="11" t="s">
        <v>51</v>
      </c>
      <c r="B13" s="11">
        <v>31</v>
      </c>
      <c r="C13" s="11">
        <v>10</v>
      </c>
      <c r="D13" s="11">
        <v>30</v>
      </c>
      <c r="E13" s="15">
        <v>177</v>
      </c>
      <c r="F13" s="11">
        <v>72.599999999999994</v>
      </c>
      <c r="G13" s="11">
        <v>12.9</v>
      </c>
      <c r="H13" s="11">
        <v>9.4</v>
      </c>
      <c r="I13" s="11">
        <v>63.2</v>
      </c>
      <c r="J13" s="19">
        <v>60.4</v>
      </c>
      <c r="K13" s="11">
        <v>46.3</v>
      </c>
      <c r="L13" s="19">
        <v>63.8</v>
      </c>
      <c r="M13" s="19">
        <v>2.8</v>
      </c>
      <c r="N13" s="16">
        <v>4000000</v>
      </c>
      <c r="O13" s="16">
        <v>100000000</v>
      </c>
      <c r="P13" s="16">
        <v>20000000</v>
      </c>
      <c r="Q13" s="21">
        <v>0</v>
      </c>
      <c r="R13" s="28">
        <v>5.5</v>
      </c>
      <c r="S13" s="11">
        <v>2022.83</v>
      </c>
      <c r="T13" s="11">
        <v>29.87</v>
      </c>
      <c r="U13" s="11">
        <v>15.18</v>
      </c>
      <c r="V13" s="11">
        <v>54.95</v>
      </c>
      <c r="W13" s="11">
        <v>10.38</v>
      </c>
      <c r="X13" s="11">
        <v>76.75</v>
      </c>
      <c r="Y13" s="35">
        <f t="shared" si="0"/>
        <v>1.0571625344352618</v>
      </c>
      <c r="Z13" s="11">
        <v>67.14</v>
      </c>
      <c r="AA13" s="35">
        <f t="shared" si="1"/>
        <v>0.92479338842975212</v>
      </c>
      <c r="AB13" s="11">
        <v>327.33</v>
      </c>
      <c r="AC13" s="11">
        <v>18.350000000000001</v>
      </c>
      <c r="AD13" s="11">
        <v>22.81</v>
      </c>
      <c r="AE13" s="11">
        <v>9.73</v>
      </c>
      <c r="AF13" s="11">
        <v>1.55</v>
      </c>
      <c r="AG13" s="11">
        <v>7.57</v>
      </c>
      <c r="AH13" s="11">
        <v>296.58</v>
      </c>
      <c r="AI13" s="35">
        <f t="shared" si="2"/>
        <v>4.0851239669421489</v>
      </c>
      <c r="AJ13" s="11">
        <v>25.04</v>
      </c>
      <c r="AK13" s="11">
        <v>166.12</v>
      </c>
      <c r="AL13" s="11">
        <v>2.71</v>
      </c>
      <c r="AM13" s="11">
        <v>52.48</v>
      </c>
      <c r="AN13" s="10">
        <v>0.99860000000000004</v>
      </c>
      <c r="AO13" s="11">
        <v>14.97</v>
      </c>
      <c r="AP13" s="11">
        <v>22.9</v>
      </c>
      <c r="AQ13" s="11">
        <v>60.1</v>
      </c>
      <c r="AR13" s="11">
        <v>201</v>
      </c>
      <c r="AS13" s="11">
        <v>20</v>
      </c>
      <c r="AT13" s="11">
        <v>390</v>
      </c>
      <c r="AU13" s="11">
        <v>172</v>
      </c>
      <c r="AV13" s="11">
        <v>290</v>
      </c>
      <c r="AW13" s="11" t="s">
        <v>53</v>
      </c>
      <c r="AX13" s="11">
        <v>131</v>
      </c>
      <c r="AY13" s="11">
        <v>10</v>
      </c>
      <c r="AZ13" s="11">
        <v>32</v>
      </c>
      <c r="BA13" s="15">
        <v>177</v>
      </c>
      <c r="BB13" s="11">
        <v>74.900000000000006</v>
      </c>
      <c r="BC13" s="11">
        <v>10.199999999999999</v>
      </c>
      <c r="BD13" s="11">
        <v>7.8</v>
      </c>
      <c r="BE13" s="11">
        <v>67.099999999999994</v>
      </c>
      <c r="BF13" s="11">
        <v>64.2</v>
      </c>
      <c r="BG13" s="11">
        <v>49.1</v>
      </c>
      <c r="BH13" s="11">
        <v>65.599999999999994</v>
      </c>
      <c r="BI13" s="11">
        <v>2.9</v>
      </c>
      <c r="BJ13" s="16">
        <v>9000000</v>
      </c>
      <c r="BK13" s="16">
        <v>500000000</v>
      </c>
      <c r="BL13" s="16">
        <v>200000000</v>
      </c>
      <c r="BM13" s="21">
        <v>0</v>
      </c>
      <c r="BN13" s="11">
        <v>6.5</v>
      </c>
      <c r="BO13" s="11">
        <v>2022.83</v>
      </c>
      <c r="BP13" s="11">
        <v>29.87</v>
      </c>
      <c r="BQ13" s="11">
        <v>15.18</v>
      </c>
      <c r="BR13" s="11">
        <v>54.95</v>
      </c>
      <c r="BS13" s="11">
        <v>10.38</v>
      </c>
      <c r="BT13" s="11">
        <v>76.75</v>
      </c>
      <c r="BU13" s="35">
        <f t="shared" si="3"/>
        <v>1.0246995994659545</v>
      </c>
      <c r="BV13" s="11">
        <v>67.14</v>
      </c>
      <c r="BW13" s="35">
        <f t="shared" si="4"/>
        <v>0.89639519359145525</v>
      </c>
      <c r="BX13" s="11">
        <v>327.33</v>
      </c>
      <c r="BY13" s="11">
        <v>18.350000000000001</v>
      </c>
      <c r="BZ13" s="11">
        <v>22.81</v>
      </c>
      <c r="CA13" s="11">
        <v>9.73</v>
      </c>
      <c r="CB13" s="11">
        <v>1.55</v>
      </c>
      <c r="CC13" s="11">
        <v>7.57</v>
      </c>
      <c r="CD13" s="11">
        <v>296.58</v>
      </c>
      <c r="CE13" s="35">
        <f t="shared" si="5"/>
        <v>3.9596795727636844</v>
      </c>
      <c r="CF13" s="11">
        <v>25.04</v>
      </c>
      <c r="CG13" s="11">
        <v>166.12</v>
      </c>
      <c r="CH13" s="11">
        <v>2.71</v>
      </c>
      <c r="CI13" s="11">
        <v>52.48</v>
      </c>
      <c r="CJ13" s="10">
        <v>3.3180000000000001</v>
      </c>
      <c r="CK13" s="11">
        <v>10.47</v>
      </c>
      <c r="CL13" s="11">
        <v>12.06</v>
      </c>
      <c r="CM13" s="11">
        <v>55.6</v>
      </c>
      <c r="CN13" s="11">
        <v>197</v>
      </c>
      <c r="CO13" s="11">
        <v>19</v>
      </c>
      <c r="CP13" s="11">
        <v>370</v>
      </c>
      <c r="CQ13" s="11">
        <v>171</v>
      </c>
      <c r="CR13" s="11">
        <v>250</v>
      </c>
    </row>
    <row r="14" spans="1:96" s="11" customFormat="1" x14ac:dyDescent="0.3">
      <c r="A14" s="11" t="s">
        <v>51</v>
      </c>
      <c r="B14" s="11">
        <v>30</v>
      </c>
      <c r="C14" s="11">
        <v>5</v>
      </c>
      <c r="D14" s="11">
        <v>24</v>
      </c>
      <c r="E14" s="15">
        <v>195</v>
      </c>
      <c r="F14" s="11">
        <v>88.9</v>
      </c>
      <c r="G14" s="11">
        <v>20.5</v>
      </c>
      <c r="H14" s="11">
        <v>18.2</v>
      </c>
      <c r="I14" s="11">
        <v>70.7</v>
      </c>
      <c r="J14" s="11">
        <v>67.5</v>
      </c>
      <c r="K14" s="11">
        <v>51.8</v>
      </c>
      <c r="L14" s="11">
        <v>58.3</v>
      </c>
      <c r="M14" s="11">
        <v>3.2</v>
      </c>
      <c r="N14" s="16">
        <v>20000000</v>
      </c>
      <c r="O14" s="16">
        <v>700000000</v>
      </c>
      <c r="P14" s="16">
        <v>200000000</v>
      </c>
      <c r="Q14" s="16">
        <v>2000000</v>
      </c>
      <c r="R14" s="28">
        <v>7</v>
      </c>
      <c r="S14" s="10">
        <v>3654.20678710938</v>
      </c>
      <c r="T14" s="10">
        <v>45.190630868705902</v>
      </c>
      <c r="U14" s="10">
        <v>13.252524731535701</v>
      </c>
      <c r="V14" s="10">
        <v>41.556844399758397</v>
      </c>
      <c r="W14" s="10">
        <v>7.1968929151179601</v>
      </c>
      <c r="X14" s="10">
        <v>121.06866455078099</v>
      </c>
      <c r="Y14" s="35">
        <f t="shared" si="0"/>
        <v>1.3618522446657029</v>
      </c>
      <c r="Z14" s="10">
        <v>183.48434448242199</v>
      </c>
      <c r="AA14" s="35">
        <f t="shared" si="1"/>
        <v>2.0639408828168953</v>
      </c>
      <c r="AB14" s="10">
        <v>680.38330078125</v>
      </c>
      <c r="AC14" s="10">
        <v>34.052238464355497</v>
      </c>
      <c r="AD14" s="10">
        <v>54.536865234375</v>
      </c>
      <c r="AE14" s="10">
        <v>22.4537658691406</v>
      </c>
      <c r="AF14" s="10">
        <v>3.9025999158620799</v>
      </c>
      <c r="AG14" s="10">
        <v>15.657233238220201</v>
      </c>
      <c r="AH14" s="10">
        <v>393.61737060546898</v>
      </c>
      <c r="AI14" s="35">
        <f t="shared" si="2"/>
        <v>4.4276419640660176</v>
      </c>
      <c r="AJ14" s="10">
        <v>32.031669616699197</v>
      </c>
      <c r="AK14" s="10">
        <v>188.739990234375</v>
      </c>
      <c r="AL14" s="10">
        <v>1.08999991416931</v>
      </c>
      <c r="AM14" s="10">
        <v>65.747337341308594</v>
      </c>
      <c r="AN14" s="10">
        <v>1.4568999999999999</v>
      </c>
      <c r="AO14" s="11">
        <v>11.37</v>
      </c>
      <c r="AP14" s="11">
        <v>12.324999999999999</v>
      </c>
      <c r="AQ14" s="11">
        <v>63</v>
      </c>
      <c r="AR14" s="11">
        <v>195</v>
      </c>
      <c r="AS14" s="11">
        <v>22</v>
      </c>
      <c r="AT14" s="11">
        <v>430</v>
      </c>
      <c r="AU14" s="11">
        <v>173</v>
      </c>
      <c r="AV14" s="11">
        <v>330</v>
      </c>
      <c r="AW14" s="11" t="s">
        <v>53</v>
      </c>
      <c r="AX14" s="11">
        <v>130</v>
      </c>
      <c r="AY14" s="11">
        <v>5</v>
      </c>
      <c r="AZ14" s="11">
        <v>24</v>
      </c>
      <c r="BA14" s="15">
        <v>195</v>
      </c>
      <c r="BB14" s="11">
        <v>92</v>
      </c>
      <c r="BC14" s="11">
        <v>15.8</v>
      </c>
      <c r="BD14" s="11">
        <v>14</v>
      </c>
      <c r="BE14" s="11">
        <v>74.400000000000006</v>
      </c>
      <c r="BF14" s="11">
        <v>70.7</v>
      </c>
      <c r="BG14" s="11">
        <v>49</v>
      </c>
      <c r="BH14" s="11">
        <v>55.4</v>
      </c>
      <c r="BI14" s="11">
        <v>3.7</v>
      </c>
      <c r="BJ14" s="16">
        <v>10000000</v>
      </c>
      <c r="BK14" s="16">
        <v>70000000</v>
      </c>
      <c r="BL14" s="16">
        <v>100000000</v>
      </c>
      <c r="BM14" s="16">
        <v>20000000</v>
      </c>
      <c r="BN14" s="11">
        <v>7</v>
      </c>
      <c r="BO14" s="10">
        <v>3732.86669921875</v>
      </c>
      <c r="BP14" s="10">
        <v>38.247789117492701</v>
      </c>
      <c r="BQ14" s="10">
        <v>16.5100286975218</v>
      </c>
      <c r="BR14" s="10">
        <v>45.242182184985502</v>
      </c>
      <c r="BS14" s="10">
        <v>5.9985713044926197</v>
      </c>
      <c r="BT14" s="10">
        <v>154.07434082031301</v>
      </c>
      <c r="BU14" s="35">
        <f t="shared" si="3"/>
        <v>1.6747210958729675</v>
      </c>
      <c r="BV14" s="10">
        <v>158.63766479492199</v>
      </c>
      <c r="BW14" s="35">
        <f t="shared" si="4"/>
        <v>1.7243224434230651</v>
      </c>
      <c r="BX14" s="10">
        <v>1130.76684570313</v>
      </c>
      <c r="BY14" s="10">
        <v>26.036062404979798</v>
      </c>
      <c r="BZ14" s="10">
        <v>33.480910554516598</v>
      </c>
      <c r="CA14" s="10">
        <v>14.0636016350922</v>
      </c>
      <c r="CB14" s="10">
        <v>4.0033332109451303</v>
      </c>
      <c r="CC14" s="10">
        <v>17.128833770751999</v>
      </c>
      <c r="CD14" s="10">
        <v>442.18572998046898</v>
      </c>
      <c r="CE14" s="35">
        <f t="shared" si="5"/>
        <v>4.806366630222489</v>
      </c>
      <c r="CF14" s="10">
        <v>25.0733337402344</v>
      </c>
      <c r="CG14" s="10">
        <v>273.068359375</v>
      </c>
      <c r="CH14" s="10">
        <v>0.21000000834464999</v>
      </c>
      <c r="CI14" s="10">
        <v>55.979667663574197</v>
      </c>
      <c r="CJ14" s="10">
        <v>9.0113000000000003</v>
      </c>
      <c r="CK14" s="11">
        <v>12.02</v>
      </c>
      <c r="CL14" s="11">
        <v>23.164999999999999</v>
      </c>
      <c r="CM14" s="11">
        <v>58.9</v>
      </c>
      <c r="CN14" s="11">
        <v>197</v>
      </c>
      <c r="CO14" s="11">
        <v>22</v>
      </c>
      <c r="CP14" s="11">
        <v>430</v>
      </c>
      <c r="CQ14" s="11">
        <v>177</v>
      </c>
      <c r="CR14" s="11">
        <v>330</v>
      </c>
    </row>
    <row r="15" spans="1:96" s="11" customFormat="1" x14ac:dyDescent="0.3">
      <c r="A15" s="11" t="s">
        <v>51</v>
      </c>
      <c r="B15" s="11">
        <v>15</v>
      </c>
      <c r="C15" s="11">
        <v>3</v>
      </c>
      <c r="D15" s="11">
        <v>44</v>
      </c>
      <c r="E15" s="15">
        <v>170</v>
      </c>
      <c r="F15" s="11">
        <v>68.7</v>
      </c>
      <c r="G15" s="11">
        <v>14.6</v>
      </c>
      <c r="H15" s="11">
        <v>10</v>
      </c>
      <c r="I15" s="11">
        <v>58.7</v>
      </c>
      <c r="J15" s="11">
        <v>55.8</v>
      </c>
      <c r="K15" s="11">
        <v>61.7</v>
      </c>
      <c r="L15" s="11">
        <v>61.7</v>
      </c>
      <c r="M15" s="11">
        <v>2.9</v>
      </c>
      <c r="N15" s="16">
        <v>50000000</v>
      </c>
      <c r="O15" s="16">
        <v>700000000</v>
      </c>
      <c r="P15" s="16">
        <v>500000000</v>
      </c>
      <c r="Q15" s="16">
        <v>900000</v>
      </c>
      <c r="R15" s="28">
        <v>6.5</v>
      </c>
      <c r="S15" s="11">
        <v>2400.5300000000002</v>
      </c>
      <c r="T15" s="11">
        <v>33.5</v>
      </c>
      <c r="U15" s="11">
        <v>13.78</v>
      </c>
      <c r="V15" s="11">
        <v>52.71</v>
      </c>
      <c r="W15" s="11">
        <v>9.18</v>
      </c>
      <c r="X15" s="11">
        <v>82.72</v>
      </c>
      <c r="Y15" s="35">
        <f t="shared" si="0"/>
        <v>1.2040756914119359</v>
      </c>
      <c r="Z15" s="11">
        <v>89.36</v>
      </c>
      <c r="AA15" s="35">
        <f t="shared" si="1"/>
        <v>1.3007278020378457</v>
      </c>
      <c r="AB15" s="11">
        <v>291.38</v>
      </c>
      <c r="AC15" s="11">
        <v>27.8</v>
      </c>
      <c r="AD15" s="11">
        <v>27.85</v>
      </c>
      <c r="AE15" s="11">
        <v>22.19</v>
      </c>
      <c r="AF15" s="11">
        <v>2.16</v>
      </c>
      <c r="AG15" s="11">
        <v>19.09</v>
      </c>
      <c r="AH15" s="11">
        <v>337.66</v>
      </c>
      <c r="AI15" s="35">
        <f t="shared" si="2"/>
        <v>4.9149927219796217</v>
      </c>
      <c r="AJ15" s="11">
        <v>26.08</v>
      </c>
      <c r="AK15" s="11">
        <v>157.76</v>
      </c>
      <c r="AL15" s="11">
        <v>20.63</v>
      </c>
      <c r="AM15" s="11">
        <v>55.1</v>
      </c>
      <c r="AN15" s="10">
        <v>0.6765000000000001</v>
      </c>
      <c r="AO15" s="11">
        <v>13.19</v>
      </c>
      <c r="AP15" s="11">
        <v>21.315000000000001</v>
      </c>
      <c r="AQ15" s="11">
        <v>51.3</v>
      </c>
      <c r="AR15" s="11">
        <v>178</v>
      </c>
      <c r="AS15" s="11">
        <v>16.5</v>
      </c>
      <c r="AT15" s="11">
        <v>330</v>
      </c>
      <c r="AU15" s="11">
        <v>144</v>
      </c>
      <c r="AV15" s="11">
        <v>210</v>
      </c>
      <c r="AW15" s="11" t="s">
        <v>53</v>
      </c>
      <c r="AX15" s="11">
        <v>115</v>
      </c>
      <c r="AY15" s="11">
        <v>3</v>
      </c>
      <c r="AZ15" s="11">
        <v>44</v>
      </c>
      <c r="BA15" s="15">
        <v>170</v>
      </c>
      <c r="BB15" s="11">
        <v>69.599999999999994</v>
      </c>
      <c r="BC15" s="11">
        <v>16.3</v>
      </c>
      <c r="BD15" s="11">
        <v>11.4</v>
      </c>
      <c r="BE15" s="11">
        <v>58.2</v>
      </c>
      <c r="BF15" s="11">
        <v>55.3</v>
      </c>
      <c r="BG15" s="11">
        <v>41.3</v>
      </c>
      <c r="BH15" s="11">
        <v>59.4</v>
      </c>
      <c r="BI15" s="11">
        <v>2.9</v>
      </c>
      <c r="BJ15" s="16">
        <v>10000000</v>
      </c>
      <c r="BK15" s="16">
        <v>400000000</v>
      </c>
      <c r="BL15" s="16">
        <v>300000000</v>
      </c>
      <c r="BM15" s="16">
        <v>4000000</v>
      </c>
      <c r="BN15" s="11">
        <v>7</v>
      </c>
      <c r="BO15" s="10">
        <v>2389.72338867188</v>
      </c>
      <c r="BP15" s="10">
        <v>32.197741780064703</v>
      </c>
      <c r="BQ15" s="10">
        <v>15.936126645803</v>
      </c>
      <c r="BR15" s="10">
        <v>51.866131574132297</v>
      </c>
      <c r="BS15" s="10">
        <v>12.8333965209714</v>
      </c>
      <c r="BT15" s="10">
        <v>95.207336425781307</v>
      </c>
      <c r="BU15" s="35">
        <f t="shared" si="3"/>
        <v>1.3679215003704213</v>
      </c>
      <c r="BV15" s="10">
        <v>85.492996215820298</v>
      </c>
      <c r="BW15" s="35">
        <f t="shared" si="4"/>
        <v>1.2283476467790273</v>
      </c>
      <c r="BX15" s="10">
        <v>375.95001220703102</v>
      </c>
      <c r="BY15" s="10">
        <v>26.3745021820068</v>
      </c>
      <c r="BZ15" s="10">
        <v>30.836673736572301</v>
      </c>
      <c r="CA15" s="10">
        <v>21.997337341308601</v>
      </c>
      <c r="CB15" s="10">
        <v>2.22999975085258</v>
      </c>
      <c r="CC15" s="10">
        <v>18.170997619628899</v>
      </c>
      <c r="CD15" s="10">
        <v>320.40170288085898</v>
      </c>
      <c r="CE15" s="35">
        <f t="shared" si="5"/>
        <v>4.6034727425410775</v>
      </c>
      <c r="CF15" s="10">
        <v>15.2600002288818</v>
      </c>
      <c r="CG15" s="10">
        <v>124.046676635742</v>
      </c>
      <c r="CH15" s="10">
        <v>24.944999694824201</v>
      </c>
      <c r="CI15" s="10">
        <v>76.670669555664105</v>
      </c>
      <c r="CJ15" s="10">
        <v>5.5790999999999995</v>
      </c>
      <c r="CK15" s="11">
        <v>14.83</v>
      </c>
      <c r="CL15" s="11">
        <v>1.03</v>
      </c>
      <c r="CM15" s="11">
        <v>45.2</v>
      </c>
      <c r="CN15" s="11">
        <v>175</v>
      </c>
      <c r="CO15" s="11">
        <v>15</v>
      </c>
      <c r="CP15" s="11">
        <v>290</v>
      </c>
      <c r="CQ15" s="11">
        <v>152</v>
      </c>
      <c r="CR15" s="11">
        <v>210</v>
      </c>
    </row>
    <row r="16" spans="1:96" s="11" customFormat="1" x14ac:dyDescent="0.3">
      <c r="A16" s="11" t="s">
        <v>51</v>
      </c>
      <c r="B16" s="11">
        <v>32</v>
      </c>
      <c r="C16" s="11">
        <v>22</v>
      </c>
      <c r="D16" s="11">
        <v>37</v>
      </c>
      <c r="E16" s="15">
        <v>178</v>
      </c>
      <c r="F16" s="11">
        <v>71.3</v>
      </c>
      <c r="G16" s="11">
        <v>8.1999999999999993</v>
      </c>
      <c r="H16" s="11">
        <v>5.9</v>
      </c>
      <c r="I16" s="11">
        <v>65.5</v>
      </c>
      <c r="J16" s="19">
        <v>62.5</v>
      </c>
      <c r="K16" s="11">
        <v>48</v>
      </c>
      <c r="L16" s="19">
        <v>67.3</v>
      </c>
      <c r="M16" s="19">
        <v>3</v>
      </c>
      <c r="N16" s="16">
        <v>1000000</v>
      </c>
      <c r="O16" s="16">
        <v>400000000</v>
      </c>
      <c r="P16" s="16">
        <v>200000000</v>
      </c>
      <c r="Q16" s="16">
        <v>3000</v>
      </c>
      <c r="R16" s="28">
        <v>6.5</v>
      </c>
      <c r="S16" s="11">
        <v>2132.17</v>
      </c>
      <c r="T16" s="11">
        <v>31.78</v>
      </c>
      <c r="U16" s="11">
        <v>14.77</v>
      </c>
      <c r="V16" s="11">
        <v>53.45</v>
      </c>
      <c r="W16" s="11">
        <v>14.49</v>
      </c>
      <c r="X16" s="11">
        <v>78.73</v>
      </c>
      <c r="Y16" s="35">
        <f t="shared" si="0"/>
        <v>1.1042075736325387</v>
      </c>
      <c r="Z16" s="11">
        <v>75.3</v>
      </c>
      <c r="AA16" s="35">
        <f t="shared" si="1"/>
        <v>1.0561009817671809</v>
      </c>
      <c r="AB16" s="11">
        <v>406.9</v>
      </c>
      <c r="AC16" s="11">
        <v>14.63</v>
      </c>
      <c r="AD16" s="11">
        <v>22.73</v>
      </c>
      <c r="AE16" s="11">
        <v>8.59</v>
      </c>
      <c r="AF16" s="11">
        <v>1.37</v>
      </c>
      <c r="AG16" s="11">
        <v>7.16</v>
      </c>
      <c r="AH16" s="11">
        <v>277.56</v>
      </c>
      <c r="AI16" s="35">
        <f t="shared" si="2"/>
        <v>3.8928471248246845</v>
      </c>
      <c r="AJ16" s="11">
        <v>17.37</v>
      </c>
      <c r="AK16" s="11">
        <v>85.38</v>
      </c>
      <c r="AL16" s="11">
        <v>0.56000000000000005</v>
      </c>
      <c r="AM16" s="11">
        <v>77.25</v>
      </c>
      <c r="AN16" s="10">
        <v>0.78450000000000009</v>
      </c>
      <c r="AO16" s="11">
        <v>11.85</v>
      </c>
      <c r="AP16" s="11">
        <v>19.465</v>
      </c>
      <c r="AQ16" s="11">
        <v>51.2</v>
      </c>
      <c r="AR16" s="11">
        <v>172</v>
      </c>
      <c r="AS16" s="11">
        <v>17</v>
      </c>
      <c r="AT16" s="11">
        <v>330</v>
      </c>
      <c r="AU16" s="11">
        <v>190</v>
      </c>
      <c r="AV16" s="11">
        <v>139</v>
      </c>
      <c r="AW16" s="11" t="s">
        <v>53</v>
      </c>
      <c r="AX16" s="11">
        <v>132</v>
      </c>
      <c r="AY16" s="11">
        <v>22</v>
      </c>
      <c r="AZ16" s="11">
        <v>38</v>
      </c>
      <c r="BA16" s="15">
        <v>178</v>
      </c>
      <c r="BB16" s="11">
        <v>72.2</v>
      </c>
      <c r="BC16" s="11">
        <v>13.8</v>
      </c>
      <c r="BD16" s="11">
        <v>10</v>
      </c>
      <c r="BE16" s="11">
        <v>62.2</v>
      </c>
      <c r="BF16" s="11">
        <v>59.1</v>
      </c>
      <c r="BG16" s="11">
        <v>43.8</v>
      </c>
      <c r="BH16" s="11">
        <v>60.6</v>
      </c>
      <c r="BI16" s="11">
        <v>3.1</v>
      </c>
      <c r="BO16" s="20">
        <v>2379.6799999999998</v>
      </c>
      <c r="BP16" s="20">
        <v>41.06</v>
      </c>
      <c r="BQ16" s="20">
        <v>14.39</v>
      </c>
      <c r="BR16" s="20">
        <v>44.56</v>
      </c>
      <c r="BS16" s="20">
        <v>3.7</v>
      </c>
      <c r="BT16" s="20">
        <v>85.58</v>
      </c>
      <c r="BU16" s="35">
        <f t="shared" si="3"/>
        <v>1.1853185595567866</v>
      </c>
      <c r="BV16" s="20">
        <v>108.56</v>
      </c>
      <c r="BW16" s="35">
        <f t="shared" si="4"/>
        <v>1.503601108033241</v>
      </c>
      <c r="BX16" s="20">
        <v>500.03</v>
      </c>
      <c r="BY16" s="20">
        <v>21.71</v>
      </c>
      <c r="BZ16" s="20">
        <v>22.49</v>
      </c>
      <c r="CA16" s="20">
        <v>9.65</v>
      </c>
      <c r="CB16" s="20">
        <v>1.58</v>
      </c>
      <c r="CC16" s="20">
        <v>7.59</v>
      </c>
      <c r="CD16" s="20">
        <v>274.14</v>
      </c>
      <c r="CE16" s="35">
        <f t="shared" si="5"/>
        <v>3.7969529085872571</v>
      </c>
      <c r="CF16" s="20">
        <v>15.33</v>
      </c>
      <c r="CG16" s="20">
        <v>140.08000000000001</v>
      </c>
      <c r="CH16" s="20">
        <v>0.11</v>
      </c>
      <c r="CI16" s="20">
        <v>22</v>
      </c>
      <c r="CJ16" s="10">
        <v>0.9245000000000001</v>
      </c>
      <c r="CK16" s="11">
        <v>12.1</v>
      </c>
      <c r="CL16" s="11">
        <v>11.53</v>
      </c>
      <c r="CM16" s="11">
        <v>49.8</v>
      </c>
      <c r="CN16" s="11">
        <v>180</v>
      </c>
      <c r="CO16" s="11">
        <v>17</v>
      </c>
      <c r="CP16" s="11">
        <v>330</v>
      </c>
      <c r="CQ16" s="11">
        <v>161</v>
      </c>
      <c r="CR16" s="11">
        <v>250</v>
      </c>
    </row>
    <row r="17" spans="1:96" s="11" customFormat="1" x14ac:dyDescent="0.3">
      <c r="A17" s="11" t="s">
        <v>51</v>
      </c>
      <c r="B17" s="11">
        <v>33</v>
      </c>
      <c r="C17" s="11">
        <v>5</v>
      </c>
      <c r="D17" s="11">
        <v>36</v>
      </c>
      <c r="E17" s="15">
        <v>188</v>
      </c>
      <c r="F17" s="11">
        <v>64.2</v>
      </c>
      <c r="G17" s="11">
        <v>9.9</v>
      </c>
      <c r="H17" s="11">
        <v>6.4</v>
      </c>
      <c r="I17" s="11">
        <v>57.8</v>
      </c>
      <c r="J17" s="11">
        <v>55.3</v>
      </c>
      <c r="K17" s="11">
        <v>42.3</v>
      </c>
      <c r="L17" s="11">
        <v>65.900000000000006</v>
      </c>
      <c r="M17" s="11">
        <v>2.5</v>
      </c>
      <c r="N17" s="16">
        <v>300000</v>
      </c>
      <c r="O17" s="16">
        <v>900000000</v>
      </c>
      <c r="P17" s="16">
        <v>100000000</v>
      </c>
      <c r="Q17" s="21">
        <v>0</v>
      </c>
      <c r="R17" s="28">
        <v>7</v>
      </c>
      <c r="S17" s="11">
        <v>2066.58</v>
      </c>
      <c r="T17" s="11">
        <v>36.96</v>
      </c>
      <c r="U17" s="11">
        <v>12.06</v>
      </c>
      <c r="V17" s="11">
        <v>50.98</v>
      </c>
      <c r="W17" s="11">
        <v>22.38</v>
      </c>
      <c r="X17" s="11">
        <v>62.3</v>
      </c>
      <c r="Y17" s="35">
        <f t="shared" si="0"/>
        <v>0.97040498442367595</v>
      </c>
      <c r="Z17" s="11">
        <v>84.86</v>
      </c>
      <c r="AA17" s="35">
        <f t="shared" si="1"/>
        <v>1.3218068535825545</v>
      </c>
      <c r="AB17" s="11">
        <v>469.15</v>
      </c>
      <c r="AC17" s="11">
        <v>25.55</v>
      </c>
      <c r="AD17" s="11">
        <v>28.23</v>
      </c>
      <c r="AE17" s="11">
        <v>22.6</v>
      </c>
      <c r="AF17" s="11">
        <v>1.53</v>
      </c>
      <c r="AG17" s="11">
        <v>20.149999999999999</v>
      </c>
      <c r="AH17" s="11">
        <v>287.49</v>
      </c>
      <c r="AI17" s="35">
        <f t="shared" si="2"/>
        <v>4.4780373831775702</v>
      </c>
      <c r="AJ17" s="11">
        <v>23.98</v>
      </c>
      <c r="AK17" s="11">
        <v>108.94</v>
      </c>
      <c r="AL17" s="11">
        <v>8.34</v>
      </c>
      <c r="AM17" s="11">
        <v>115.61</v>
      </c>
      <c r="AN17" s="10">
        <v>1.6705000000000001</v>
      </c>
      <c r="AO17" s="11">
        <v>13.44</v>
      </c>
      <c r="AP17" s="11">
        <v>9.1449999999999996</v>
      </c>
      <c r="AQ17" s="11">
        <v>58.1</v>
      </c>
      <c r="AR17" s="11">
        <v>181</v>
      </c>
      <c r="AS17" s="11">
        <v>19</v>
      </c>
      <c r="AT17" s="11">
        <v>370</v>
      </c>
      <c r="AU17" s="11">
        <v>290</v>
      </c>
      <c r="AV17" s="11">
        <v>167</v>
      </c>
      <c r="AW17" s="11" t="s">
        <v>53</v>
      </c>
      <c r="AX17" s="11">
        <v>133</v>
      </c>
      <c r="AY17" s="11">
        <v>5</v>
      </c>
      <c r="AZ17" s="11">
        <v>36</v>
      </c>
      <c r="BA17" s="15">
        <v>188</v>
      </c>
      <c r="BB17" s="11">
        <v>64.3</v>
      </c>
      <c r="BC17" s="11">
        <v>8</v>
      </c>
      <c r="BD17" s="11">
        <v>5.0999999999999996</v>
      </c>
      <c r="BE17" s="11">
        <v>59.2</v>
      </c>
      <c r="BF17" s="11">
        <v>56.2</v>
      </c>
      <c r="BG17" s="11">
        <v>40.799999999999997</v>
      </c>
      <c r="BH17" s="11">
        <v>63.5</v>
      </c>
      <c r="BI17" s="11">
        <v>3</v>
      </c>
      <c r="BJ17" s="16">
        <v>3000000</v>
      </c>
      <c r="BK17" s="16">
        <v>200000000</v>
      </c>
      <c r="BL17" s="16">
        <v>200000000</v>
      </c>
      <c r="BM17" s="21">
        <v>1</v>
      </c>
      <c r="BN17" s="11">
        <v>7</v>
      </c>
      <c r="BO17" s="10">
        <v>2484.30981445313</v>
      </c>
      <c r="BP17" s="10">
        <v>29.290065025291099</v>
      </c>
      <c r="BQ17" s="10">
        <v>15.372827441521901</v>
      </c>
      <c r="BR17" s="10">
        <v>55.337107533187002</v>
      </c>
      <c r="BS17" s="10">
        <v>6.9299725140193802</v>
      </c>
      <c r="BT17" s="10">
        <v>95.477165222167997</v>
      </c>
      <c r="BU17" s="35">
        <f t="shared" si="3"/>
        <v>1.4848703767055678</v>
      </c>
      <c r="BV17" s="10">
        <v>80.850662231445298</v>
      </c>
      <c r="BW17" s="35">
        <f t="shared" si="4"/>
        <v>1.257397546367734</v>
      </c>
      <c r="BX17" s="10">
        <v>567.050048828125</v>
      </c>
      <c r="BY17" s="10">
        <v>24.5419006347656</v>
      </c>
      <c r="BZ17" s="10">
        <v>25.274267196655298</v>
      </c>
      <c r="CA17" s="10">
        <v>16.061500549316399</v>
      </c>
      <c r="CB17" s="10">
        <v>2.00419999286532</v>
      </c>
      <c r="CC17" s="10">
        <v>13.859133720397899</v>
      </c>
      <c r="CD17" s="10">
        <v>401.53436279296898</v>
      </c>
      <c r="CE17" s="35">
        <f t="shared" si="5"/>
        <v>6.2447023762514622</v>
      </c>
      <c r="CF17" s="10">
        <v>22.761001586914102</v>
      </c>
      <c r="CG17" s="10">
        <v>168.44534301757801</v>
      </c>
      <c r="CH17" s="10">
        <v>3.6416664123535201</v>
      </c>
      <c r="CI17" s="10">
        <v>43.040496826171903</v>
      </c>
      <c r="CJ17" s="10">
        <v>3.3293999999999997</v>
      </c>
      <c r="CK17" s="11">
        <v>11.14</v>
      </c>
      <c r="CL17" s="11">
        <v>12.59</v>
      </c>
      <c r="CM17" s="11">
        <v>51.9</v>
      </c>
      <c r="CN17" s="11">
        <v>186</v>
      </c>
      <c r="CO17" s="11">
        <v>17</v>
      </c>
      <c r="CP17" s="11">
        <v>330</v>
      </c>
      <c r="CQ17" s="11">
        <v>171</v>
      </c>
      <c r="CR17" s="11">
        <v>270</v>
      </c>
    </row>
    <row r="18" spans="1:96" s="22" customFormat="1" x14ac:dyDescent="0.3">
      <c r="A18" s="22" t="s">
        <v>52</v>
      </c>
      <c r="B18" s="22">
        <v>38</v>
      </c>
      <c r="D18" s="22">
        <v>35</v>
      </c>
      <c r="E18" s="22">
        <v>183</v>
      </c>
      <c r="F18" s="22">
        <v>99.8</v>
      </c>
      <c r="G18" s="22">
        <v>27.5</v>
      </c>
      <c r="H18" s="22">
        <v>27.5</v>
      </c>
      <c r="I18" s="22">
        <v>72.3</v>
      </c>
      <c r="J18" s="22">
        <v>68.8</v>
      </c>
      <c r="K18" s="22">
        <v>50.1</v>
      </c>
      <c r="L18" s="22">
        <v>50.2</v>
      </c>
      <c r="M18" s="22">
        <v>3.6</v>
      </c>
      <c r="N18" s="23">
        <v>2000000</v>
      </c>
      <c r="O18" s="23">
        <v>3000000000</v>
      </c>
      <c r="P18" s="23">
        <v>10000000</v>
      </c>
      <c r="Q18" s="24">
        <v>0</v>
      </c>
      <c r="R18" s="29">
        <v>6.5</v>
      </c>
      <c r="S18" s="25">
        <v>2038.05017089844</v>
      </c>
      <c r="T18" s="25">
        <v>44.070795414653603</v>
      </c>
      <c r="U18" s="25">
        <v>17.951473992685699</v>
      </c>
      <c r="V18" s="25">
        <v>37.977730592660699</v>
      </c>
      <c r="W18" s="25">
        <v>4.9444649154420404</v>
      </c>
      <c r="X18" s="25">
        <v>91.46</v>
      </c>
      <c r="Y18" s="35">
        <f t="shared" si="0"/>
        <v>0.91643286573146288</v>
      </c>
      <c r="Z18" s="25">
        <v>99.798324584960895</v>
      </c>
      <c r="AA18" s="35">
        <f t="shared" si="1"/>
        <v>0.99998321227415732</v>
      </c>
      <c r="AB18" s="25">
        <v>302.41668701171898</v>
      </c>
      <c r="AC18" s="25">
        <v>36.021858215332003</v>
      </c>
      <c r="AD18" s="25">
        <v>38.189704895019503</v>
      </c>
      <c r="AE18" s="25">
        <v>19.063087463378899</v>
      </c>
      <c r="AF18" s="25">
        <v>2.2941568195819899</v>
      </c>
      <c r="AG18" s="25">
        <v>11.427264213561999</v>
      </c>
      <c r="AH18" s="25">
        <v>204.697677612305</v>
      </c>
      <c r="AI18" s="35">
        <f t="shared" si="2"/>
        <v>2.051078933991032</v>
      </c>
      <c r="AJ18" s="25">
        <v>12.1516675949097</v>
      </c>
      <c r="AK18" s="25">
        <v>129.08999633789099</v>
      </c>
      <c r="AL18" s="25">
        <v>4.0033335685729998</v>
      </c>
      <c r="AM18" s="25">
        <v>25.192668914794901</v>
      </c>
      <c r="AN18" s="25"/>
      <c r="AQ18" s="22">
        <v>27.6</v>
      </c>
      <c r="AR18" s="22">
        <v>168</v>
      </c>
      <c r="AS18" s="22">
        <v>12</v>
      </c>
      <c r="AT18" s="22">
        <v>230</v>
      </c>
      <c r="AU18" s="22">
        <v>139</v>
      </c>
      <c r="AV18" s="22">
        <v>150</v>
      </c>
    </row>
    <row r="19" spans="1:96" s="22" customFormat="1" x14ac:dyDescent="0.3">
      <c r="A19" s="22" t="s">
        <v>52</v>
      </c>
      <c r="B19" s="22">
        <v>8</v>
      </c>
      <c r="D19" s="22">
        <v>37</v>
      </c>
      <c r="E19" s="22">
        <v>188</v>
      </c>
      <c r="F19" s="22">
        <v>104</v>
      </c>
      <c r="G19" s="22">
        <v>24.6</v>
      </c>
      <c r="H19" s="22">
        <v>25.6</v>
      </c>
      <c r="I19" s="22">
        <v>78.400000000000006</v>
      </c>
      <c r="J19" s="22">
        <v>74.8</v>
      </c>
      <c r="K19" s="22">
        <v>57.4</v>
      </c>
      <c r="L19" s="22">
        <v>55.2</v>
      </c>
      <c r="M19" s="22">
        <v>3.6</v>
      </c>
      <c r="N19" s="23">
        <v>10000000</v>
      </c>
      <c r="O19" s="23">
        <v>1000000000</v>
      </c>
      <c r="P19" s="23">
        <v>70000000</v>
      </c>
      <c r="Q19" s="23">
        <v>3000000</v>
      </c>
      <c r="R19" s="29">
        <v>6</v>
      </c>
      <c r="S19" s="25">
        <v>1622.44750976563</v>
      </c>
      <c r="T19" s="25">
        <v>35.5250773262389</v>
      </c>
      <c r="U19" s="25">
        <v>18.706306254791699</v>
      </c>
      <c r="V19" s="25">
        <v>45.768616418969401</v>
      </c>
      <c r="W19" s="25">
        <v>2.2711982237724699</v>
      </c>
      <c r="X19" s="25">
        <v>75.875</v>
      </c>
      <c r="Y19" s="35">
        <f t="shared" si="0"/>
        <v>0.72956730769230771</v>
      </c>
      <c r="Z19" s="25">
        <v>64.041748046875</v>
      </c>
      <c r="AA19" s="35">
        <f t="shared" si="1"/>
        <v>0.61578603891225958</v>
      </c>
      <c r="AB19" s="25">
        <v>180.30000305175801</v>
      </c>
      <c r="AC19" s="25">
        <v>23.224449157714801</v>
      </c>
      <c r="AD19" s="25">
        <v>20.690673828125</v>
      </c>
      <c r="AE19" s="25">
        <v>5.5448498725891104</v>
      </c>
      <c r="AF19" s="25">
        <v>1.05719995498657</v>
      </c>
      <c r="AG19" s="25">
        <v>4.4706497192382804</v>
      </c>
      <c r="AH19" s="25">
        <v>200.84625244140599</v>
      </c>
      <c r="AI19" s="35">
        <f t="shared" si="2"/>
        <v>1.9312139657827498</v>
      </c>
      <c r="AJ19" s="25">
        <v>15.483248710632299</v>
      </c>
      <c r="AK19" s="25">
        <v>88.141746520996094</v>
      </c>
      <c r="AL19" s="25">
        <v>5.4274997711181596</v>
      </c>
      <c r="AM19" s="25">
        <v>9.2122497558593803</v>
      </c>
      <c r="AN19" s="25">
        <v>2.4324000000000003</v>
      </c>
      <c r="AO19" s="22">
        <v>11.03</v>
      </c>
      <c r="AP19" s="22">
        <v>15.03</v>
      </c>
      <c r="AQ19" s="22">
        <v>27.8</v>
      </c>
      <c r="AR19" s="22">
        <v>163</v>
      </c>
      <c r="AS19" s="22">
        <v>10.75</v>
      </c>
      <c r="AT19" s="22">
        <v>210</v>
      </c>
      <c r="AU19" s="22">
        <v>123</v>
      </c>
      <c r="AV19" s="22">
        <v>110</v>
      </c>
    </row>
    <row r="20" spans="1:96" s="22" customFormat="1" x14ac:dyDescent="0.3">
      <c r="A20" s="22" t="s">
        <v>52</v>
      </c>
      <c r="B20" s="22">
        <v>9</v>
      </c>
      <c r="D20" s="22">
        <v>39</v>
      </c>
      <c r="E20" s="22">
        <v>185</v>
      </c>
      <c r="F20" s="22">
        <v>102.1</v>
      </c>
      <c r="G20" s="22">
        <v>20.7</v>
      </c>
      <c r="H20" s="22">
        <v>21.1</v>
      </c>
      <c r="I20" s="22">
        <v>81</v>
      </c>
      <c r="J20" s="22">
        <v>77.2</v>
      </c>
      <c r="K20" s="22">
        <v>59.3</v>
      </c>
      <c r="L20" s="22">
        <v>58.1</v>
      </c>
      <c r="M20" s="22">
        <v>3.8</v>
      </c>
      <c r="N20" s="23">
        <v>20000000</v>
      </c>
      <c r="O20" s="23">
        <v>2000000000</v>
      </c>
      <c r="P20" s="23">
        <v>200000000</v>
      </c>
      <c r="Q20" s="23">
        <v>30000000</v>
      </c>
      <c r="R20" s="29">
        <v>6.5</v>
      </c>
      <c r="S20" s="25">
        <v>799.12664794921898</v>
      </c>
      <c r="T20" s="25">
        <v>41.606670845270202</v>
      </c>
      <c r="U20" s="25">
        <v>21.5168216095284</v>
      </c>
      <c r="V20" s="25">
        <v>36.876507545201399</v>
      </c>
      <c r="W20" s="25">
        <v>2.50273220788289</v>
      </c>
      <c r="X20" s="25">
        <v>42.986663818359403</v>
      </c>
      <c r="Y20" s="35">
        <f t="shared" si="0"/>
        <v>0.42102511085562594</v>
      </c>
      <c r="Z20" s="25">
        <v>36.943332672119098</v>
      </c>
      <c r="AA20" s="35">
        <f t="shared" si="1"/>
        <v>0.36183479600508422</v>
      </c>
      <c r="AB20" s="25">
        <v>398.04000854492199</v>
      </c>
      <c r="AC20" s="25">
        <v>10.757066726684601</v>
      </c>
      <c r="AD20" s="25">
        <v>12.041933059692401</v>
      </c>
      <c r="AE20" s="25">
        <v>4.5428667068481401</v>
      </c>
      <c r="AF20" s="25">
        <v>0.510133367031813</v>
      </c>
      <c r="AG20" s="25">
        <v>4.0125999450683603</v>
      </c>
      <c r="AH20" s="25">
        <v>84.774002075195298</v>
      </c>
      <c r="AI20" s="35">
        <f t="shared" si="2"/>
        <v>0.83030364422326453</v>
      </c>
      <c r="AJ20" s="25">
        <v>11.339999198913601</v>
      </c>
      <c r="AK20" s="25">
        <v>45.710002899169901</v>
      </c>
      <c r="AL20" s="25">
        <v>0.91333335638046298</v>
      </c>
      <c r="AM20" s="25">
        <v>5</v>
      </c>
      <c r="AN20" s="25">
        <v>3.5775999999999994</v>
      </c>
      <c r="AO20" s="22">
        <v>10.47</v>
      </c>
      <c r="AP20" s="22">
        <v>12.59</v>
      </c>
      <c r="AQ20" s="22">
        <v>34.299999999999997</v>
      </c>
      <c r="AR20" s="22">
        <v>188</v>
      </c>
      <c r="AS20" s="22">
        <v>16</v>
      </c>
      <c r="AT20" s="22">
        <v>310</v>
      </c>
      <c r="AU20" s="22">
        <v>139</v>
      </c>
      <c r="AV20" s="22">
        <v>210</v>
      </c>
    </row>
    <row r="21" spans="1:96" s="22" customFormat="1" x14ac:dyDescent="0.3">
      <c r="A21" s="22" t="s">
        <v>52</v>
      </c>
      <c r="B21" s="22">
        <v>10</v>
      </c>
      <c r="D21" s="22">
        <v>22</v>
      </c>
      <c r="E21" s="22">
        <v>175</v>
      </c>
      <c r="F21" s="22">
        <v>75.599999999999994</v>
      </c>
      <c r="G21" s="22">
        <v>6.6</v>
      </c>
      <c r="H21" s="22">
        <v>5</v>
      </c>
      <c r="I21" s="22">
        <v>70.599999999999994</v>
      </c>
      <c r="J21" s="22">
        <v>67.400000000000006</v>
      </c>
      <c r="K21" s="22">
        <v>51.7</v>
      </c>
      <c r="L21" s="22">
        <v>68.400000000000006</v>
      </c>
      <c r="M21" s="22">
        <v>3.2</v>
      </c>
      <c r="N21" s="23">
        <v>800000</v>
      </c>
      <c r="O21" s="23">
        <v>2000000000</v>
      </c>
      <c r="P21" s="23">
        <v>30000000</v>
      </c>
      <c r="Q21" s="23">
        <v>50000</v>
      </c>
      <c r="R21" s="29">
        <v>5</v>
      </c>
      <c r="S21" s="25">
        <v>1044.61669921875</v>
      </c>
      <c r="T21" s="25">
        <v>37.981876643295401</v>
      </c>
      <c r="U21" s="25">
        <v>21.308612328366898</v>
      </c>
      <c r="V21" s="25">
        <v>40.709511028337701</v>
      </c>
      <c r="W21" s="25">
        <v>1.29361634531113</v>
      </c>
      <c r="X21" s="25">
        <v>55.648330688476598</v>
      </c>
      <c r="Y21" s="35">
        <f t="shared" si="0"/>
        <v>0.73608903027085448</v>
      </c>
      <c r="Z21" s="25">
        <v>44.085002899169901</v>
      </c>
      <c r="AA21" s="35">
        <f t="shared" si="1"/>
        <v>0.58313495898372891</v>
      </c>
      <c r="AB21" s="25">
        <v>204.5</v>
      </c>
      <c r="AC21" s="25">
        <v>11.0725011825562</v>
      </c>
      <c r="AD21" s="25">
        <v>16.364334106445298</v>
      </c>
      <c r="AE21" s="25">
        <v>7.58066654205322</v>
      </c>
      <c r="AF21" s="25">
        <v>1.5406666398048401</v>
      </c>
      <c r="AG21" s="25">
        <v>4.1996665000915501</v>
      </c>
      <c r="AH21" s="25">
        <v>114.001670837402</v>
      </c>
      <c r="AI21" s="35">
        <f t="shared" si="2"/>
        <v>1.5079586089603441</v>
      </c>
      <c r="AJ21" s="25">
        <v>8.7183341979980504</v>
      </c>
      <c r="AK21" s="25">
        <v>80.3316650390625</v>
      </c>
      <c r="AL21" s="25">
        <v>1.01333332061768</v>
      </c>
      <c r="AM21" s="25">
        <v>3.3783330917358398</v>
      </c>
      <c r="AN21" s="25">
        <v>8.6714000000000002</v>
      </c>
      <c r="AO21" s="22">
        <v>11.53</v>
      </c>
      <c r="AP21" s="22">
        <v>7.8150000000000004</v>
      </c>
      <c r="AQ21" s="22">
        <v>42.9</v>
      </c>
      <c r="AR21" s="22">
        <v>177</v>
      </c>
      <c r="AS21" s="22">
        <v>13.5</v>
      </c>
      <c r="AT21" s="22">
        <v>270</v>
      </c>
      <c r="AU21" s="22">
        <v>146</v>
      </c>
      <c r="AV21" s="22">
        <v>150</v>
      </c>
    </row>
    <row r="22" spans="1:96" s="22" customFormat="1" x14ac:dyDescent="0.3">
      <c r="A22" s="22" t="s">
        <v>52</v>
      </c>
      <c r="B22" s="22">
        <v>7</v>
      </c>
      <c r="D22" s="22">
        <v>20</v>
      </c>
      <c r="E22" s="22">
        <v>181</v>
      </c>
      <c r="F22" s="22">
        <v>78</v>
      </c>
      <c r="G22" s="22">
        <v>8.3000000000000007</v>
      </c>
      <c r="H22" s="22">
        <v>6.5</v>
      </c>
      <c r="I22" s="22">
        <v>71.5</v>
      </c>
      <c r="J22" s="22">
        <v>68.3</v>
      </c>
      <c r="K22" s="22">
        <v>52.3</v>
      </c>
      <c r="L22" s="22">
        <v>67.099999999999994</v>
      </c>
      <c r="M22" s="22">
        <v>3.2</v>
      </c>
      <c r="N22" s="23">
        <v>2000000</v>
      </c>
      <c r="O22" s="23">
        <v>3000000000</v>
      </c>
      <c r="P22" s="23">
        <v>80000000</v>
      </c>
      <c r="Q22" s="23">
        <v>100000</v>
      </c>
      <c r="R22" s="29">
        <v>6</v>
      </c>
      <c r="S22" s="22">
        <v>5190.2700000000004</v>
      </c>
      <c r="T22" s="22">
        <v>31.03</v>
      </c>
      <c r="U22" s="22">
        <v>14.43</v>
      </c>
      <c r="V22" s="22">
        <v>54.54</v>
      </c>
      <c r="W22" s="32">
        <v>29</v>
      </c>
      <c r="X22" s="22">
        <v>187.28</v>
      </c>
      <c r="Y22" s="35">
        <f t="shared" si="0"/>
        <v>2.4010256410256412</v>
      </c>
      <c r="Z22" s="22">
        <v>178.94</v>
      </c>
      <c r="AA22" s="35">
        <f t="shared" si="1"/>
        <v>2.2941025641025639</v>
      </c>
      <c r="AB22" s="22">
        <v>1097.8</v>
      </c>
      <c r="AC22" s="26">
        <v>39.799999999999997</v>
      </c>
      <c r="AD22" s="22">
        <v>45</v>
      </c>
      <c r="AE22" s="22">
        <v>15.75</v>
      </c>
      <c r="AF22" s="22">
        <v>4.95</v>
      </c>
      <c r="AG22" s="22">
        <v>12.08</v>
      </c>
      <c r="AH22" s="22">
        <v>735.1</v>
      </c>
      <c r="AI22" s="35">
        <f t="shared" si="2"/>
        <v>9.4243589743589755</v>
      </c>
      <c r="AJ22" s="22">
        <v>34.61</v>
      </c>
      <c r="AK22" s="22">
        <v>171.07</v>
      </c>
      <c r="AL22" s="22">
        <v>5.5</v>
      </c>
      <c r="AM22" s="32">
        <v>38.43</v>
      </c>
      <c r="AN22" s="25">
        <v>7.9991000000000003</v>
      </c>
      <c r="AO22" s="22">
        <v>11.37</v>
      </c>
      <c r="AQ22" s="22">
        <v>46.4</v>
      </c>
      <c r="AR22" s="22">
        <v>191</v>
      </c>
      <c r="AS22" s="22">
        <v>14</v>
      </c>
      <c r="AT22" s="22">
        <v>270</v>
      </c>
      <c r="AU22" s="22">
        <v>156</v>
      </c>
      <c r="AV22" s="22">
        <v>170</v>
      </c>
    </row>
    <row r="23" spans="1:96" s="22" customFormat="1" x14ac:dyDescent="0.3">
      <c r="A23" s="22" t="s">
        <v>52</v>
      </c>
      <c r="B23" s="22">
        <v>13</v>
      </c>
      <c r="D23" s="22">
        <v>24</v>
      </c>
      <c r="E23" s="22">
        <v>185</v>
      </c>
      <c r="F23" s="22">
        <v>70.7</v>
      </c>
      <c r="G23" s="22">
        <v>6</v>
      </c>
      <c r="H23" s="22">
        <v>4.2</v>
      </c>
      <c r="I23" s="22">
        <v>63.4</v>
      </c>
      <c r="J23" s="22">
        <v>63.4</v>
      </c>
      <c r="K23" s="22">
        <v>48.7</v>
      </c>
      <c r="L23" s="22">
        <v>68.900000000000006</v>
      </c>
      <c r="M23" s="22">
        <v>3.1</v>
      </c>
      <c r="N23" s="23">
        <v>4000000</v>
      </c>
      <c r="O23" s="23">
        <v>50000000</v>
      </c>
      <c r="P23" s="23">
        <v>9000000</v>
      </c>
      <c r="Q23" s="24">
        <v>0</v>
      </c>
      <c r="R23" s="29">
        <v>5.5</v>
      </c>
      <c r="S23" s="22">
        <v>3232.58</v>
      </c>
      <c r="T23" s="22">
        <v>36.11</v>
      </c>
      <c r="U23" s="22">
        <v>21.4</v>
      </c>
      <c r="V23" s="22">
        <v>42.5</v>
      </c>
      <c r="W23" s="22">
        <v>3.65</v>
      </c>
      <c r="X23" s="22">
        <v>172.91</v>
      </c>
      <c r="Y23" s="35">
        <f t="shared" si="0"/>
        <v>2.4456859971711453</v>
      </c>
      <c r="Z23" s="22">
        <v>129.68</v>
      </c>
      <c r="AA23" s="35">
        <f t="shared" si="1"/>
        <v>1.8342291371994341</v>
      </c>
      <c r="AB23" s="22">
        <v>417.94</v>
      </c>
      <c r="AC23" s="22">
        <v>55.62</v>
      </c>
      <c r="AD23" s="22">
        <v>33.53</v>
      </c>
      <c r="AE23" s="22">
        <v>17.71</v>
      </c>
      <c r="AF23" s="22">
        <v>1.01</v>
      </c>
      <c r="AG23" s="22">
        <v>11.13</v>
      </c>
      <c r="AH23" s="22">
        <v>384.15</v>
      </c>
      <c r="AI23" s="35">
        <f t="shared" si="2"/>
        <v>5.4335219236209333</v>
      </c>
      <c r="AJ23" s="22">
        <v>41.72</v>
      </c>
      <c r="AK23" s="22">
        <v>128.28</v>
      </c>
      <c r="AL23" s="22">
        <v>8.58</v>
      </c>
      <c r="AM23" s="22">
        <v>27.54</v>
      </c>
      <c r="AN23" s="25">
        <v>6.5727999999999991</v>
      </c>
      <c r="AO23" s="22">
        <v>10.76</v>
      </c>
      <c r="AP23" s="22">
        <v>16.03</v>
      </c>
      <c r="AQ23" s="22">
        <v>50</v>
      </c>
      <c r="AR23" s="22">
        <v>183</v>
      </c>
      <c r="AS23" s="22">
        <v>14</v>
      </c>
      <c r="AT23" s="22">
        <v>270</v>
      </c>
      <c r="AU23" s="22">
        <v>159</v>
      </c>
      <c r="AV23" s="22">
        <v>190</v>
      </c>
    </row>
    <row r="24" spans="1:96" s="22" customFormat="1" x14ac:dyDescent="0.3">
      <c r="A24" s="22" t="s">
        <v>52</v>
      </c>
      <c r="B24" s="22">
        <v>12</v>
      </c>
      <c r="D24" s="22">
        <v>24</v>
      </c>
      <c r="E24" s="22">
        <v>182</v>
      </c>
      <c r="F24" s="22">
        <v>72.400000000000006</v>
      </c>
      <c r="G24" s="22">
        <v>15.6</v>
      </c>
      <c r="H24" s="22">
        <v>11.3</v>
      </c>
      <c r="I24" s="22">
        <v>61.1</v>
      </c>
      <c r="J24" s="22">
        <v>58.4</v>
      </c>
      <c r="K24" s="22">
        <v>44.7</v>
      </c>
      <c r="L24" s="22">
        <v>61.7</v>
      </c>
      <c r="M24" s="22">
        <v>2.7</v>
      </c>
      <c r="N24" s="23">
        <v>50000000</v>
      </c>
      <c r="O24" s="23">
        <v>600000000</v>
      </c>
      <c r="P24" s="23">
        <v>30000000</v>
      </c>
      <c r="Q24" s="23">
        <v>20000000</v>
      </c>
      <c r="R24" s="29">
        <v>6</v>
      </c>
      <c r="S24" s="27">
        <v>2459.15</v>
      </c>
      <c r="T24" s="27">
        <v>36.58</v>
      </c>
      <c r="U24" s="27">
        <v>15.38</v>
      </c>
      <c r="V24" s="27">
        <v>48.04</v>
      </c>
      <c r="W24" s="27">
        <v>2.25</v>
      </c>
      <c r="X24" s="27">
        <v>94.56</v>
      </c>
      <c r="Y24" s="35">
        <f t="shared" si="0"/>
        <v>1.3060773480662982</v>
      </c>
      <c r="Z24" s="27">
        <v>99.95</v>
      </c>
      <c r="AA24" s="35">
        <f t="shared" si="1"/>
        <v>1.3805248618784529</v>
      </c>
      <c r="AB24" s="27">
        <v>281.64999999999998</v>
      </c>
      <c r="AC24" s="27">
        <v>25.3</v>
      </c>
      <c r="AD24" s="27">
        <v>29.43</v>
      </c>
      <c r="AE24" s="27">
        <v>9.6</v>
      </c>
      <c r="AF24" s="27">
        <v>1.72</v>
      </c>
      <c r="AG24" s="27">
        <v>6.68</v>
      </c>
      <c r="AH24" s="27">
        <v>296.94</v>
      </c>
      <c r="AI24" s="35">
        <f t="shared" si="2"/>
        <v>4.1013812154696128</v>
      </c>
      <c r="AJ24" s="27">
        <v>22.93</v>
      </c>
      <c r="AK24" s="27">
        <v>219.42</v>
      </c>
      <c r="AL24" s="27">
        <v>4.7</v>
      </c>
      <c r="AM24" s="27">
        <v>13.81</v>
      </c>
      <c r="AN24" s="25">
        <v>9.347999999999999</v>
      </c>
      <c r="AO24" s="22">
        <v>10.47</v>
      </c>
      <c r="AQ24" s="22">
        <v>45.2</v>
      </c>
      <c r="AR24" s="22">
        <v>196</v>
      </c>
      <c r="AS24" s="22">
        <v>14</v>
      </c>
      <c r="AT24" s="22">
        <v>270</v>
      </c>
      <c r="AU24" s="22">
        <v>154</v>
      </c>
      <c r="AV24" s="22">
        <v>150</v>
      </c>
    </row>
    <row r="25" spans="1:96" s="22" customFormat="1" x14ac:dyDescent="0.3">
      <c r="A25" s="22" t="s">
        <v>52</v>
      </c>
      <c r="B25" s="22">
        <v>27</v>
      </c>
      <c r="D25" s="22">
        <v>23</v>
      </c>
      <c r="E25" s="22">
        <v>178</v>
      </c>
      <c r="F25" s="22">
        <v>73.5</v>
      </c>
      <c r="G25" s="22">
        <v>14.5</v>
      </c>
      <c r="H25" s="22">
        <v>10.7</v>
      </c>
      <c r="I25" s="22">
        <v>62.8</v>
      </c>
      <c r="J25" s="22">
        <v>60</v>
      </c>
      <c r="K25" s="22">
        <v>46</v>
      </c>
      <c r="L25" s="22">
        <v>62.6</v>
      </c>
      <c r="M25" s="22">
        <v>2.8</v>
      </c>
      <c r="N25" s="23">
        <v>80000000</v>
      </c>
      <c r="O25" s="23">
        <v>100000000</v>
      </c>
      <c r="P25" s="23">
        <v>200000000</v>
      </c>
      <c r="Q25" s="23">
        <v>4000000</v>
      </c>
      <c r="R25" s="29">
        <v>5.5</v>
      </c>
      <c r="S25" s="22">
        <v>2673.77</v>
      </c>
      <c r="T25" s="22">
        <v>35.229999999999997</v>
      </c>
      <c r="U25" s="22">
        <v>23.98</v>
      </c>
      <c r="V25" s="22">
        <v>45.79</v>
      </c>
      <c r="W25" s="22">
        <v>4.33</v>
      </c>
      <c r="X25" s="22">
        <v>160.28</v>
      </c>
      <c r="Y25" s="35">
        <f t="shared" si="0"/>
        <v>2.1806802721088436</v>
      </c>
      <c r="Z25" s="22">
        <v>104.66</v>
      </c>
      <c r="AA25" s="35">
        <f t="shared" si="1"/>
        <v>1.4239455782312924</v>
      </c>
      <c r="AB25" s="22">
        <v>966.75</v>
      </c>
      <c r="AC25" s="22">
        <v>29.73</v>
      </c>
      <c r="AD25" s="22">
        <v>46.56</v>
      </c>
      <c r="AE25" s="22">
        <v>19.96</v>
      </c>
      <c r="AF25" s="22">
        <v>1.79</v>
      </c>
      <c r="AG25" s="22">
        <v>9.65</v>
      </c>
      <c r="AH25" s="22">
        <v>307.33</v>
      </c>
      <c r="AI25" s="35">
        <f t="shared" si="2"/>
        <v>4.1813605442176867</v>
      </c>
      <c r="AJ25" s="22">
        <v>35.28</v>
      </c>
      <c r="AK25" s="22">
        <v>203.17</v>
      </c>
      <c r="AL25" s="22">
        <v>15.13</v>
      </c>
      <c r="AM25" s="22">
        <v>28.96</v>
      </c>
      <c r="AN25" s="25">
        <v>1.6422999999999999</v>
      </c>
      <c r="AO25" s="22">
        <v>12.74</v>
      </c>
      <c r="AP25" s="22">
        <v>13.12</v>
      </c>
      <c r="AQ25" s="22">
        <v>44.8</v>
      </c>
      <c r="AR25" s="22">
        <v>195</v>
      </c>
      <c r="AS25" s="22">
        <v>14</v>
      </c>
      <c r="AT25" s="22">
        <v>270</v>
      </c>
      <c r="AU25" s="22">
        <v>160</v>
      </c>
      <c r="AV25" s="22">
        <v>150</v>
      </c>
    </row>
    <row r="26" spans="1:96" s="22" customFormat="1" x14ac:dyDescent="0.3">
      <c r="A26" s="22" t="s">
        <v>52</v>
      </c>
      <c r="B26" s="22">
        <v>25</v>
      </c>
      <c r="D26" s="22">
        <v>24</v>
      </c>
      <c r="E26" s="22">
        <v>180</v>
      </c>
      <c r="F26" s="22">
        <v>73.099999999999994</v>
      </c>
      <c r="G26" s="22">
        <v>15.8</v>
      </c>
      <c r="H26" s="22">
        <v>11.6</v>
      </c>
      <c r="I26" s="22">
        <v>61.6</v>
      </c>
      <c r="J26" s="22">
        <v>58.7</v>
      </c>
      <c r="K26" s="22">
        <v>45.1</v>
      </c>
      <c r="L26" s="22">
        <v>61.7</v>
      </c>
      <c r="M26" s="22">
        <v>2.9</v>
      </c>
      <c r="N26" s="23">
        <v>20000000</v>
      </c>
      <c r="O26" s="23">
        <v>500000000</v>
      </c>
      <c r="P26" s="23">
        <v>200000000</v>
      </c>
      <c r="Q26" s="23">
        <v>30000000</v>
      </c>
      <c r="R26" s="29">
        <v>6.5</v>
      </c>
      <c r="S26" s="4">
        <f>S24+S25</f>
        <v>5132.92</v>
      </c>
      <c r="T26" s="31">
        <v>34.9</v>
      </c>
      <c r="U26" s="33">
        <v>19.3</v>
      </c>
      <c r="V26" s="30">
        <f>V24+V2</f>
        <v>48.04</v>
      </c>
      <c r="W26" s="4">
        <f t="shared" ref="W26:AM26" si="6">W24+W25</f>
        <v>6.58</v>
      </c>
      <c r="X26" s="4">
        <f t="shared" si="6"/>
        <v>254.84</v>
      </c>
      <c r="Y26" s="35">
        <f t="shared" si="0"/>
        <v>3.4861833105335163</v>
      </c>
      <c r="Z26" s="4">
        <f t="shared" si="6"/>
        <v>204.61</v>
      </c>
      <c r="AA26" s="35">
        <f t="shared" si="1"/>
        <v>2.799042407660739</v>
      </c>
      <c r="AB26" s="4">
        <f t="shared" si="6"/>
        <v>1248.4000000000001</v>
      </c>
      <c r="AC26" s="4">
        <f t="shared" si="6"/>
        <v>55.03</v>
      </c>
      <c r="AD26" s="4">
        <f t="shared" si="6"/>
        <v>75.990000000000009</v>
      </c>
      <c r="AE26" s="4">
        <f t="shared" si="6"/>
        <v>29.560000000000002</v>
      </c>
      <c r="AF26" s="4">
        <f t="shared" si="6"/>
        <v>3.51</v>
      </c>
      <c r="AG26" s="4">
        <f t="shared" si="6"/>
        <v>16.329999999999998</v>
      </c>
      <c r="AH26" s="4">
        <f t="shared" si="6"/>
        <v>604.27</v>
      </c>
      <c r="AI26" s="35">
        <f t="shared" si="2"/>
        <v>8.2663474692202463</v>
      </c>
      <c r="AJ26" s="4">
        <f t="shared" si="6"/>
        <v>58.21</v>
      </c>
      <c r="AK26" s="4">
        <f t="shared" si="6"/>
        <v>422.59</v>
      </c>
      <c r="AL26" s="4">
        <f t="shared" si="6"/>
        <v>19.830000000000002</v>
      </c>
      <c r="AM26" s="4">
        <f t="shared" si="6"/>
        <v>42.77</v>
      </c>
      <c r="AN26" s="25">
        <v>9.4856999999999996</v>
      </c>
      <c r="AQ26" s="22">
        <v>49.4</v>
      </c>
      <c r="AR26" s="22">
        <v>188</v>
      </c>
      <c r="AS26" s="22">
        <v>15</v>
      </c>
      <c r="AT26" s="22">
        <v>290</v>
      </c>
      <c r="AU26" s="22">
        <v>163</v>
      </c>
      <c r="AV26" s="22">
        <v>170</v>
      </c>
    </row>
    <row r="27" spans="1:96" s="22" customFormat="1" x14ac:dyDescent="0.3">
      <c r="A27" s="22" t="s">
        <v>52</v>
      </c>
      <c r="B27" s="22">
        <v>1</v>
      </c>
      <c r="D27" s="22">
        <v>33</v>
      </c>
      <c r="E27" s="22">
        <v>182</v>
      </c>
      <c r="F27" s="22">
        <v>92.8</v>
      </c>
      <c r="G27" s="22">
        <v>20.3</v>
      </c>
      <c r="H27" s="22">
        <v>18.8</v>
      </c>
      <c r="I27" s="22">
        <v>74</v>
      </c>
      <c r="J27" s="22">
        <v>70.7</v>
      </c>
      <c r="K27" s="22">
        <v>54.2</v>
      </c>
      <c r="L27" s="22">
        <v>54.2</v>
      </c>
      <c r="M27" s="22">
        <v>3.3</v>
      </c>
      <c r="N27" s="23">
        <v>2000000</v>
      </c>
      <c r="O27" s="23">
        <v>2000000000</v>
      </c>
      <c r="P27" s="23">
        <v>20000000</v>
      </c>
      <c r="Q27" s="23">
        <v>10000000</v>
      </c>
      <c r="R27" s="29">
        <v>6.5</v>
      </c>
      <c r="S27" s="22">
        <v>2946.7</v>
      </c>
      <c r="T27" s="22">
        <v>47.71</v>
      </c>
      <c r="U27" s="22">
        <v>22.19</v>
      </c>
      <c r="V27" s="22">
        <v>30.1</v>
      </c>
      <c r="W27" s="22">
        <v>7.54</v>
      </c>
      <c r="X27" s="22">
        <v>163.44</v>
      </c>
      <c r="Y27" s="35">
        <f t="shared" si="0"/>
        <v>1.7612068965517242</v>
      </c>
      <c r="Z27" s="22">
        <v>156.22</v>
      </c>
      <c r="AA27" s="35">
        <f t="shared" si="1"/>
        <v>1.6834051724137931</v>
      </c>
      <c r="AB27" s="22">
        <v>764.72</v>
      </c>
      <c r="AC27" s="22">
        <v>38.799999999999997</v>
      </c>
      <c r="AD27" s="22">
        <v>52.24</v>
      </c>
      <c r="AE27" s="22">
        <v>34.36</v>
      </c>
      <c r="AF27" s="22">
        <v>2.16</v>
      </c>
      <c r="AG27" s="22">
        <v>14.14</v>
      </c>
      <c r="AH27" s="22">
        <v>241.99</v>
      </c>
      <c r="AI27" s="35">
        <f t="shared" si="2"/>
        <v>2.6076508620689656</v>
      </c>
      <c r="AJ27" s="22">
        <v>22.1</v>
      </c>
      <c r="AK27" s="22">
        <v>95.9</v>
      </c>
      <c r="AL27" s="22">
        <v>7.66</v>
      </c>
      <c r="AM27" s="22">
        <v>55.58</v>
      </c>
      <c r="AN27" s="25">
        <v>5.3724000000000007</v>
      </c>
      <c r="AO27" s="22">
        <v>17.77</v>
      </c>
      <c r="AP27" s="22">
        <v>16.03</v>
      </c>
      <c r="AQ27" s="22">
        <v>35.4</v>
      </c>
      <c r="AR27" s="22">
        <v>186</v>
      </c>
      <c r="AS27" s="22">
        <v>14</v>
      </c>
      <c r="AT27" s="22">
        <v>270</v>
      </c>
      <c r="AU27" s="22">
        <v>144</v>
      </c>
      <c r="AV27" s="22">
        <v>170</v>
      </c>
    </row>
    <row r="28" spans="1:96" s="22" customFormat="1" x14ac:dyDescent="0.3">
      <c r="A28" s="22" t="s">
        <v>52</v>
      </c>
      <c r="B28" s="22">
        <v>14</v>
      </c>
      <c r="D28" s="22">
        <v>42</v>
      </c>
      <c r="E28" s="22">
        <v>179</v>
      </c>
      <c r="F28" s="22">
        <v>71.2</v>
      </c>
      <c r="G28" s="22">
        <v>6.5</v>
      </c>
      <c r="H28" s="22">
        <v>4.5999999999999996</v>
      </c>
      <c r="I28" s="22">
        <v>66.599999999999994</v>
      </c>
      <c r="J28" s="22">
        <v>63.6</v>
      </c>
      <c r="K28" s="22">
        <v>48.8</v>
      </c>
      <c r="L28" s="22">
        <v>68.5</v>
      </c>
      <c r="M28" s="22">
        <v>3</v>
      </c>
      <c r="N28" s="23">
        <v>30000000</v>
      </c>
      <c r="O28" s="23">
        <v>1000000000</v>
      </c>
      <c r="P28" s="23">
        <v>800000000</v>
      </c>
      <c r="Q28" s="24">
        <v>0</v>
      </c>
      <c r="R28" s="29">
        <v>5</v>
      </c>
      <c r="S28" s="27">
        <v>2265.62</v>
      </c>
      <c r="T28" s="27">
        <v>35.28</v>
      </c>
      <c r="U28" s="27">
        <v>28.4</v>
      </c>
      <c r="V28" s="27">
        <v>36.32</v>
      </c>
      <c r="W28" s="27">
        <v>0.91</v>
      </c>
      <c r="X28" s="27">
        <v>160.86000000000001</v>
      </c>
      <c r="Y28" s="35">
        <f t="shared" si="0"/>
        <v>2.2592696629213482</v>
      </c>
      <c r="Z28" s="27">
        <v>88.81</v>
      </c>
      <c r="AA28" s="35">
        <f t="shared" si="1"/>
        <v>1.2473314606741572</v>
      </c>
      <c r="AB28" s="27">
        <v>943</v>
      </c>
      <c r="AC28" s="27">
        <v>18.37</v>
      </c>
      <c r="AD28" s="27">
        <v>47.21</v>
      </c>
      <c r="AE28" s="27">
        <v>15.25</v>
      </c>
      <c r="AF28" s="27">
        <v>3.12</v>
      </c>
      <c r="AG28" s="27">
        <v>11.69</v>
      </c>
      <c r="AH28" s="27">
        <v>237.89</v>
      </c>
      <c r="AI28" s="35">
        <f t="shared" si="2"/>
        <v>3.3411516853932581</v>
      </c>
      <c r="AJ28" s="27">
        <v>35.04</v>
      </c>
      <c r="AK28" s="27">
        <v>178.96</v>
      </c>
      <c r="AL28" s="34"/>
      <c r="AM28" s="27">
        <v>5.18</v>
      </c>
      <c r="AN28" s="25">
        <v>3.4154000000000004</v>
      </c>
      <c r="AO28" s="22">
        <v>10.78</v>
      </c>
      <c r="AP28" s="22">
        <v>16.53</v>
      </c>
      <c r="AQ28" s="22">
        <v>37.200000000000003</v>
      </c>
      <c r="AR28" s="22">
        <v>178</v>
      </c>
      <c r="AS28" s="22">
        <v>11</v>
      </c>
      <c r="AT28" s="22">
        <v>210</v>
      </c>
      <c r="AU28" s="22">
        <v>132</v>
      </c>
      <c r="AV28" s="22">
        <v>130</v>
      </c>
    </row>
    <row r="29" spans="1:96" s="22" customFormat="1" x14ac:dyDescent="0.3">
      <c r="A29" s="22" t="s">
        <v>52</v>
      </c>
      <c r="B29" s="22">
        <v>39</v>
      </c>
      <c r="D29" s="22">
        <v>39</v>
      </c>
      <c r="E29" s="22">
        <v>191</v>
      </c>
      <c r="F29" s="22">
        <v>103.1</v>
      </c>
      <c r="G29" s="22">
        <v>24.9</v>
      </c>
      <c r="H29" s="22">
        <v>25.7</v>
      </c>
      <c r="I29" s="22">
        <v>77.400000000000006</v>
      </c>
      <c r="J29" s="22">
        <v>73.599999999999994</v>
      </c>
      <c r="K29" s="22">
        <v>52</v>
      </c>
      <c r="L29" s="22">
        <v>50.4</v>
      </c>
      <c r="M29" s="22">
        <v>3.8</v>
      </c>
      <c r="N29" s="23">
        <v>20000000</v>
      </c>
      <c r="O29" s="23">
        <v>200000000</v>
      </c>
      <c r="P29" s="23">
        <v>200000000</v>
      </c>
      <c r="Q29" s="23">
        <v>10000000</v>
      </c>
      <c r="R29" s="29">
        <v>6.5</v>
      </c>
      <c r="S29" s="4">
        <f t="shared" ref="S29:AM29" si="7">AVERAGE(S27:S28)</f>
        <v>2606.16</v>
      </c>
      <c r="T29" s="4">
        <v>41.5</v>
      </c>
      <c r="U29" s="4">
        <f t="shared" si="7"/>
        <v>25.295000000000002</v>
      </c>
      <c r="V29" s="4">
        <f t="shared" si="7"/>
        <v>33.21</v>
      </c>
      <c r="W29" s="4">
        <f t="shared" si="7"/>
        <v>4.2249999999999996</v>
      </c>
      <c r="X29" s="4">
        <f t="shared" si="7"/>
        <v>162.15</v>
      </c>
      <c r="Y29" s="35">
        <f t="shared" si="0"/>
        <v>1.5727449078564502</v>
      </c>
      <c r="Z29" s="4">
        <f>AVERAGE(Z27:Z28)</f>
        <v>122.515</v>
      </c>
      <c r="AA29" s="35">
        <f t="shared" si="1"/>
        <v>1.1883123181377304</v>
      </c>
      <c r="AB29" s="4">
        <f t="shared" si="7"/>
        <v>853.86</v>
      </c>
      <c r="AC29" s="4">
        <f t="shared" si="7"/>
        <v>28.585000000000001</v>
      </c>
      <c r="AD29" s="4">
        <f t="shared" si="7"/>
        <v>49.725000000000001</v>
      </c>
      <c r="AE29" s="4">
        <f t="shared" si="7"/>
        <v>24.805</v>
      </c>
      <c r="AF29" s="4">
        <f t="shared" si="7"/>
        <v>2.64</v>
      </c>
      <c r="AG29" s="4">
        <f t="shared" si="7"/>
        <v>12.914999999999999</v>
      </c>
      <c r="AH29" s="4">
        <f t="shared" si="7"/>
        <v>239.94</v>
      </c>
      <c r="AI29" s="35">
        <f t="shared" si="2"/>
        <v>2.3272550921435502</v>
      </c>
      <c r="AJ29" s="4">
        <f t="shared" si="7"/>
        <v>28.57</v>
      </c>
      <c r="AK29" s="4">
        <f t="shared" si="7"/>
        <v>137.43</v>
      </c>
      <c r="AL29" s="4">
        <f t="shared" si="7"/>
        <v>7.66</v>
      </c>
      <c r="AM29" s="4">
        <f t="shared" si="7"/>
        <v>30.38</v>
      </c>
      <c r="AN29" s="25">
        <v>6.6082999999999998</v>
      </c>
      <c r="AO29" s="22">
        <v>11.64</v>
      </c>
      <c r="AP29" s="22">
        <v>11.27</v>
      </c>
      <c r="AQ29" s="22">
        <v>38.4</v>
      </c>
      <c r="AR29" s="22">
        <v>191</v>
      </c>
      <c r="AS29" s="22">
        <v>16</v>
      </c>
      <c r="AT29" s="22">
        <v>290</v>
      </c>
      <c r="AU29" s="22">
        <v>159</v>
      </c>
      <c r="AV29" s="22">
        <v>210</v>
      </c>
    </row>
    <row r="30" spans="1:96" s="22" customFormat="1" x14ac:dyDescent="0.3">
      <c r="A30" s="22" t="s">
        <v>52</v>
      </c>
      <c r="B30" s="22">
        <v>5</v>
      </c>
      <c r="D30" s="22">
        <v>21</v>
      </c>
      <c r="E30" s="22">
        <v>175</v>
      </c>
      <c r="F30" s="22">
        <v>76.599999999999994</v>
      </c>
      <c r="G30" s="22">
        <v>17.5</v>
      </c>
      <c r="H30" s="22">
        <v>13.4</v>
      </c>
      <c r="I30" s="22">
        <v>63.2</v>
      </c>
      <c r="J30" s="22">
        <v>60.1</v>
      </c>
      <c r="K30" s="22">
        <v>46.3</v>
      </c>
      <c r="L30" s="22">
        <v>60.4</v>
      </c>
      <c r="M30" s="22">
        <v>3.1</v>
      </c>
      <c r="N30" s="23">
        <v>40000000</v>
      </c>
      <c r="O30" s="23">
        <v>200000000</v>
      </c>
      <c r="P30" s="23">
        <v>100000000</v>
      </c>
      <c r="Q30" s="23">
        <v>7000000</v>
      </c>
      <c r="R30" s="29">
        <v>7</v>
      </c>
      <c r="S30" s="22">
        <v>3232.58</v>
      </c>
      <c r="T30" s="22">
        <v>36.11</v>
      </c>
      <c r="U30" s="22">
        <v>21.4</v>
      </c>
      <c r="V30" s="22">
        <v>42.5</v>
      </c>
      <c r="W30" s="22">
        <v>3.65</v>
      </c>
      <c r="X30" s="22">
        <v>172.91</v>
      </c>
      <c r="Y30" s="35">
        <f t="shared" si="0"/>
        <v>2.2573107049608354</v>
      </c>
      <c r="Z30" s="22">
        <v>129.68</v>
      </c>
      <c r="AA30" s="35">
        <f t="shared" si="1"/>
        <v>1.6929503916449089</v>
      </c>
      <c r="AB30" s="22">
        <v>417.94</v>
      </c>
      <c r="AC30" s="22">
        <v>55.62</v>
      </c>
      <c r="AD30" s="22">
        <v>33.53</v>
      </c>
      <c r="AE30" s="22">
        <v>17.71</v>
      </c>
      <c r="AF30" s="22">
        <v>1.01</v>
      </c>
      <c r="AG30" s="22">
        <v>11.13</v>
      </c>
      <c r="AH30" s="22">
        <v>384.15</v>
      </c>
      <c r="AI30" s="35">
        <f t="shared" si="2"/>
        <v>5.0150130548302876</v>
      </c>
      <c r="AJ30" s="22">
        <v>41.72</v>
      </c>
      <c r="AK30" s="22">
        <v>128.28</v>
      </c>
      <c r="AL30" s="22">
        <v>8.58</v>
      </c>
      <c r="AM30" s="22">
        <v>27.54</v>
      </c>
      <c r="AN30" s="25">
        <v>0.95730000000000004</v>
      </c>
      <c r="AO30" s="22">
        <v>10.68</v>
      </c>
      <c r="AP30" s="22">
        <v>14.7</v>
      </c>
      <c r="AQ30" s="22">
        <v>45.4</v>
      </c>
      <c r="AR30" s="22">
        <v>197</v>
      </c>
      <c r="AS30" s="22">
        <v>15</v>
      </c>
      <c r="AT30" s="22">
        <v>290</v>
      </c>
      <c r="AU30" s="22">
        <v>164</v>
      </c>
      <c r="AV30" s="22">
        <v>150</v>
      </c>
    </row>
  </sheetData>
  <mergeCells count="2">
    <mergeCell ref="N2:O2"/>
    <mergeCell ref="Q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dane_21.01.2022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jwiac</cp:lastModifiedBy>
  <dcterms:created xsi:type="dcterms:W3CDTF">2022-01-21T07:03:32Z</dcterms:created>
  <dcterms:modified xsi:type="dcterms:W3CDTF">2022-10-05T16:26:43Z</dcterms:modified>
</cp:coreProperties>
</file>