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9"/>
  <workbookPr/>
  <mc:AlternateContent xmlns:mc="http://schemas.openxmlformats.org/markup-compatibility/2006">
    <mc:Choice Requires="x15">
      <x15ac:absPath xmlns:x15ac="http://schemas.microsoft.com/office/spreadsheetml/2010/11/ac" url="/Users/MasahiroShinoda/Downloads/"/>
    </mc:Choice>
  </mc:AlternateContent>
  <xr:revisionPtr revIDLastSave="0" documentId="13_ncr:1_{C1980B13-F9BC-0B4A-BA90-499679F67F68}" xr6:coauthVersionLast="47" xr6:coauthVersionMax="47" xr10:uidLastSave="{00000000-0000-0000-0000-000000000000}"/>
  <bookViews>
    <workbookView xWindow="200" yWindow="500" windowWidth="28560" windowHeight="14700" xr2:uid="{00000000-000D-0000-FFFF-FFFF00000000}"/>
  </bookViews>
  <sheets>
    <sheet name="RTPCR" sheetId="14" r:id="rId1"/>
  </sheets>
  <definedNames>
    <definedName name="_xlnm.Print_Area" localSheetId="0">RTPCR!$A$1:$S$47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2" i="14" l="1"/>
  <c r="F242" i="14"/>
  <c r="K242" i="14" s="1"/>
  <c r="G241" i="14"/>
  <c r="F241" i="14"/>
  <c r="K241" i="14" s="1"/>
  <c r="G240" i="14"/>
  <c r="F240" i="14"/>
  <c r="K240" i="14" s="1"/>
  <c r="G239" i="14"/>
  <c r="F239" i="14"/>
  <c r="G238" i="14"/>
  <c r="F238" i="14"/>
  <c r="K238" i="14" s="1"/>
  <c r="G237" i="14"/>
  <c r="F237" i="14"/>
  <c r="K237" i="14" s="1"/>
  <c r="J236" i="14"/>
  <c r="G236" i="14"/>
  <c r="F236" i="14"/>
  <c r="K236" i="14" s="1"/>
  <c r="G235" i="14"/>
  <c r="F235" i="14"/>
  <c r="G234" i="14"/>
  <c r="F234" i="14"/>
  <c r="K234" i="14" s="1"/>
  <c r="J233" i="14"/>
  <c r="M233" i="14" s="1"/>
  <c r="G233" i="14"/>
  <c r="F233" i="14"/>
  <c r="K233" i="14" s="1"/>
  <c r="J232" i="14"/>
  <c r="G232" i="14"/>
  <c r="F232" i="14"/>
  <c r="K232" i="14" s="1"/>
  <c r="G231" i="14"/>
  <c r="F231" i="14"/>
  <c r="G230" i="14"/>
  <c r="F230" i="14"/>
  <c r="K230" i="14" s="1"/>
  <c r="G229" i="14"/>
  <c r="F229" i="14"/>
  <c r="K229" i="14" s="1"/>
  <c r="G228" i="14"/>
  <c r="F228" i="14"/>
  <c r="K228" i="14" s="1"/>
  <c r="G227" i="14"/>
  <c r="F227" i="14"/>
  <c r="G226" i="14"/>
  <c r="F226" i="14"/>
  <c r="K226" i="14" s="1"/>
  <c r="G225" i="14"/>
  <c r="F225" i="14"/>
  <c r="K225" i="14" s="1"/>
  <c r="G224" i="14"/>
  <c r="F224" i="14"/>
  <c r="K224" i="14" s="1"/>
  <c r="G223" i="14"/>
  <c r="F223" i="14"/>
  <c r="G222" i="14"/>
  <c r="F222" i="14"/>
  <c r="K222" i="14" s="1"/>
  <c r="G221" i="14"/>
  <c r="F221" i="14"/>
  <c r="K221" i="14" s="1"/>
  <c r="G220" i="14"/>
  <c r="F220" i="14"/>
  <c r="K220" i="14" s="1"/>
  <c r="G219" i="14"/>
  <c r="F219" i="14"/>
  <c r="G218" i="14"/>
  <c r="F218" i="14"/>
  <c r="K218" i="14" s="1"/>
  <c r="G217" i="14"/>
  <c r="F217" i="14"/>
  <c r="K217" i="14" s="1"/>
  <c r="G216" i="14"/>
  <c r="F216" i="14"/>
  <c r="K216" i="14" s="1"/>
  <c r="G215" i="14"/>
  <c r="F215" i="14"/>
  <c r="G214" i="14"/>
  <c r="F214" i="14"/>
  <c r="K214" i="14" s="1"/>
  <c r="G213" i="14"/>
  <c r="F213" i="14"/>
  <c r="K213" i="14" s="1"/>
  <c r="G212" i="14"/>
  <c r="F212" i="14"/>
  <c r="K212" i="14" s="1"/>
  <c r="G211" i="14"/>
  <c r="F211" i="14"/>
  <c r="G210" i="14"/>
  <c r="F210" i="14"/>
  <c r="K210" i="14" s="1"/>
  <c r="G209" i="14"/>
  <c r="F209" i="14"/>
  <c r="K209" i="14" s="1"/>
  <c r="G208" i="14"/>
  <c r="F208" i="14"/>
  <c r="K208" i="14" s="1"/>
  <c r="G207" i="14"/>
  <c r="F207" i="14"/>
  <c r="AB203" i="14"/>
  <c r="AA203" i="14"/>
  <c r="AF203" i="14" s="1"/>
  <c r="G203" i="14"/>
  <c r="F203" i="14"/>
  <c r="K203" i="14" s="1"/>
  <c r="AE202" i="14"/>
  <c r="AB202" i="14"/>
  <c r="AA202" i="14"/>
  <c r="AF202" i="14" s="1"/>
  <c r="G202" i="14"/>
  <c r="F202" i="14"/>
  <c r="AB201" i="14"/>
  <c r="AA201" i="14"/>
  <c r="AF201" i="14" s="1"/>
  <c r="J201" i="14"/>
  <c r="M201" i="14" s="1"/>
  <c r="G201" i="14"/>
  <c r="F201" i="14"/>
  <c r="K201" i="14" s="1"/>
  <c r="AE200" i="14"/>
  <c r="AB200" i="14"/>
  <c r="AA200" i="14"/>
  <c r="AF200" i="14" s="1"/>
  <c r="G200" i="14"/>
  <c r="F200" i="14"/>
  <c r="AB199" i="14"/>
  <c r="AA199" i="14"/>
  <c r="AF199" i="14" s="1"/>
  <c r="G199" i="14"/>
  <c r="F199" i="14"/>
  <c r="K199" i="14" s="1"/>
  <c r="AB198" i="14"/>
  <c r="AA198" i="14"/>
  <c r="AF198" i="14" s="1"/>
  <c r="G198" i="14"/>
  <c r="F198" i="14"/>
  <c r="AB197" i="14"/>
  <c r="AA197" i="14"/>
  <c r="AF197" i="14" s="1"/>
  <c r="G197" i="14"/>
  <c r="F197" i="14"/>
  <c r="K197" i="14" s="1"/>
  <c r="AB196" i="14"/>
  <c r="AA196" i="14"/>
  <c r="AF196" i="14" s="1"/>
  <c r="G196" i="14"/>
  <c r="F196" i="14"/>
  <c r="AF195" i="14"/>
  <c r="AE195" i="14"/>
  <c r="AH195" i="14" s="1"/>
  <c r="AB195" i="14"/>
  <c r="AA195" i="14"/>
  <c r="G195" i="14"/>
  <c r="F195" i="14"/>
  <c r="K195" i="14" s="1"/>
  <c r="AE194" i="14"/>
  <c r="AB194" i="14"/>
  <c r="AA194" i="14"/>
  <c r="AF194" i="14" s="1"/>
  <c r="G194" i="14"/>
  <c r="F194" i="14"/>
  <c r="AB193" i="14"/>
  <c r="AA193" i="14"/>
  <c r="AF193" i="14" s="1"/>
  <c r="G193" i="14"/>
  <c r="F193" i="14"/>
  <c r="K193" i="14" s="1"/>
  <c r="AE192" i="14"/>
  <c r="AB192" i="14"/>
  <c r="AA192" i="14"/>
  <c r="AF192" i="14" s="1"/>
  <c r="G192" i="14"/>
  <c r="F192" i="14"/>
  <c r="AB191" i="14"/>
  <c r="AA191" i="14"/>
  <c r="AF191" i="14" s="1"/>
  <c r="G191" i="14"/>
  <c r="F191" i="14"/>
  <c r="K191" i="14" s="1"/>
  <c r="AB190" i="14"/>
  <c r="AA190" i="14"/>
  <c r="AF190" i="14" s="1"/>
  <c r="G190" i="14"/>
  <c r="F190" i="14"/>
  <c r="AB189" i="14"/>
  <c r="AA189" i="14"/>
  <c r="AF189" i="14" s="1"/>
  <c r="G189" i="14"/>
  <c r="F189" i="14"/>
  <c r="K189" i="14" s="1"/>
  <c r="AE188" i="14"/>
  <c r="AB188" i="14"/>
  <c r="AA188" i="14"/>
  <c r="AF188" i="14" s="1"/>
  <c r="G188" i="14"/>
  <c r="F188" i="14"/>
  <c r="AB187" i="14"/>
  <c r="AA187" i="14"/>
  <c r="AF187" i="14" s="1"/>
  <c r="G187" i="14"/>
  <c r="F187" i="14"/>
  <c r="K187" i="14" s="1"/>
  <c r="AB186" i="14"/>
  <c r="AA186" i="14"/>
  <c r="AF186" i="14" s="1"/>
  <c r="G186" i="14"/>
  <c r="F186" i="14"/>
  <c r="AB185" i="14"/>
  <c r="AA185" i="14"/>
  <c r="AF185" i="14" s="1"/>
  <c r="G185" i="14"/>
  <c r="F185" i="14"/>
  <c r="K185" i="14" s="1"/>
  <c r="AB184" i="14"/>
  <c r="AA184" i="14"/>
  <c r="AF184" i="14" s="1"/>
  <c r="G184" i="14"/>
  <c r="F184" i="14"/>
  <c r="AB183" i="14"/>
  <c r="AA183" i="14"/>
  <c r="AF183" i="14" s="1"/>
  <c r="G183" i="14"/>
  <c r="F183" i="14"/>
  <c r="K183" i="14" s="1"/>
  <c r="AB182" i="14"/>
  <c r="AA182" i="14"/>
  <c r="AF182" i="14" s="1"/>
  <c r="G182" i="14"/>
  <c r="F182" i="14"/>
  <c r="AB181" i="14"/>
  <c r="AA181" i="14"/>
  <c r="AF181" i="14" s="1"/>
  <c r="G181" i="14"/>
  <c r="F181" i="14"/>
  <c r="K181" i="14" s="1"/>
  <c r="AB180" i="14"/>
  <c r="AA180" i="14"/>
  <c r="AF180" i="14" s="1"/>
  <c r="G180" i="14"/>
  <c r="F180" i="14"/>
  <c r="AB179" i="14"/>
  <c r="AA179" i="14"/>
  <c r="AF179" i="14" s="1"/>
  <c r="G179" i="14"/>
  <c r="F179" i="14"/>
  <c r="K179" i="14" s="1"/>
  <c r="AE178" i="14"/>
  <c r="AB178" i="14"/>
  <c r="AA178" i="14"/>
  <c r="AF178" i="14" s="1"/>
  <c r="G178" i="14"/>
  <c r="F178" i="14"/>
  <c r="AB177" i="14"/>
  <c r="AA177" i="14"/>
  <c r="AF177" i="14" s="1"/>
  <c r="G177" i="14"/>
  <c r="F177" i="14"/>
  <c r="K177" i="14" s="1"/>
  <c r="AE176" i="14"/>
  <c r="AB176" i="14"/>
  <c r="AA176" i="14"/>
  <c r="AF176" i="14" s="1"/>
  <c r="G176" i="14"/>
  <c r="F176" i="14"/>
  <c r="AB175" i="14"/>
  <c r="AA175" i="14"/>
  <c r="AF175" i="14" s="1"/>
  <c r="G175" i="14"/>
  <c r="F175" i="14"/>
  <c r="K175" i="14" s="1"/>
  <c r="AB174" i="14"/>
  <c r="AA174" i="14"/>
  <c r="AF174" i="14" s="1"/>
  <c r="G174" i="14"/>
  <c r="F174" i="14"/>
  <c r="AB173" i="14"/>
  <c r="AA173" i="14"/>
  <c r="AF173" i="14" s="1"/>
  <c r="G173" i="14"/>
  <c r="F173" i="14"/>
  <c r="K173" i="14" s="1"/>
  <c r="AB172" i="14"/>
  <c r="AA172" i="14"/>
  <c r="AF172" i="14" s="1"/>
  <c r="G172" i="14"/>
  <c r="F172" i="14"/>
  <c r="AB171" i="14"/>
  <c r="AA171" i="14"/>
  <c r="AF171" i="14" s="1"/>
  <c r="K171" i="14"/>
  <c r="J171" i="14"/>
  <c r="M171" i="14" s="1"/>
  <c r="G171" i="14"/>
  <c r="F171" i="14"/>
  <c r="AB170" i="14"/>
  <c r="AA170" i="14"/>
  <c r="AF170" i="14" s="1"/>
  <c r="G170" i="14"/>
  <c r="F170" i="14"/>
  <c r="AE169" i="14"/>
  <c r="AB169" i="14"/>
  <c r="AA169" i="14"/>
  <c r="AF169" i="14" s="1"/>
  <c r="G169" i="14"/>
  <c r="F169" i="14"/>
  <c r="K169" i="14" s="1"/>
  <c r="AB168" i="14"/>
  <c r="AA168" i="14"/>
  <c r="AF168" i="14" s="1"/>
  <c r="G168" i="14"/>
  <c r="F168" i="14"/>
  <c r="G164" i="14"/>
  <c r="F164" i="14"/>
  <c r="K164" i="14" s="1"/>
  <c r="G163" i="14"/>
  <c r="F163" i="14"/>
  <c r="J163" i="14" s="1"/>
  <c r="K162" i="14"/>
  <c r="J162" i="14"/>
  <c r="G162" i="14"/>
  <c r="F162" i="14"/>
  <c r="G161" i="14"/>
  <c r="F161" i="14"/>
  <c r="G160" i="14"/>
  <c r="F160" i="14"/>
  <c r="K160" i="14" s="1"/>
  <c r="K159" i="14"/>
  <c r="G159" i="14"/>
  <c r="F159" i="14"/>
  <c r="J159" i="14" s="1"/>
  <c r="G158" i="14"/>
  <c r="F158" i="14"/>
  <c r="K158" i="14" s="1"/>
  <c r="G157" i="14"/>
  <c r="F157" i="14"/>
  <c r="G156" i="14"/>
  <c r="F156" i="14"/>
  <c r="K156" i="14" s="1"/>
  <c r="G155" i="14"/>
  <c r="F155" i="14"/>
  <c r="J155" i="14" s="1"/>
  <c r="K154" i="14"/>
  <c r="J154" i="14"/>
  <c r="G154" i="14"/>
  <c r="F154" i="14"/>
  <c r="G153" i="14"/>
  <c r="F153" i="14"/>
  <c r="G152" i="14"/>
  <c r="F152" i="14"/>
  <c r="K152" i="14" s="1"/>
  <c r="G151" i="14"/>
  <c r="F151" i="14"/>
  <c r="J151" i="14" s="1"/>
  <c r="J150" i="14"/>
  <c r="G150" i="14"/>
  <c r="F150" i="14"/>
  <c r="K150" i="14" s="1"/>
  <c r="G149" i="14"/>
  <c r="F149" i="14"/>
  <c r="G148" i="14"/>
  <c r="F148" i="14"/>
  <c r="K148" i="14" s="1"/>
  <c r="G147" i="14"/>
  <c r="F147" i="14"/>
  <c r="K147" i="14" s="1"/>
  <c r="G146" i="14"/>
  <c r="F146" i="14"/>
  <c r="K146" i="14" s="1"/>
  <c r="G145" i="14"/>
  <c r="F145" i="14"/>
  <c r="G144" i="14"/>
  <c r="F144" i="14"/>
  <c r="K144" i="14" s="1"/>
  <c r="G143" i="14"/>
  <c r="F143" i="14"/>
  <c r="K143" i="14" s="1"/>
  <c r="G142" i="14"/>
  <c r="F142" i="14"/>
  <c r="K142" i="14" s="1"/>
  <c r="G141" i="14"/>
  <c r="F141" i="14"/>
  <c r="G140" i="14"/>
  <c r="F140" i="14"/>
  <c r="K140" i="14" s="1"/>
  <c r="G139" i="14"/>
  <c r="F139" i="14"/>
  <c r="K139" i="14" s="1"/>
  <c r="G138" i="14"/>
  <c r="F138" i="14"/>
  <c r="K138" i="14" s="1"/>
  <c r="G137" i="14"/>
  <c r="F137" i="14"/>
  <c r="G136" i="14"/>
  <c r="F136" i="14"/>
  <c r="K136" i="14" s="1"/>
  <c r="G135" i="14"/>
  <c r="F135" i="14"/>
  <c r="K135" i="14" s="1"/>
  <c r="G134" i="14"/>
  <c r="F134" i="14"/>
  <c r="K134" i="14" s="1"/>
  <c r="G133" i="14"/>
  <c r="F133" i="14"/>
  <c r="G132" i="14"/>
  <c r="F132" i="14"/>
  <c r="K132" i="14" s="1"/>
  <c r="G131" i="14"/>
  <c r="F131" i="14"/>
  <c r="K131" i="14" s="1"/>
  <c r="K130" i="14"/>
  <c r="G130" i="14"/>
  <c r="F130" i="14"/>
  <c r="J130" i="14" s="1"/>
  <c r="G129" i="14"/>
  <c r="F129" i="14"/>
  <c r="G125" i="14"/>
  <c r="F125" i="14"/>
  <c r="J125" i="14" s="1"/>
  <c r="J124" i="14"/>
  <c r="G124" i="14"/>
  <c r="F124" i="14"/>
  <c r="K124" i="14" s="1"/>
  <c r="G123" i="14"/>
  <c r="F123" i="14"/>
  <c r="K123" i="14" s="1"/>
  <c r="G122" i="14"/>
  <c r="F122" i="14"/>
  <c r="K121" i="14"/>
  <c r="L121" i="14" s="1"/>
  <c r="G121" i="14"/>
  <c r="F121" i="14"/>
  <c r="J121" i="14" s="1"/>
  <c r="G120" i="14"/>
  <c r="F120" i="14"/>
  <c r="K120" i="14" s="1"/>
  <c r="G119" i="14"/>
  <c r="F119" i="14"/>
  <c r="J118" i="14"/>
  <c r="G118" i="14"/>
  <c r="F118" i="14"/>
  <c r="K118" i="14" s="1"/>
  <c r="G117" i="14"/>
  <c r="F117" i="14"/>
  <c r="J117" i="14" s="1"/>
  <c r="K116" i="14"/>
  <c r="G116" i="14"/>
  <c r="F116" i="14"/>
  <c r="J116" i="14" s="1"/>
  <c r="G115" i="14"/>
  <c r="F115" i="14"/>
  <c r="G114" i="14"/>
  <c r="F114" i="14"/>
  <c r="K114" i="14" s="1"/>
  <c r="G113" i="14"/>
  <c r="F113" i="14"/>
  <c r="J113" i="14" s="1"/>
  <c r="G112" i="14"/>
  <c r="F112" i="14"/>
  <c r="J112" i="14" s="1"/>
  <c r="G111" i="14"/>
  <c r="F111" i="14"/>
  <c r="J110" i="14"/>
  <c r="G110" i="14"/>
  <c r="F110" i="14"/>
  <c r="K110" i="14" s="1"/>
  <c r="G109" i="14"/>
  <c r="F109" i="14"/>
  <c r="J109" i="14" s="1"/>
  <c r="K108" i="14"/>
  <c r="J108" i="14"/>
  <c r="G108" i="14"/>
  <c r="F108" i="14"/>
  <c r="G107" i="14"/>
  <c r="F107" i="14"/>
  <c r="G106" i="14"/>
  <c r="F106" i="14"/>
  <c r="K106" i="14" s="1"/>
  <c r="G105" i="14"/>
  <c r="F105" i="14"/>
  <c r="J105" i="14" s="1"/>
  <c r="G104" i="14"/>
  <c r="F104" i="14"/>
  <c r="K104" i="14" s="1"/>
  <c r="G103" i="14"/>
  <c r="F103" i="14"/>
  <c r="G102" i="14"/>
  <c r="F102" i="14"/>
  <c r="K102" i="14" s="1"/>
  <c r="G101" i="14"/>
  <c r="F101" i="14"/>
  <c r="J101" i="14" s="1"/>
  <c r="K100" i="14"/>
  <c r="J100" i="14"/>
  <c r="G100" i="14"/>
  <c r="F100" i="14"/>
  <c r="G99" i="14"/>
  <c r="F99" i="14"/>
  <c r="G98" i="14"/>
  <c r="F98" i="14"/>
  <c r="K98" i="14" s="1"/>
  <c r="G97" i="14"/>
  <c r="F97" i="14"/>
  <c r="J97" i="14" s="1"/>
  <c r="G96" i="14"/>
  <c r="F96" i="14"/>
  <c r="K96" i="14" s="1"/>
  <c r="G95" i="14"/>
  <c r="F95" i="14"/>
  <c r="J95" i="14" s="1"/>
  <c r="G94" i="14"/>
  <c r="F94" i="14"/>
  <c r="K94" i="14" s="1"/>
  <c r="G93" i="14"/>
  <c r="F93" i="14"/>
  <c r="K92" i="14"/>
  <c r="J92" i="14"/>
  <c r="G92" i="14"/>
  <c r="F92" i="14"/>
  <c r="G91" i="14"/>
  <c r="F91" i="14"/>
  <c r="J91" i="14" s="1"/>
  <c r="G90" i="14"/>
  <c r="F90" i="14"/>
  <c r="K90" i="14" s="1"/>
  <c r="G86" i="14"/>
  <c r="F86" i="14"/>
  <c r="J86" i="14" s="1"/>
  <c r="J85" i="14"/>
  <c r="G85" i="14"/>
  <c r="F85" i="14"/>
  <c r="K85" i="14" s="1"/>
  <c r="G84" i="14"/>
  <c r="F84" i="14"/>
  <c r="J83" i="14"/>
  <c r="M83" i="14" s="1"/>
  <c r="G83" i="14"/>
  <c r="F83" i="14"/>
  <c r="K83" i="14" s="1"/>
  <c r="G82" i="14"/>
  <c r="F82" i="14"/>
  <c r="J82" i="14" s="1"/>
  <c r="G81" i="14"/>
  <c r="F81" i="14"/>
  <c r="J81" i="14" s="1"/>
  <c r="G80" i="14"/>
  <c r="F80" i="14"/>
  <c r="K80" i="14" s="1"/>
  <c r="G79" i="14"/>
  <c r="F79" i="14"/>
  <c r="K79" i="14" s="1"/>
  <c r="G78" i="14"/>
  <c r="F78" i="14"/>
  <c r="J78" i="14" s="1"/>
  <c r="K77" i="14"/>
  <c r="G77" i="14"/>
  <c r="F77" i="14"/>
  <c r="J77" i="14" s="1"/>
  <c r="G76" i="14"/>
  <c r="F76" i="14"/>
  <c r="G75" i="14"/>
  <c r="F75" i="14"/>
  <c r="K75" i="14" s="1"/>
  <c r="K74" i="14"/>
  <c r="L74" i="14" s="1"/>
  <c r="G74" i="14"/>
  <c r="F74" i="14"/>
  <c r="J74" i="14" s="1"/>
  <c r="G73" i="14"/>
  <c r="F73" i="14"/>
  <c r="K73" i="14" s="1"/>
  <c r="G72" i="14"/>
  <c r="F72" i="14"/>
  <c r="K72" i="14" s="1"/>
  <c r="G71" i="14"/>
  <c r="F71" i="14"/>
  <c r="K71" i="14" s="1"/>
  <c r="G70" i="14"/>
  <c r="F70" i="14"/>
  <c r="J70" i="14" s="1"/>
  <c r="G69" i="14"/>
  <c r="F69" i="14"/>
  <c r="J69" i="14" s="1"/>
  <c r="G68" i="14"/>
  <c r="F68" i="14"/>
  <c r="K68" i="14" s="1"/>
  <c r="G67" i="14"/>
  <c r="F67" i="14"/>
  <c r="K67" i="14" s="1"/>
  <c r="G66" i="14"/>
  <c r="F66" i="14"/>
  <c r="J66" i="14" s="1"/>
  <c r="K65" i="14"/>
  <c r="J65" i="14"/>
  <c r="M65" i="14" s="1"/>
  <c r="G65" i="14"/>
  <c r="F65" i="14"/>
  <c r="G64" i="14"/>
  <c r="F64" i="14"/>
  <c r="K64" i="14" s="1"/>
  <c r="G63" i="14"/>
  <c r="F63" i="14"/>
  <c r="J63" i="14" s="1"/>
  <c r="G62" i="14"/>
  <c r="F62" i="14"/>
  <c r="J62" i="14" s="1"/>
  <c r="G61" i="14"/>
  <c r="F61" i="14"/>
  <c r="K61" i="14" s="1"/>
  <c r="J60" i="14"/>
  <c r="M60" i="14" s="1"/>
  <c r="G60" i="14"/>
  <c r="F60" i="14"/>
  <c r="K60" i="14" s="1"/>
  <c r="G59" i="14"/>
  <c r="F59" i="14"/>
  <c r="K59" i="14" s="1"/>
  <c r="G58" i="14"/>
  <c r="F58" i="14"/>
  <c r="J58" i="14" s="1"/>
  <c r="K57" i="14"/>
  <c r="G57" i="14"/>
  <c r="F57" i="14"/>
  <c r="J57" i="14" s="1"/>
  <c r="M57" i="14" s="1"/>
  <c r="G56" i="14"/>
  <c r="F56" i="14"/>
  <c r="J56" i="14" s="1"/>
  <c r="G55" i="14"/>
  <c r="F55" i="14"/>
  <c r="K55" i="14" s="1"/>
  <c r="G54" i="14"/>
  <c r="F54" i="14"/>
  <c r="K54" i="14" s="1"/>
  <c r="G53" i="14"/>
  <c r="F53" i="14"/>
  <c r="K53" i="14" s="1"/>
  <c r="G52" i="14"/>
  <c r="F52" i="14"/>
  <c r="J52" i="14" s="1"/>
  <c r="G51" i="14"/>
  <c r="F51" i="14"/>
  <c r="K51" i="14" s="1"/>
  <c r="O34" i="14"/>
  <c r="H34" i="14"/>
  <c r="N33" i="14"/>
  <c r="G33" i="14"/>
  <c r="O31" i="14"/>
  <c r="H31" i="14"/>
  <c r="O29" i="14"/>
  <c r="H29" i="14"/>
  <c r="O28" i="14"/>
  <c r="H28" i="14"/>
  <c r="O27" i="14"/>
  <c r="H27" i="14"/>
  <c r="F5" i="14"/>
  <c r="F7" i="14" s="1"/>
  <c r="F8" i="14" s="1"/>
  <c r="F4" i="14"/>
  <c r="L60" i="14" l="1"/>
  <c r="L233" i="14"/>
  <c r="J138" i="14"/>
  <c r="M138" i="14" s="1"/>
  <c r="K151" i="14"/>
  <c r="L151" i="14" s="1"/>
  <c r="K58" i="14"/>
  <c r="L58" i="14" s="1"/>
  <c r="J106" i="14"/>
  <c r="M106" i="14" s="1"/>
  <c r="M79" i="14"/>
  <c r="J98" i="14"/>
  <c r="L98" i="14" s="1"/>
  <c r="K117" i="14"/>
  <c r="L117" i="14" s="1"/>
  <c r="K125" i="14"/>
  <c r="J142" i="14"/>
  <c r="J53" i="14"/>
  <c r="J61" i="14"/>
  <c r="J73" i="14"/>
  <c r="M73" i="14" s="1"/>
  <c r="J90" i="14"/>
  <c r="L90" i="14" s="1"/>
  <c r="K101" i="14"/>
  <c r="J104" i="14"/>
  <c r="K112" i="14"/>
  <c r="J120" i="14"/>
  <c r="M120" i="14" s="1"/>
  <c r="J146" i="14"/>
  <c r="M146" i="14" s="1"/>
  <c r="J158" i="14"/>
  <c r="M158" i="14" s="1"/>
  <c r="J169" i="14"/>
  <c r="AE184" i="14"/>
  <c r="AH184" i="14" s="1"/>
  <c r="AE196" i="14"/>
  <c r="J224" i="14"/>
  <c r="J237" i="14"/>
  <c r="L237" i="14" s="1"/>
  <c r="J240" i="14"/>
  <c r="L101" i="14"/>
  <c r="J114" i="14"/>
  <c r="M114" i="14" s="1"/>
  <c r="L171" i="14"/>
  <c r="K63" i="14"/>
  <c r="L63" i="14" s="1"/>
  <c r="K81" i="14"/>
  <c r="AE182" i="14"/>
  <c r="J79" i="14"/>
  <c r="J96" i="14"/>
  <c r="J123" i="14"/>
  <c r="M123" i="14" s="1"/>
  <c r="J132" i="14"/>
  <c r="M132" i="14" s="1"/>
  <c r="K155" i="14"/>
  <c r="M155" i="14" s="1"/>
  <c r="AE171" i="14"/>
  <c r="AG171" i="14" s="1"/>
  <c r="J173" i="14"/>
  <c r="AE186" i="14"/>
  <c r="AG186" i="14" s="1"/>
  <c r="AE198" i="14"/>
  <c r="AG198" i="14" s="1"/>
  <c r="J210" i="14"/>
  <c r="J228" i="14"/>
  <c r="M228" i="14" s="1"/>
  <c r="M151" i="14"/>
  <c r="M163" i="14"/>
  <c r="AE173" i="14"/>
  <c r="AG173" i="14" s="1"/>
  <c r="AE180" i="14"/>
  <c r="K69" i="14"/>
  <c r="M69" i="14" s="1"/>
  <c r="J220" i="14"/>
  <c r="M220" i="14" s="1"/>
  <c r="J51" i="14"/>
  <c r="L51" i="14" s="1"/>
  <c r="L118" i="14"/>
  <c r="L124" i="14"/>
  <c r="M159" i="14"/>
  <c r="J216" i="14"/>
  <c r="M216" i="14" s="1"/>
  <c r="K163" i="14"/>
  <c r="J94" i="14"/>
  <c r="M94" i="14" s="1"/>
  <c r="J102" i="14"/>
  <c r="L102" i="14" s="1"/>
  <c r="K113" i="14"/>
  <c r="L113" i="14" s="1"/>
  <c r="AE174" i="14"/>
  <c r="AE190" i="14"/>
  <c r="L201" i="14"/>
  <c r="J241" i="14"/>
  <c r="L241" i="14" s="1"/>
  <c r="J55" i="14"/>
  <c r="M82" i="14"/>
  <c r="K84" i="14"/>
  <c r="J84" i="14"/>
  <c r="K97" i="14"/>
  <c r="L97" i="14" s="1"/>
  <c r="M112" i="14"/>
  <c r="L112" i="14"/>
  <c r="J54" i="14"/>
  <c r="M58" i="14"/>
  <c r="K66" i="14"/>
  <c r="L66" i="14" s="1"/>
  <c r="J68" i="14"/>
  <c r="M74" i="14"/>
  <c r="K76" i="14"/>
  <c r="J76" i="14"/>
  <c r="K86" i="14"/>
  <c r="M86" i="14" s="1"/>
  <c r="M108" i="14"/>
  <c r="L108" i="14"/>
  <c r="L110" i="14"/>
  <c r="M117" i="14"/>
  <c r="M118" i="14"/>
  <c r="M121" i="14"/>
  <c r="K52" i="14"/>
  <c r="L52" i="14" s="1"/>
  <c r="K70" i="14"/>
  <c r="L70" i="14" s="1"/>
  <c r="J72" i="14"/>
  <c r="K78" i="14"/>
  <c r="L78" i="14" s="1"/>
  <c r="J80" i="14"/>
  <c r="K82" i="14"/>
  <c r="L82" i="14" s="1"/>
  <c r="K91" i="14"/>
  <c r="L91" i="14" s="1"/>
  <c r="L94" i="14"/>
  <c r="M104" i="14"/>
  <c r="L104" i="14"/>
  <c r="M110" i="14"/>
  <c r="K115" i="14"/>
  <c r="J115" i="14"/>
  <c r="K119" i="14"/>
  <c r="J119" i="14"/>
  <c r="L155" i="14"/>
  <c r="K93" i="14"/>
  <c r="J93" i="14"/>
  <c r="M100" i="14"/>
  <c r="L100" i="14"/>
  <c r="K111" i="14"/>
  <c r="J111" i="14"/>
  <c r="M96" i="14"/>
  <c r="L96" i="14"/>
  <c r="K107" i="14"/>
  <c r="J107" i="14"/>
  <c r="K133" i="14"/>
  <c r="J133" i="14"/>
  <c r="J67" i="14"/>
  <c r="M85" i="14"/>
  <c r="L85" i="14"/>
  <c r="M98" i="14"/>
  <c r="M101" i="14"/>
  <c r="K103" i="14"/>
  <c r="J103" i="14"/>
  <c r="K109" i="14"/>
  <c r="L109" i="14" s="1"/>
  <c r="K62" i="14"/>
  <c r="L62" i="14" s="1"/>
  <c r="L65" i="14"/>
  <c r="J71" i="14"/>
  <c r="M77" i="14"/>
  <c r="L77" i="14"/>
  <c r="L79" i="14"/>
  <c r="M81" i="14"/>
  <c r="L81" i="14"/>
  <c r="L83" i="14"/>
  <c r="M97" i="14"/>
  <c r="K99" i="14"/>
  <c r="J99" i="14"/>
  <c r="K105" i="14"/>
  <c r="L105" i="14" s="1"/>
  <c r="M125" i="14"/>
  <c r="L125" i="14"/>
  <c r="K56" i="14"/>
  <c r="L56" i="14" s="1"/>
  <c r="J59" i="14"/>
  <c r="J64" i="14"/>
  <c r="L69" i="14"/>
  <c r="J75" i="14"/>
  <c r="M92" i="14"/>
  <c r="L92" i="14"/>
  <c r="K95" i="14"/>
  <c r="L95" i="14" s="1"/>
  <c r="M116" i="14"/>
  <c r="L116" i="14"/>
  <c r="L120" i="14"/>
  <c r="M51" i="14"/>
  <c r="M56" i="14"/>
  <c r="M66" i="14"/>
  <c r="L57" i="14"/>
  <c r="K122" i="14"/>
  <c r="J122" i="14"/>
  <c r="M124" i="14"/>
  <c r="M130" i="14"/>
  <c r="L130" i="14"/>
  <c r="M150" i="14"/>
  <c r="L150" i="14"/>
  <c r="K153" i="14"/>
  <c r="J153" i="14"/>
  <c r="K161" i="14"/>
  <c r="J161" i="14"/>
  <c r="K207" i="14"/>
  <c r="J207" i="14"/>
  <c r="L138" i="14"/>
  <c r="K145" i="14"/>
  <c r="J145" i="14"/>
  <c r="L163" i="14"/>
  <c r="AH169" i="14"/>
  <c r="AG169" i="14"/>
  <c r="K172" i="14"/>
  <c r="J172" i="14"/>
  <c r="K176" i="14"/>
  <c r="J176" i="14"/>
  <c r="AH180" i="14"/>
  <c r="AG180" i="14"/>
  <c r="K184" i="14"/>
  <c r="J184" i="14"/>
  <c r="AH188" i="14"/>
  <c r="AG188" i="14"/>
  <c r="K192" i="14"/>
  <c r="J192" i="14"/>
  <c r="K198" i="14"/>
  <c r="J198" i="14"/>
  <c r="K219" i="14"/>
  <c r="J219" i="14"/>
  <c r="M237" i="14"/>
  <c r="M240" i="14"/>
  <c r="L240" i="14"/>
  <c r="K170" i="14"/>
  <c r="J170" i="14"/>
  <c r="AH202" i="14"/>
  <c r="AG202" i="14"/>
  <c r="K235" i="14"/>
  <c r="J235" i="14"/>
  <c r="M142" i="14"/>
  <c r="L142" i="14"/>
  <c r="AH174" i="14"/>
  <c r="AG174" i="14"/>
  <c r="K178" i="14"/>
  <c r="J178" i="14"/>
  <c r="AH182" i="14"/>
  <c r="AG182" i="14"/>
  <c r="K186" i="14"/>
  <c r="J186" i="14"/>
  <c r="AH190" i="14"/>
  <c r="AG190" i="14"/>
  <c r="K194" i="14"/>
  <c r="J194" i="14"/>
  <c r="AH196" i="14"/>
  <c r="AG196" i="14"/>
  <c r="K200" i="14"/>
  <c r="J200" i="14"/>
  <c r="M210" i="14"/>
  <c r="L210" i="14"/>
  <c r="K223" i="14"/>
  <c r="J223" i="14"/>
  <c r="M232" i="14"/>
  <c r="L232" i="14"/>
  <c r="K149" i="14"/>
  <c r="J149" i="14"/>
  <c r="M154" i="14"/>
  <c r="L154" i="14"/>
  <c r="K157" i="14"/>
  <c r="J157" i="14"/>
  <c r="M162" i="14"/>
  <c r="L162" i="14"/>
  <c r="K168" i="14"/>
  <c r="J168" i="14"/>
  <c r="K211" i="14"/>
  <c r="J211" i="14"/>
  <c r="L123" i="14"/>
  <c r="K129" i="14"/>
  <c r="J129" i="14"/>
  <c r="K137" i="14"/>
  <c r="J137" i="14"/>
  <c r="L159" i="14"/>
  <c r="AH176" i="14"/>
  <c r="AG176" i="14"/>
  <c r="K180" i="14"/>
  <c r="J180" i="14"/>
  <c r="K188" i="14"/>
  <c r="J188" i="14"/>
  <c r="AH192" i="14"/>
  <c r="AG192" i="14"/>
  <c r="AH198" i="14"/>
  <c r="L220" i="14"/>
  <c r="K227" i="14"/>
  <c r="J227" i="14"/>
  <c r="K239" i="14"/>
  <c r="J239" i="14"/>
  <c r="AH173" i="14"/>
  <c r="K202" i="14"/>
  <c r="J202" i="14"/>
  <c r="M236" i="14"/>
  <c r="L236" i="14"/>
  <c r="K141" i="14"/>
  <c r="J141" i="14"/>
  <c r="AH171" i="14"/>
  <c r="K174" i="14"/>
  <c r="J174" i="14"/>
  <c r="AH178" i="14"/>
  <c r="AG178" i="14"/>
  <c r="K182" i="14"/>
  <c r="J182" i="14"/>
  <c r="AH186" i="14"/>
  <c r="K190" i="14"/>
  <c r="J190" i="14"/>
  <c r="AH194" i="14"/>
  <c r="AG194" i="14"/>
  <c r="K196" i="14"/>
  <c r="J196" i="14"/>
  <c r="AH200" i="14"/>
  <c r="AG200" i="14"/>
  <c r="K215" i="14"/>
  <c r="J215" i="14"/>
  <c r="M224" i="14"/>
  <c r="L224" i="14"/>
  <c r="K231" i="14"/>
  <c r="J231" i="14"/>
  <c r="J134" i="14"/>
  <c r="J136" i="14"/>
  <c r="J140" i="14"/>
  <c r="J144" i="14"/>
  <c r="J148" i="14"/>
  <c r="J152" i="14"/>
  <c r="J156" i="14"/>
  <c r="J160" i="14"/>
  <c r="J164" i="14"/>
  <c r="AE168" i="14"/>
  <c r="AE170" i="14"/>
  <c r="AE172" i="14"/>
  <c r="AE175" i="14"/>
  <c r="AE177" i="14"/>
  <c r="AE179" i="14"/>
  <c r="AE181" i="14"/>
  <c r="AE183" i="14"/>
  <c r="AE185" i="14"/>
  <c r="AE187" i="14"/>
  <c r="AE189" i="14"/>
  <c r="AE191" i="14"/>
  <c r="AE193" i="14"/>
  <c r="AE197" i="14"/>
  <c r="AE199" i="14"/>
  <c r="AE201" i="14"/>
  <c r="AE203" i="14"/>
  <c r="J208" i="14"/>
  <c r="J212" i="14"/>
  <c r="J214" i="14"/>
  <c r="J218" i="14"/>
  <c r="J222" i="14"/>
  <c r="J226" i="14"/>
  <c r="J230" i="14"/>
  <c r="J234" i="14"/>
  <c r="J238" i="14"/>
  <c r="J242" i="14"/>
  <c r="J131" i="14"/>
  <c r="J135" i="14"/>
  <c r="J139" i="14"/>
  <c r="J143" i="14"/>
  <c r="J147" i="14"/>
  <c r="J175" i="14"/>
  <c r="J177" i="14"/>
  <c r="J179" i="14"/>
  <c r="J181" i="14"/>
  <c r="J183" i="14"/>
  <c r="J185" i="14"/>
  <c r="J187" i="14"/>
  <c r="J189" i="14"/>
  <c r="J191" i="14"/>
  <c r="J193" i="14"/>
  <c r="J195" i="14"/>
  <c r="AG195" i="14"/>
  <c r="J197" i="14"/>
  <c r="J199" i="14"/>
  <c r="J203" i="14"/>
  <c r="J209" i="14"/>
  <c r="J213" i="14"/>
  <c r="J217" i="14"/>
  <c r="J221" i="14"/>
  <c r="J225" i="14"/>
  <c r="J229" i="14"/>
  <c r="M61" i="14" l="1"/>
  <c r="L61" i="14"/>
  <c r="L73" i="14"/>
  <c r="M78" i="14"/>
  <c r="M169" i="14"/>
  <c r="L169" i="14"/>
  <c r="L106" i="14"/>
  <c r="S95" i="14" s="1"/>
  <c r="L114" i="14"/>
  <c r="M53" i="14"/>
  <c r="L53" i="14"/>
  <c r="R51" i="14" s="1"/>
  <c r="L158" i="14"/>
  <c r="V51" i="14"/>
  <c r="M109" i="14"/>
  <c r="AG184" i="14"/>
  <c r="L146" i="14"/>
  <c r="M241" i="14"/>
  <c r="L228" i="14"/>
  <c r="M95" i="14"/>
  <c r="L216" i="14"/>
  <c r="L132" i="14"/>
  <c r="M90" i="14"/>
  <c r="M105" i="14"/>
  <c r="M63" i="14"/>
  <c r="M102" i="14"/>
  <c r="M113" i="14"/>
  <c r="M173" i="14"/>
  <c r="L173" i="14"/>
  <c r="S54" i="14"/>
  <c r="R54" i="14"/>
  <c r="M209" i="14"/>
  <c r="L209" i="14"/>
  <c r="M164" i="14"/>
  <c r="L164" i="14"/>
  <c r="M172" i="14"/>
  <c r="L172" i="14"/>
  <c r="M143" i="14"/>
  <c r="L143" i="14"/>
  <c r="M160" i="14"/>
  <c r="L160" i="14"/>
  <c r="M182" i="14"/>
  <c r="L182" i="14"/>
  <c r="M185" i="14"/>
  <c r="L185" i="14"/>
  <c r="M222" i="14"/>
  <c r="L222" i="14"/>
  <c r="AH179" i="14"/>
  <c r="AG179" i="14"/>
  <c r="M219" i="14"/>
  <c r="L219" i="14"/>
  <c r="L64" i="14"/>
  <c r="R55" i="14" s="1"/>
  <c r="M64" i="14"/>
  <c r="M119" i="14"/>
  <c r="L119" i="14"/>
  <c r="M229" i="14"/>
  <c r="L229" i="14"/>
  <c r="M183" i="14"/>
  <c r="L183" i="14"/>
  <c r="AH193" i="14"/>
  <c r="AG193" i="14"/>
  <c r="AP170" i="14" s="1"/>
  <c r="M188" i="14"/>
  <c r="L188" i="14"/>
  <c r="M207" i="14"/>
  <c r="L207" i="14"/>
  <c r="V55" i="14"/>
  <c r="U55" i="14"/>
  <c r="M70" i="14"/>
  <c r="M225" i="14"/>
  <c r="L225" i="14"/>
  <c r="M214" i="14"/>
  <c r="L214" i="14"/>
  <c r="V134" i="14"/>
  <c r="U134" i="14"/>
  <c r="M186" i="14"/>
  <c r="L186" i="14"/>
  <c r="L59" i="14"/>
  <c r="S53" i="14" s="1"/>
  <c r="M59" i="14"/>
  <c r="S92" i="14"/>
  <c r="R92" i="14"/>
  <c r="L86" i="14"/>
  <c r="M195" i="14"/>
  <c r="L195" i="14"/>
  <c r="M179" i="14"/>
  <c r="L179" i="14"/>
  <c r="M212" i="14"/>
  <c r="L212" i="14"/>
  <c r="M217" i="14"/>
  <c r="L217" i="14"/>
  <c r="M193" i="14"/>
  <c r="L193" i="14"/>
  <c r="M238" i="14"/>
  <c r="L238" i="14"/>
  <c r="M208" i="14"/>
  <c r="L208" i="14"/>
  <c r="AH187" i="14"/>
  <c r="AG187" i="14"/>
  <c r="AQ168" i="14" s="1"/>
  <c r="AH170" i="14"/>
  <c r="AG170" i="14"/>
  <c r="M140" i="14"/>
  <c r="L140" i="14"/>
  <c r="M223" i="14"/>
  <c r="L223" i="14"/>
  <c r="M213" i="14"/>
  <c r="L213" i="14"/>
  <c r="M191" i="14"/>
  <c r="L191" i="14"/>
  <c r="M175" i="14"/>
  <c r="L175" i="14"/>
  <c r="M234" i="14"/>
  <c r="L234" i="14"/>
  <c r="AH203" i="14"/>
  <c r="AG203" i="14"/>
  <c r="AH185" i="14"/>
  <c r="AG185" i="14"/>
  <c r="AH168" i="14"/>
  <c r="AG168" i="14"/>
  <c r="M136" i="14"/>
  <c r="L136" i="14"/>
  <c r="AP168" i="14"/>
  <c r="M180" i="14"/>
  <c r="L180" i="14"/>
  <c r="M137" i="14"/>
  <c r="L137" i="14"/>
  <c r="M235" i="14"/>
  <c r="L235" i="14"/>
  <c r="M62" i="14"/>
  <c r="M84" i="14"/>
  <c r="L84" i="14"/>
  <c r="M189" i="14"/>
  <c r="L189" i="14"/>
  <c r="M178" i="14"/>
  <c r="L178" i="14"/>
  <c r="M230" i="14"/>
  <c r="L230" i="14"/>
  <c r="M187" i="14"/>
  <c r="L187" i="14"/>
  <c r="M134" i="14"/>
  <c r="L134" i="14"/>
  <c r="AH201" i="14"/>
  <c r="AG201" i="14"/>
  <c r="M194" i="14"/>
  <c r="L194" i="14"/>
  <c r="M107" i="14"/>
  <c r="L107" i="14"/>
  <c r="R95" i="14" s="1"/>
  <c r="M72" i="14"/>
  <c r="L72" i="14"/>
  <c r="AH199" i="14"/>
  <c r="AG199" i="14"/>
  <c r="AP172" i="14" s="1"/>
  <c r="AH183" i="14"/>
  <c r="AG183" i="14"/>
  <c r="L122" i="14"/>
  <c r="V94" i="14" s="1"/>
  <c r="M122" i="14"/>
  <c r="L75" i="14"/>
  <c r="M75" i="14"/>
  <c r="L71" i="14"/>
  <c r="U51" i="14" s="1"/>
  <c r="M71" i="14"/>
  <c r="M111" i="14"/>
  <c r="L111" i="14"/>
  <c r="V90" i="14"/>
  <c r="U90" i="14"/>
  <c r="W90" i="14" s="1"/>
  <c r="M226" i="14"/>
  <c r="L226" i="14"/>
  <c r="M231" i="14"/>
  <c r="L231" i="14"/>
  <c r="V209" i="14" s="1"/>
  <c r="M239" i="14"/>
  <c r="L239" i="14"/>
  <c r="S90" i="14"/>
  <c r="R90" i="14"/>
  <c r="M54" i="14"/>
  <c r="L54" i="14"/>
  <c r="M199" i="14"/>
  <c r="L199" i="14"/>
  <c r="AH197" i="14"/>
  <c r="AG197" i="14"/>
  <c r="AQ171" i="14" s="1"/>
  <c r="M149" i="14"/>
  <c r="L149" i="14"/>
  <c r="M184" i="14"/>
  <c r="L184" i="14"/>
  <c r="M135" i="14"/>
  <c r="L135" i="14"/>
  <c r="AH177" i="14"/>
  <c r="AG177" i="14"/>
  <c r="M227" i="14"/>
  <c r="L227" i="14"/>
  <c r="V95" i="14"/>
  <c r="U95" i="14"/>
  <c r="M170" i="14"/>
  <c r="L170" i="14"/>
  <c r="M52" i="14"/>
  <c r="M76" i="14"/>
  <c r="L76" i="14"/>
  <c r="M131" i="14"/>
  <c r="L131" i="14"/>
  <c r="AH191" i="14"/>
  <c r="AG191" i="14"/>
  <c r="M148" i="14"/>
  <c r="L148" i="14"/>
  <c r="M200" i="14"/>
  <c r="L200" i="14"/>
  <c r="M103" i="14"/>
  <c r="L103" i="14"/>
  <c r="M221" i="14"/>
  <c r="L221" i="14"/>
  <c r="M242" i="14"/>
  <c r="L242" i="14"/>
  <c r="V212" i="14" s="1"/>
  <c r="AH189" i="14"/>
  <c r="AG189" i="14"/>
  <c r="AH172" i="14"/>
  <c r="AG172" i="14"/>
  <c r="AN169" i="14" s="1"/>
  <c r="M144" i="14"/>
  <c r="L144" i="14"/>
  <c r="M215" i="14"/>
  <c r="L215" i="14"/>
  <c r="M190" i="14"/>
  <c r="L190" i="14"/>
  <c r="M174" i="14"/>
  <c r="L174" i="14"/>
  <c r="M202" i="14"/>
  <c r="L202" i="14"/>
  <c r="M145" i="14"/>
  <c r="L145" i="14"/>
  <c r="M161" i="14"/>
  <c r="L161" i="14"/>
  <c r="S51" i="14"/>
  <c r="M147" i="14"/>
  <c r="L147" i="14"/>
  <c r="M203" i="14"/>
  <c r="L203" i="14"/>
  <c r="AH181" i="14"/>
  <c r="AG181" i="14"/>
  <c r="AN172" i="14" s="1"/>
  <c r="M196" i="14"/>
  <c r="L196" i="14"/>
  <c r="M141" i="14"/>
  <c r="L141" i="14"/>
  <c r="M129" i="14"/>
  <c r="L129" i="14"/>
  <c r="M153" i="14"/>
  <c r="L153" i="14"/>
  <c r="M139" i="14"/>
  <c r="L139" i="14"/>
  <c r="M156" i="14"/>
  <c r="L156" i="14"/>
  <c r="M168" i="14"/>
  <c r="L168" i="14"/>
  <c r="M197" i="14"/>
  <c r="L197" i="14"/>
  <c r="M218" i="14"/>
  <c r="L218" i="14"/>
  <c r="R210" i="14" s="1"/>
  <c r="M152" i="14"/>
  <c r="L152" i="14"/>
  <c r="U130" i="14" s="1"/>
  <c r="V133" i="14"/>
  <c r="U133" i="14"/>
  <c r="M181" i="14"/>
  <c r="L181" i="14"/>
  <c r="AH175" i="14"/>
  <c r="AG175" i="14"/>
  <c r="AN170" i="14" s="1"/>
  <c r="M198" i="14"/>
  <c r="L198" i="14"/>
  <c r="L67" i="14"/>
  <c r="S56" i="14" s="1"/>
  <c r="M67" i="14"/>
  <c r="M115" i="14"/>
  <c r="L115" i="14"/>
  <c r="U92" i="14" s="1"/>
  <c r="W92" i="14" s="1"/>
  <c r="L55" i="14"/>
  <c r="M55" i="14"/>
  <c r="M177" i="14"/>
  <c r="L177" i="14"/>
  <c r="M211" i="14"/>
  <c r="L211" i="14"/>
  <c r="S208" i="14" s="1"/>
  <c r="M157" i="14"/>
  <c r="L157" i="14"/>
  <c r="M192" i="14"/>
  <c r="L192" i="14"/>
  <c r="M176" i="14"/>
  <c r="L176" i="14"/>
  <c r="M99" i="14"/>
  <c r="L99" i="14"/>
  <c r="M133" i="14"/>
  <c r="L133" i="14"/>
  <c r="M93" i="14"/>
  <c r="L93" i="14"/>
  <c r="M80" i="14"/>
  <c r="L80" i="14"/>
  <c r="V54" i="14" s="1"/>
  <c r="M68" i="14"/>
  <c r="L68" i="14"/>
  <c r="M91" i="14"/>
  <c r="V129" i="14" l="1"/>
  <c r="U129" i="14"/>
  <c r="U212" i="14"/>
  <c r="W212" i="14" s="1"/>
  <c r="S132" i="14"/>
  <c r="W95" i="14"/>
  <c r="R53" i="14"/>
  <c r="R56" i="14"/>
  <c r="U54" i="14"/>
  <c r="W54" i="14" s="1"/>
  <c r="W55" i="14"/>
  <c r="AQ170" i="14"/>
  <c r="R208" i="14"/>
  <c r="S130" i="14"/>
  <c r="V208" i="14"/>
  <c r="R132" i="14"/>
  <c r="V170" i="14"/>
  <c r="U170" i="14"/>
  <c r="S168" i="14"/>
  <c r="R168" i="14"/>
  <c r="S131" i="14"/>
  <c r="R131" i="14"/>
  <c r="R94" i="14"/>
  <c r="S94" i="14"/>
  <c r="S207" i="14"/>
  <c r="R207" i="14"/>
  <c r="V91" i="14"/>
  <c r="U91" i="14"/>
  <c r="W91" i="14" s="1"/>
  <c r="AN168" i="14"/>
  <c r="AM168" i="14"/>
  <c r="U211" i="14"/>
  <c r="V211" i="14"/>
  <c r="V92" i="14"/>
  <c r="AQ172" i="14"/>
  <c r="AM172" i="14"/>
  <c r="S55" i="14"/>
  <c r="S171" i="14"/>
  <c r="R171" i="14"/>
  <c r="V172" i="14"/>
  <c r="U172" i="14"/>
  <c r="U94" i="14"/>
  <c r="W94" i="14" s="1"/>
  <c r="AM170" i="14"/>
  <c r="V130" i="14"/>
  <c r="V173" i="14"/>
  <c r="U173" i="14"/>
  <c r="S134" i="14"/>
  <c r="R134" i="14"/>
  <c r="U53" i="14"/>
  <c r="W53" i="14" s="1"/>
  <c r="V53" i="14"/>
  <c r="S209" i="14"/>
  <c r="R209" i="14"/>
  <c r="S173" i="14"/>
  <c r="R173" i="14"/>
  <c r="S212" i="14"/>
  <c r="R212" i="14"/>
  <c r="R169" i="14"/>
  <c r="S169" i="14"/>
  <c r="S91" i="14"/>
  <c r="R91" i="14"/>
  <c r="V131" i="14"/>
  <c r="U131" i="14"/>
  <c r="W131" i="14" s="1"/>
  <c r="S170" i="14"/>
  <c r="R170" i="14"/>
  <c r="V210" i="14"/>
  <c r="U210" i="14"/>
  <c r="W210" i="14" s="1"/>
  <c r="V132" i="14"/>
  <c r="U132" i="14"/>
  <c r="U208" i="14"/>
  <c r="W208" i="14" s="1"/>
  <c r="AQ169" i="14"/>
  <c r="AP169" i="14"/>
  <c r="U209" i="14"/>
  <c r="W209" i="14" s="1"/>
  <c r="V169" i="14"/>
  <c r="U169" i="14"/>
  <c r="S210" i="14"/>
  <c r="AM169" i="14"/>
  <c r="V171" i="14"/>
  <c r="U171" i="14"/>
  <c r="V93" i="14"/>
  <c r="U93" i="14"/>
  <c r="W93" i="14" s="1"/>
  <c r="R130" i="14"/>
  <c r="AQ173" i="14"/>
  <c r="AP173" i="14"/>
  <c r="S172" i="14"/>
  <c r="R172" i="14"/>
  <c r="S211" i="14"/>
  <c r="R211" i="14"/>
  <c r="S129" i="14"/>
  <c r="R129" i="14"/>
  <c r="V52" i="14"/>
  <c r="U52" i="14"/>
  <c r="W52" i="14" s="1"/>
  <c r="AP171" i="14"/>
  <c r="R93" i="14"/>
  <c r="S93" i="14"/>
  <c r="S133" i="14"/>
  <c r="R133" i="14"/>
  <c r="V207" i="14"/>
  <c r="U207" i="14"/>
  <c r="W207" i="14" s="1"/>
  <c r="AN171" i="14"/>
  <c r="AM171" i="14"/>
  <c r="S52" i="14"/>
  <c r="R52" i="14"/>
  <c r="AN173" i="14"/>
  <c r="AM173" i="14"/>
  <c r="V56" i="14"/>
  <c r="U56" i="14"/>
  <c r="W56" i="14" s="1"/>
  <c r="V168" i="14"/>
  <c r="U168" i="14"/>
  <c r="W134" i="14" l="1"/>
  <c r="W132" i="14"/>
  <c r="W130" i="14"/>
  <c r="W129" i="14"/>
  <c r="W133" i="14"/>
  <c r="W211" i="14"/>
  <c r="W51" i="14"/>
</calcChain>
</file>

<file path=xl/sharedStrings.xml><?xml version="1.0" encoding="utf-8"?>
<sst xmlns="http://schemas.openxmlformats.org/spreadsheetml/2006/main" count="676" uniqueCount="107">
  <si>
    <t>CAM</t>
    <phoneticPr fontId="2"/>
  </si>
  <si>
    <t>-</t>
    <phoneticPr fontId="2"/>
  </si>
  <si>
    <t>+</t>
    <phoneticPr fontId="2"/>
  </si>
  <si>
    <t>ソリスロマイシン</t>
    <phoneticPr fontId="2"/>
  </si>
  <si>
    <t>16ul</t>
    <phoneticPr fontId="2"/>
  </si>
  <si>
    <t>5ug/ml</t>
    <phoneticPr fontId="2"/>
  </si>
  <si>
    <t>15ug/ml</t>
    <phoneticPr fontId="2"/>
  </si>
  <si>
    <t>10ug/ml</t>
    <phoneticPr fontId="2"/>
  </si>
  <si>
    <t>1-1</t>
    <phoneticPr fontId="2"/>
  </si>
  <si>
    <t>1-2</t>
    <phoneticPr fontId="2"/>
  </si>
  <si>
    <t>1-3</t>
    <phoneticPr fontId="2"/>
  </si>
  <si>
    <t>2-1</t>
    <phoneticPr fontId="2"/>
  </si>
  <si>
    <t>2-2</t>
    <phoneticPr fontId="2"/>
  </si>
  <si>
    <t>2-3</t>
    <phoneticPr fontId="2"/>
  </si>
  <si>
    <t>3-1</t>
    <phoneticPr fontId="2"/>
  </si>
  <si>
    <t>3-2</t>
    <phoneticPr fontId="2"/>
  </si>
  <si>
    <t>3-3</t>
    <phoneticPr fontId="2"/>
  </si>
  <si>
    <t>4-1</t>
    <phoneticPr fontId="2"/>
  </si>
  <si>
    <t>4-2</t>
    <phoneticPr fontId="2"/>
  </si>
  <si>
    <t>4-3</t>
    <phoneticPr fontId="2"/>
  </si>
  <si>
    <t>5-1</t>
    <phoneticPr fontId="2"/>
  </si>
  <si>
    <t>5-2</t>
    <phoneticPr fontId="2"/>
  </si>
  <si>
    <t>5-3</t>
    <phoneticPr fontId="2"/>
  </si>
  <si>
    <t>6-1</t>
    <phoneticPr fontId="2"/>
  </si>
  <si>
    <t>6-2</t>
    <phoneticPr fontId="2"/>
  </si>
  <si>
    <t>6-3</t>
    <phoneticPr fontId="2"/>
  </si>
  <si>
    <t>A</t>
    <phoneticPr fontId="8"/>
  </si>
  <si>
    <t>〃</t>
    <phoneticPr fontId="8"/>
  </si>
  <si>
    <t>B</t>
    <phoneticPr fontId="8"/>
  </si>
  <si>
    <t>C</t>
    <phoneticPr fontId="8"/>
  </si>
  <si>
    <t>D</t>
    <phoneticPr fontId="8"/>
  </si>
  <si>
    <t>E</t>
    <phoneticPr fontId="8"/>
  </si>
  <si>
    <t>〃</t>
  </si>
  <si>
    <t>F</t>
    <phoneticPr fontId="8"/>
  </si>
  <si>
    <t>G</t>
    <phoneticPr fontId="8"/>
  </si>
  <si>
    <t>H</t>
    <phoneticPr fontId="8"/>
  </si>
  <si>
    <t>RTPCR</t>
    <phoneticPr fontId="2"/>
  </si>
  <si>
    <t>cDNA合成</t>
    <rPh sb="4" eb="6">
      <t>ゴウセイ</t>
    </rPh>
    <phoneticPr fontId="2"/>
  </si>
  <si>
    <t>MIX</t>
    <phoneticPr fontId="2"/>
  </si>
  <si>
    <t>BIO-RAD</t>
    <phoneticPr fontId="2"/>
  </si>
  <si>
    <t>25℃　5min</t>
    <phoneticPr fontId="2"/>
  </si>
  <si>
    <t>iScript cDNA Synthesis Kit</t>
    <phoneticPr fontId="2"/>
  </si>
  <si>
    <t>5XReactionMix</t>
    <phoneticPr fontId="2"/>
  </si>
  <si>
    <t>42℃　30min</t>
    <phoneticPr fontId="2"/>
  </si>
  <si>
    <t>ReveerseTrams</t>
    <phoneticPr fontId="2"/>
  </si>
  <si>
    <t>85℃　5min</t>
    <phoneticPr fontId="2"/>
  </si>
  <si>
    <t>Template</t>
    <phoneticPr fontId="2"/>
  </si>
  <si>
    <t>4℃　∞</t>
    <phoneticPr fontId="2"/>
  </si>
  <si>
    <t>NucleasefreeH2O</t>
    <phoneticPr fontId="2"/>
  </si>
  <si>
    <t>mix</t>
    <phoneticPr fontId="2"/>
  </si>
  <si>
    <t>SsoFast EvaGreen Supermix With Low ROX</t>
    <phoneticPr fontId="2"/>
  </si>
  <si>
    <t>STD</t>
  </si>
  <si>
    <t>X40</t>
    <phoneticPr fontId="2"/>
  </si>
  <si>
    <t>ｔｋGAPDH</t>
    <phoneticPr fontId="2"/>
  </si>
  <si>
    <t>Eva</t>
    <phoneticPr fontId="2"/>
  </si>
  <si>
    <t>MUC5AC</t>
    <phoneticPr fontId="2"/>
  </si>
  <si>
    <t>primer 50uM 0.2ul</t>
    <phoneticPr fontId="2"/>
  </si>
  <si>
    <t>FWD</t>
    <phoneticPr fontId="2"/>
  </si>
  <si>
    <t>primer 100uM 0.1ul</t>
    <phoneticPr fontId="2"/>
  </si>
  <si>
    <t>REV</t>
    <phoneticPr fontId="2"/>
  </si>
  <si>
    <t>Tem</t>
    <phoneticPr fontId="2"/>
  </si>
  <si>
    <t>DW</t>
    <phoneticPr fontId="2"/>
  </si>
  <si>
    <t>ROX</t>
    <phoneticPr fontId="2"/>
  </si>
  <si>
    <t>95℃　30sec　</t>
    <phoneticPr fontId="2"/>
  </si>
  <si>
    <t>X1</t>
    <phoneticPr fontId="2"/>
  </si>
  <si>
    <t>95℃　5ｓec</t>
    <phoneticPr fontId="2"/>
  </si>
  <si>
    <t>60℃　30sec</t>
    <phoneticPr fontId="2"/>
  </si>
  <si>
    <t>95℃　15sec</t>
    <phoneticPr fontId="2"/>
  </si>
  <si>
    <t>X10</t>
    <phoneticPr fontId="2"/>
  </si>
  <si>
    <t>GAPDH</t>
  </si>
  <si>
    <t>Muc5ac</t>
  </si>
  <si>
    <t>Ave</t>
    <phoneticPr fontId="2"/>
  </si>
  <si>
    <t>SD</t>
    <phoneticPr fontId="2"/>
  </si>
  <si>
    <t>MUC5/GAPDH</t>
    <phoneticPr fontId="2"/>
  </si>
  <si>
    <t>-/-</t>
    <phoneticPr fontId="2"/>
  </si>
  <si>
    <t>+/-</t>
    <phoneticPr fontId="2"/>
  </si>
  <si>
    <t>36検体</t>
    <rPh sb="2" eb="4">
      <t>ケンタイ</t>
    </rPh>
    <phoneticPr fontId="2"/>
  </si>
  <si>
    <t>ANO1</t>
    <phoneticPr fontId="2"/>
  </si>
  <si>
    <t>CLCA1</t>
    <phoneticPr fontId="2"/>
  </si>
  <si>
    <t>+/6uM</t>
    <phoneticPr fontId="2"/>
  </si>
  <si>
    <t>+/12uM</t>
    <phoneticPr fontId="2"/>
  </si>
  <si>
    <t>+/18uM</t>
    <phoneticPr fontId="2"/>
  </si>
  <si>
    <t>SPDF</t>
    <phoneticPr fontId="2"/>
  </si>
  <si>
    <t>FOXA2(3'側）</t>
    <rPh sb="8" eb="9">
      <t>ガワ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</si>
  <si>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</si>
  <si>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</si>
  <si>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</si>
  <si>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</si>
  <si>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</si>
  <si>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</si>
  <si>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CLCA1/GAPDH</t>
    <phoneticPr fontId="2"/>
  </si>
  <si>
    <t>ANO1/GAPDH</t>
    <phoneticPr fontId="2"/>
  </si>
  <si>
    <t>FoxA2 3'</t>
    <phoneticPr fontId="2"/>
  </si>
  <si>
    <t>FoxA2 3'/GAPDH</t>
    <phoneticPr fontId="2"/>
  </si>
  <si>
    <t>SPDEF</t>
    <phoneticPr fontId="2"/>
  </si>
  <si>
    <t>SPDEF/GAPDH</t>
    <phoneticPr fontId="2"/>
  </si>
  <si>
    <t>FOXA2(5'側）</t>
    <rPh sb="8" eb="9">
      <t>ガワ</t>
    </rPh>
    <phoneticPr fontId="2"/>
  </si>
  <si>
    <t>FoxA2 5'</t>
    <phoneticPr fontId="2"/>
  </si>
  <si>
    <t>FoxA2 5'/GAPDH</t>
    <phoneticPr fontId="2"/>
  </si>
  <si>
    <t>ソリは下半分</t>
    <rPh sb="3" eb="6">
      <t>シタハンブン</t>
    </rPh>
    <phoneticPr fontId="2"/>
  </si>
  <si>
    <t>SOLI</t>
    <phoneticPr fontId="2"/>
  </si>
  <si>
    <t>Solithromycin</t>
    <phoneticPr fontId="2"/>
  </si>
  <si>
    <t>Conversion</t>
    <phoneticPr fontId="2"/>
  </si>
  <si>
    <t>Solithromycin(SOLI)</t>
    <phoneticPr fontId="2"/>
  </si>
  <si>
    <t>IL13</t>
    <phoneticPr fontId="2"/>
  </si>
  <si>
    <t>Conversion</t>
  </si>
  <si>
    <t>Conversion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</si>
</sst>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8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quotePrefix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49" fontId="1" fillId="3" borderId="3" xfId="0" applyNumberFormat="1" applyFont="1" applyFill="1" applyBorder="1">
      <alignment vertical="center"/>
    </xf>
    <xf numFmtId="0" fontId="0" fillId="3" borderId="5" xfId="0" applyFill="1" applyBorder="1" applyAlignment="1">
      <alignment horizontal="center"/>
    </xf>
    <xf numFmtId="49" fontId="1" fillId="3" borderId="7" xfId="0" applyNumberFormat="1" applyFont="1" applyFill="1" applyBorder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NumberFormat="1" applyFill="1" applyBorder="1" applyAlignment="1">
      <alignment horizontal="center" vertical="center"/>
    </xf>
    <xf numFmtId="49" fontId="1" fillId="3" borderId="13" xfId="0" applyNumberFormat="1" applyFont="1" applyFill="1" applyBorder="1">
      <alignment vertical="center"/>
    </xf>
    <xf numFmtId="0" fontId="0" fillId="3" borderId="15" xfId="0" applyNumberForma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>
      <alignment vertical="center"/>
    </xf>
    <xf numFmtId="0" fontId="0" fillId="0" borderId="18" xfId="0" applyBorder="1">
      <alignment vertical="center"/>
    </xf>
    <xf numFmtId="0" fontId="1" fillId="0" borderId="18" xfId="0" applyFont="1" applyBorder="1">
      <alignment vertical="center"/>
    </xf>
    <xf numFmtId="0" fontId="0" fillId="0" borderId="0" xfId="0" applyAlignment="1">
      <alignment horizontal="right"/>
    </xf>
    <xf numFmtId="0" fontId="0" fillId="6" borderId="3" xfId="0" quotePrefix="1" applyNumberForma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0" fillId="4" borderId="10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20" xfId="0" applyFont="1" applyFill="1" applyBorder="1">
      <alignment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20" xfId="0" quotePrefix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49" fontId="0" fillId="3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1" fillId="0" borderId="8" xfId="0" applyFont="1" applyFill="1" applyBorder="1">
      <alignment vertical="center"/>
    </xf>
    <xf numFmtId="0" fontId="0" fillId="0" borderId="8" xfId="0" quotePrefix="1" applyNumberFormat="1" applyFill="1" applyBorder="1" applyAlignment="1">
      <alignment horizontal="center" vertical="center"/>
    </xf>
    <xf numFmtId="0" fontId="0" fillId="2" borderId="3" xfId="0" quotePrefix="1" applyNumberFormat="1" applyFill="1" applyBorder="1" applyAlignment="1">
      <alignment horizontal="right"/>
    </xf>
    <xf numFmtId="0" fontId="0" fillId="0" borderId="23" xfId="0" quotePrefix="1" applyFill="1" applyBorder="1" applyAlignment="1">
      <alignment horizontal="right"/>
    </xf>
    <xf numFmtId="0" fontId="0" fillId="6" borderId="4" xfId="0" quotePrefix="1" applyFill="1" applyBorder="1" applyAlignment="1">
      <alignment horizontal="right"/>
    </xf>
    <xf numFmtId="0" fontId="0" fillId="6" borderId="4" xfId="0" quotePrefix="1" applyNumberFormat="1" applyFill="1" applyBorder="1" applyAlignment="1">
      <alignment horizontal="right" vertical="center"/>
    </xf>
    <xf numFmtId="0" fontId="0" fillId="6" borderId="5" xfId="0" quotePrefix="1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49" fontId="1" fillId="0" borderId="11" xfId="0" applyNumberFormat="1" applyFont="1" applyFill="1" applyBorder="1">
      <alignment vertical="center"/>
    </xf>
    <xf numFmtId="0" fontId="0" fillId="0" borderId="21" xfId="0" applyNumberFormat="1" applyFill="1" applyBorder="1" applyAlignment="1">
      <alignment horizontal="center" vertical="center"/>
    </xf>
    <xf numFmtId="49" fontId="0" fillId="7" borderId="0" xfId="0" applyNumberFormat="1" applyFill="1">
      <alignment vertical="center"/>
    </xf>
    <xf numFmtId="49" fontId="5" fillId="3" borderId="3" xfId="0" applyNumberFormat="1" applyFont="1" applyFill="1" applyBorder="1">
      <alignment vertical="center"/>
    </xf>
    <xf numFmtId="0" fontId="1" fillId="3" borderId="5" xfId="0" applyFont="1" applyFill="1" applyBorder="1" applyAlignment="1">
      <alignment horizontal="center"/>
    </xf>
    <xf numFmtId="49" fontId="5" fillId="3" borderId="7" xfId="0" applyNumberFormat="1" applyFont="1" applyFill="1" applyBorder="1">
      <alignment vertical="center"/>
    </xf>
    <xf numFmtId="0" fontId="1" fillId="3" borderId="9" xfId="0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>
      <alignment vertical="center"/>
    </xf>
    <xf numFmtId="0" fontId="1" fillId="3" borderId="15" xfId="0" applyNumberFormat="1" applyFont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right"/>
    </xf>
    <xf numFmtId="0" fontId="0" fillId="2" borderId="4" xfId="0" quotePrefix="1" applyNumberFormat="1" applyFill="1" applyBorder="1" applyAlignment="1">
      <alignment horizontal="right" vertical="center"/>
    </xf>
    <xf numFmtId="0" fontId="0" fillId="2" borderId="5" xfId="0" quotePrefix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0" fillId="2" borderId="0" xfId="0" applyFont="1" applyFill="1" applyBorder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NumberFormat="1" applyFont="1" applyFill="1" applyBorder="1">
      <alignment vertical="center"/>
    </xf>
    <xf numFmtId="0" fontId="11" fillId="0" borderId="0" xfId="0" applyNumberFormat="1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8" xfId="0" quotePrefix="1" applyNumberFormat="1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4" xfId="0" quotePrefix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11" fillId="0" borderId="14" xfId="0" applyFont="1" applyBorder="1">
      <alignment vertical="center"/>
    </xf>
    <xf numFmtId="0" fontId="11" fillId="0" borderId="14" xfId="0" quotePrefix="1" applyNumberFormat="1" applyFont="1" applyFill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right"/>
    </xf>
    <xf numFmtId="0" fontId="0" fillId="0" borderId="30" xfId="0" applyBorder="1">
      <alignment vertical="center"/>
    </xf>
    <xf numFmtId="0" fontId="10" fillId="0" borderId="12" xfId="0" applyFont="1" applyFill="1" applyBorder="1" applyAlignment="1">
      <alignment horizontal="right"/>
    </xf>
    <xf numFmtId="49" fontId="1" fillId="3" borderId="30" xfId="0" applyNumberFormat="1" applyFont="1" applyFill="1" applyBorder="1">
      <alignment vertical="center"/>
    </xf>
    <xf numFmtId="49" fontId="1" fillId="3" borderId="6" xfId="0" applyNumberFormat="1" applyFont="1" applyFill="1" applyBorder="1">
      <alignment vertical="center"/>
    </xf>
    <xf numFmtId="49" fontId="1" fillId="3" borderId="12" xfId="0" applyNumberFormat="1" applyFont="1" applyFill="1" applyBorder="1">
      <alignment vertical="center"/>
    </xf>
    <xf numFmtId="49" fontId="5" fillId="3" borderId="30" xfId="0" applyNumberFormat="1" applyFont="1" applyFill="1" applyBorder="1">
      <alignment vertical="center"/>
    </xf>
    <xf numFmtId="49" fontId="5" fillId="3" borderId="6" xfId="0" applyNumberFormat="1" applyFont="1" applyFill="1" applyBorder="1">
      <alignment vertical="center"/>
    </xf>
    <xf numFmtId="49" fontId="5" fillId="3" borderId="12" xfId="0" applyNumberFormat="1" applyFont="1" applyFill="1" applyBorder="1">
      <alignment vertical="center"/>
    </xf>
    <xf numFmtId="49" fontId="1" fillId="7" borderId="30" xfId="0" applyNumberFormat="1" applyFont="1" applyFill="1" applyBorder="1">
      <alignment vertical="center"/>
    </xf>
    <xf numFmtId="49" fontId="1" fillId="7" borderId="6" xfId="0" applyNumberFormat="1" applyFont="1" applyFill="1" applyBorder="1">
      <alignment vertical="center"/>
    </xf>
    <xf numFmtId="49" fontId="1" fillId="7" borderId="12" xfId="0" applyNumberFormat="1" applyFont="1" applyFill="1" applyBorder="1">
      <alignment vertical="center"/>
    </xf>
    <xf numFmtId="49" fontId="5" fillId="7" borderId="30" xfId="0" applyNumberFormat="1" applyFont="1" applyFill="1" applyBorder="1">
      <alignment vertical="center"/>
    </xf>
    <xf numFmtId="49" fontId="5" fillId="7" borderId="6" xfId="0" applyNumberFormat="1" applyFont="1" applyFill="1" applyBorder="1">
      <alignment vertical="center"/>
    </xf>
    <xf numFmtId="49" fontId="5" fillId="7" borderId="12" xfId="0" applyNumberFormat="1" applyFont="1" applyFill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0" fillId="0" borderId="25" xfId="0" applyBorder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7" borderId="30" xfId="0" applyNumberFormat="1" applyFont="1" applyFill="1" applyBorder="1">
      <alignment vertical="center"/>
    </xf>
    <xf numFmtId="49" fontId="3" fillId="7" borderId="6" xfId="0" applyNumberFormat="1" applyFont="1" applyFill="1" applyBorder="1">
      <alignment vertical="center"/>
    </xf>
    <xf numFmtId="49" fontId="3" fillId="7" borderId="12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49" fontId="7" fillId="7" borderId="0" xfId="0" applyNumberFormat="1" applyFont="1" applyFill="1">
      <alignment vertical="center"/>
    </xf>
    <xf numFmtId="49" fontId="3" fillId="7" borderId="3" xfId="0" applyNumberFormat="1" applyFont="1" applyFill="1" applyBorder="1">
      <alignment vertical="center"/>
    </xf>
    <xf numFmtId="0" fontId="7" fillId="7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49" fontId="3" fillId="7" borderId="7" xfId="0" applyNumberFormat="1" applyFont="1" applyFill="1" applyBorder="1">
      <alignment vertical="center"/>
    </xf>
    <xf numFmtId="0" fontId="7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7" fillId="7" borderId="9" xfId="0" applyNumberFormat="1" applyFont="1" applyFill="1" applyBorder="1" applyAlignment="1">
      <alignment horizontal="center" vertical="center"/>
    </xf>
    <xf numFmtId="0" fontId="3" fillId="7" borderId="9" xfId="0" applyNumberFormat="1" applyFont="1" applyFill="1" applyBorder="1" applyAlignment="1">
      <alignment horizontal="center" vertical="center"/>
    </xf>
    <xf numFmtId="49" fontId="3" fillId="7" borderId="13" xfId="0" applyNumberFormat="1" applyFont="1" applyFill="1" applyBorder="1">
      <alignment vertical="center"/>
    </xf>
    <xf numFmtId="0" fontId="7" fillId="7" borderId="15" xfId="0" applyNumberFormat="1" applyFont="1" applyFill="1" applyBorder="1" applyAlignment="1">
      <alignment horizontal="center" vertical="center"/>
    </xf>
    <xf numFmtId="0" fontId="3" fillId="7" borderId="15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Figure3C ANO1</a:t>
            </a:r>
            <a:r>
              <a:rPr lang="en-US" altLang="ja-JP" sz="1400" b="0" i="0" u="none" strike="noStrike" baseline="0">
                <a:effectLst/>
              </a:rPr>
              <a:t>mRNA</a:t>
            </a:r>
          </a:p>
          <a:p>
            <a:pPr>
              <a:defRPr/>
            </a:pP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RTPCR!$T$129:$T$134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RTPCR!$W$129:$W$134</c:f>
              <c:numCache>
                <c:formatCode>General</c:formatCode>
                <c:ptCount val="6"/>
                <c:pt idx="0">
                  <c:v>2.9724700509820227E-2</c:v>
                </c:pt>
                <c:pt idx="1">
                  <c:v>6.9351901834268726E-3</c:v>
                </c:pt>
                <c:pt idx="2">
                  <c:v>1</c:v>
                </c:pt>
                <c:pt idx="3">
                  <c:v>0.7781946529567314</c:v>
                </c:pt>
                <c:pt idx="4">
                  <c:v>0.74823520100965502</c:v>
                </c:pt>
                <c:pt idx="5">
                  <c:v>0.69722670176537183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4-4214-B87C-34A2F330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915392"/>
        <c:axId val="135916928"/>
      </c:barChart>
      <c:catAx>
        <c:axId val="1359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16928"/>
        <c:crosses val="autoZero"/>
        <c:auto val="1"/>
        <c:lblAlgn val="ctr"/>
        <c:lblOffset val="100"/>
        <c:noMultiLvlLbl val="0"/>
      </c:catAx>
      <c:valAx>
        <c:axId val="1359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FoxA2 3'/GAPDH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plus>
            <c:minus>
              <c:numRef>
                <c:f>RTPCR!$V$168:$V$173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RTPCR!$U$168:$U$173</c:f>
              <c:numCache>
                <c:formatCode>General</c:formatCode>
                <c:ptCount val="6"/>
                <c:pt idx="0">
                  <c:v>5.8568671236432124</c:v>
                </c:pt>
                <c:pt idx="1">
                  <c:v>4.9538193401695958</c:v>
                </c:pt>
                <c:pt idx="2">
                  <c:v>5.0773509870206839</c:v>
                </c:pt>
                <c:pt idx="3">
                  <c:v>5.3529316719041873</c:v>
                </c:pt>
                <c:pt idx="4">
                  <c:v>6.967704560059226</c:v>
                </c:pt>
                <c:pt idx="5">
                  <c:v>6.7494769877148784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9-490E-9015-06926700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88288"/>
        <c:axId val="140198272"/>
      </c:barChart>
      <c:catAx>
        <c:axId val="1401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198272"/>
        <c:crosses val="autoZero"/>
        <c:auto val="1"/>
        <c:lblAlgn val="ctr"/>
        <c:lblOffset val="100"/>
        <c:noMultiLvlLbl val="0"/>
      </c:catAx>
      <c:valAx>
        <c:axId val="1401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18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Figure2</a:t>
            </a:r>
            <a:r>
              <a:rPr lang="en-US" altLang="ja-JP" baseline="0"/>
              <a:t> </a:t>
            </a:r>
            <a:r>
              <a:rPr lang="en-US" altLang="ja-JP"/>
              <a:t>Muc5ac</a:t>
            </a:r>
            <a:r>
              <a:rPr lang="en-US" altLang="ja-JP" baseline="0"/>
              <a:t> mRNA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RTPCR!$T$51:$T$56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RTPCR!$W$51:$W$56</c:f>
              <c:numCache>
                <c:formatCode>General</c:formatCode>
                <c:ptCount val="6"/>
                <c:pt idx="0">
                  <c:v>4.4355821669441763E-2</c:v>
                </c:pt>
                <c:pt idx="1">
                  <c:v>4.4857547821580065E-3</c:v>
                </c:pt>
                <c:pt idx="2">
                  <c:v>1</c:v>
                </c:pt>
                <c:pt idx="3">
                  <c:v>0.56896650163463636</c:v>
                </c:pt>
                <c:pt idx="4">
                  <c:v>0.4331525649662295</c:v>
                </c:pt>
                <c:pt idx="5">
                  <c:v>0.24869018706332108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C-44A4-AF30-DE4ADCBC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27712"/>
        <c:axId val="140229248"/>
      </c:barChart>
      <c:catAx>
        <c:axId val="14022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29248"/>
        <c:crosses val="autoZero"/>
        <c:auto val="1"/>
        <c:lblAlgn val="ctr"/>
        <c:lblOffset val="100"/>
        <c:noMultiLvlLbl val="0"/>
      </c:catAx>
      <c:valAx>
        <c:axId val="1402292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2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Figure3B</a:t>
            </a:r>
            <a:r>
              <a:rPr lang="en-US" altLang="ja-JP" sz="1400" b="0" i="0" u="none" strike="noStrike" baseline="0">
                <a:effectLst/>
              </a:rPr>
              <a:t> CLCA1</a:t>
            </a:r>
            <a:r>
              <a:rPr lang="en-US" altLang="ja-JP" baseline="0"/>
              <a:t> mRNA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RTPCR!$T$90:$T$95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RTPCR!$W$90:$W$95</c:f>
              <c:numCache>
                <c:formatCode>General</c:formatCode>
                <c:ptCount val="6"/>
                <c:pt idx="0">
                  <c:v>1.9627966531168231E-2</c:v>
                </c:pt>
                <c:pt idx="1">
                  <c:v>1.0739507106242302E-2</c:v>
                </c:pt>
                <c:pt idx="2">
                  <c:v>1</c:v>
                </c:pt>
                <c:pt idx="3">
                  <c:v>0.11173904767379729</c:v>
                </c:pt>
                <c:pt idx="4">
                  <c:v>6.6508757632518886E-2</c:v>
                </c:pt>
                <c:pt idx="5">
                  <c:v>9.2062747845745557E-2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C-44A4-AF30-DE4ADCBC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46400"/>
        <c:axId val="140326016"/>
      </c:barChart>
      <c:catAx>
        <c:axId val="1402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326016"/>
        <c:crosses val="autoZero"/>
        <c:auto val="1"/>
        <c:lblAlgn val="ctr"/>
        <c:lblOffset val="100"/>
        <c:noMultiLvlLbl val="0"/>
      </c:catAx>
      <c:valAx>
        <c:axId val="140326016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4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CAM&amp;SOLI</a:t>
            </a:r>
            <a:r>
              <a:rPr lang="ja-JP" altLang="en-US"/>
              <a:t>① </a:t>
            </a:r>
            <a:r>
              <a:rPr lang="en-US" altLang="ja-JP"/>
              <a:t>mRNA FoxA2 3'/GAPDH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RTPCR!$S$168:$S$173</c:f>
                <c:numCache>
                  <c:formatCode>General</c:formatCode>
                  <c:ptCount val="6"/>
                  <c:pt idx="0">
                    <c:v>0.8470304038018649</c:v>
                  </c:pt>
                  <c:pt idx="1">
                    <c:v>1.121547326562228</c:v>
                  </c:pt>
                  <c:pt idx="2">
                    <c:v>1.1249632941748344</c:v>
                  </c:pt>
                  <c:pt idx="3">
                    <c:v>0.5732515207515001</c:v>
                  </c:pt>
                  <c:pt idx="4">
                    <c:v>0.82367682652530028</c:v>
                  </c:pt>
                  <c:pt idx="5">
                    <c:v>0.50839825255820159</c:v>
                  </c:pt>
                </c:numCache>
              </c:numRef>
            </c:plus>
            <c:minus>
              <c:numRef>
                <c:f>RTPCR!$S$168:$S$173</c:f>
                <c:numCache>
                  <c:formatCode>General</c:formatCode>
                  <c:ptCount val="6"/>
                  <c:pt idx="0">
                    <c:v>0.8470304038018649</c:v>
                  </c:pt>
                  <c:pt idx="1">
                    <c:v>1.121547326562228</c:v>
                  </c:pt>
                  <c:pt idx="2">
                    <c:v>1.1249632941748344</c:v>
                  </c:pt>
                  <c:pt idx="3">
                    <c:v>0.5732515207515001</c:v>
                  </c:pt>
                  <c:pt idx="4">
                    <c:v>0.82367682652530028</c:v>
                  </c:pt>
                  <c:pt idx="5">
                    <c:v>0.50839825255820159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RTPCR!$R$168:$R$173</c:f>
              <c:numCache>
                <c:formatCode>General</c:formatCode>
                <c:ptCount val="6"/>
                <c:pt idx="0">
                  <c:v>8.0217966914899925</c:v>
                </c:pt>
                <c:pt idx="1">
                  <c:v>8.5194218954955527</c:v>
                </c:pt>
                <c:pt idx="2">
                  <c:v>6.2543531430613193</c:v>
                </c:pt>
                <c:pt idx="3">
                  <c:v>6.5572371631784447</c:v>
                </c:pt>
                <c:pt idx="4">
                  <c:v>4.2896525857395513</c:v>
                </c:pt>
                <c:pt idx="5">
                  <c:v>4.912015302760155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D-47BD-93FD-2F04B25B2597}"/>
            </c:ext>
          </c:extLst>
        </c:ser>
        <c:ser>
          <c:idx val="1"/>
          <c:order val="1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plus>
            <c:minus>
              <c:numRef>
                <c:f>RTPCR!$V$168:$V$173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RTPCR!$U$168:$U$173</c:f>
              <c:numCache>
                <c:formatCode>General</c:formatCode>
                <c:ptCount val="6"/>
                <c:pt idx="0">
                  <c:v>5.8568671236432124</c:v>
                </c:pt>
                <c:pt idx="1">
                  <c:v>4.9538193401695958</c:v>
                </c:pt>
                <c:pt idx="2">
                  <c:v>5.0773509870206839</c:v>
                </c:pt>
                <c:pt idx="3">
                  <c:v>5.3529316719041873</c:v>
                </c:pt>
                <c:pt idx="4">
                  <c:v>6.967704560059226</c:v>
                </c:pt>
                <c:pt idx="5">
                  <c:v>6.7494769877148784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D-47BD-93FD-2F04B25B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55648"/>
        <c:axId val="135757184"/>
      </c:barChart>
      <c:catAx>
        <c:axId val="1357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57184"/>
        <c:crosses val="autoZero"/>
        <c:auto val="1"/>
        <c:lblAlgn val="ctr"/>
        <c:lblOffset val="100"/>
        <c:noMultiLvlLbl val="0"/>
      </c:catAx>
      <c:valAx>
        <c:axId val="1357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5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Figure3A</a:t>
            </a:r>
            <a:r>
              <a:rPr lang="en-US" altLang="ja-JP" baseline="0"/>
              <a:t> </a:t>
            </a:r>
            <a:r>
              <a:rPr lang="en-US" altLang="ja-JP"/>
              <a:t>SPDEF </a:t>
            </a:r>
            <a:r>
              <a:rPr lang="en-US" altLang="ja-JP" sz="1400" b="0" i="0" u="none" strike="noStrike" baseline="0">
                <a:effectLst/>
              </a:rPr>
              <a:t>mRNA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RTPCR!$T$207:$T$212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RTPCR!$W$207:$W$212</c:f>
              <c:numCache>
                <c:formatCode>General</c:formatCode>
                <c:ptCount val="6"/>
                <c:pt idx="0">
                  <c:v>7.2087985654850487E-2</c:v>
                </c:pt>
                <c:pt idx="1">
                  <c:v>7.9148488619482746E-2</c:v>
                </c:pt>
                <c:pt idx="2">
                  <c:v>1</c:v>
                </c:pt>
                <c:pt idx="3">
                  <c:v>1.2620831147834677</c:v>
                </c:pt>
                <c:pt idx="4">
                  <c:v>1.1988575979375355</c:v>
                </c:pt>
                <c:pt idx="5">
                  <c:v>1.1722359535243645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8-4B08-8B19-80A02AC2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26528"/>
        <c:axId val="139528064"/>
      </c:barChart>
      <c:catAx>
        <c:axId val="1395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28064"/>
        <c:crosses val="autoZero"/>
        <c:auto val="1"/>
        <c:lblAlgn val="ctr"/>
        <c:lblOffset val="100"/>
        <c:noMultiLvlLbl val="0"/>
      </c:catAx>
      <c:valAx>
        <c:axId val="13952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2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CAM&amp;SOLI</a:t>
            </a:r>
            <a:r>
              <a:rPr lang="ja-JP" altLang="en-US"/>
              <a:t>① </a:t>
            </a:r>
            <a:r>
              <a:rPr lang="en-US" altLang="ja-JP"/>
              <a:t>mRNA FoxA2 5'/GAPDH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RTPCR!$AN$168:$AN$173</c:f>
                <c:numCache>
                  <c:formatCode>General</c:formatCode>
                  <c:ptCount val="6"/>
                  <c:pt idx="0">
                    <c:v>0.93250283808600698</c:v>
                  </c:pt>
                  <c:pt idx="1">
                    <c:v>24.504186814505598</c:v>
                  </c:pt>
                  <c:pt idx="2">
                    <c:v>0.44206680360530698</c:v>
                  </c:pt>
                  <c:pt idx="3">
                    <c:v>0.17576733697316851</c:v>
                  </c:pt>
                  <c:pt idx="4">
                    <c:v>0.19381183212983841</c:v>
                  </c:pt>
                  <c:pt idx="5">
                    <c:v>7.9823376863765144E-2</c:v>
                  </c:pt>
                </c:numCache>
              </c:numRef>
            </c:plus>
            <c:minus>
              <c:numRef>
                <c:f>RTPCR!$AN$168:$AN$173</c:f>
                <c:numCache>
                  <c:formatCode>General</c:formatCode>
                  <c:ptCount val="6"/>
                  <c:pt idx="0">
                    <c:v>0.93250283808600698</c:v>
                  </c:pt>
                  <c:pt idx="1">
                    <c:v>24.504186814505598</c:v>
                  </c:pt>
                  <c:pt idx="2">
                    <c:v>0.44206680360530698</c:v>
                  </c:pt>
                  <c:pt idx="3">
                    <c:v>0.17576733697316851</c:v>
                  </c:pt>
                  <c:pt idx="4">
                    <c:v>0.19381183212983841</c:v>
                  </c:pt>
                  <c:pt idx="5">
                    <c:v>7.9823376863765144E-2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RTPCR!$AM$168:$AM$173</c:f>
              <c:numCache>
                <c:formatCode>General</c:formatCode>
                <c:ptCount val="6"/>
                <c:pt idx="0">
                  <c:v>3.3768011235307642</c:v>
                </c:pt>
                <c:pt idx="1">
                  <c:v>20.818968037516328</c:v>
                </c:pt>
                <c:pt idx="2">
                  <c:v>0.41974329813072336</c:v>
                </c:pt>
                <c:pt idx="3">
                  <c:v>0.18824033918170766</c:v>
                </c:pt>
                <c:pt idx="4">
                  <c:v>0.27431274676433987</c:v>
                </c:pt>
                <c:pt idx="5">
                  <c:v>0.12403537760450523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2-456D-95AB-C51020A50DBD}"/>
            </c:ext>
          </c:extLst>
        </c:ser>
        <c:ser>
          <c:idx val="1"/>
          <c:order val="1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plus>
            <c:minus>
              <c:numRef>
                <c:f>RTPCR!$AQ$168:$AQ$173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RTPCR!$AP$168:$AP$173</c:f>
              <c:numCache>
                <c:formatCode>General</c:formatCode>
                <c:ptCount val="6"/>
                <c:pt idx="0">
                  <c:v>4.5670333369617842</c:v>
                </c:pt>
                <c:pt idx="1">
                  <c:v>2.7964421201860521</c:v>
                </c:pt>
                <c:pt idx="2">
                  <c:v>0.20303499359381438</c:v>
                </c:pt>
                <c:pt idx="3">
                  <c:v>0.15880350334380999</c:v>
                </c:pt>
                <c:pt idx="4">
                  <c:v>0.16839100271930074</c:v>
                </c:pt>
                <c:pt idx="5">
                  <c:v>0.15533994587620878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2-456D-95AB-C51020A5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63392"/>
        <c:axId val="139564928"/>
      </c:barChart>
      <c:catAx>
        <c:axId val="1395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64928"/>
        <c:crosses val="autoZero"/>
        <c:auto val="1"/>
        <c:lblAlgn val="ctr"/>
        <c:lblOffset val="100"/>
        <c:noMultiLvlLbl val="0"/>
      </c:catAx>
      <c:valAx>
        <c:axId val="1395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6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</a:t>
            </a:r>
            <a:r>
              <a:rPr lang="ja-JP" altLang="en-US"/>
              <a:t>　</a:t>
            </a:r>
            <a:r>
              <a:rPr lang="en-US" altLang="ja-JP"/>
              <a:t>Muc5ac/GAPDH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RTPCR!$V$51:$V$56</c:f>
                <c:numCache>
                  <c:formatCode>General</c:formatCode>
                  <c:ptCount val="6"/>
                  <c:pt idx="0">
                    <c:v>0.18784694478408542</c:v>
                  </c:pt>
                  <c:pt idx="1">
                    <c:v>1.7465623563372713E-2</c:v>
                  </c:pt>
                  <c:pt idx="2">
                    <c:v>2.1702026940773069</c:v>
                  </c:pt>
                  <c:pt idx="3">
                    <c:v>2.4693581463571226</c:v>
                  </c:pt>
                  <c:pt idx="4">
                    <c:v>0.17391897544070276</c:v>
                  </c:pt>
                  <c:pt idx="5">
                    <c:v>0.56648123578917531</c:v>
                  </c:pt>
                </c:numCache>
              </c:numRef>
            </c:plus>
            <c:minus>
              <c:numRef>
                <c:f>RTPCR!$V$51:$V$56</c:f>
                <c:numCache>
                  <c:formatCode>General</c:formatCode>
                  <c:ptCount val="6"/>
                  <c:pt idx="0">
                    <c:v>0.18784694478408542</c:v>
                  </c:pt>
                  <c:pt idx="1">
                    <c:v>1.7465623563372713E-2</c:v>
                  </c:pt>
                  <c:pt idx="2">
                    <c:v>2.1702026940773069</c:v>
                  </c:pt>
                  <c:pt idx="3">
                    <c:v>2.4693581463571226</c:v>
                  </c:pt>
                  <c:pt idx="4">
                    <c:v>0.17391897544070276</c:v>
                  </c:pt>
                  <c:pt idx="5">
                    <c:v>0.56648123578917531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RTPCR!$T$51:$T$56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RTPCR!$U$51:$U$56</c:f>
              <c:numCache>
                <c:formatCode>General</c:formatCode>
                <c:ptCount val="6"/>
                <c:pt idx="0">
                  <c:v>0.42484940637550223</c:v>
                </c:pt>
                <c:pt idx="1">
                  <c:v>4.2965504518178044E-2</c:v>
                </c:pt>
                <c:pt idx="2">
                  <c:v>9.5782107147435731</c:v>
                </c:pt>
                <c:pt idx="3">
                  <c:v>5.4496810422870405</c:v>
                </c:pt>
                <c:pt idx="4">
                  <c:v>4.1488265388782013</c:v>
                </c:pt>
                <c:pt idx="5">
                  <c:v>2.3820070143814855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4-4698-877C-30E7263B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72576"/>
        <c:axId val="139674368"/>
      </c:barChart>
      <c:catAx>
        <c:axId val="1396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74368"/>
        <c:crosses val="autoZero"/>
        <c:auto val="1"/>
        <c:lblAlgn val="ctr"/>
        <c:lblOffset val="100"/>
        <c:noMultiLvlLbl val="0"/>
      </c:catAx>
      <c:valAx>
        <c:axId val="1396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</a:t>
            </a:r>
            <a:r>
              <a:rPr lang="en-US" altLang="ja-JP" baseline="0"/>
              <a:t> CLCA1/GAPDH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RTPCR!$V$90:$V$95</c:f>
                <c:numCache>
                  <c:formatCode>General</c:formatCode>
                  <c:ptCount val="6"/>
                  <c:pt idx="0">
                    <c:v>0.27105853227248339</c:v>
                  </c:pt>
                  <c:pt idx="1">
                    <c:v>0.10299172126165615</c:v>
                  </c:pt>
                  <c:pt idx="2">
                    <c:v>6.1666371006428813</c:v>
                  </c:pt>
                  <c:pt idx="3">
                    <c:v>1.4056427751190606</c:v>
                  </c:pt>
                  <c:pt idx="4">
                    <c:v>0.3212669923502115</c:v>
                  </c:pt>
                  <c:pt idx="5">
                    <c:v>0.26255024054769205</c:v>
                  </c:pt>
                </c:numCache>
              </c:numRef>
            </c:plus>
            <c:minus>
              <c:numRef>
                <c:f>RTPCR!$V$90:$V$95</c:f>
                <c:numCache>
                  <c:formatCode>General</c:formatCode>
                  <c:ptCount val="6"/>
                  <c:pt idx="0">
                    <c:v>0.27105853227248339</c:v>
                  </c:pt>
                  <c:pt idx="1">
                    <c:v>0.10299172126165615</c:v>
                  </c:pt>
                  <c:pt idx="2">
                    <c:v>6.1666371006428813</c:v>
                  </c:pt>
                  <c:pt idx="3">
                    <c:v>1.4056427751190606</c:v>
                  </c:pt>
                  <c:pt idx="4">
                    <c:v>0.3212669923502115</c:v>
                  </c:pt>
                  <c:pt idx="5">
                    <c:v>0.26255024054769205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RTPCR!$T$90:$T$95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RTPCR!$U$90:$U$95</c:f>
              <c:numCache>
                <c:formatCode>General</c:formatCode>
                <c:ptCount val="6"/>
                <c:pt idx="0">
                  <c:v>0.29710543178586879</c:v>
                </c:pt>
                <c:pt idx="1">
                  <c:v>0.16256222420701341</c:v>
                </c:pt>
                <c:pt idx="2">
                  <c:v>15.136842184547248</c:v>
                </c:pt>
                <c:pt idx="3">
                  <c:v>1.6913763304898708</c:v>
                </c:pt>
                <c:pt idx="4">
                  <c:v>1.0067325681737407</c:v>
                </c:pt>
                <c:pt idx="5">
                  <c:v>1.3935392852168176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A-4C6C-8DA9-707A2534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16096"/>
        <c:axId val="139717632"/>
      </c:barChart>
      <c:catAx>
        <c:axId val="13971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17632"/>
        <c:crosses val="autoZero"/>
        <c:auto val="1"/>
        <c:lblAlgn val="ctr"/>
        <c:lblOffset val="100"/>
        <c:noMultiLvlLbl val="0"/>
      </c:catAx>
      <c:valAx>
        <c:axId val="1397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1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ANO1/GAPDH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RTPCR!$V$129:$V$134</c:f>
                <c:numCache>
                  <c:formatCode>General</c:formatCode>
                  <c:ptCount val="6"/>
                  <c:pt idx="0">
                    <c:v>8.3001330880366833E-2</c:v>
                  </c:pt>
                  <c:pt idx="1">
                    <c:v>1.9776906109532529E-2</c:v>
                  </c:pt>
                  <c:pt idx="2">
                    <c:v>1.3869479610410715</c:v>
                  </c:pt>
                  <c:pt idx="3">
                    <c:v>0.28421741637599091</c:v>
                  </c:pt>
                  <c:pt idx="4">
                    <c:v>1.9269459677499585</c:v>
                  </c:pt>
                  <c:pt idx="5">
                    <c:v>0.73895661121356038</c:v>
                  </c:pt>
                </c:numCache>
              </c:numRef>
            </c:plus>
            <c:minus>
              <c:numRef>
                <c:f>RTPCR!$V$129:$V$134</c:f>
                <c:numCache>
                  <c:formatCode>General</c:formatCode>
                  <c:ptCount val="6"/>
                  <c:pt idx="0">
                    <c:v>8.3001330880366833E-2</c:v>
                  </c:pt>
                  <c:pt idx="1">
                    <c:v>1.9776906109532529E-2</c:v>
                  </c:pt>
                  <c:pt idx="2">
                    <c:v>1.3869479610410715</c:v>
                  </c:pt>
                  <c:pt idx="3">
                    <c:v>0.28421741637599091</c:v>
                  </c:pt>
                  <c:pt idx="4">
                    <c:v>1.9269459677499585</c:v>
                  </c:pt>
                  <c:pt idx="5">
                    <c:v>0.73895661121356038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RTPCR!$T$129:$T$134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RTPCR!$U$129:$U$134</c:f>
              <c:numCache>
                <c:formatCode>General</c:formatCode>
                <c:ptCount val="6"/>
                <c:pt idx="0">
                  <c:v>0.27020335450758748</c:v>
                </c:pt>
                <c:pt idx="1">
                  <c:v>6.3042238258748565E-2</c:v>
                </c:pt>
                <c:pt idx="2">
                  <c:v>9.0901960279909186</c:v>
                </c:pt>
                <c:pt idx="3">
                  <c:v>7.0739419433110511</c:v>
                </c:pt>
                <c:pt idx="4">
                  <c:v>6.8016046522209521</c:v>
                </c:pt>
                <c:pt idx="5">
                  <c:v>6.3379273949967923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E-46D3-AD1B-0B864CD5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51424"/>
        <c:axId val="139752960"/>
      </c:barChart>
      <c:catAx>
        <c:axId val="1397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52960"/>
        <c:crosses val="autoZero"/>
        <c:auto val="1"/>
        <c:lblAlgn val="ctr"/>
        <c:lblOffset val="100"/>
        <c:noMultiLvlLbl val="0"/>
      </c:catAx>
      <c:valAx>
        <c:axId val="1397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5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SPDEF/GAPDH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RTPCR!$V$207:$V$212</c:f>
                <c:numCache>
                  <c:formatCode>General</c:formatCode>
                  <c:ptCount val="6"/>
                  <c:pt idx="0">
                    <c:v>1.1948513987211263E-2</c:v>
                  </c:pt>
                  <c:pt idx="1">
                    <c:v>2.7602014070691197E-2</c:v>
                  </c:pt>
                  <c:pt idx="2">
                    <c:v>1.3631362714703037</c:v>
                  </c:pt>
                  <c:pt idx="3">
                    <c:v>1.4639861604061037</c:v>
                  </c:pt>
                  <c:pt idx="4">
                    <c:v>3.3836711393792425</c:v>
                  </c:pt>
                  <c:pt idx="5">
                    <c:v>0.54632733602081052</c:v>
                  </c:pt>
                </c:numCache>
              </c:numRef>
            </c:plus>
            <c:minus>
              <c:numRef>
                <c:f>RTPCR!$V$207:$V$212</c:f>
                <c:numCache>
                  <c:formatCode>General</c:formatCode>
                  <c:ptCount val="6"/>
                  <c:pt idx="0">
                    <c:v>1.1948513987211263E-2</c:v>
                  </c:pt>
                  <c:pt idx="1">
                    <c:v>2.7602014070691197E-2</c:v>
                  </c:pt>
                  <c:pt idx="2">
                    <c:v>1.3631362714703037</c:v>
                  </c:pt>
                  <c:pt idx="3">
                    <c:v>1.4639861604061037</c:v>
                  </c:pt>
                  <c:pt idx="4">
                    <c:v>3.3836711393792425</c:v>
                  </c:pt>
                  <c:pt idx="5">
                    <c:v>0.54632733602081052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RTPCR!$T$207:$T$212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RTPCR!$U$207:$U$212</c:f>
              <c:numCache>
                <c:formatCode>General</c:formatCode>
                <c:ptCount val="6"/>
                <c:pt idx="0">
                  <c:v>0.5641856472765957</c:v>
                </c:pt>
                <c:pt idx="1">
                  <c:v>0.61944359905612834</c:v>
                </c:pt>
                <c:pt idx="2">
                  <c:v>7.82634779084903</c:v>
                </c:pt>
                <c:pt idx="3">
                  <c:v>9.8775013972534556</c:v>
                </c:pt>
                <c:pt idx="4">
                  <c:v>9.3826765131610053</c:v>
                </c:pt>
                <c:pt idx="5">
                  <c:v>9.1743262652192161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B-4462-9866-CC918678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86496"/>
        <c:axId val="139788288"/>
      </c:barChart>
      <c:catAx>
        <c:axId val="1397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88288"/>
        <c:crosses val="autoZero"/>
        <c:auto val="1"/>
        <c:lblAlgn val="ctr"/>
        <c:lblOffset val="100"/>
        <c:noMultiLvlLbl val="0"/>
      </c:catAx>
      <c:valAx>
        <c:axId val="1397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FoxA2 5'/GAPDH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RTPCR!$AQ$168:$AQ$173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plus>
            <c:minus>
              <c:numRef>
                <c:f>RTPCR!$AQ$168:$AQ$173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RTPCR!$AO$168:$AO$173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RTPCR!$AP$168:$AP$173</c:f>
              <c:numCache>
                <c:formatCode>General</c:formatCode>
                <c:ptCount val="6"/>
                <c:pt idx="0">
                  <c:v>4.5670333369617842</c:v>
                </c:pt>
                <c:pt idx="1">
                  <c:v>2.7964421201860521</c:v>
                </c:pt>
                <c:pt idx="2">
                  <c:v>0.20303499359381438</c:v>
                </c:pt>
                <c:pt idx="3">
                  <c:v>0.15880350334380999</c:v>
                </c:pt>
                <c:pt idx="4">
                  <c:v>0.16839100271930074</c:v>
                </c:pt>
                <c:pt idx="5">
                  <c:v>0.15533994587620878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5AF-982F-3931543E5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13248"/>
        <c:axId val="139814784"/>
      </c:barChart>
      <c:catAx>
        <c:axId val="13981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814784"/>
        <c:crosses val="autoZero"/>
        <c:auto val="1"/>
        <c:lblAlgn val="ctr"/>
        <c:lblOffset val="100"/>
        <c:noMultiLvlLbl val="0"/>
      </c:catAx>
      <c:valAx>
        <c:axId val="1398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8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6.xml"/><Relationship Id="rId18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chart" Target="../charts/chart5.xml"/><Relationship Id="rId17" Type="http://schemas.openxmlformats.org/officeDocument/2006/relationships/chart" Target="../charts/chart10.xml"/><Relationship Id="rId2" Type="http://schemas.openxmlformats.org/officeDocument/2006/relationships/chart" Target="../charts/chart2.xml"/><Relationship Id="rId16" Type="http://schemas.openxmlformats.org/officeDocument/2006/relationships/chart" Target="../charts/chart9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5" Type="http://schemas.openxmlformats.org/officeDocument/2006/relationships/chart" Target="../charts/chart8.xml"/><Relationship Id="rId10" Type="http://schemas.openxmlformats.org/officeDocument/2006/relationships/image" Target="../media/image6.png"/><Relationship Id="rId19" Type="http://schemas.openxmlformats.org/officeDocument/2006/relationships/chart" Target="../charts/chart12.xml"/><Relationship Id="rId4" Type="http://schemas.openxmlformats.org/officeDocument/2006/relationships/chart" Target="../charts/chart4.xml"/><Relationship Id="rId9" Type="http://schemas.openxmlformats.org/officeDocument/2006/relationships/image" Target="../media/image5.png"/><Relationship Id="rId1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</xdr:colOff>
      <xdr:row>135</xdr:row>
      <xdr:rowOff>9525</xdr:rowOff>
    </xdr:from>
    <xdr:to>
      <xdr:col>20</xdr:col>
      <xdr:colOff>461962</xdr:colOff>
      <xdr:row>150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671512</xdr:colOff>
      <xdr:row>174</xdr:row>
      <xdr:rowOff>9525</xdr:rowOff>
    </xdr:from>
    <xdr:to>
      <xdr:col>20</xdr:col>
      <xdr:colOff>442912</xdr:colOff>
      <xdr:row>189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</xdr:colOff>
      <xdr:row>213</xdr:row>
      <xdr:rowOff>9525</xdr:rowOff>
    </xdr:from>
    <xdr:to>
      <xdr:col>20</xdr:col>
      <xdr:colOff>471487</xdr:colOff>
      <xdr:row>228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666750</xdr:colOff>
      <xdr:row>174</xdr:row>
      <xdr:rowOff>19050</xdr:rowOff>
    </xdr:from>
    <xdr:to>
      <xdr:col>41</xdr:col>
      <xdr:colOff>438150</xdr:colOff>
      <xdr:row>189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642721</xdr:colOff>
      <xdr:row>46</xdr:row>
      <xdr:rowOff>97198</xdr:rowOff>
    </xdr:from>
    <xdr:to>
      <xdr:col>29</xdr:col>
      <xdr:colOff>199808</xdr:colOff>
      <xdr:row>61</xdr:row>
      <xdr:rowOff>160626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0565" y="7931511"/>
          <a:ext cx="3700462" cy="2623271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28575</xdr:colOff>
      <xdr:row>64</xdr:row>
      <xdr:rowOff>28575</xdr:rowOff>
    </xdr:from>
    <xdr:to>
      <xdr:col>28</xdr:col>
      <xdr:colOff>276225</xdr:colOff>
      <xdr:row>79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11201400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96</xdr:row>
      <xdr:rowOff>19050</xdr:rowOff>
    </xdr:from>
    <xdr:to>
      <xdr:col>26</xdr:col>
      <xdr:colOff>247650</xdr:colOff>
      <xdr:row>111</xdr:row>
      <xdr:rowOff>85725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0" y="16792575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135</xdr:row>
      <xdr:rowOff>0</xdr:rowOff>
    </xdr:from>
    <xdr:to>
      <xdr:col>26</xdr:col>
      <xdr:colOff>247650</xdr:colOff>
      <xdr:row>150</xdr:row>
      <xdr:rowOff>66675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0" y="23593425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24</xdr:col>
      <xdr:colOff>69056</xdr:colOff>
      <xdr:row>203</xdr:row>
      <xdr:rowOff>154782</xdr:rowOff>
    </xdr:from>
    <xdr:to>
      <xdr:col>29</xdr:col>
      <xdr:colOff>316706</xdr:colOff>
      <xdr:row>219</xdr:row>
      <xdr:rowOff>40481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7462" y="34825782"/>
          <a:ext cx="3700463" cy="2624137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190</xdr:row>
      <xdr:rowOff>19050</xdr:rowOff>
    </xdr:from>
    <xdr:to>
      <xdr:col>40</xdr:col>
      <xdr:colOff>285750</xdr:colOff>
      <xdr:row>205</xdr:row>
      <xdr:rowOff>76200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03150" y="33223200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22</xdr:col>
      <xdr:colOff>364332</xdr:colOff>
      <xdr:row>228</xdr:row>
      <xdr:rowOff>128588</xdr:rowOff>
    </xdr:from>
    <xdr:to>
      <xdr:col>27</xdr:col>
      <xdr:colOff>611981</xdr:colOff>
      <xdr:row>244</xdr:row>
      <xdr:rowOff>28576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1613" y="39073932"/>
          <a:ext cx="3700462" cy="2626519"/>
        </a:xfrm>
        <a:prstGeom prst="rect">
          <a:avLst/>
        </a:prstGeom>
      </xdr:spPr>
    </xdr:pic>
    <xdr:clientData/>
  </xdr:twoCellAnchor>
  <xdr:twoCellAnchor>
    <xdr:from>
      <xdr:col>29</xdr:col>
      <xdr:colOff>657225</xdr:colOff>
      <xdr:row>54</xdr:row>
      <xdr:rowOff>38100</xdr:rowOff>
    </xdr:from>
    <xdr:to>
      <xdr:col>36</xdr:col>
      <xdr:colOff>428625</xdr:colOff>
      <xdr:row>70</xdr:row>
      <xdr:rowOff>38100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609600</xdr:colOff>
      <xdr:row>71</xdr:row>
      <xdr:rowOff>161925</xdr:rowOff>
    </xdr:from>
    <xdr:to>
      <xdr:col>36</xdr:col>
      <xdr:colOff>381000</xdr:colOff>
      <xdr:row>87</xdr:row>
      <xdr:rowOff>104775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47625</xdr:colOff>
      <xdr:row>54</xdr:row>
      <xdr:rowOff>76200</xdr:rowOff>
    </xdr:from>
    <xdr:to>
      <xdr:col>43</xdr:col>
      <xdr:colOff>504825</xdr:colOff>
      <xdr:row>70</xdr:row>
      <xdr:rowOff>28575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47625</xdr:colOff>
      <xdr:row>72</xdr:row>
      <xdr:rowOff>9525</xdr:rowOff>
    </xdr:from>
    <xdr:to>
      <xdr:col>43</xdr:col>
      <xdr:colOff>504825</xdr:colOff>
      <xdr:row>87</xdr:row>
      <xdr:rowOff>123825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600075</xdr:colOff>
      <xdr:row>89</xdr:row>
      <xdr:rowOff>28575</xdr:rowOff>
    </xdr:from>
    <xdr:to>
      <xdr:col>36</xdr:col>
      <xdr:colOff>371475</xdr:colOff>
      <xdr:row>104</xdr:row>
      <xdr:rowOff>152400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37</xdr:col>
      <xdr:colOff>47625</xdr:colOff>
      <xdr:row>89</xdr:row>
      <xdr:rowOff>28575</xdr:rowOff>
    </xdr:from>
    <xdr:to>
      <xdr:col>43</xdr:col>
      <xdr:colOff>504825</xdr:colOff>
      <xdr:row>104</xdr:row>
      <xdr:rowOff>152400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495733</xdr:colOff>
      <xdr:row>58</xdr:row>
      <xdr:rowOff>103909</xdr:rowOff>
    </xdr:from>
    <xdr:to>
      <xdr:col>21</xdr:col>
      <xdr:colOff>267134</xdr:colOff>
      <xdr:row>74</xdr:row>
      <xdr:rowOff>101744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59532</xdr:colOff>
      <xdr:row>97</xdr:row>
      <xdr:rowOff>23812</xdr:rowOff>
    </xdr:from>
    <xdr:to>
      <xdr:col>20</xdr:col>
      <xdr:colOff>521496</xdr:colOff>
      <xdr:row>113</xdr:row>
      <xdr:rowOff>21647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Q242"/>
  <sheetViews>
    <sheetView tabSelected="1" topLeftCell="A40" zoomScale="80" zoomScaleNormal="80" workbookViewId="0">
      <selection activeCell="V80" sqref="V80"/>
    </sheetView>
  </sheetViews>
  <sheetFormatPr baseColWidth="10" defaultColWidth="8.83203125" defaultRowHeight="14"/>
  <cols>
    <col min="1" max="1" width="24.1640625" bestFit="1" customWidth="1"/>
  </cols>
  <sheetData>
    <row r="1" spans="1:17" ht="19">
      <c r="A1" s="30" t="s">
        <v>36</v>
      </c>
    </row>
    <row r="2" spans="1:17">
      <c r="A2">
        <v>20160909</v>
      </c>
      <c r="C2" s="15" t="s">
        <v>37</v>
      </c>
      <c r="F2" t="s">
        <v>38</v>
      </c>
    </row>
    <row r="3" spans="1:17">
      <c r="A3" s="15" t="s">
        <v>39</v>
      </c>
      <c r="F3">
        <v>40</v>
      </c>
      <c r="H3" t="s">
        <v>40</v>
      </c>
    </row>
    <row r="4" spans="1:17">
      <c r="A4" s="15" t="s">
        <v>41</v>
      </c>
      <c r="C4" s="143" t="s">
        <v>42</v>
      </c>
      <c r="D4" s="143"/>
      <c r="E4" s="7">
        <v>4</v>
      </c>
      <c r="F4" s="7">
        <f>E4*F3</f>
        <v>160</v>
      </c>
      <c r="H4" t="s">
        <v>43</v>
      </c>
    </row>
    <row r="5" spans="1:17">
      <c r="C5" s="144" t="s">
        <v>44</v>
      </c>
      <c r="D5" s="144"/>
      <c r="E5" s="31">
        <v>1</v>
      </c>
      <c r="F5" s="31">
        <f>E5*F3</f>
        <v>40</v>
      </c>
      <c r="H5" t="s">
        <v>45</v>
      </c>
    </row>
    <row r="6" spans="1:17">
      <c r="C6" s="144" t="s">
        <v>46</v>
      </c>
      <c r="D6" s="144"/>
      <c r="E6" s="32">
        <v>4</v>
      </c>
      <c r="F6" s="7"/>
      <c r="H6" t="s">
        <v>47</v>
      </c>
    </row>
    <row r="7" spans="1:17">
      <c r="C7" s="144" t="s">
        <v>48</v>
      </c>
      <c r="D7" s="144"/>
      <c r="E7" s="31">
        <v>11</v>
      </c>
      <c r="F7" s="31">
        <f>E7*F5</f>
        <v>440</v>
      </c>
    </row>
    <row r="8" spans="1:17">
      <c r="A8" t="s">
        <v>76</v>
      </c>
      <c r="E8" s="13">
        <v>20</v>
      </c>
      <c r="F8" s="7">
        <f>E8*F7</f>
        <v>8800</v>
      </c>
    </row>
    <row r="9" spans="1:17">
      <c r="E9" s="13" t="s">
        <v>49</v>
      </c>
      <c r="F9" t="s">
        <v>4</v>
      </c>
    </row>
    <row r="15" spans="1:17" ht="15" thickBot="1">
      <c r="B15" s="29"/>
      <c r="C15" s="29">
        <v>1</v>
      </c>
      <c r="D15" s="29">
        <v>2</v>
      </c>
      <c r="E15" s="29">
        <v>3</v>
      </c>
      <c r="F15" s="29">
        <v>4</v>
      </c>
      <c r="G15" s="29">
        <v>5</v>
      </c>
      <c r="H15" s="29">
        <v>6</v>
      </c>
      <c r="I15" s="29">
        <v>7</v>
      </c>
      <c r="J15" s="29">
        <v>8</v>
      </c>
      <c r="K15" s="29">
        <v>9</v>
      </c>
      <c r="L15" s="29">
        <v>10</v>
      </c>
      <c r="M15" s="29">
        <v>11</v>
      </c>
      <c r="N15" s="29">
        <v>12</v>
      </c>
    </row>
    <row r="16" spans="1:17">
      <c r="A16" s="139" t="s">
        <v>50</v>
      </c>
      <c r="B16" s="33" t="s">
        <v>26</v>
      </c>
      <c r="C16" s="22" t="s">
        <v>8</v>
      </c>
      <c r="D16" s="23" t="s">
        <v>27</v>
      </c>
      <c r="E16" s="61" t="s">
        <v>14</v>
      </c>
      <c r="F16" s="23" t="s">
        <v>27</v>
      </c>
      <c r="G16" s="61" t="s">
        <v>20</v>
      </c>
      <c r="H16" s="62" t="s">
        <v>27</v>
      </c>
      <c r="I16" s="127" t="s">
        <v>8</v>
      </c>
      <c r="J16" s="128" t="s">
        <v>27</v>
      </c>
      <c r="K16" s="127" t="s">
        <v>14</v>
      </c>
      <c r="L16" s="128" t="s">
        <v>27</v>
      </c>
      <c r="M16" s="127" t="s">
        <v>20</v>
      </c>
      <c r="N16" s="129" t="s">
        <v>27</v>
      </c>
      <c r="Q16" s="17"/>
    </row>
    <row r="17" spans="1:17">
      <c r="A17" s="139"/>
      <c r="B17" s="33" t="s">
        <v>28</v>
      </c>
      <c r="C17" s="24" t="s">
        <v>9</v>
      </c>
      <c r="D17" s="25" t="s">
        <v>27</v>
      </c>
      <c r="E17" s="63" t="s">
        <v>15</v>
      </c>
      <c r="F17" s="25" t="s">
        <v>27</v>
      </c>
      <c r="G17" s="24" t="s">
        <v>21</v>
      </c>
      <c r="H17" s="64" t="s">
        <v>27</v>
      </c>
      <c r="I17" s="130" t="s">
        <v>9</v>
      </c>
      <c r="J17" s="131" t="s">
        <v>27</v>
      </c>
      <c r="K17" s="130" t="s">
        <v>15</v>
      </c>
      <c r="L17" s="131" t="s">
        <v>27</v>
      </c>
      <c r="M17" s="130" t="s">
        <v>21</v>
      </c>
      <c r="N17" s="132" t="s">
        <v>27</v>
      </c>
    </row>
    <row r="18" spans="1:17">
      <c r="B18" s="33" t="s">
        <v>29</v>
      </c>
      <c r="C18" s="24" t="s">
        <v>10</v>
      </c>
      <c r="D18" s="25" t="s">
        <v>27</v>
      </c>
      <c r="E18" s="63" t="s">
        <v>16</v>
      </c>
      <c r="F18" s="25" t="s">
        <v>27</v>
      </c>
      <c r="G18" s="24" t="s">
        <v>22</v>
      </c>
      <c r="H18" s="64" t="s">
        <v>27</v>
      </c>
      <c r="I18" s="130" t="s">
        <v>10</v>
      </c>
      <c r="J18" s="131" t="s">
        <v>27</v>
      </c>
      <c r="K18" s="130" t="s">
        <v>16</v>
      </c>
      <c r="L18" s="131" t="s">
        <v>27</v>
      </c>
      <c r="M18" s="130" t="s">
        <v>22</v>
      </c>
      <c r="N18" s="132" t="s">
        <v>27</v>
      </c>
    </row>
    <row r="19" spans="1:17">
      <c r="B19" s="33" t="s">
        <v>30</v>
      </c>
      <c r="C19" s="24" t="s">
        <v>11</v>
      </c>
      <c r="D19" s="25" t="s">
        <v>27</v>
      </c>
      <c r="E19" s="63" t="s">
        <v>17</v>
      </c>
      <c r="F19" s="25" t="s">
        <v>27</v>
      </c>
      <c r="G19" s="24" t="s">
        <v>23</v>
      </c>
      <c r="H19" s="64" t="s">
        <v>27</v>
      </c>
      <c r="I19" s="130" t="s">
        <v>11</v>
      </c>
      <c r="J19" s="131" t="s">
        <v>27</v>
      </c>
      <c r="K19" s="130" t="s">
        <v>17</v>
      </c>
      <c r="L19" s="131" t="s">
        <v>27</v>
      </c>
      <c r="M19" s="130" t="s">
        <v>23</v>
      </c>
      <c r="N19" s="132" t="s">
        <v>27</v>
      </c>
    </row>
    <row r="20" spans="1:17">
      <c r="A20" s="46" t="s">
        <v>0</v>
      </c>
      <c r="B20" s="33" t="s">
        <v>31</v>
      </c>
      <c r="C20" s="24" t="s">
        <v>12</v>
      </c>
      <c r="D20" s="26" t="s">
        <v>32</v>
      </c>
      <c r="E20" s="63" t="s">
        <v>18</v>
      </c>
      <c r="F20" s="26" t="s">
        <v>32</v>
      </c>
      <c r="G20" s="24" t="s">
        <v>24</v>
      </c>
      <c r="H20" s="65" t="s">
        <v>32</v>
      </c>
      <c r="I20" s="130" t="s">
        <v>12</v>
      </c>
      <c r="J20" s="133" t="s">
        <v>32</v>
      </c>
      <c r="K20" s="130" t="s">
        <v>18</v>
      </c>
      <c r="L20" s="133" t="s">
        <v>32</v>
      </c>
      <c r="M20" s="130" t="s">
        <v>24</v>
      </c>
      <c r="N20" s="134" t="s">
        <v>32</v>
      </c>
    </row>
    <row r="21" spans="1:17" ht="15" thickBot="1">
      <c r="A21" s="126" t="s">
        <v>103</v>
      </c>
      <c r="B21" s="33" t="s">
        <v>33</v>
      </c>
      <c r="C21" s="27" t="s">
        <v>13</v>
      </c>
      <c r="D21" s="28" t="s">
        <v>32</v>
      </c>
      <c r="E21" s="66" t="s">
        <v>19</v>
      </c>
      <c r="F21" s="28" t="s">
        <v>32</v>
      </c>
      <c r="G21" s="27" t="s">
        <v>25</v>
      </c>
      <c r="H21" s="67" t="s">
        <v>32</v>
      </c>
      <c r="I21" s="135" t="s">
        <v>13</v>
      </c>
      <c r="J21" s="136" t="s">
        <v>32</v>
      </c>
      <c r="K21" s="135" t="s">
        <v>19</v>
      </c>
      <c r="L21" s="136" t="s">
        <v>32</v>
      </c>
      <c r="M21" s="135" t="s">
        <v>25</v>
      </c>
      <c r="N21" s="137" t="s">
        <v>32</v>
      </c>
    </row>
    <row r="22" spans="1:17">
      <c r="B22" s="33" t="s">
        <v>34</v>
      </c>
      <c r="C22" s="34">
        <v>1000</v>
      </c>
      <c r="D22" s="52">
        <v>100</v>
      </c>
      <c r="E22" s="52">
        <v>10</v>
      </c>
      <c r="F22" s="52">
        <v>1</v>
      </c>
      <c r="G22" s="53">
        <v>0.1</v>
      </c>
      <c r="H22" s="54">
        <v>0</v>
      </c>
      <c r="I22" s="58"/>
      <c r="J22" s="43"/>
      <c r="K22" s="42"/>
      <c r="L22" s="43"/>
      <c r="M22" s="44"/>
      <c r="N22" s="59"/>
    </row>
    <row r="23" spans="1:17" ht="15" thickBot="1">
      <c r="A23">
        <v>20160914</v>
      </c>
      <c r="B23" s="33" t="s">
        <v>35</v>
      </c>
      <c r="C23" s="55" t="s">
        <v>27</v>
      </c>
      <c r="D23" s="56" t="s">
        <v>27</v>
      </c>
      <c r="E23" s="56" t="s">
        <v>27</v>
      </c>
      <c r="F23" s="56" t="s">
        <v>27</v>
      </c>
      <c r="G23" s="56" t="s">
        <v>27</v>
      </c>
      <c r="H23" s="57" t="s">
        <v>27</v>
      </c>
      <c r="I23" s="51"/>
      <c r="J23" s="35"/>
      <c r="K23" s="48"/>
      <c r="L23" s="36"/>
      <c r="M23" s="49"/>
      <c r="N23" s="37"/>
    </row>
    <row r="24" spans="1:17" ht="15" thickBot="1">
      <c r="A24">
        <v>20160916</v>
      </c>
      <c r="C24" s="140" t="s">
        <v>51</v>
      </c>
      <c r="D24" s="141"/>
      <c r="E24" s="141" t="s">
        <v>52</v>
      </c>
      <c r="F24" s="141"/>
      <c r="G24" s="141"/>
      <c r="H24" s="141"/>
      <c r="I24" s="145"/>
      <c r="J24" s="145"/>
      <c r="K24" s="145"/>
      <c r="L24" s="145"/>
      <c r="M24" s="145"/>
      <c r="N24" s="146"/>
    </row>
    <row r="25" spans="1:17">
      <c r="A25">
        <v>20160920</v>
      </c>
    </row>
    <row r="26" spans="1:17">
      <c r="H26" s="15">
        <v>90</v>
      </c>
      <c r="I26" s="15"/>
      <c r="O26" s="15">
        <v>90</v>
      </c>
      <c r="P26" s="15"/>
    </row>
    <row r="27" spans="1:17">
      <c r="C27" s="38" t="s">
        <v>53</v>
      </c>
      <c r="D27">
        <v>60</v>
      </c>
      <c r="F27" s="39" t="s">
        <v>54</v>
      </c>
      <c r="G27" s="7">
        <v>10</v>
      </c>
      <c r="H27" s="7">
        <f>G27*$H$26</f>
        <v>900</v>
      </c>
      <c r="J27" s="73" t="s">
        <v>55</v>
      </c>
      <c r="K27">
        <v>60</v>
      </c>
      <c r="M27" s="40" t="s">
        <v>54</v>
      </c>
      <c r="N27" s="7">
        <v>10</v>
      </c>
      <c r="O27" s="7">
        <f>N27*$H$26</f>
        <v>900</v>
      </c>
      <c r="Q27" s="18" t="s">
        <v>56</v>
      </c>
    </row>
    <row r="28" spans="1:17">
      <c r="C28" s="121"/>
      <c r="F28" s="31" t="s">
        <v>57</v>
      </c>
      <c r="G28" s="31">
        <v>0.2</v>
      </c>
      <c r="H28" s="7">
        <f>G28*$H$26</f>
        <v>18</v>
      </c>
      <c r="J28" s="75" t="s">
        <v>77</v>
      </c>
      <c r="M28" s="31" t="s">
        <v>57</v>
      </c>
      <c r="N28" s="31">
        <v>0.2</v>
      </c>
      <c r="O28" s="7">
        <f>N28*$H$26</f>
        <v>18</v>
      </c>
      <c r="Q28" t="s">
        <v>58</v>
      </c>
    </row>
    <row r="29" spans="1:17">
      <c r="F29" s="31" t="s">
        <v>59</v>
      </c>
      <c r="G29" s="31">
        <v>0.2</v>
      </c>
      <c r="H29" s="7">
        <f>G29*$H$26</f>
        <v>18</v>
      </c>
      <c r="J29" s="74" t="s">
        <v>78</v>
      </c>
      <c r="M29" s="31" t="s">
        <v>59</v>
      </c>
      <c r="N29" s="31">
        <v>0.2</v>
      </c>
      <c r="O29" s="7">
        <f>N29*$H$26</f>
        <v>18</v>
      </c>
    </row>
    <row r="30" spans="1:17">
      <c r="F30" s="31" t="s">
        <v>60</v>
      </c>
      <c r="G30" s="31">
        <v>4</v>
      </c>
      <c r="H30" s="7"/>
      <c r="J30" s="75" t="s">
        <v>83</v>
      </c>
      <c r="M30" s="31" t="s">
        <v>60</v>
      </c>
      <c r="N30" s="31">
        <v>4</v>
      </c>
      <c r="O30" s="7"/>
    </row>
    <row r="31" spans="1:17">
      <c r="F31" s="31" t="s">
        <v>61</v>
      </c>
      <c r="G31" s="31">
        <v>5.6</v>
      </c>
      <c r="H31" s="7">
        <f>G31*$H$26</f>
        <v>503.99999999999994</v>
      </c>
      <c r="J31" s="76" t="s">
        <v>82</v>
      </c>
      <c r="M31" s="31" t="s">
        <v>61</v>
      </c>
      <c r="N31" s="31">
        <v>5.6</v>
      </c>
      <c r="O31" s="7">
        <f>N31*$H$26</f>
        <v>503.99999999999994</v>
      </c>
    </row>
    <row r="32" spans="1:17">
      <c r="F32" s="31" t="s">
        <v>62</v>
      </c>
      <c r="G32" s="31"/>
      <c r="H32" s="7"/>
      <c r="J32" s="75" t="s">
        <v>96</v>
      </c>
      <c r="M32" s="31" t="s">
        <v>62</v>
      </c>
      <c r="N32" s="31"/>
      <c r="O32" s="7"/>
    </row>
    <row r="33" spans="2:19">
      <c r="F33" s="31"/>
      <c r="G33" s="31">
        <f>SUM(G27:G32)</f>
        <v>20</v>
      </c>
      <c r="H33" s="7"/>
      <c r="M33" s="31"/>
      <c r="N33" s="31">
        <f>SUM(N27:N32)</f>
        <v>20</v>
      </c>
      <c r="O33" s="7"/>
    </row>
    <row r="34" spans="2:19">
      <c r="G34" s="13">
        <v>16</v>
      </c>
      <c r="H34" s="7">
        <f>G34*$H$26</f>
        <v>1440</v>
      </c>
      <c r="N34" s="13">
        <v>16</v>
      </c>
      <c r="O34" s="7">
        <f>N34*$H$26</f>
        <v>1440</v>
      </c>
    </row>
    <row r="37" spans="2:19" ht="15" thickBot="1">
      <c r="B37" s="29"/>
      <c r="C37" s="29">
        <v>1</v>
      </c>
      <c r="D37" s="29">
        <v>2</v>
      </c>
      <c r="E37" s="29">
        <v>3</v>
      </c>
      <c r="F37" s="29">
        <v>4</v>
      </c>
      <c r="G37" s="29">
        <v>5</v>
      </c>
      <c r="H37" s="29">
        <v>6</v>
      </c>
      <c r="I37" s="29">
        <v>7</v>
      </c>
      <c r="J37" s="29">
        <v>8</v>
      </c>
      <c r="K37" s="29">
        <v>9</v>
      </c>
      <c r="L37" s="29">
        <v>10</v>
      </c>
      <c r="M37" s="29">
        <v>11</v>
      </c>
      <c r="N37" s="29">
        <v>12</v>
      </c>
    </row>
    <row r="38" spans="2:19">
      <c r="B38" s="33" t="s">
        <v>26</v>
      </c>
      <c r="C38" s="22" t="s">
        <v>8</v>
      </c>
      <c r="D38" s="23" t="s">
        <v>27</v>
      </c>
      <c r="E38" s="61" t="s">
        <v>14</v>
      </c>
      <c r="F38" s="23" t="s">
        <v>27</v>
      </c>
      <c r="G38" s="61" t="s">
        <v>20</v>
      </c>
      <c r="H38" s="62" t="s">
        <v>27</v>
      </c>
      <c r="I38" s="127" t="s">
        <v>8</v>
      </c>
      <c r="J38" s="128" t="s">
        <v>27</v>
      </c>
      <c r="K38" s="127" t="s">
        <v>14</v>
      </c>
      <c r="L38" s="128" t="s">
        <v>27</v>
      </c>
      <c r="M38" s="127" t="s">
        <v>20</v>
      </c>
      <c r="N38" s="129" t="s">
        <v>27</v>
      </c>
      <c r="Q38" t="s">
        <v>63</v>
      </c>
      <c r="S38" t="s">
        <v>64</v>
      </c>
    </row>
    <row r="39" spans="2:19">
      <c r="B39" s="33" t="s">
        <v>28</v>
      </c>
      <c r="C39" s="24" t="s">
        <v>9</v>
      </c>
      <c r="D39" s="25" t="s">
        <v>27</v>
      </c>
      <c r="E39" s="63" t="s">
        <v>15</v>
      </c>
      <c r="F39" s="25" t="s">
        <v>27</v>
      </c>
      <c r="G39" s="24" t="s">
        <v>21</v>
      </c>
      <c r="H39" s="64" t="s">
        <v>27</v>
      </c>
      <c r="I39" s="130" t="s">
        <v>9</v>
      </c>
      <c r="J39" s="131" t="s">
        <v>27</v>
      </c>
      <c r="K39" s="130" t="s">
        <v>15</v>
      </c>
      <c r="L39" s="131" t="s">
        <v>27</v>
      </c>
      <c r="M39" s="130" t="s">
        <v>21</v>
      </c>
      <c r="N39" s="132" t="s">
        <v>27</v>
      </c>
      <c r="Q39" s="41" t="s">
        <v>65</v>
      </c>
      <c r="R39" s="41"/>
    </row>
    <row r="40" spans="2:19">
      <c r="B40" s="33" t="s">
        <v>29</v>
      </c>
      <c r="C40" s="24" t="s">
        <v>10</v>
      </c>
      <c r="D40" s="25" t="s">
        <v>27</v>
      </c>
      <c r="E40" s="63" t="s">
        <v>16</v>
      </c>
      <c r="F40" s="25" t="s">
        <v>27</v>
      </c>
      <c r="G40" s="24" t="s">
        <v>22</v>
      </c>
      <c r="H40" s="64" t="s">
        <v>27</v>
      </c>
      <c r="I40" s="130" t="s">
        <v>10</v>
      </c>
      <c r="J40" s="131" t="s">
        <v>27</v>
      </c>
      <c r="K40" s="130" t="s">
        <v>16</v>
      </c>
      <c r="L40" s="131" t="s">
        <v>27</v>
      </c>
      <c r="M40" s="130" t="s">
        <v>22</v>
      </c>
      <c r="N40" s="132" t="s">
        <v>27</v>
      </c>
      <c r="Q40" t="s">
        <v>66</v>
      </c>
      <c r="S40" t="s">
        <v>52</v>
      </c>
    </row>
    <row r="41" spans="2:19">
      <c r="B41" s="33" t="s">
        <v>30</v>
      </c>
      <c r="C41" s="24" t="s">
        <v>11</v>
      </c>
      <c r="D41" s="25" t="s">
        <v>27</v>
      </c>
      <c r="E41" s="63" t="s">
        <v>17</v>
      </c>
      <c r="F41" s="25" t="s">
        <v>27</v>
      </c>
      <c r="G41" s="24" t="s">
        <v>23</v>
      </c>
      <c r="H41" s="64" t="s">
        <v>27</v>
      </c>
      <c r="I41" s="130" t="s">
        <v>11</v>
      </c>
      <c r="J41" s="131" t="s">
        <v>27</v>
      </c>
      <c r="K41" s="130" t="s">
        <v>17</v>
      </c>
      <c r="L41" s="131" t="s">
        <v>27</v>
      </c>
      <c r="M41" s="130" t="s">
        <v>23</v>
      </c>
      <c r="N41" s="132" t="s">
        <v>27</v>
      </c>
    </row>
    <row r="42" spans="2:19">
      <c r="B42" s="33" t="s">
        <v>31</v>
      </c>
      <c r="C42" s="24" t="s">
        <v>12</v>
      </c>
      <c r="D42" s="26" t="s">
        <v>32</v>
      </c>
      <c r="E42" s="63" t="s">
        <v>18</v>
      </c>
      <c r="F42" s="26" t="s">
        <v>32</v>
      </c>
      <c r="G42" s="24" t="s">
        <v>24</v>
      </c>
      <c r="H42" s="65" t="s">
        <v>32</v>
      </c>
      <c r="I42" s="130" t="s">
        <v>12</v>
      </c>
      <c r="J42" s="133" t="s">
        <v>32</v>
      </c>
      <c r="K42" s="130" t="s">
        <v>18</v>
      </c>
      <c r="L42" s="133" t="s">
        <v>32</v>
      </c>
      <c r="M42" s="130" t="s">
        <v>24</v>
      </c>
      <c r="N42" s="134" t="s">
        <v>32</v>
      </c>
      <c r="Q42" t="s">
        <v>67</v>
      </c>
    </row>
    <row r="43" spans="2:19" ht="15" thickBot="1">
      <c r="B43" s="33" t="s">
        <v>33</v>
      </c>
      <c r="C43" s="27" t="s">
        <v>13</v>
      </c>
      <c r="D43" s="28" t="s">
        <v>32</v>
      </c>
      <c r="E43" s="66" t="s">
        <v>19</v>
      </c>
      <c r="F43" s="28" t="s">
        <v>32</v>
      </c>
      <c r="G43" s="27" t="s">
        <v>25</v>
      </c>
      <c r="H43" s="67" t="s">
        <v>32</v>
      </c>
      <c r="I43" s="135" t="s">
        <v>13</v>
      </c>
      <c r="J43" s="136" t="s">
        <v>32</v>
      </c>
      <c r="K43" s="135" t="s">
        <v>19</v>
      </c>
      <c r="L43" s="136" t="s">
        <v>32</v>
      </c>
      <c r="M43" s="135" t="s">
        <v>25</v>
      </c>
      <c r="N43" s="137" t="s">
        <v>32</v>
      </c>
      <c r="Q43" t="s">
        <v>66</v>
      </c>
    </row>
    <row r="44" spans="2:19">
      <c r="B44" s="33" t="s">
        <v>34</v>
      </c>
      <c r="C44" s="50">
        <v>1000</v>
      </c>
      <c r="D44" s="68">
        <v>100</v>
      </c>
      <c r="E44" s="68">
        <v>10</v>
      </c>
      <c r="F44" s="68">
        <v>1</v>
      </c>
      <c r="G44" s="69">
        <v>0.1</v>
      </c>
      <c r="H44" s="70">
        <v>0</v>
      </c>
      <c r="I44" s="58"/>
      <c r="J44" s="43"/>
      <c r="K44" s="42"/>
      <c r="L44" s="43"/>
      <c r="M44" s="44"/>
      <c r="N44" s="59"/>
      <c r="Q44" t="s">
        <v>67</v>
      </c>
      <c r="S44" t="s">
        <v>64</v>
      </c>
    </row>
    <row r="45" spans="2:19" ht="15" thickBot="1">
      <c r="B45" s="33" t="s">
        <v>35</v>
      </c>
      <c r="C45" s="71" t="s">
        <v>27</v>
      </c>
      <c r="D45" s="72" t="s">
        <v>27</v>
      </c>
      <c r="E45" s="72" t="s">
        <v>27</v>
      </c>
      <c r="F45" s="72" t="s">
        <v>27</v>
      </c>
      <c r="G45" s="72" t="s">
        <v>27</v>
      </c>
      <c r="H45" s="45" t="s">
        <v>27</v>
      </c>
      <c r="I45" s="51"/>
      <c r="J45" s="35"/>
      <c r="K45" s="48"/>
      <c r="L45" s="36"/>
      <c r="M45" s="49"/>
      <c r="N45" s="37"/>
    </row>
    <row r="46" spans="2:19" ht="15" thickBot="1">
      <c r="C46" s="147" t="s">
        <v>51</v>
      </c>
      <c r="D46" s="148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1"/>
    </row>
    <row r="48" spans="2:19" ht="15" thickBot="1"/>
    <row r="49" spans="3:23">
      <c r="C49" s="102"/>
      <c r="D49" s="152" t="s">
        <v>69</v>
      </c>
      <c r="E49" s="153"/>
      <c r="F49" s="153"/>
      <c r="G49" s="153"/>
      <c r="H49" s="153" t="s">
        <v>70</v>
      </c>
      <c r="I49" s="153"/>
      <c r="J49" s="2"/>
      <c r="K49" s="2"/>
      <c r="L49" s="2"/>
      <c r="M49" s="19"/>
      <c r="R49" s="46" t="s">
        <v>0</v>
      </c>
      <c r="U49" s="60" t="s">
        <v>100</v>
      </c>
      <c r="W49" s="125"/>
    </row>
    <row r="50" spans="3:23" ht="15" thickBot="1">
      <c r="C50" s="103"/>
      <c r="D50" s="101"/>
      <c r="E50" s="10"/>
      <c r="F50" s="120" t="s">
        <v>71</v>
      </c>
      <c r="G50" s="120" t="s">
        <v>72</v>
      </c>
      <c r="H50" s="10"/>
      <c r="I50" s="8"/>
      <c r="J50" s="142" t="s">
        <v>73</v>
      </c>
      <c r="K50" s="142"/>
      <c r="L50" s="120" t="s">
        <v>71</v>
      </c>
      <c r="M50" s="100" t="s">
        <v>72</v>
      </c>
      <c r="O50" s="6"/>
      <c r="P50" s="6"/>
      <c r="Q50" s="6"/>
      <c r="R50" s="82" t="s">
        <v>71</v>
      </c>
      <c r="S50" s="82" t="s">
        <v>72</v>
      </c>
      <c r="T50" s="82"/>
      <c r="U50" s="82" t="s">
        <v>71</v>
      </c>
      <c r="V50" s="82" t="s">
        <v>72</v>
      </c>
      <c r="W50" s="138" t="s">
        <v>102</v>
      </c>
    </row>
    <row r="51" spans="3:23">
      <c r="C51" s="104" t="s">
        <v>8</v>
      </c>
      <c r="D51" s="1">
        <v>24.46</v>
      </c>
      <c r="E51" s="2">
        <v>24.89</v>
      </c>
      <c r="F51" s="91">
        <f>AVERAGE(D51:E51)</f>
        <v>24.675000000000001</v>
      </c>
      <c r="G51" s="19">
        <f>STDEV(D51:E51)</f>
        <v>0.30405591591021525</v>
      </c>
      <c r="H51" s="1">
        <v>5.66</v>
      </c>
      <c r="I51" s="19">
        <v>7.28</v>
      </c>
      <c r="J51" s="116">
        <f>H51/F51</f>
        <v>0.22938196555217832</v>
      </c>
      <c r="K51" s="92">
        <f>I51/F51</f>
        <v>0.29503546099290778</v>
      </c>
      <c r="L51" s="93">
        <f>AVERAGE(J51:K51)</f>
        <v>0.26220871327254303</v>
      </c>
      <c r="M51" s="97">
        <f>STDEV(J51:K51)</f>
        <v>4.6424031834740385E-2</v>
      </c>
      <c r="O51" s="77" t="s">
        <v>84</v>
      </c>
      <c r="P51" s="16" t="s">
        <v>1</v>
      </c>
      <c r="Q51" s="16" t="s">
        <v>1</v>
      </c>
      <c r="R51" s="84">
        <f>AVERAGE(L51:L53)</f>
        <v>0.33386770906954144</v>
      </c>
      <c r="S51" s="79">
        <f>STDEV(L51:L53)</f>
        <v>6.3285630830149431E-2</v>
      </c>
      <c r="T51" s="16" t="s">
        <v>1</v>
      </c>
      <c r="U51">
        <f>AVERAGE(L69:L71)</f>
        <v>0.42484940637550223</v>
      </c>
      <c r="V51">
        <f>STDEV(L69:L71)</f>
        <v>0.18784694478408542</v>
      </c>
      <c r="W51" s="138">
        <f>U51/U53</f>
        <v>4.4355821669441763E-2</v>
      </c>
    </row>
    <row r="52" spans="3:23">
      <c r="C52" s="105" t="s">
        <v>9</v>
      </c>
      <c r="D52" s="3">
        <v>25.58</v>
      </c>
      <c r="E52" s="4">
        <v>26.03</v>
      </c>
      <c r="F52" s="86">
        <f t="shared" ref="F52:F86" si="0">AVERAGE(D52:E52)</f>
        <v>25.805</v>
      </c>
      <c r="G52" s="5">
        <f t="shared" ref="G52:G86" si="1">STDEV(D52:E52)</f>
        <v>0.31819805153394842</v>
      </c>
      <c r="H52" s="3">
        <v>8.48</v>
      </c>
      <c r="I52" s="5">
        <v>9.9600000000000009</v>
      </c>
      <c r="J52" s="117">
        <f t="shared" ref="J52:J85" si="2">H52/F52</f>
        <v>0.32861848478976946</v>
      </c>
      <c r="K52" s="87">
        <f t="shared" ref="K52:K85" si="3">I52/F52</f>
        <v>0.38597171090873866</v>
      </c>
      <c r="L52" s="88">
        <f t="shared" ref="L52:L85" si="4">AVERAGE(J52:K52)</f>
        <v>0.35729509784925406</v>
      </c>
      <c r="M52" s="98">
        <f t="shared" ref="M52:M85" si="5">STDEV(J52:K52)</f>
        <v>4.0554855111648538E-2</v>
      </c>
      <c r="O52" s="77" t="s">
        <v>85</v>
      </c>
      <c r="P52" s="16" t="s">
        <v>1</v>
      </c>
      <c r="Q52" s="6" t="s">
        <v>6</v>
      </c>
      <c r="R52" s="84">
        <f>AVERAGE(L54:L56)</f>
        <v>0.19684561139297588</v>
      </c>
      <c r="S52" s="79">
        <f>STDEV(L54:L56)</f>
        <v>5.7119550774025467E-2</v>
      </c>
      <c r="T52" s="6" t="s">
        <v>6</v>
      </c>
      <c r="U52">
        <f>AVERAGE(L72:L74)</f>
        <v>4.2965504518178044E-2</v>
      </c>
      <c r="V52">
        <f>STDEV(L72:L74)</f>
        <v>1.7465623563372713E-2</v>
      </c>
      <c r="W52" s="138">
        <f>U52/U53</f>
        <v>4.4857547821580065E-3</v>
      </c>
    </row>
    <row r="53" spans="3:23" ht="15" thickBot="1">
      <c r="C53" s="106" t="s">
        <v>10</v>
      </c>
      <c r="D53" s="9">
        <v>13.19</v>
      </c>
      <c r="E53" s="10">
        <v>20.440000000000001</v>
      </c>
      <c r="F53" s="94">
        <f t="shared" si="0"/>
        <v>16.815000000000001</v>
      </c>
      <c r="G53" s="11">
        <f t="shared" si="1"/>
        <v>5.1265241636024692</v>
      </c>
      <c r="H53" s="9">
        <v>6.35</v>
      </c>
      <c r="I53" s="11">
        <v>6.5</v>
      </c>
      <c r="J53" s="118">
        <f t="shared" si="2"/>
        <v>0.37763901278620277</v>
      </c>
      <c r="K53" s="95">
        <f t="shared" si="3"/>
        <v>0.38655961938745165</v>
      </c>
      <c r="L53" s="96">
        <f t="shared" si="4"/>
        <v>0.38209931608682723</v>
      </c>
      <c r="M53" s="99">
        <f t="shared" si="5"/>
        <v>6.3078214200405639E-3</v>
      </c>
      <c r="O53" s="77" t="s">
        <v>86</v>
      </c>
      <c r="P53" s="16" t="s">
        <v>2</v>
      </c>
      <c r="Q53" s="81" t="s">
        <v>1</v>
      </c>
      <c r="R53" s="85">
        <f>AVERAGE(L57:L59)</f>
        <v>9.4207287414124075</v>
      </c>
      <c r="S53" s="79">
        <f>STDEV(L57:L59)</f>
        <v>4.6518792887129026</v>
      </c>
      <c r="T53" s="81" t="s">
        <v>1</v>
      </c>
      <c r="U53">
        <f>AVERAGE(L75:L77)</f>
        <v>9.5782107147435731</v>
      </c>
      <c r="V53">
        <f>STDEV(L75:L77)</f>
        <v>2.1702026940773069</v>
      </c>
      <c r="W53" s="138">
        <f>U53/U53</f>
        <v>1</v>
      </c>
    </row>
    <row r="54" spans="3:23">
      <c r="C54" s="104" t="s">
        <v>11</v>
      </c>
      <c r="D54" s="1">
        <v>7.81</v>
      </c>
      <c r="E54" s="2">
        <v>9.6999999999999993</v>
      </c>
      <c r="F54" s="91">
        <f t="shared" si="0"/>
        <v>8.754999999999999</v>
      </c>
      <c r="G54" s="19">
        <f t="shared" si="1"/>
        <v>1.3364318164425812</v>
      </c>
      <c r="H54" s="1">
        <v>1.1599999999999999</v>
      </c>
      <c r="I54" s="19">
        <v>1.61</v>
      </c>
      <c r="J54" s="116">
        <f t="shared" si="2"/>
        <v>0.13249571673329527</v>
      </c>
      <c r="K54" s="92">
        <f t="shared" si="3"/>
        <v>0.18389491719017709</v>
      </c>
      <c r="L54" s="93">
        <f t="shared" si="4"/>
        <v>0.15819531696173617</v>
      </c>
      <c r="M54" s="97">
        <f t="shared" si="5"/>
        <v>3.6344723190627912E-2</v>
      </c>
      <c r="O54" s="77" t="s">
        <v>87</v>
      </c>
      <c r="P54" s="12" t="s">
        <v>2</v>
      </c>
      <c r="Q54" s="6" t="s">
        <v>5</v>
      </c>
      <c r="R54" s="85">
        <f>AVERAGE(L60:L62)</f>
        <v>12.583883168522783</v>
      </c>
      <c r="S54" s="79">
        <f>STDEV(L60:L62)</f>
        <v>2.3080242515750951</v>
      </c>
      <c r="T54" s="6" t="s">
        <v>5</v>
      </c>
      <c r="U54" s="83">
        <f>AVERAGE(L78:L80)</f>
        <v>5.4496810422870405</v>
      </c>
      <c r="V54">
        <f>STDEV(L78:L80)</f>
        <v>2.4693581463571226</v>
      </c>
      <c r="W54" s="138">
        <f>U54/U53</f>
        <v>0.56896650163463636</v>
      </c>
    </row>
    <row r="55" spans="3:23">
      <c r="C55" s="105" t="s">
        <v>12</v>
      </c>
      <c r="D55" s="3">
        <v>21.46</v>
      </c>
      <c r="E55" s="4">
        <v>20.49</v>
      </c>
      <c r="F55" s="86">
        <f t="shared" si="0"/>
        <v>20.975000000000001</v>
      </c>
      <c r="G55" s="5">
        <f t="shared" si="1"/>
        <v>0.68589357775095283</v>
      </c>
      <c r="H55" s="3">
        <v>5.4</v>
      </c>
      <c r="I55" s="5">
        <v>5.61</v>
      </c>
      <c r="J55" s="117">
        <f t="shared" si="2"/>
        <v>0.25744934445768775</v>
      </c>
      <c r="K55" s="87">
        <f t="shared" si="3"/>
        <v>0.26746126340882004</v>
      </c>
      <c r="L55" s="88">
        <f t="shared" si="4"/>
        <v>0.26245530393325389</v>
      </c>
      <c r="M55" s="98">
        <f t="shared" si="5"/>
        <v>7.0794957830357507E-3</v>
      </c>
      <c r="O55" s="77" t="s">
        <v>88</v>
      </c>
      <c r="P55" s="12" t="s">
        <v>2</v>
      </c>
      <c r="Q55" s="6" t="s">
        <v>7</v>
      </c>
      <c r="R55" s="85">
        <f>AVERAGE(L63:L65)</f>
        <v>8.4651481261568033</v>
      </c>
      <c r="S55" s="79">
        <f>STDEV(L63:L65)</f>
        <v>1.6170407289963162</v>
      </c>
      <c r="T55" s="6" t="s">
        <v>7</v>
      </c>
      <c r="U55" s="83">
        <f>AVERAGE(L81:L83)</f>
        <v>4.1488265388782013</v>
      </c>
      <c r="V55">
        <f>STDEV(L81:L83)</f>
        <v>0.17391897544070276</v>
      </c>
      <c r="W55" s="138">
        <f>U55/U53</f>
        <v>0.4331525649662295</v>
      </c>
    </row>
    <row r="56" spans="3:23" ht="15" thickBot="1">
      <c r="C56" s="106" t="s">
        <v>13</v>
      </c>
      <c r="D56" s="9">
        <v>17.399999999999999</v>
      </c>
      <c r="E56" s="10">
        <v>20.39</v>
      </c>
      <c r="F56" s="94">
        <f t="shared" si="0"/>
        <v>18.895</v>
      </c>
      <c r="G56" s="11">
        <f t="shared" si="1"/>
        <v>2.1142492757477784</v>
      </c>
      <c r="H56" s="9">
        <v>3.54</v>
      </c>
      <c r="I56" s="11">
        <v>2.88</v>
      </c>
      <c r="J56" s="118">
        <f t="shared" si="2"/>
        <v>0.18735115109817413</v>
      </c>
      <c r="K56" s="95">
        <f t="shared" si="3"/>
        <v>0.15242127546970097</v>
      </c>
      <c r="L56" s="96">
        <f t="shared" si="4"/>
        <v>0.16988621328393755</v>
      </c>
      <c r="M56" s="99">
        <f t="shared" si="5"/>
        <v>2.4699151922895988E-2</v>
      </c>
      <c r="O56" s="77" t="s">
        <v>89</v>
      </c>
      <c r="P56" s="12" t="s">
        <v>2</v>
      </c>
      <c r="Q56" s="6" t="s">
        <v>6</v>
      </c>
      <c r="R56" s="85">
        <f>AVERAGE(L66:L68)</f>
        <v>10.234706980506513</v>
      </c>
      <c r="S56" s="79">
        <f>STDEV(L66:L68)</f>
        <v>2.1977380820527515</v>
      </c>
      <c r="T56" s="6" t="s">
        <v>6</v>
      </c>
      <c r="U56" s="83">
        <f>AVERAGE(L84:L86)</f>
        <v>2.3820070143814855</v>
      </c>
      <c r="V56">
        <f>STDEV(L84:L86)</f>
        <v>0.56648123578917531</v>
      </c>
      <c r="W56" s="138">
        <f>U56/U53</f>
        <v>0.24869018706332108</v>
      </c>
    </row>
    <row r="57" spans="3:23">
      <c r="C57" s="107" t="s">
        <v>14</v>
      </c>
      <c r="D57" s="1">
        <v>19.350000000000001</v>
      </c>
      <c r="E57" s="2">
        <v>24.75</v>
      </c>
      <c r="F57" s="91">
        <f t="shared" si="0"/>
        <v>22.05</v>
      </c>
      <c r="G57" s="19">
        <f t="shared" si="1"/>
        <v>3.818376618407362</v>
      </c>
      <c r="H57" s="1">
        <v>343.7</v>
      </c>
      <c r="I57" s="19">
        <v>308.3</v>
      </c>
      <c r="J57" s="116">
        <f t="shared" si="2"/>
        <v>15.587301587301587</v>
      </c>
      <c r="K57" s="92">
        <f t="shared" si="3"/>
        <v>13.98185941043084</v>
      </c>
      <c r="L57" s="93">
        <f t="shared" si="4"/>
        <v>14.784580498866212</v>
      </c>
      <c r="M57" s="97">
        <f t="shared" si="5"/>
        <v>1.135219050068198</v>
      </c>
      <c r="O57" s="77"/>
      <c r="P57" s="16"/>
      <c r="Q57" s="14"/>
      <c r="R57" s="78"/>
      <c r="S57" s="79"/>
      <c r="T57" s="80"/>
    </row>
    <row r="58" spans="3:23">
      <c r="C58" s="108" t="s">
        <v>15</v>
      </c>
      <c r="D58" s="3">
        <v>26.3</v>
      </c>
      <c r="E58" s="4">
        <v>26.78</v>
      </c>
      <c r="F58" s="86">
        <f t="shared" si="0"/>
        <v>26.54</v>
      </c>
      <c r="G58" s="5">
        <f t="shared" si="1"/>
        <v>0.33941125496954311</v>
      </c>
      <c r="H58" s="3">
        <v>175.9</v>
      </c>
      <c r="I58" s="5">
        <v>168.6</v>
      </c>
      <c r="J58" s="117">
        <f t="shared" si="2"/>
        <v>6.6277317256970614</v>
      </c>
      <c r="K58" s="87">
        <f t="shared" si="3"/>
        <v>6.3526752072343635</v>
      </c>
      <c r="L58" s="88">
        <f t="shared" si="4"/>
        <v>6.4902034664657124</v>
      </c>
      <c r="M58" s="98">
        <f t="shared" si="5"/>
        <v>0.19449432941453645</v>
      </c>
    </row>
    <row r="59" spans="3:23" ht="15" thickBot="1">
      <c r="C59" s="109" t="s">
        <v>16</v>
      </c>
      <c r="D59" s="9">
        <v>22.78</v>
      </c>
      <c r="E59" s="10">
        <v>23.26</v>
      </c>
      <c r="F59" s="94">
        <f t="shared" si="0"/>
        <v>23.020000000000003</v>
      </c>
      <c r="G59" s="11">
        <f t="shared" si="1"/>
        <v>0.33941125496954311</v>
      </c>
      <c r="H59" s="9">
        <v>166.5</v>
      </c>
      <c r="I59" s="11">
        <v>155.19999999999999</v>
      </c>
      <c r="J59" s="118">
        <f t="shared" si="2"/>
        <v>7.2328410078192862</v>
      </c>
      <c r="K59" s="95">
        <f t="shared" si="3"/>
        <v>6.7419635099913107</v>
      </c>
      <c r="L59" s="96">
        <f t="shared" si="4"/>
        <v>6.9874022589052984</v>
      </c>
      <c r="M59" s="99">
        <f t="shared" si="5"/>
        <v>0.34710280744604627</v>
      </c>
    </row>
    <row r="60" spans="3:23">
      <c r="C60" s="107" t="s">
        <v>17</v>
      </c>
      <c r="D60" s="1">
        <v>15.66</v>
      </c>
      <c r="E60" s="2">
        <v>15.06</v>
      </c>
      <c r="F60" s="91">
        <f t="shared" si="0"/>
        <v>15.36</v>
      </c>
      <c r="G60" s="19">
        <f t="shared" si="1"/>
        <v>0.42426406871192823</v>
      </c>
      <c r="H60" s="1">
        <v>146.1</v>
      </c>
      <c r="I60" s="19">
        <v>159.19999999999999</v>
      </c>
      <c r="J60" s="116">
        <f t="shared" si="2"/>
        <v>9.51171875</v>
      </c>
      <c r="K60" s="92">
        <f t="shared" si="3"/>
        <v>10.364583333333332</v>
      </c>
      <c r="L60" s="93">
        <f t="shared" si="4"/>
        <v>9.9381510416666661</v>
      </c>
      <c r="M60" s="97">
        <f t="shared" si="5"/>
        <v>0.60306633030883849</v>
      </c>
      <c r="V60" s="16"/>
    </row>
    <row r="61" spans="3:23">
      <c r="C61" s="108" t="s">
        <v>18</v>
      </c>
      <c r="D61" s="3">
        <v>16.71</v>
      </c>
      <c r="E61" s="4">
        <v>15.84</v>
      </c>
      <c r="F61" s="86">
        <f t="shared" si="0"/>
        <v>16.274999999999999</v>
      </c>
      <c r="G61" s="5">
        <f t="shared" si="1"/>
        <v>0.615182899632297</v>
      </c>
      <c r="H61" s="3">
        <v>200.6</v>
      </c>
      <c r="I61" s="5">
        <v>261.10000000000002</v>
      </c>
      <c r="J61" s="117">
        <f t="shared" si="2"/>
        <v>12.325652841781874</v>
      </c>
      <c r="K61" s="87">
        <f t="shared" si="3"/>
        <v>16.043010752688176</v>
      </c>
      <c r="L61" s="88">
        <f t="shared" si="4"/>
        <v>14.184331797235025</v>
      </c>
      <c r="M61" s="98">
        <f t="shared" si="5"/>
        <v>2.6285689868993032</v>
      </c>
      <c r="V61" s="6"/>
    </row>
    <row r="62" spans="3:23" ht="15" thickBot="1">
      <c r="C62" s="109" t="s">
        <v>19</v>
      </c>
      <c r="D62" s="9">
        <v>24.82</v>
      </c>
      <c r="E62" s="10">
        <v>23.18</v>
      </c>
      <c r="F62" s="94">
        <f t="shared" si="0"/>
        <v>24</v>
      </c>
      <c r="G62" s="11">
        <f t="shared" si="1"/>
        <v>1.1596551211459383</v>
      </c>
      <c r="H62" s="9">
        <v>333.3</v>
      </c>
      <c r="I62" s="11">
        <v>320.89999999999998</v>
      </c>
      <c r="J62" s="118">
        <f t="shared" si="2"/>
        <v>13.887500000000001</v>
      </c>
      <c r="K62" s="95">
        <f t="shared" si="3"/>
        <v>13.370833333333332</v>
      </c>
      <c r="L62" s="96">
        <f t="shared" si="4"/>
        <v>13.629166666666666</v>
      </c>
      <c r="M62" s="99">
        <f t="shared" si="5"/>
        <v>0.36533850361305142</v>
      </c>
      <c r="V62" s="81"/>
    </row>
    <row r="63" spans="3:23">
      <c r="C63" s="107" t="s">
        <v>20</v>
      </c>
      <c r="D63" s="1">
        <v>24.52</v>
      </c>
      <c r="E63" s="2">
        <v>22.19</v>
      </c>
      <c r="F63" s="91">
        <f t="shared" si="0"/>
        <v>23.355</v>
      </c>
      <c r="G63" s="19">
        <f t="shared" si="1"/>
        <v>1.6475588001646544</v>
      </c>
      <c r="H63" s="1">
        <v>155.19999999999999</v>
      </c>
      <c r="I63" s="19">
        <v>155.6</v>
      </c>
      <c r="J63" s="116">
        <f t="shared" si="2"/>
        <v>6.6452579747377429</v>
      </c>
      <c r="K63" s="92">
        <f t="shared" si="3"/>
        <v>6.6623849282808818</v>
      </c>
      <c r="L63" s="93">
        <f t="shared" si="4"/>
        <v>6.6538214515093124</v>
      </c>
      <c r="M63" s="97">
        <f t="shared" si="5"/>
        <v>1.211058499142046E-2</v>
      </c>
      <c r="Q63" s="47"/>
      <c r="V63" s="6"/>
    </row>
    <row r="64" spans="3:23">
      <c r="C64" s="105" t="s">
        <v>21</v>
      </c>
      <c r="D64" s="3">
        <v>23.73</v>
      </c>
      <c r="E64" s="4">
        <v>20.23</v>
      </c>
      <c r="F64" s="86">
        <f t="shared" si="0"/>
        <v>21.98</v>
      </c>
      <c r="G64" s="5">
        <f t="shared" si="1"/>
        <v>2.4748737341529163</v>
      </c>
      <c r="H64" s="3">
        <v>240.7</v>
      </c>
      <c r="I64" s="5">
        <v>188.5</v>
      </c>
      <c r="J64" s="117">
        <f t="shared" si="2"/>
        <v>10.950864422202001</v>
      </c>
      <c r="K64" s="87">
        <f t="shared" si="3"/>
        <v>8.5759781619654234</v>
      </c>
      <c r="L64" s="88">
        <f t="shared" si="4"/>
        <v>9.7634212920837129</v>
      </c>
      <c r="M64" s="98">
        <f t="shared" si="5"/>
        <v>1.6792981791600332</v>
      </c>
      <c r="Q64" s="47"/>
      <c r="V64" s="6"/>
    </row>
    <row r="65" spans="3:22" ht="15" thickBot="1">
      <c r="C65" s="106" t="s">
        <v>22</v>
      </c>
      <c r="D65" s="9">
        <v>19.739999999999998</v>
      </c>
      <c r="E65" s="10">
        <v>16.96</v>
      </c>
      <c r="F65" s="94">
        <f t="shared" si="0"/>
        <v>18.350000000000001</v>
      </c>
      <c r="G65" s="11">
        <f t="shared" si="1"/>
        <v>1.9657568516986004</v>
      </c>
      <c r="H65" s="9">
        <v>170.3</v>
      </c>
      <c r="I65" s="11">
        <v>159.19999999999999</v>
      </c>
      <c r="J65" s="118">
        <f t="shared" si="2"/>
        <v>9.2806539509536776</v>
      </c>
      <c r="K65" s="95">
        <f t="shared" si="3"/>
        <v>8.6757493188010884</v>
      </c>
      <c r="L65" s="96">
        <f t="shared" si="4"/>
        <v>8.978201634877383</v>
      </c>
      <c r="M65" s="99">
        <f t="shared" si="5"/>
        <v>0.42773216736624997</v>
      </c>
      <c r="V65" s="6"/>
    </row>
    <row r="66" spans="3:22">
      <c r="C66" s="104" t="s">
        <v>23</v>
      </c>
      <c r="D66" s="1">
        <v>21.54</v>
      </c>
      <c r="E66" s="2">
        <v>17.34</v>
      </c>
      <c r="F66" s="91">
        <f t="shared" si="0"/>
        <v>19.439999999999998</v>
      </c>
      <c r="G66" s="19">
        <f t="shared" si="1"/>
        <v>2.969848480983508</v>
      </c>
      <c r="H66" s="1">
        <v>146.80000000000001</v>
      </c>
      <c r="I66" s="19">
        <v>154.19999999999999</v>
      </c>
      <c r="J66" s="116">
        <f t="shared" si="2"/>
        <v>7.5514403292181083</v>
      </c>
      <c r="K66" s="92">
        <f t="shared" si="3"/>
        <v>7.9320987654320989</v>
      </c>
      <c r="L66" s="93">
        <f t="shared" si="4"/>
        <v>7.741769547325104</v>
      </c>
      <c r="M66" s="97">
        <f t="shared" si="5"/>
        <v>0.26916616156277967</v>
      </c>
    </row>
    <row r="67" spans="3:22">
      <c r="C67" s="105" t="s">
        <v>24</v>
      </c>
      <c r="D67" s="3">
        <v>12.24</v>
      </c>
      <c r="E67" s="4">
        <v>11.59</v>
      </c>
      <c r="F67" s="86">
        <f t="shared" si="0"/>
        <v>11.914999999999999</v>
      </c>
      <c r="G67" s="5">
        <f t="shared" si="1"/>
        <v>0.45961940777125615</v>
      </c>
      <c r="H67" s="3">
        <v>113.8</v>
      </c>
      <c r="I67" s="5">
        <v>150</v>
      </c>
      <c r="J67" s="117">
        <f t="shared" si="2"/>
        <v>9.550986151909358</v>
      </c>
      <c r="K67" s="87">
        <f t="shared" si="3"/>
        <v>12.589173310952582</v>
      </c>
      <c r="L67" s="88">
        <f t="shared" si="4"/>
        <v>11.070079731430969</v>
      </c>
      <c r="M67" s="98">
        <f t="shared" si="5"/>
        <v>2.1483227426733649</v>
      </c>
    </row>
    <row r="68" spans="3:22" ht="15" thickBot="1">
      <c r="C68" s="106" t="s">
        <v>25</v>
      </c>
      <c r="D68" s="9">
        <v>11.47</v>
      </c>
      <c r="E68" s="10">
        <v>9.8800000000000008</v>
      </c>
      <c r="F68" s="94">
        <f t="shared" si="0"/>
        <v>10.675000000000001</v>
      </c>
      <c r="G68" s="11">
        <f t="shared" si="1"/>
        <v>1.1242997820866105</v>
      </c>
      <c r="H68" s="9">
        <v>129</v>
      </c>
      <c r="I68" s="11">
        <v>124.9</v>
      </c>
      <c r="J68" s="118">
        <f t="shared" si="2"/>
        <v>12.084309133489461</v>
      </c>
      <c r="K68" s="95">
        <f t="shared" si="3"/>
        <v>11.70023419203747</v>
      </c>
      <c r="L68" s="96">
        <f t="shared" si="4"/>
        <v>11.892271662763466</v>
      </c>
      <c r="M68" s="99">
        <f t="shared" si="5"/>
        <v>0.27158199558452845</v>
      </c>
    </row>
    <row r="69" spans="3:22">
      <c r="C69" s="122" t="s">
        <v>8</v>
      </c>
      <c r="D69" s="1">
        <v>17.059999999999999</v>
      </c>
      <c r="E69" s="2">
        <v>16.559999999999999</v>
      </c>
      <c r="F69" s="91">
        <f t="shared" si="0"/>
        <v>16.809999999999999</v>
      </c>
      <c r="G69" s="19">
        <f t="shared" si="1"/>
        <v>0.35355339059327379</v>
      </c>
      <c r="H69" s="1">
        <v>9.4499999999999993</v>
      </c>
      <c r="I69" s="19">
        <v>11.27</v>
      </c>
      <c r="J69" s="116">
        <f t="shared" si="2"/>
        <v>0.56216537775133846</v>
      </c>
      <c r="K69" s="92">
        <f t="shared" si="3"/>
        <v>0.670434265318263</v>
      </c>
      <c r="L69" s="93">
        <f t="shared" si="4"/>
        <v>0.61629982153480078</v>
      </c>
      <c r="M69" s="97">
        <f t="shared" si="5"/>
        <v>7.6557664590096233E-2</v>
      </c>
    </row>
    <row r="70" spans="3:22">
      <c r="C70" s="123" t="s">
        <v>9</v>
      </c>
      <c r="D70" s="3">
        <v>17.84</v>
      </c>
      <c r="E70" s="4">
        <v>23.31</v>
      </c>
      <c r="F70" s="86">
        <f t="shared" si="0"/>
        <v>20.574999999999999</v>
      </c>
      <c r="G70" s="5">
        <f t="shared" si="1"/>
        <v>3.8678740930904052</v>
      </c>
      <c r="H70" s="3">
        <v>5.38</v>
      </c>
      <c r="I70" s="5">
        <v>4.53</v>
      </c>
      <c r="J70" s="117">
        <f t="shared" si="2"/>
        <v>0.26148238153098419</v>
      </c>
      <c r="K70" s="87">
        <f t="shared" si="3"/>
        <v>0.22017010935601461</v>
      </c>
      <c r="L70" s="88">
        <f t="shared" si="4"/>
        <v>0.2408262454434994</v>
      </c>
      <c r="M70" s="98">
        <f t="shared" si="5"/>
        <v>2.9212187801145307E-2</v>
      </c>
    </row>
    <row r="71" spans="3:22" ht="15" thickBot="1">
      <c r="C71" s="124" t="s">
        <v>10</v>
      </c>
      <c r="D71" s="9">
        <v>14.13</v>
      </c>
      <c r="E71" s="10">
        <v>11.24</v>
      </c>
      <c r="F71" s="94">
        <f t="shared" si="0"/>
        <v>12.685</v>
      </c>
      <c r="G71" s="11">
        <f t="shared" si="1"/>
        <v>2.0435385976291163</v>
      </c>
      <c r="H71" s="9">
        <v>4.8499999999999996</v>
      </c>
      <c r="I71" s="11">
        <v>5.74</v>
      </c>
      <c r="J71" s="118">
        <f t="shared" si="2"/>
        <v>0.38234134804887659</v>
      </c>
      <c r="K71" s="95">
        <f t="shared" si="3"/>
        <v>0.45250295624753645</v>
      </c>
      <c r="L71" s="96">
        <f t="shared" si="4"/>
        <v>0.41742215214820655</v>
      </c>
      <c r="M71" s="99">
        <f t="shared" si="5"/>
        <v>4.9611748936226052E-2</v>
      </c>
    </row>
    <row r="72" spans="3:22">
      <c r="C72" s="122" t="s">
        <v>11</v>
      </c>
      <c r="D72" s="1">
        <v>9.49</v>
      </c>
      <c r="E72" s="2">
        <v>11.01</v>
      </c>
      <c r="F72" s="91">
        <f t="shared" si="0"/>
        <v>10.25</v>
      </c>
      <c r="G72" s="19">
        <f t="shared" si="1"/>
        <v>1.074802307403552</v>
      </c>
      <c r="H72" s="1">
        <v>0.26100000000000001</v>
      </c>
      <c r="I72" s="19">
        <v>0.44619999999999999</v>
      </c>
      <c r="J72" s="116">
        <f t="shared" si="2"/>
        <v>2.5463414634146343E-2</v>
      </c>
      <c r="K72" s="92">
        <f t="shared" si="3"/>
        <v>4.3531707317073169E-2</v>
      </c>
      <c r="L72" s="93">
        <f t="shared" si="4"/>
        <v>3.4497560975609756E-2</v>
      </c>
      <c r="M72" s="97">
        <f t="shared" si="5"/>
        <v>1.2776212280560846E-2</v>
      </c>
    </row>
    <row r="73" spans="3:22">
      <c r="C73" s="123" t="s">
        <v>12</v>
      </c>
      <c r="D73" s="3">
        <v>8.86</v>
      </c>
      <c r="E73" s="4">
        <v>10.65</v>
      </c>
      <c r="F73" s="86">
        <f t="shared" si="0"/>
        <v>9.754999999999999</v>
      </c>
      <c r="G73" s="5">
        <f t="shared" si="1"/>
        <v>1.2657211383239206</v>
      </c>
      <c r="H73" s="3">
        <v>0.44369999999999998</v>
      </c>
      <c r="I73" s="5">
        <v>0.16789999999999999</v>
      </c>
      <c r="J73" s="117">
        <f t="shared" si="2"/>
        <v>4.5484366991286523E-2</v>
      </c>
      <c r="K73" s="87">
        <f t="shared" si="3"/>
        <v>1.7211686314710407E-2</v>
      </c>
      <c r="L73" s="88">
        <f t="shared" si="4"/>
        <v>3.1348026652998462E-2</v>
      </c>
      <c r="M73" s="98">
        <f t="shared" si="5"/>
        <v>1.999180422872885E-2</v>
      </c>
    </row>
    <row r="74" spans="3:22" ht="15" thickBot="1">
      <c r="C74" s="124" t="s">
        <v>13</v>
      </c>
      <c r="D74" s="9">
        <v>10.16</v>
      </c>
      <c r="E74" s="10">
        <v>11.44</v>
      </c>
      <c r="F74" s="94">
        <f t="shared" si="0"/>
        <v>10.8</v>
      </c>
      <c r="G74" s="11">
        <f t="shared" si="1"/>
        <v>0.9050966799187804</v>
      </c>
      <c r="H74" s="9">
        <v>0.74239999999999995</v>
      </c>
      <c r="I74" s="11">
        <v>0.61950000000000005</v>
      </c>
      <c r="J74" s="118">
        <f t="shared" si="2"/>
        <v>6.8740740740740727E-2</v>
      </c>
      <c r="K74" s="95">
        <f t="shared" si="3"/>
        <v>5.7361111111111113E-2</v>
      </c>
      <c r="L74" s="96">
        <f t="shared" si="4"/>
        <v>6.3050925925925927E-2</v>
      </c>
      <c r="M74" s="99">
        <f t="shared" si="5"/>
        <v>8.04661327850246E-3</v>
      </c>
    </row>
    <row r="75" spans="3:22">
      <c r="C75" s="122" t="s">
        <v>14</v>
      </c>
      <c r="D75" s="1">
        <v>24.11</v>
      </c>
      <c r="E75" s="2">
        <v>27.48</v>
      </c>
      <c r="F75" s="91">
        <f t="shared" si="0"/>
        <v>25.795000000000002</v>
      </c>
      <c r="G75" s="19">
        <f t="shared" si="1"/>
        <v>2.3829498525986659</v>
      </c>
      <c r="H75" s="1">
        <v>190.9</v>
      </c>
      <c r="I75" s="19">
        <v>197.9</v>
      </c>
      <c r="J75" s="116">
        <f t="shared" si="2"/>
        <v>7.4006590424500871</v>
      </c>
      <c r="K75" s="92">
        <f t="shared" si="3"/>
        <v>7.6720294630742387</v>
      </c>
      <c r="L75" s="93">
        <f t="shared" si="4"/>
        <v>7.5363442527621629</v>
      </c>
      <c r="M75" s="97">
        <f t="shared" si="5"/>
        <v>0.19188786463678334</v>
      </c>
    </row>
    <row r="76" spans="3:22">
      <c r="C76" s="123" t="s">
        <v>15</v>
      </c>
      <c r="D76" s="3">
        <v>32.909999999999997</v>
      </c>
      <c r="E76" s="4">
        <v>30.37</v>
      </c>
      <c r="F76" s="86">
        <f t="shared" si="0"/>
        <v>31.64</v>
      </c>
      <c r="G76" s="5">
        <f t="shared" si="1"/>
        <v>1.7960512242138276</v>
      </c>
      <c r="H76" s="3">
        <v>294.7</v>
      </c>
      <c r="I76" s="5">
        <v>296.39999999999998</v>
      </c>
      <c r="J76" s="117">
        <f t="shared" si="2"/>
        <v>9.3141592920353968</v>
      </c>
      <c r="K76" s="87">
        <f t="shared" si="3"/>
        <v>9.3678887484197215</v>
      </c>
      <c r="L76" s="88">
        <f t="shared" si="4"/>
        <v>9.3410240202275592</v>
      </c>
      <c r="M76" s="98">
        <f t="shared" si="5"/>
        <v>3.7992462958822831E-2</v>
      </c>
    </row>
    <row r="77" spans="3:22" ht="15" thickBot="1">
      <c r="C77" s="124" t="s">
        <v>16</v>
      </c>
      <c r="D77" s="9">
        <v>24.48</v>
      </c>
      <c r="E77" s="10">
        <v>22.74</v>
      </c>
      <c r="F77" s="94">
        <f t="shared" si="0"/>
        <v>23.61</v>
      </c>
      <c r="G77" s="11">
        <f t="shared" si="1"/>
        <v>1.230365799264594</v>
      </c>
      <c r="H77" s="9">
        <v>309.7</v>
      </c>
      <c r="I77" s="11">
        <v>250.2</v>
      </c>
      <c r="J77" s="118">
        <f t="shared" si="2"/>
        <v>13.11732316814909</v>
      </c>
      <c r="K77" s="95">
        <f t="shared" si="3"/>
        <v>10.59720457433291</v>
      </c>
      <c r="L77" s="96">
        <f t="shared" si="4"/>
        <v>11.857263871240999</v>
      </c>
      <c r="M77" s="99">
        <f t="shared" si="5"/>
        <v>1.7819929470817319</v>
      </c>
      <c r="P77" s="6"/>
      <c r="Q77" s="6"/>
    </row>
    <row r="78" spans="3:22">
      <c r="C78" s="122" t="s">
        <v>17</v>
      </c>
      <c r="D78" s="1">
        <v>21.2</v>
      </c>
      <c r="E78" s="2">
        <v>18.93</v>
      </c>
      <c r="F78" s="91">
        <f t="shared" si="0"/>
        <v>20.064999999999998</v>
      </c>
      <c r="G78" s="19">
        <f t="shared" si="1"/>
        <v>1.6051323932934625</v>
      </c>
      <c r="H78" s="1">
        <v>116.4</v>
      </c>
      <c r="I78" s="19">
        <v>119.7</v>
      </c>
      <c r="J78" s="116">
        <f t="shared" si="2"/>
        <v>5.8011462746075262</v>
      </c>
      <c r="K78" s="92">
        <f t="shared" si="3"/>
        <v>5.9656117617742348</v>
      </c>
      <c r="L78" s="93">
        <f t="shared" si="4"/>
        <v>5.8833790181908805</v>
      </c>
      <c r="M78" s="97">
        <f t="shared" si="5"/>
        <v>0.11629466124672877</v>
      </c>
      <c r="P78" s="6"/>
    </row>
    <row r="79" spans="3:22">
      <c r="C79" s="123" t="s">
        <v>18</v>
      </c>
      <c r="D79" s="3">
        <v>19.87</v>
      </c>
      <c r="E79" s="4">
        <v>18.899999999999999</v>
      </c>
      <c r="F79" s="86">
        <f t="shared" si="0"/>
        <v>19.384999999999998</v>
      </c>
      <c r="G79" s="5">
        <f t="shared" si="1"/>
        <v>0.68589357775095283</v>
      </c>
      <c r="H79" s="3">
        <v>159.69999999999999</v>
      </c>
      <c r="I79" s="5">
        <v>137.80000000000001</v>
      </c>
      <c r="J79" s="117">
        <f t="shared" si="2"/>
        <v>8.2383286045911799</v>
      </c>
      <c r="K79" s="87">
        <f t="shared" si="3"/>
        <v>7.1085891152953327</v>
      </c>
      <c r="L79" s="88">
        <f t="shared" si="4"/>
        <v>7.6734588599432563</v>
      </c>
      <c r="M79" s="98">
        <f t="shared" si="5"/>
        <v>0.7988464538553206</v>
      </c>
      <c r="P79" s="6"/>
      <c r="Q79" s="6"/>
    </row>
    <row r="80" spans="3:22" ht="15" thickBot="1">
      <c r="C80" s="124" t="s">
        <v>19</v>
      </c>
      <c r="D80" s="9">
        <v>25.88</v>
      </c>
      <c r="E80" s="10">
        <v>25.18</v>
      </c>
      <c r="F80" s="94">
        <f t="shared" si="0"/>
        <v>25.53</v>
      </c>
      <c r="G80" s="11">
        <f t="shared" si="1"/>
        <v>0.49497474683058273</v>
      </c>
      <c r="H80" s="9">
        <v>72.95</v>
      </c>
      <c r="I80" s="11">
        <v>69.62</v>
      </c>
      <c r="J80" s="118">
        <f t="shared" si="2"/>
        <v>2.8574226400313356</v>
      </c>
      <c r="K80" s="95">
        <f t="shared" si="3"/>
        <v>2.7269878574226403</v>
      </c>
      <c r="L80" s="96">
        <f t="shared" si="4"/>
        <v>2.7922052487269879</v>
      </c>
      <c r="M80" s="99">
        <f t="shared" si="5"/>
        <v>9.2231319285201632E-2</v>
      </c>
    </row>
    <row r="81" spans="3:23">
      <c r="C81" s="122" t="s">
        <v>20</v>
      </c>
      <c r="D81" s="1">
        <v>9.24</v>
      </c>
      <c r="E81" s="2">
        <v>10.17</v>
      </c>
      <c r="F81" s="91">
        <f t="shared" si="0"/>
        <v>9.7050000000000001</v>
      </c>
      <c r="G81" s="19">
        <f t="shared" si="1"/>
        <v>0.65760930650348903</v>
      </c>
      <c r="H81" s="1">
        <v>49.86</v>
      </c>
      <c r="I81" s="19">
        <v>33.79</v>
      </c>
      <c r="J81" s="116">
        <f t="shared" si="2"/>
        <v>5.1375579598145285</v>
      </c>
      <c r="K81" s="92">
        <f t="shared" si="3"/>
        <v>3.4817104585265324</v>
      </c>
      <c r="L81" s="93">
        <f t="shared" si="4"/>
        <v>4.3096342091705306</v>
      </c>
      <c r="M81" s="97">
        <f t="shared" si="5"/>
        <v>1.1708609967715438</v>
      </c>
    </row>
    <row r="82" spans="3:23">
      <c r="C82" s="123" t="s">
        <v>21</v>
      </c>
      <c r="D82" s="3">
        <v>12.73</v>
      </c>
      <c r="E82" s="4">
        <v>12.16</v>
      </c>
      <c r="F82" s="86">
        <f t="shared" si="0"/>
        <v>12.445</v>
      </c>
      <c r="G82" s="5">
        <f t="shared" si="1"/>
        <v>0.40305086527633227</v>
      </c>
      <c r="H82" s="3">
        <v>46.41</v>
      </c>
      <c r="I82" s="5">
        <v>52.26</v>
      </c>
      <c r="J82" s="117">
        <f t="shared" si="2"/>
        <v>3.7292085174768981</v>
      </c>
      <c r="K82" s="87">
        <f t="shared" si="3"/>
        <v>4.1992768179991966</v>
      </c>
      <c r="L82" s="88">
        <f t="shared" si="4"/>
        <v>3.9642426677380476</v>
      </c>
      <c r="M82" s="98">
        <f t="shared" si="5"/>
        <v>0.33238848292015322</v>
      </c>
    </row>
    <row r="83" spans="3:23" ht="15" thickBot="1">
      <c r="C83" s="124" t="s">
        <v>22</v>
      </c>
      <c r="D83" s="9">
        <v>9.33</v>
      </c>
      <c r="E83" s="10">
        <v>8.92</v>
      </c>
      <c r="F83" s="94">
        <f t="shared" si="0"/>
        <v>9.125</v>
      </c>
      <c r="G83" s="11">
        <f t="shared" si="1"/>
        <v>0.28991378028648457</v>
      </c>
      <c r="H83" s="9">
        <v>40.19</v>
      </c>
      <c r="I83" s="11">
        <v>35.96</v>
      </c>
      <c r="J83" s="118">
        <f t="shared" si="2"/>
        <v>4.4043835616438356</v>
      </c>
      <c r="K83" s="95">
        <f t="shared" si="3"/>
        <v>3.9408219178082193</v>
      </c>
      <c r="L83" s="96">
        <f t="shared" si="4"/>
        <v>4.1726027397260275</v>
      </c>
      <c r="M83" s="99">
        <f t="shared" si="5"/>
        <v>0.32778758185414736</v>
      </c>
    </row>
    <row r="84" spans="3:23">
      <c r="C84" s="122" t="s">
        <v>23</v>
      </c>
      <c r="D84" s="1">
        <v>20.260000000000002</v>
      </c>
      <c r="E84" s="2">
        <v>18.37</v>
      </c>
      <c r="F84" s="91">
        <f t="shared" si="0"/>
        <v>19.315000000000001</v>
      </c>
      <c r="G84" s="19">
        <f t="shared" si="1"/>
        <v>1.3364318164425752</v>
      </c>
      <c r="H84" s="1">
        <v>35.53</v>
      </c>
      <c r="I84" s="19">
        <v>40.32</v>
      </c>
      <c r="J84" s="116">
        <f t="shared" si="2"/>
        <v>1.8395029769609113</v>
      </c>
      <c r="K84" s="92">
        <f t="shared" si="3"/>
        <v>2.0874967641729225</v>
      </c>
      <c r="L84" s="93">
        <f t="shared" si="4"/>
        <v>1.9634998705669169</v>
      </c>
      <c r="M84" s="97">
        <f t="shared" si="5"/>
        <v>0.17535808862974686</v>
      </c>
    </row>
    <row r="85" spans="3:23">
      <c r="C85" s="123" t="s">
        <v>24</v>
      </c>
      <c r="D85" s="3">
        <v>10.61</v>
      </c>
      <c r="E85" s="4">
        <v>7.42</v>
      </c>
      <c r="F85" s="86">
        <f t="shared" si="0"/>
        <v>9.0150000000000006</v>
      </c>
      <c r="G85" s="5">
        <f t="shared" si="1"/>
        <v>2.2556706319850761</v>
      </c>
      <c r="H85" s="3">
        <v>28.77</v>
      </c>
      <c r="I85" s="5">
        <v>25.8</v>
      </c>
      <c r="J85" s="117">
        <f t="shared" si="2"/>
        <v>3.1913477537437602</v>
      </c>
      <c r="K85" s="87">
        <f t="shared" si="3"/>
        <v>2.8618968386023291</v>
      </c>
      <c r="L85" s="88">
        <f t="shared" si="4"/>
        <v>3.0266222961730449</v>
      </c>
      <c r="M85" s="98">
        <f t="shared" si="5"/>
        <v>0.23295697616461977</v>
      </c>
    </row>
    <row r="86" spans="3:23" ht="15" thickBot="1">
      <c r="C86" s="124" t="s">
        <v>25</v>
      </c>
      <c r="D86" s="9">
        <v>12.15</v>
      </c>
      <c r="E86" s="10">
        <v>9.2100000000000009</v>
      </c>
      <c r="F86" s="94">
        <f t="shared" si="0"/>
        <v>10.68</v>
      </c>
      <c r="G86" s="11">
        <f t="shared" si="1"/>
        <v>2.0788939366884556</v>
      </c>
      <c r="H86" s="9">
        <v>24.46</v>
      </c>
      <c r="I86" s="11">
        <v>21.59</v>
      </c>
      <c r="J86" s="118">
        <f>H86/F86</f>
        <v>2.2902621722846441</v>
      </c>
      <c r="K86" s="95">
        <f>I86/F86</f>
        <v>2.0215355805243447</v>
      </c>
      <c r="L86" s="96">
        <f>AVERAGE(J86:K86)</f>
        <v>2.1558988764044944</v>
      </c>
      <c r="M86" s="99">
        <f>STDEV(J86:K86)</f>
        <v>0.19001839531885675</v>
      </c>
    </row>
    <row r="87" spans="3:23" ht="15" thickBot="1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3:23">
      <c r="C88" s="102"/>
      <c r="D88" s="152" t="s">
        <v>69</v>
      </c>
      <c r="E88" s="153"/>
      <c r="F88" s="153"/>
      <c r="G88" s="153"/>
      <c r="H88" s="153" t="s">
        <v>78</v>
      </c>
      <c r="I88" s="153"/>
      <c r="J88" s="2"/>
      <c r="K88" s="2"/>
      <c r="L88" s="2"/>
      <c r="M88" s="19"/>
      <c r="R88" s="46" t="s">
        <v>0</v>
      </c>
      <c r="U88" s="60" t="s">
        <v>101</v>
      </c>
    </row>
    <row r="89" spans="3:23" ht="15" thickBot="1">
      <c r="C89" s="103"/>
      <c r="D89" s="101"/>
      <c r="E89" s="10"/>
      <c r="F89" s="120" t="s">
        <v>71</v>
      </c>
      <c r="G89" s="120" t="s">
        <v>72</v>
      </c>
      <c r="H89" s="89"/>
      <c r="I89" s="90"/>
      <c r="J89" s="142" t="s">
        <v>90</v>
      </c>
      <c r="K89" s="142"/>
      <c r="L89" s="120" t="s">
        <v>71</v>
      </c>
      <c r="M89" s="100" t="s">
        <v>72</v>
      </c>
      <c r="O89" s="6"/>
      <c r="P89" s="82" t="s">
        <v>104</v>
      </c>
      <c r="Q89" s="6"/>
      <c r="R89" s="82" t="s">
        <v>71</v>
      </c>
      <c r="S89" s="82" t="s">
        <v>72</v>
      </c>
      <c r="T89" s="82" t="s">
        <v>104</v>
      </c>
      <c r="U89" s="82" t="s">
        <v>71</v>
      </c>
      <c r="V89" s="82" t="s">
        <v>72</v>
      </c>
      <c r="W89" s="138" t="s">
        <v>102</v>
      </c>
    </row>
    <row r="90" spans="3:23">
      <c r="C90" s="104" t="s">
        <v>8</v>
      </c>
      <c r="D90" s="1">
        <v>24.46</v>
      </c>
      <c r="E90" s="2">
        <v>24.89</v>
      </c>
      <c r="F90" s="91">
        <f>AVERAGE(D90:E90)</f>
        <v>24.675000000000001</v>
      </c>
      <c r="G90" s="119">
        <f>STDEV(D90:E90)</f>
        <v>0.30405591591021525</v>
      </c>
      <c r="H90" s="1">
        <v>18.739999999999998</v>
      </c>
      <c r="I90" s="19">
        <v>9.65</v>
      </c>
      <c r="J90" s="116">
        <f>H90/F90</f>
        <v>0.75947315096251256</v>
      </c>
      <c r="K90" s="92">
        <f>I90/F90</f>
        <v>0.3910840932117528</v>
      </c>
      <c r="L90" s="93">
        <f>AVERAGE(J90:K90)</f>
        <v>0.57527862208713265</v>
      </c>
      <c r="M90" s="97">
        <f>STDEV(J90:K90)</f>
        <v>0.26049040085048492</v>
      </c>
      <c r="O90" s="77" t="s">
        <v>84</v>
      </c>
      <c r="P90" s="16" t="s">
        <v>1</v>
      </c>
      <c r="Q90" s="16" t="s">
        <v>1</v>
      </c>
      <c r="R90" s="84">
        <f>AVERAGE(L90:L92)</f>
        <v>0.28590830531681827</v>
      </c>
      <c r="S90" s="79">
        <f>STDEV(L90:L92)</f>
        <v>0.25542086260336083</v>
      </c>
      <c r="T90" s="16" t="s">
        <v>1</v>
      </c>
      <c r="U90">
        <f>AVERAGE(L108:L110)</f>
        <v>0.29710543178586879</v>
      </c>
      <c r="V90">
        <f>STDEV(L108:L110)</f>
        <v>0.27105853227248339</v>
      </c>
      <c r="W90">
        <f>U90/U92</f>
        <v>1.9627966531168231E-2</v>
      </c>
    </row>
    <row r="91" spans="3:23">
      <c r="C91" s="105" t="s">
        <v>9</v>
      </c>
      <c r="D91" s="3">
        <v>25.58</v>
      </c>
      <c r="E91" s="4">
        <v>26.03</v>
      </c>
      <c r="F91" s="86">
        <f t="shared" ref="F91:F125" si="6">AVERAGE(D91:E91)</f>
        <v>25.805</v>
      </c>
      <c r="G91" s="20">
        <f t="shared" ref="G91:G125" si="7">STDEV(D91:E91)</f>
        <v>0.31819805153394842</v>
      </c>
      <c r="H91" s="3">
        <v>2.75</v>
      </c>
      <c r="I91" s="5">
        <v>1.99</v>
      </c>
      <c r="J91" s="117">
        <f t="shared" ref="J91:J124" si="8">H91/F91</f>
        <v>0.10656849447781439</v>
      </c>
      <c r="K91" s="87">
        <f t="shared" ref="K91:K124" si="9">I91/F91</f>
        <v>7.7116837822127499E-2</v>
      </c>
      <c r="L91" s="88">
        <f t="shared" ref="L91:L124" si="10">AVERAGE(J91:K91)</f>
        <v>9.1842666149970942E-2</v>
      </c>
      <c r="M91" s="98">
        <f t="shared" ref="M91:M124" si="11">STDEV(J91:K91)</f>
        <v>2.0825466138414166E-2</v>
      </c>
      <c r="O91" s="77" t="s">
        <v>85</v>
      </c>
      <c r="P91" s="16" t="s">
        <v>1</v>
      </c>
      <c r="Q91" s="6" t="s">
        <v>6</v>
      </c>
      <c r="R91" s="84">
        <f>AVERAGE(L93:L95)</f>
        <v>0.19560878962619663</v>
      </c>
      <c r="S91" s="79">
        <f>STDEV(L93:L95)</f>
        <v>9.5263844793481364E-2</v>
      </c>
      <c r="T91" s="6" t="s">
        <v>6</v>
      </c>
      <c r="U91">
        <f>AVERAGE(L111:L113)</f>
        <v>0.16256222420701341</v>
      </c>
      <c r="V91">
        <f>STDEV(L111:L113)</f>
        <v>0.10299172126165615</v>
      </c>
      <c r="W91">
        <f>U91/U92</f>
        <v>1.0739507106242302E-2</v>
      </c>
    </row>
    <row r="92" spans="3:23" ht="15" thickBot="1">
      <c r="C92" s="106" t="s">
        <v>10</v>
      </c>
      <c r="D92" s="9">
        <v>13.19</v>
      </c>
      <c r="E92" s="10">
        <v>20.440000000000001</v>
      </c>
      <c r="F92" s="94">
        <f t="shared" si="6"/>
        <v>16.815000000000001</v>
      </c>
      <c r="G92" s="21">
        <f>STDEV(D92:E92)</f>
        <v>5.1265241636024692</v>
      </c>
      <c r="H92" s="9">
        <v>2.4500000000000002</v>
      </c>
      <c r="I92" s="11">
        <v>3.96</v>
      </c>
      <c r="J92" s="118">
        <f t="shared" si="8"/>
        <v>0.14570324115373179</v>
      </c>
      <c r="K92" s="95">
        <f t="shared" si="9"/>
        <v>0.23550401427297055</v>
      </c>
      <c r="L92" s="96">
        <f>AVERAGE(J92:K92)</f>
        <v>0.19060362771335115</v>
      </c>
      <c r="M92" s="99">
        <f t="shared" si="11"/>
        <v>6.3498735628408465E-2</v>
      </c>
      <c r="O92" s="77" t="s">
        <v>86</v>
      </c>
      <c r="P92" s="16" t="s">
        <v>2</v>
      </c>
      <c r="Q92" s="81" t="s">
        <v>1</v>
      </c>
      <c r="R92" s="85">
        <f>AVERAGE(L96:L98)</f>
        <v>15.422729212263446</v>
      </c>
      <c r="S92" s="79">
        <f>STDEV(L96:L98)</f>
        <v>8.6170028653582502</v>
      </c>
      <c r="T92" s="81" t="s">
        <v>1</v>
      </c>
      <c r="U92">
        <f>AVERAGE(L114:L116)</f>
        <v>15.136842184547248</v>
      </c>
      <c r="V92">
        <f>STDEV(L114:L116)</f>
        <v>6.1666371006428813</v>
      </c>
      <c r="W92">
        <f>U92/U92</f>
        <v>1</v>
      </c>
    </row>
    <row r="93" spans="3:23">
      <c r="C93" s="104" t="s">
        <v>11</v>
      </c>
      <c r="D93" s="1">
        <v>7.81</v>
      </c>
      <c r="E93" s="2">
        <v>9.6999999999999993</v>
      </c>
      <c r="F93" s="91">
        <f t="shared" si="6"/>
        <v>8.754999999999999</v>
      </c>
      <c r="G93" s="119">
        <f t="shared" si="7"/>
        <v>1.3364318164425812</v>
      </c>
      <c r="H93" s="1">
        <v>0</v>
      </c>
      <c r="I93" s="19">
        <v>5</v>
      </c>
      <c r="J93" s="116">
        <f t="shared" si="8"/>
        <v>0</v>
      </c>
      <c r="K93" s="92">
        <f t="shared" si="9"/>
        <v>0.57110222729868654</v>
      </c>
      <c r="L93" s="93">
        <f t="shared" si="10"/>
        <v>0.28555111364934327</v>
      </c>
      <c r="M93" s="97">
        <f t="shared" si="11"/>
        <v>0.40383025767364228</v>
      </c>
      <c r="O93" s="77" t="s">
        <v>87</v>
      </c>
      <c r="P93" s="12" t="s">
        <v>2</v>
      </c>
      <c r="Q93" s="6" t="s">
        <v>5</v>
      </c>
      <c r="R93" s="85">
        <f>AVERAGE(L99:L101)</f>
        <v>18.943289970558116</v>
      </c>
      <c r="S93" s="79">
        <f>STDEV(L99:L101)</f>
        <v>9.1885491577136627</v>
      </c>
      <c r="T93" s="6" t="s">
        <v>5</v>
      </c>
      <c r="U93" s="83">
        <f>AVERAGE(L117:L119)</f>
        <v>1.6913763304898708</v>
      </c>
      <c r="V93">
        <f>STDEV(L117:L119)</f>
        <v>1.4056427751190606</v>
      </c>
      <c r="W93">
        <f>U93/U92</f>
        <v>0.11173904767379729</v>
      </c>
    </row>
    <row r="94" spans="3:23">
      <c r="C94" s="105" t="s">
        <v>12</v>
      </c>
      <c r="D94" s="3">
        <v>21.46</v>
      </c>
      <c r="E94" s="4">
        <v>20.49</v>
      </c>
      <c r="F94" s="86">
        <f t="shared" si="6"/>
        <v>20.975000000000001</v>
      </c>
      <c r="G94" s="20">
        <f t="shared" si="7"/>
        <v>0.68589357775095283</v>
      </c>
      <c r="H94" s="3">
        <v>3.31</v>
      </c>
      <c r="I94" s="5">
        <v>5.31</v>
      </c>
      <c r="J94" s="117">
        <f t="shared" si="8"/>
        <v>0.15780691299165672</v>
      </c>
      <c r="K94" s="87">
        <f t="shared" si="9"/>
        <v>0.25315852205005956</v>
      </c>
      <c r="L94" s="88">
        <f t="shared" si="10"/>
        <v>0.20548271752085814</v>
      </c>
      <c r="M94" s="98">
        <f t="shared" si="11"/>
        <v>6.7423769362245339E-2</v>
      </c>
      <c r="O94" s="77" t="s">
        <v>88</v>
      </c>
      <c r="P94" s="12" t="s">
        <v>2</v>
      </c>
      <c r="Q94" s="6" t="s">
        <v>7</v>
      </c>
      <c r="R94" s="85">
        <f>AVERAGE(L102:L104)</f>
        <v>12.682066990881827</v>
      </c>
      <c r="S94" s="79">
        <f>STDEV(L102:L104)</f>
        <v>5.0092828910609777</v>
      </c>
      <c r="T94" s="6" t="s">
        <v>7</v>
      </c>
      <c r="U94" s="83">
        <f>AVERAGE(L120:L122)</f>
        <v>1.0067325681737407</v>
      </c>
      <c r="V94">
        <f>STDEV(L120:L122)</f>
        <v>0.3212669923502115</v>
      </c>
      <c r="W94">
        <f>U94/U92</f>
        <v>6.6508757632518886E-2</v>
      </c>
    </row>
    <row r="95" spans="3:23" ht="15" thickBot="1">
      <c r="C95" s="106" t="s">
        <v>13</v>
      </c>
      <c r="D95" s="9">
        <v>17.399999999999999</v>
      </c>
      <c r="E95" s="10">
        <v>20.39</v>
      </c>
      <c r="F95" s="94">
        <f t="shared" si="6"/>
        <v>18.895</v>
      </c>
      <c r="G95" s="21">
        <f t="shared" si="7"/>
        <v>2.1142492757477784</v>
      </c>
      <c r="H95" s="9">
        <v>1.66</v>
      </c>
      <c r="I95" s="11">
        <v>1.96</v>
      </c>
      <c r="J95" s="118">
        <f t="shared" si="8"/>
        <v>8.78539296110082E-2</v>
      </c>
      <c r="K95" s="95">
        <f t="shared" si="9"/>
        <v>0.10373114580576873</v>
      </c>
      <c r="L95" s="96">
        <f t="shared" si="10"/>
        <v>9.579253770838847E-2</v>
      </c>
      <c r="M95" s="99">
        <f t="shared" si="11"/>
        <v>1.122688723768004E-2</v>
      </c>
      <c r="O95" s="77" t="s">
        <v>89</v>
      </c>
      <c r="P95" s="12" t="s">
        <v>2</v>
      </c>
      <c r="Q95" s="6" t="s">
        <v>6</v>
      </c>
      <c r="R95" s="85">
        <f>AVERAGE(L105:L107)</f>
        <v>18.098523482885742</v>
      </c>
      <c r="S95" s="79">
        <f>STDEV(L105:L107)</f>
        <v>8.5851397413531227</v>
      </c>
      <c r="T95" s="6" t="s">
        <v>6</v>
      </c>
      <c r="U95" s="83">
        <f>AVERAGE(L123:L125)</f>
        <v>1.3935392852168176</v>
      </c>
      <c r="V95">
        <f>STDEV(L123:L125)</f>
        <v>0.26255024054769205</v>
      </c>
      <c r="W95">
        <f>U95/U92</f>
        <v>9.2062747845745557E-2</v>
      </c>
    </row>
    <row r="96" spans="3:23">
      <c r="C96" s="107" t="s">
        <v>14</v>
      </c>
      <c r="D96" s="1">
        <v>19.350000000000001</v>
      </c>
      <c r="E96" s="2">
        <v>24.75</v>
      </c>
      <c r="F96" s="91">
        <f t="shared" si="6"/>
        <v>22.05</v>
      </c>
      <c r="G96" s="119">
        <f t="shared" si="7"/>
        <v>3.818376618407362</v>
      </c>
      <c r="H96" s="1">
        <v>558.1</v>
      </c>
      <c r="I96" s="19">
        <v>557.5</v>
      </c>
      <c r="J96" s="116">
        <f t="shared" si="8"/>
        <v>25.310657596371883</v>
      </c>
      <c r="K96" s="92">
        <f t="shared" si="9"/>
        <v>25.28344671201814</v>
      </c>
      <c r="L96" s="93">
        <f>AVERAGE(J96:K96)</f>
        <v>25.297052154195011</v>
      </c>
      <c r="M96" s="97">
        <f t="shared" si="11"/>
        <v>1.9241000848614187E-2</v>
      </c>
    </row>
    <row r="97" spans="3:13">
      <c r="C97" s="108" t="s">
        <v>15</v>
      </c>
      <c r="D97" s="3">
        <v>26.3</v>
      </c>
      <c r="E97" s="4">
        <v>26.78</v>
      </c>
      <c r="F97" s="86">
        <f t="shared" si="6"/>
        <v>26.54</v>
      </c>
      <c r="G97" s="20">
        <f t="shared" si="7"/>
        <v>0.33941125496954311</v>
      </c>
      <c r="H97" s="3">
        <v>259.5</v>
      </c>
      <c r="I97" s="5">
        <v>353.4</v>
      </c>
      <c r="J97" s="117">
        <f t="shared" si="8"/>
        <v>9.7776940467219298</v>
      </c>
      <c r="K97" s="87">
        <f t="shared" si="9"/>
        <v>13.315749811605125</v>
      </c>
      <c r="L97" s="88">
        <f t="shared" si="10"/>
        <v>11.546721929163528</v>
      </c>
      <c r="M97" s="98">
        <f t="shared" si="11"/>
        <v>2.5017832235650634</v>
      </c>
    </row>
    <row r="98" spans="3:13" ht="15" thickBot="1">
      <c r="C98" s="109" t="s">
        <v>16</v>
      </c>
      <c r="D98" s="9">
        <v>22.78</v>
      </c>
      <c r="E98" s="10">
        <v>23.26</v>
      </c>
      <c r="F98" s="94">
        <f t="shared" si="6"/>
        <v>23.020000000000003</v>
      </c>
      <c r="G98" s="21">
        <f t="shared" si="7"/>
        <v>0.33941125496954311</v>
      </c>
      <c r="H98" s="9">
        <v>219.4</v>
      </c>
      <c r="I98" s="11">
        <v>214.5</v>
      </c>
      <c r="J98" s="118">
        <f t="shared" si="8"/>
        <v>9.530842745438747</v>
      </c>
      <c r="K98" s="95">
        <f t="shared" si="9"/>
        <v>9.3179843614248465</v>
      </c>
      <c r="L98" s="96">
        <f t="shared" si="10"/>
        <v>9.4244135534317977</v>
      </c>
      <c r="M98" s="99">
        <f t="shared" si="11"/>
        <v>0.1505136067686392</v>
      </c>
    </row>
    <row r="99" spans="3:13">
      <c r="C99" s="107" t="s">
        <v>17</v>
      </c>
      <c r="D99" s="1">
        <v>15.66</v>
      </c>
      <c r="E99" s="2">
        <v>15.06</v>
      </c>
      <c r="F99" s="91">
        <f t="shared" si="6"/>
        <v>15.36</v>
      </c>
      <c r="G99" s="119">
        <f t="shared" si="7"/>
        <v>0.42426406871192823</v>
      </c>
      <c r="H99" s="1">
        <v>444.2</v>
      </c>
      <c r="I99" s="19">
        <v>429.8</v>
      </c>
      <c r="J99" s="116">
        <f t="shared" si="8"/>
        <v>28.919270833333332</v>
      </c>
      <c r="K99" s="92">
        <f t="shared" si="9"/>
        <v>27.981770833333336</v>
      </c>
      <c r="L99" s="93">
        <f t="shared" si="10"/>
        <v>28.450520833333336</v>
      </c>
      <c r="M99" s="97">
        <f t="shared" si="11"/>
        <v>0.66291260736238578</v>
      </c>
    </row>
    <row r="100" spans="3:13">
      <c r="C100" s="108" t="s">
        <v>18</v>
      </c>
      <c r="D100" s="3">
        <v>16.71</v>
      </c>
      <c r="E100" s="4">
        <v>15.84</v>
      </c>
      <c r="F100" s="86">
        <f t="shared" si="6"/>
        <v>16.274999999999999</v>
      </c>
      <c r="G100" s="20">
        <f t="shared" si="7"/>
        <v>0.615182899632297</v>
      </c>
      <c r="H100" s="3">
        <v>167.1</v>
      </c>
      <c r="I100" s="5">
        <v>162</v>
      </c>
      <c r="J100" s="117">
        <f t="shared" si="8"/>
        <v>10.267281105990785</v>
      </c>
      <c r="K100" s="87">
        <f t="shared" si="9"/>
        <v>9.9539170506912455</v>
      </c>
      <c r="L100" s="88">
        <f t="shared" si="10"/>
        <v>10.110599078341014</v>
      </c>
      <c r="M100" s="98">
        <f t="shared" si="11"/>
        <v>0.22158184848242041</v>
      </c>
    </row>
    <row r="101" spans="3:13" ht="15" thickBot="1">
      <c r="C101" s="109" t="s">
        <v>19</v>
      </c>
      <c r="D101" s="9">
        <v>24.82</v>
      </c>
      <c r="E101" s="10">
        <v>23.18</v>
      </c>
      <c r="F101" s="94">
        <f t="shared" si="6"/>
        <v>24</v>
      </c>
      <c r="G101" s="21">
        <f t="shared" si="7"/>
        <v>1.1596551211459383</v>
      </c>
      <c r="H101" s="9">
        <v>373</v>
      </c>
      <c r="I101" s="11">
        <v>503.9</v>
      </c>
      <c r="J101" s="118">
        <f t="shared" si="8"/>
        <v>15.541666666666666</v>
      </c>
      <c r="K101" s="95">
        <f t="shared" si="9"/>
        <v>20.995833333333334</v>
      </c>
      <c r="L101" s="96">
        <f t="shared" si="10"/>
        <v>18.268750000000001</v>
      </c>
      <c r="M101" s="99">
        <f t="shared" si="11"/>
        <v>3.8566782357216276</v>
      </c>
    </row>
    <row r="102" spans="3:13">
      <c r="C102" s="107" t="s">
        <v>20</v>
      </c>
      <c r="D102" s="1">
        <v>24.52</v>
      </c>
      <c r="E102" s="2">
        <v>22.19</v>
      </c>
      <c r="F102" s="91">
        <f t="shared" si="6"/>
        <v>23.355</v>
      </c>
      <c r="G102" s="119">
        <f t="shared" si="7"/>
        <v>1.6475588001646544</v>
      </c>
      <c r="H102" s="1">
        <v>209</v>
      </c>
      <c r="I102" s="19">
        <v>119</v>
      </c>
      <c r="J102" s="116">
        <f t="shared" si="8"/>
        <v>8.9488332262898727</v>
      </c>
      <c r="K102" s="92">
        <f t="shared" si="9"/>
        <v>5.0952686790837083</v>
      </c>
      <c r="L102" s="93">
        <f>AVERAGE(J102:K102)</f>
        <v>7.02205095268679</v>
      </c>
      <c r="M102" s="97">
        <f t="shared" si="11"/>
        <v>2.7248816230695487</v>
      </c>
    </row>
    <row r="103" spans="3:13">
      <c r="C103" s="105" t="s">
        <v>21</v>
      </c>
      <c r="D103" s="3">
        <v>23.73</v>
      </c>
      <c r="E103" s="4">
        <v>20.23</v>
      </c>
      <c r="F103" s="86">
        <f t="shared" si="6"/>
        <v>21.98</v>
      </c>
      <c r="G103" s="20">
        <f t="shared" si="7"/>
        <v>2.4748737341529163</v>
      </c>
      <c r="H103" s="3">
        <v>416.2</v>
      </c>
      <c r="I103" s="5">
        <v>311.10000000000002</v>
      </c>
      <c r="J103" s="117">
        <f t="shared" si="8"/>
        <v>18.935395814376704</v>
      </c>
      <c r="K103" s="87">
        <f t="shared" si="9"/>
        <v>14.153776160145588</v>
      </c>
      <c r="L103" s="88">
        <f t="shared" si="10"/>
        <v>16.544585987261147</v>
      </c>
      <c r="M103" s="98">
        <f t="shared" si="11"/>
        <v>3.3811156825616946</v>
      </c>
    </row>
    <row r="104" spans="3:13" ht="15" thickBot="1">
      <c r="C104" s="106" t="s">
        <v>22</v>
      </c>
      <c r="D104" s="9">
        <v>19.739999999999998</v>
      </c>
      <c r="E104" s="10">
        <v>16.96</v>
      </c>
      <c r="F104" s="94">
        <f t="shared" si="6"/>
        <v>18.350000000000001</v>
      </c>
      <c r="G104" s="21">
        <f t="shared" si="7"/>
        <v>1.9657568516986004</v>
      </c>
      <c r="H104" s="9">
        <v>231.3</v>
      </c>
      <c r="I104" s="11">
        <v>300.10000000000002</v>
      </c>
      <c r="J104" s="118">
        <f t="shared" si="8"/>
        <v>12.604904632152587</v>
      </c>
      <c r="K104" s="95">
        <f t="shared" si="9"/>
        <v>16.354223433242506</v>
      </c>
      <c r="L104" s="96">
        <f t="shared" si="10"/>
        <v>14.479564032697546</v>
      </c>
      <c r="M104" s="99">
        <f t="shared" si="11"/>
        <v>2.6511687490809033</v>
      </c>
    </row>
    <row r="105" spans="3:13">
      <c r="C105" s="104" t="s">
        <v>23</v>
      </c>
      <c r="D105" s="1">
        <v>21.54</v>
      </c>
      <c r="E105" s="2">
        <v>17.34</v>
      </c>
      <c r="F105" s="91">
        <f t="shared" si="6"/>
        <v>19.439999999999998</v>
      </c>
      <c r="G105" s="119">
        <f t="shared" si="7"/>
        <v>2.969848480983508</v>
      </c>
      <c r="H105" s="1">
        <v>536.1</v>
      </c>
      <c r="I105" s="19">
        <v>490.4</v>
      </c>
      <c r="J105" s="116">
        <f t="shared" si="8"/>
        <v>27.577160493827165</v>
      </c>
      <c r="K105" s="92">
        <f t="shared" si="9"/>
        <v>25.226337448559672</v>
      </c>
      <c r="L105" s="93">
        <f t="shared" si="10"/>
        <v>26.40174897119342</v>
      </c>
      <c r="M105" s="97">
        <f t="shared" si="11"/>
        <v>1.6622829166782545</v>
      </c>
    </row>
    <row r="106" spans="3:13">
      <c r="C106" s="105" t="s">
        <v>24</v>
      </c>
      <c r="D106" s="3">
        <v>12.24</v>
      </c>
      <c r="E106" s="4">
        <v>11.59</v>
      </c>
      <c r="F106" s="86">
        <f t="shared" si="6"/>
        <v>11.914999999999999</v>
      </c>
      <c r="G106" s="20">
        <f t="shared" si="7"/>
        <v>0.45961940777125615</v>
      </c>
      <c r="H106" s="3">
        <v>129</v>
      </c>
      <c r="I106" s="5">
        <v>91.59</v>
      </c>
      <c r="J106" s="117">
        <f t="shared" si="8"/>
        <v>10.826689047419221</v>
      </c>
      <c r="K106" s="87">
        <f t="shared" si="9"/>
        <v>7.6869492236676464</v>
      </c>
      <c r="L106" s="88">
        <f t="shared" si="10"/>
        <v>9.2568191355434344</v>
      </c>
      <c r="M106" s="98">
        <f t="shared" si="11"/>
        <v>2.2201313205361868</v>
      </c>
    </row>
    <row r="107" spans="3:13" ht="15" thickBot="1">
      <c r="C107" s="106" t="s">
        <v>25</v>
      </c>
      <c r="D107" s="9">
        <v>11.47</v>
      </c>
      <c r="E107" s="10">
        <v>9.8800000000000008</v>
      </c>
      <c r="F107" s="94">
        <f t="shared" si="6"/>
        <v>10.675000000000001</v>
      </c>
      <c r="G107" s="21">
        <f t="shared" si="7"/>
        <v>1.1242997820866105</v>
      </c>
      <c r="H107" s="9">
        <v>152.30000000000001</v>
      </c>
      <c r="I107" s="11">
        <v>245.6</v>
      </c>
      <c r="J107" s="118">
        <f t="shared" si="8"/>
        <v>14.266978922716628</v>
      </c>
      <c r="K107" s="95">
        <f t="shared" si="9"/>
        <v>23.007025761124119</v>
      </c>
      <c r="L107" s="96">
        <f t="shared" si="10"/>
        <v>18.637002341920372</v>
      </c>
      <c r="M107" s="99">
        <f t="shared" si="11"/>
        <v>6.1801463873259914</v>
      </c>
    </row>
    <row r="108" spans="3:13">
      <c r="C108" s="122" t="s">
        <v>8</v>
      </c>
      <c r="D108" s="1">
        <v>17.059999999999999</v>
      </c>
      <c r="E108" s="2">
        <v>16.559999999999999</v>
      </c>
      <c r="F108" s="91">
        <f t="shared" si="6"/>
        <v>16.809999999999999</v>
      </c>
      <c r="G108" s="119">
        <f t="shared" si="7"/>
        <v>0.35355339059327379</v>
      </c>
      <c r="H108" s="1">
        <v>15.21</v>
      </c>
      <c r="I108" s="19">
        <v>4.68</v>
      </c>
      <c r="J108" s="116">
        <f t="shared" si="8"/>
        <v>0.90481856038072583</v>
      </c>
      <c r="K108" s="92">
        <f t="shared" si="9"/>
        <v>0.27840571088637717</v>
      </c>
      <c r="L108" s="93">
        <f t="shared" si="10"/>
        <v>0.59161213563355153</v>
      </c>
      <c r="M108" s="97">
        <f t="shared" si="11"/>
        <v>0.44294077369984214</v>
      </c>
    </row>
    <row r="109" spans="3:13">
      <c r="C109" s="123" t="s">
        <v>9</v>
      </c>
      <c r="D109" s="3">
        <v>17.84</v>
      </c>
      <c r="E109" s="4">
        <v>23.31</v>
      </c>
      <c r="F109" s="86">
        <f t="shared" si="6"/>
        <v>20.574999999999999</v>
      </c>
      <c r="G109" s="20">
        <f t="shared" si="7"/>
        <v>3.8678740930904052</v>
      </c>
      <c r="H109" s="3">
        <v>0</v>
      </c>
      <c r="I109" s="5">
        <v>2.39</v>
      </c>
      <c r="J109" s="117">
        <f t="shared" si="8"/>
        <v>0</v>
      </c>
      <c r="K109" s="87">
        <f t="shared" si="9"/>
        <v>0.11616038882138519</v>
      </c>
      <c r="L109" s="88">
        <f t="shared" si="10"/>
        <v>5.8080194410692593E-2</v>
      </c>
      <c r="M109" s="98">
        <f t="shared" si="11"/>
        <v>8.2137798640867496E-2</v>
      </c>
    </row>
    <row r="110" spans="3:13" ht="15" thickBot="1">
      <c r="C110" s="124" t="s">
        <v>10</v>
      </c>
      <c r="D110" s="9">
        <v>14.13</v>
      </c>
      <c r="E110" s="10">
        <v>11.24</v>
      </c>
      <c r="F110" s="94">
        <f t="shared" si="6"/>
        <v>12.685</v>
      </c>
      <c r="G110" s="21">
        <f t="shared" si="7"/>
        <v>2.0435385976291163</v>
      </c>
      <c r="H110" s="9">
        <v>4.7300000000000004</v>
      </c>
      <c r="I110" s="11">
        <v>1.4</v>
      </c>
      <c r="J110" s="118">
        <f t="shared" si="8"/>
        <v>0.3728813559322034</v>
      </c>
      <c r="K110" s="95">
        <f t="shared" si="9"/>
        <v>0.11036657469452107</v>
      </c>
      <c r="L110" s="96">
        <f t="shared" si="10"/>
        <v>0.24162396531336222</v>
      </c>
      <c r="M110" s="99">
        <f t="shared" si="11"/>
        <v>0.18562598197486832</v>
      </c>
    </row>
    <row r="111" spans="3:13">
      <c r="C111" s="122" t="s">
        <v>11</v>
      </c>
      <c r="D111" s="1">
        <v>9.49</v>
      </c>
      <c r="E111" s="2">
        <v>11.01</v>
      </c>
      <c r="F111" s="91">
        <f t="shared" si="6"/>
        <v>10.25</v>
      </c>
      <c r="G111" s="119">
        <f t="shared" si="7"/>
        <v>1.074802307403552</v>
      </c>
      <c r="H111" s="1">
        <v>1.54</v>
      </c>
      <c r="I111" s="19">
        <v>1.93</v>
      </c>
      <c r="J111" s="116">
        <f t="shared" si="8"/>
        <v>0.15024390243902438</v>
      </c>
      <c r="K111" s="92">
        <f t="shared" si="9"/>
        <v>0.18829268292682927</v>
      </c>
      <c r="L111" s="93">
        <f t="shared" si="10"/>
        <v>0.16926829268292681</v>
      </c>
      <c r="M111" s="97">
        <f t="shared" si="11"/>
        <v>2.6904550698805384E-2</v>
      </c>
    </row>
    <row r="112" spans="3:13">
      <c r="C112" s="123" t="s">
        <v>12</v>
      </c>
      <c r="D112" s="3">
        <v>8.86</v>
      </c>
      <c r="E112" s="4">
        <v>10.65</v>
      </c>
      <c r="F112" s="86">
        <f t="shared" si="6"/>
        <v>9.754999999999999</v>
      </c>
      <c r="G112" s="20">
        <f t="shared" si="7"/>
        <v>1.2657211383239206</v>
      </c>
      <c r="H112" s="3">
        <v>1.1000000000000001</v>
      </c>
      <c r="I112" s="5">
        <v>0</v>
      </c>
      <c r="J112" s="117">
        <f t="shared" si="8"/>
        <v>0.11276268580215276</v>
      </c>
      <c r="K112" s="87">
        <f t="shared" si="9"/>
        <v>0</v>
      </c>
      <c r="L112" s="88">
        <f t="shared" si="10"/>
        <v>5.6381342901076381E-2</v>
      </c>
      <c r="M112" s="98">
        <f t="shared" si="11"/>
        <v>7.9735259795510244E-2</v>
      </c>
    </row>
    <row r="113" spans="3:23" ht="15" thickBot="1">
      <c r="C113" s="124" t="s">
        <v>13</v>
      </c>
      <c r="D113" s="9">
        <v>10.16</v>
      </c>
      <c r="E113" s="10">
        <v>11.44</v>
      </c>
      <c r="F113" s="94">
        <f t="shared" si="6"/>
        <v>10.8</v>
      </c>
      <c r="G113" s="21">
        <f t="shared" si="7"/>
        <v>0.9050966799187804</v>
      </c>
      <c r="H113" s="9">
        <v>3.83</v>
      </c>
      <c r="I113" s="11">
        <v>1.83</v>
      </c>
      <c r="J113" s="118">
        <f t="shared" si="8"/>
        <v>0.35462962962962963</v>
      </c>
      <c r="K113" s="95">
        <f t="shared" si="9"/>
        <v>0.16944444444444445</v>
      </c>
      <c r="L113" s="96">
        <f t="shared" si="10"/>
        <v>0.26203703703703707</v>
      </c>
      <c r="M113" s="99">
        <f t="shared" si="11"/>
        <v>0.13094570021973087</v>
      </c>
    </row>
    <row r="114" spans="3:23">
      <c r="C114" s="122" t="s">
        <v>14</v>
      </c>
      <c r="D114" s="1">
        <v>24.11</v>
      </c>
      <c r="E114" s="2">
        <v>27.48</v>
      </c>
      <c r="F114" s="91">
        <f t="shared" si="6"/>
        <v>25.795000000000002</v>
      </c>
      <c r="G114" s="119">
        <f t="shared" si="7"/>
        <v>2.3829498525986659</v>
      </c>
      <c r="H114" s="1">
        <v>234.5</v>
      </c>
      <c r="I114" s="19">
        <v>259.10000000000002</v>
      </c>
      <c r="J114" s="116">
        <f t="shared" si="8"/>
        <v>9.0909090909090899</v>
      </c>
      <c r="K114" s="92">
        <f t="shared" si="9"/>
        <v>10.044582283388253</v>
      </c>
      <c r="L114" s="93">
        <f t="shared" si="10"/>
        <v>9.5677456871486726</v>
      </c>
      <c r="M114" s="97">
        <f t="shared" si="11"/>
        <v>0.67434878143784005</v>
      </c>
    </row>
    <row r="115" spans="3:23">
      <c r="C115" s="123" t="s">
        <v>15</v>
      </c>
      <c r="D115" s="3">
        <v>32.909999999999997</v>
      </c>
      <c r="E115" s="4">
        <v>30.37</v>
      </c>
      <c r="F115" s="86">
        <f t="shared" si="6"/>
        <v>31.64</v>
      </c>
      <c r="G115" s="20">
        <f t="shared" si="7"/>
        <v>1.7960512242138276</v>
      </c>
      <c r="H115" s="3">
        <v>465.9</v>
      </c>
      <c r="I115" s="5">
        <v>425</v>
      </c>
      <c r="J115" s="117">
        <f t="shared" si="8"/>
        <v>14.725031605562577</v>
      </c>
      <c r="K115" s="87">
        <f t="shared" si="9"/>
        <v>13.43236409608091</v>
      </c>
      <c r="L115" s="88">
        <f t="shared" si="10"/>
        <v>14.078697850821744</v>
      </c>
      <c r="M115" s="98">
        <f t="shared" si="11"/>
        <v>0.91405396177401266</v>
      </c>
    </row>
    <row r="116" spans="3:23" ht="15" thickBot="1">
      <c r="C116" s="124" t="s">
        <v>16</v>
      </c>
      <c r="D116" s="9">
        <v>24.48</v>
      </c>
      <c r="E116" s="10">
        <v>22.74</v>
      </c>
      <c r="F116" s="94">
        <f t="shared" si="6"/>
        <v>23.61</v>
      </c>
      <c r="G116" s="21">
        <f t="shared" si="7"/>
        <v>1.230365799264594</v>
      </c>
      <c r="H116" s="9">
        <v>479.2</v>
      </c>
      <c r="I116" s="11">
        <v>548.5</v>
      </c>
      <c r="J116" s="118">
        <f t="shared" si="8"/>
        <v>20.296484540448962</v>
      </c>
      <c r="K116" s="95">
        <f t="shared" si="9"/>
        <v>23.231681490893688</v>
      </c>
      <c r="L116" s="96">
        <f t="shared" si="10"/>
        <v>21.764083015671325</v>
      </c>
      <c r="M116" s="99">
        <f t="shared" si="11"/>
        <v>2.0754976677775412</v>
      </c>
    </row>
    <row r="117" spans="3:23">
      <c r="C117" s="122" t="s">
        <v>17</v>
      </c>
      <c r="D117" s="1">
        <v>21.2</v>
      </c>
      <c r="E117" s="2">
        <v>18.93</v>
      </c>
      <c r="F117" s="91">
        <f t="shared" si="6"/>
        <v>20.064999999999998</v>
      </c>
      <c r="G117" s="119">
        <f t="shared" si="7"/>
        <v>1.6051323932934625</v>
      </c>
      <c r="H117" s="1">
        <v>57.5</v>
      </c>
      <c r="I117" s="19">
        <v>68.97</v>
      </c>
      <c r="J117" s="116">
        <f t="shared" si="8"/>
        <v>2.8656865188138552</v>
      </c>
      <c r="K117" s="92">
        <f t="shared" si="9"/>
        <v>3.4373286817842015</v>
      </c>
      <c r="L117" s="93">
        <f t="shared" si="10"/>
        <v>3.1515076002990283</v>
      </c>
      <c r="M117" s="97">
        <f t="shared" si="11"/>
        <v>0.40421204984847742</v>
      </c>
    </row>
    <row r="118" spans="3:23">
      <c r="C118" s="123" t="s">
        <v>18</v>
      </c>
      <c r="D118" s="3">
        <v>19.87</v>
      </c>
      <c r="E118" s="4">
        <v>18.899999999999999</v>
      </c>
      <c r="F118" s="86">
        <f t="shared" si="6"/>
        <v>19.384999999999998</v>
      </c>
      <c r="G118" s="20">
        <f t="shared" si="7"/>
        <v>0.68589357775095283</v>
      </c>
      <c r="H118" s="3">
        <v>32.11</v>
      </c>
      <c r="I118" s="5">
        <v>28.96</v>
      </c>
      <c r="J118" s="117">
        <f t="shared" si="8"/>
        <v>1.6564353881867424</v>
      </c>
      <c r="K118" s="87">
        <f t="shared" si="9"/>
        <v>1.4939386123291207</v>
      </c>
      <c r="L118" s="88">
        <f t="shared" si="10"/>
        <v>1.5751870002579316</v>
      </c>
      <c r="M118" s="98">
        <f t="shared" si="11"/>
        <v>0.11490257212987474</v>
      </c>
    </row>
    <row r="119" spans="3:23" ht="15" thickBot="1">
      <c r="C119" s="124" t="s">
        <v>19</v>
      </c>
      <c r="D119" s="9">
        <v>25.88</v>
      </c>
      <c r="E119" s="10">
        <v>25.18</v>
      </c>
      <c r="F119" s="94">
        <f t="shared" si="6"/>
        <v>25.53</v>
      </c>
      <c r="G119" s="21">
        <f t="shared" si="7"/>
        <v>0.49497474683058273</v>
      </c>
      <c r="H119" s="9">
        <v>4.9400000000000004</v>
      </c>
      <c r="I119" s="11">
        <v>12.8</v>
      </c>
      <c r="J119" s="118">
        <f t="shared" si="8"/>
        <v>0.19349784567175873</v>
      </c>
      <c r="K119" s="95">
        <f t="shared" si="9"/>
        <v>0.50137093615354489</v>
      </c>
      <c r="L119" s="96">
        <f t="shared" si="10"/>
        <v>0.34743439091265182</v>
      </c>
      <c r="M119" s="99">
        <f t="shared" si="11"/>
        <v>0.21769915002453052</v>
      </c>
    </row>
    <row r="120" spans="3:23">
      <c r="C120" s="122" t="s">
        <v>20</v>
      </c>
      <c r="D120" s="1">
        <v>9.24</v>
      </c>
      <c r="E120" s="2">
        <v>10.17</v>
      </c>
      <c r="F120" s="91">
        <f t="shared" si="6"/>
        <v>9.7050000000000001</v>
      </c>
      <c r="G120" s="119">
        <f t="shared" si="7"/>
        <v>0.65760930650348903</v>
      </c>
      <c r="H120" s="1">
        <v>0</v>
      </c>
      <c r="I120" s="19">
        <v>14.91</v>
      </c>
      <c r="J120" s="116">
        <f t="shared" si="8"/>
        <v>0</v>
      </c>
      <c r="K120" s="92">
        <f t="shared" si="9"/>
        <v>1.536321483771252</v>
      </c>
      <c r="L120" s="93">
        <f t="shared" si="10"/>
        <v>0.768160741885626</v>
      </c>
      <c r="M120" s="97">
        <f t="shared" si="11"/>
        <v>1.0863433392572306</v>
      </c>
    </row>
    <row r="121" spans="3:23">
      <c r="C121" s="123" t="s">
        <v>21</v>
      </c>
      <c r="D121" s="3">
        <v>12.73</v>
      </c>
      <c r="E121" s="4">
        <v>12.16</v>
      </c>
      <c r="F121" s="86">
        <f t="shared" si="6"/>
        <v>12.445</v>
      </c>
      <c r="G121" s="20">
        <f t="shared" si="7"/>
        <v>0.40305086527633227</v>
      </c>
      <c r="H121" s="3">
        <v>13.18</v>
      </c>
      <c r="I121" s="5">
        <v>20.97</v>
      </c>
      <c r="J121" s="117">
        <f t="shared" si="8"/>
        <v>1.0590598633989554</v>
      </c>
      <c r="K121" s="87">
        <f t="shared" si="9"/>
        <v>1.6850140618722378</v>
      </c>
      <c r="L121" s="88">
        <f t="shared" si="10"/>
        <v>1.3720369626355966</v>
      </c>
      <c r="M121" s="98">
        <f t="shared" si="11"/>
        <v>0.44261645845264797</v>
      </c>
    </row>
    <row r="122" spans="3:23" ht="15" thickBot="1">
      <c r="C122" s="124" t="s">
        <v>22</v>
      </c>
      <c r="D122" s="9">
        <v>9.33</v>
      </c>
      <c r="E122" s="10">
        <v>8.92</v>
      </c>
      <c r="F122" s="94">
        <f t="shared" si="6"/>
        <v>9.125</v>
      </c>
      <c r="G122" s="21">
        <f t="shared" si="7"/>
        <v>0.28991378028648457</v>
      </c>
      <c r="H122" s="9">
        <v>1.57</v>
      </c>
      <c r="I122" s="11">
        <v>14.49</v>
      </c>
      <c r="J122" s="118">
        <f t="shared" si="8"/>
        <v>0.17205479452054795</v>
      </c>
      <c r="K122" s="95">
        <f t="shared" si="9"/>
        <v>1.5879452054794521</v>
      </c>
      <c r="L122" s="96">
        <f t="shared" si="10"/>
        <v>0.88</v>
      </c>
      <c r="M122" s="99">
        <f t="shared" si="11"/>
        <v>1.0011857110060487</v>
      </c>
    </row>
    <row r="123" spans="3:23">
      <c r="C123" s="122" t="s">
        <v>23</v>
      </c>
      <c r="D123" s="1">
        <v>20.260000000000002</v>
      </c>
      <c r="E123" s="2">
        <v>18.37</v>
      </c>
      <c r="F123" s="91">
        <f t="shared" si="6"/>
        <v>19.315000000000001</v>
      </c>
      <c r="G123" s="119">
        <f t="shared" si="7"/>
        <v>1.3364318164425752</v>
      </c>
      <c r="H123" s="1">
        <v>30.61</v>
      </c>
      <c r="I123" s="19">
        <v>12.41</v>
      </c>
      <c r="J123" s="116">
        <f t="shared" si="8"/>
        <v>1.5847786694279056</v>
      </c>
      <c r="K123" s="92">
        <f t="shared" si="9"/>
        <v>0.64250582448873927</v>
      </c>
      <c r="L123" s="93">
        <f t="shared" si="10"/>
        <v>1.1136422469583225</v>
      </c>
      <c r="M123" s="97">
        <f t="shared" si="11"/>
        <v>0.66628751838442457</v>
      </c>
    </row>
    <row r="124" spans="3:23">
      <c r="C124" s="123" t="s">
        <v>24</v>
      </c>
      <c r="D124" s="3">
        <v>10.61</v>
      </c>
      <c r="E124" s="4">
        <v>7.42</v>
      </c>
      <c r="F124" s="86">
        <f t="shared" si="6"/>
        <v>9.0150000000000006</v>
      </c>
      <c r="G124" s="20">
        <f t="shared" si="7"/>
        <v>2.2556706319850761</v>
      </c>
      <c r="H124" s="3">
        <v>3</v>
      </c>
      <c r="I124" s="5">
        <v>22.83</v>
      </c>
      <c r="J124" s="117">
        <f t="shared" si="8"/>
        <v>0.33277870216306155</v>
      </c>
      <c r="K124" s="87">
        <f t="shared" si="9"/>
        <v>2.532445923460898</v>
      </c>
      <c r="L124" s="88">
        <f t="shared" si="10"/>
        <v>1.4326123128119799</v>
      </c>
      <c r="M124" s="98">
        <f t="shared" si="11"/>
        <v>1.55539960853347</v>
      </c>
    </row>
    <row r="125" spans="3:23" ht="15" thickBot="1">
      <c r="C125" s="124" t="s">
        <v>25</v>
      </c>
      <c r="D125" s="9">
        <v>12.15</v>
      </c>
      <c r="E125" s="10">
        <v>9.2100000000000009</v>
      </c>
      <c r="F125" s="94">
        <f t="shared" si="6"/>
        <v>10.68</v>
      </c>
      <c r="G125" s="21">
        <f t="shared" si="7"/>
        <v>2.0788939366884556</v>
      </c>
      <c r="H125" s="9">
        <v>23.51</v>
      </c>
      <c r="I125" s="11">
        <v>11.4</v>
      </c>
      <c r="J125" s="118">
        <f>H125/F125</f>
        <v>2.2013108614232211</v>
      </c>
      <c r="K125" s="95">
        <f>I125/F125</f>
        <v>1.0674157303370788</v>
      </c>
      <c r="L125" s="96">
        <f>AVERAGE(J125:K125)</f>
        <v>1.6343632958801499</v>
      </c>
      <c r="M125" s="99">
        <f>STDEV(J125:K125)</f>
        <v>0.8017849363454207</v>
      </c>
    </row>
    <row r="126" spans="3:23" ht="15" thickBot="1"/>
    <row r="127" spans="3:23">
      <c r="C127" s="102"/>
      <c r="D127" s="152" t="s">
        <v>69</v>
      </c>
      <c r="E127" s="153"/>
      <c r="F127" s="153"/>
      <c r="G127" s="153"/>
      <c r="H127" s="153" t="s">
        <v>77</v>
      </c>
      <c r="I127" s="153"/>
      <c r="J127" s="2"/>
      <c r="K127" s="2"/>
      <c r="L127" s="2"/>
      <c r="M127" s="19"/>
      <c r="R127" s="46" t="s">
        <v>0</v>
      </c>
      <c r="U127" s="60" t="s">
        <v>101</v>
      </c>
    </row>
    <row r="128" spans="3:23" ht="15" thickBot="1">
      <c r="C128" s="103"/>
      <c r="D128" s="101"/>
      <c r="E128" s="10"/>
      <c r="F128" s="120" t="s">
        <v>71</v>
      </c>
      <c r="G128" s="120" t="s">
        <v>72</v>
      </c>
      <c r="H128" s="89"/>
      <c r="I128" s="90"/>
      <c r="J128" s="142" t="s">
        <v>91</v>
      </c>
      <c r="K128" s="142"/>
      <c r="L128" s="120" t="s">
        <v>71</v>
      </c>
      <c r="M128" s="100" t="s">
        <v>72</v>
      </c>
      <c r="O128" s="6"/>
      <c r="P128" s="82" t="s">
        <v>104</v>
      </c>
      <c r="Q128" s="6"/>
      <c r="R128" s="82" t="s">
        <v>71</v>
      </c>
      <c r="S128" s="82" t="s">
        <v>72</v>
      </c>
      <c r="T128" s="82" t="s">
        <v>104</v>
      </c>
      <c r="U128" s="82" t="s">
        <v>71</v>
      </c>
      <c r="V128" s="82" t="s">
        <v>72</v>
      </c>
      <c r="W128" s="138" t="s">
        <v>106</v>
      </c>
    </row>
    <row r="129" spans="3:25">
      <c r="C129" s="104" t="s">
        <v>8</v>
      </c>
      <c r="D129" s="1">
        <v>24.46</v>
      </c>
      <c r="E129" s="2">
        <v>24.89</v>
      </c>
      <c r="F129" s="91">
        <f>AVERAGE(D129:E129)</f>
        <v>24.675000000000001</v>
      </c>
      <c r="G129" s="119">
        <f>STDEV(D129:E129)</f>
        <v>0.30405591591021525</v>
      </c>
      <c r="H129" s="1">
        <v>5.01</v>
      </c>
      <c r="I129" s="19">
        <v>4.22</v>
      </c>
      <c r="J129" s="116">
        <f>H129/F129</f>
        <v>0.20303951367781153</v>
      </c>
      <c r="K129" s="92">
        <f>I129/F129</f>
        <v>0.17102330293819654</v>
      </c>
      <c r="L129" s="93">
        <f>AVERAGE(J129:K129)</f>
        <v>0.18703140830800402</v>
      </c>
      <c r="M129" s="97">
        <f>STDEV(J129:K129)</f>
        <v>2.2638879721879335E-2</v>
      </c>
      <c r="O129" s="77" t="s">
        <v>84</v>
      </c>
      <c r="P129" s="16" t="s">
        <v>1</v>
      </c>
      <c r="Q129" s="16" t="s">
        <v>1</v>
      </c>
      <c r="R129" s="84">
        <f>AVERAGE(L129:L131)</f>
        <v>0.20133046034658134</v>
      </c>
      <c r="S129" s="79">
        <f>STDEV(L129:L131)</f>
        <v>4.9991494427276885E-2</v>
      </c>
      <c r="T129" s="80" t="s">
        <v>74</v>
      </c>
      <c r="U129">
        <f>AVERAGE(L147:L149)</f>
        <v>0.27020335450758748</v>
      </c>
      <c r="V129">
        <f>STDEV(L147:L149)</f>
        <v>8.3001330880366833E-2</v>
      </c>
      <c r="W129">
        <f>U129/U131</f>
        <v>2.9724700509820227E-2</v>
      </c>
      <c r="Y129">
        <v>9.1299999999999992E-3</v>
      </c>
    </row>
    <row r="130" spans="3:25">
      <c r="C130" s="105" t="s">
        <v>9</v>
      </c>
      <c r="D130" s="3">
        <v>25.58</v>
      </c>
      <c r="E130" s="4">
        <v>26.03</v>
      </c>
      <c r="F130" s="86">
        <f t="shared" ref="F130:F164" si="12">AVERAGE(D130:E130)</f>
        <v>25.805</v>
      </c>
      <c r="G130" s="20">
        <f t="shared" ref="G130" si="13">STDEV(D130:E130)</f>
        <v>0.31819805153394842</v>
      </c>
      <c r="H130" s="3">
        <v>4.12</v>
      </c>
      <c r="I130" s="5">
        <v>4.1399999999999997</v>
      </c>
      <c r="J130" s="117">
        <f t="shared" ref="J130:J163" si="14">H130/F130</f>
        <v>0.15965898081767099</v>
      </c>
      <c r="K130" s="87">
        <f t="shared" ref="K130:K163" si="15">I130/F130</f>
        <v>0.16043402441387328</v>
      </c>
      <c r="L130" s="88">
        <f t="shared" ref="L130" si="16">AVERAGE(J130:K130)</f>
        <v>0.16004650261577213</v>
      </c>
      <c r="M130" s="98">
        <f t="shared" ref="M130:M163" si="17">STDEV(J130:K130)</f>
        <v>5.4803858258984403E-4</v>
      </c>
      <c r="O130" s="77" t="s">
        <v>85</v>
      </c>
      <c r="P130" s="16" t="s">
        <v>1</v>
      </c>
      <c r="Q130" s="6" t="s">
        <v>6</v>
      </c>
      <c r="R130" s="84">
        <f>AVERAGE(L132:L134)</f>
        <v>0.16866650108841777</v>
      </c>
      <c r="S130" s="79">
        <f>STDEV(L132:L134)</f>
        <v>3.1804163232946034E-2</v>
      </c>
      <c r="T130" s="80" t="s">
        <v>81</v>
      </c>
      <c r="U130">
        <f>AVERAGE(L150:L152)</f>
        <v>6.3042238258748565E-2</v>
      </c>
      <c r="V130">
        <f>STDEV(L150:L152)</f>
        <v>1.9776906109532529E-2</v>
      </c>
      <c r="W130">
        <f>U130/U131</f>
        <v>6.9351901834268726E-3</v>
      </c>
      <c r="Y130">
        <v>2.173E-3</v>
      </c>
    </row>
    <row r="131" spans="3:25" ht="15" thickBot="1">
      <c r="C131" s="106" t="s">
        <v>10</v>
      </c>
      <c r="D131" s="9">
        <v>13.19</v>
      </c>
      <c r="E131" s="10">
        <v>20.440000000000001</v>
      </c>
      <c r="F131" s="94">
        <f t="shared" si="12"/>
        <v>16.815000000000001</v>
      </c>
      <c r="G131" s="21">
        <f>STDEV(D131:E131)</f>
        <v>5.1265241636024692</v>
      </c>
      <c r="H131" s="9">
        <v>4.26</v>
      </c>
      <c r="I131" s="11">
        <v>4.38</v>
      </c>
      <c r="J131" s="118">
        <f t="shared" si="14"/>
        <v>0.25334522747546828</v>
      </c>
      <c r="K131" s="95">
        <f t="shared" si="15"/>
        <v>0.26048171275646742</v>
      </c>
      <c r="L131" s="96">
        <f>AVERAGE(J131:K131)</f>
        <v>0.25691347011596788</v>
      </c>
      <c r="M131" s="99">
        <f t="shared" si="17"/>
        <v>5.0462571360324754E-3</v>
      </c>
      <c r="O131" s="77" t="s">
        <v>86</v>
      </c>
      <c r="P131" s="16" t="s">
        <v>2</v>
      </c>
      <c r="Q131" s="81" t="s">
        <v>1</v>
      </c>
      <c r="R131" s="85">
        <f>AVERAGE(L135:L137)</f>
        <v>8.4908470947998644</v>
      </c>
      <c r="S131" s="79">
        <f>STDEV(L135:L137)</f>
        <v>0.2513259983767005</v>
      </c>
      <c r="T131" s="80" t="s">
        <v>75</v>
      </c>
      <c r="U131">
        <f>AVERAGE(L153:L155)</f>
        <v>9.0901960279909186</v>
      </c>
      <c r="V131">
        <f>STDEV(L153:L155)</f>
        <v>1.3869479610410715</v>
      </c>
      <c r="W131">
        <f>U131/U131</f>
        <v>1</v>
      </c>
      <c r="Y131">
        <v>0.15257599999999999</v>
      </c>
    </row>
    <row r="132" spans="3:25">
      <c r="C132" s="104" t="s">
        <v>11</v>
      </c>
      <c r="D132" s="1">
        <v>7.81</v>
      </c>
      <c r="E132" s="2">
        <v>9.6999999999999993</v>
      </c>
      <c r="F132" s="91">
        <f t="shared" si="12"/>
        <v>8.754999999999999</v>
      </c>
      <c r="G132" s="119">
        <f t="shared" ref="G132:G164" si="18">STDEV(D132:E132)</f>
        <v>1.3364318164425812</v>
      </c>
      <c r="H132" s="1">
        <v>2.78</v>
      </c>
      <c r="I132" s="19">
        <v>0.81169999999999998</v>
      </c>
      <c r="J132" s="116">
        <f t="shared" si="14"/>
        <v>0.31753283837806967</v>
      </c>
      <c r="K132" s="92">
        <f t="shared" si="15"/>
        <v>9.2712735579668762E-2</v>
      </c>
      <c r="L132" s="93">
        <f t="shared" ref="L132:L134" si="19">AVERAGE(J132:K132)</f>
        <v>0.20512278697886921</v>
      </c>
      <c r="M132" s="97">
        <f t="shared" si="17"/>
        <v>0.15897181923580603</v>
      </c>
      <c r="O132" s="77" t="s">
        <v>87</v>
      </c>
      <c r="P132" s="12" t="s">
        <v>2</v>
      </c>
      <c r="Q132" s="6" t="s">
        <v>5</v>
      </c>
      <c r="R132" s="85">
        <f>AVERAGE(L138:L140)</f>
        <v>8.3378546226958523</v>
      </c>
      <c r="S132" s="79">
        <f>STDEV(L138:L140)</f>
        <v>0.18507873868316907</v>
      </c>
      <c r="T132" s="80" t="s">
        <v>79</v>
      </c>
      <c r="U132" s="83">
        <f>AVERAGE(L156:L158)</f>
        <v>7.0739419433110511</v>
      </c>
      <c r="V132">
        <f>STDEV(L156:L158)</f>
        <v>0.28421741637599091</v>
      </c>
      <c r="W132">
        <f>U132/U131</f>
        <v>0.7781946529567314</v>
      </c>
      <c r="Y132">
        <v>3.1268999999999998E-2</v>
      </c>
    </row>
    <row r="133" spans="3:25">
      <c r="C133" s="105" t="s">
        <v>12</v>
      </c>
      <c r="D133" s="3">
        <v>21.46</v>
      </c>
      <c r="E133" s="4">
        <v>20.49</v>
      </c>
      <c r="F133" s="86">
        <f t="shared" si="12"/>
        <v>20.975000000000001</v>
      </c>
      <c r="G133" s="20">
        <f t="shared" si="18"/>
        <v>0.68589357775095283</v>
      </c>
      <c r="H133" s="3">
        <v>3.05</v>
      </c>
      <c r="I133" s="5">
        <v>3.1</v>
      </c>
      <c r="J133" s="117">
        <f t="shared" si="14"/>
        <v>0.14541120381406433</v>
      </c>
      <c r="K133" s="87">
        <f t="shared" si="15"/>
        <v>0.14779499404052443</v>
      </c>
      <c r="L133" s="88">
        <f t="shared" si="19"/>
        <v>0.1466030989272944</v>
      </c>
      <c r="M133" s="98">
        <f t="shared" si="17"/>
        <v>1.6855942340561507E-3</v>
      </c>
      <c r="O133" s="77" t="s">
        <v>88</v>
      </c>
      <c r="P133" s="12" t="s">
        <v>2</v>
      </c>
      <c r="Q133" s="6" t="s">
        <v>7</v>
      </c>
      <c r="R133" s="85">
        <f>AVERAGE(L141:L143)</f>
        <v>9.1140740644029989</v>
      </c>
      <c r="S133" s="79">
        <f>STDEV(L141:L143)</f>
        <v>0.84524952169448997</v>
      </c>
      <c r="T133" s="80" t="s">
        <v>80</v>
      </c>
      <c r="U133" s="83">
        <f>AVERAGE(L159:L161)</f>
        <v>6.8016046522209521</v>
      </c>
      <c r="V133">
        <f>STDEV(L159:L161)</f>
        <v>1.9269459677499585</v>
      </c>
      <c r="W133">
        <f>U133/U131</f>
        <v>0.74823520100965502</v>
      </c>
      <c r="Y133">
        <v>0.211981</v>
      </c>
    </row>
    <row r="134" spans="3:25" ht="15" thickBot="1">
      <c r="C134" s="106" t="s">
        <v>13</v>
      </c>
      <c r="D134" s="9">
        <v>17.399999999999999</v>
      </c>
      <c r="E134" s="10">
        <v>20.39</v>
      </c>
      <c r="F134" s="94">
        <f t="shared" si="12"/>
        <v>18.895</v>
      </c>
      <c r="G134" s="21">
        <f t="shared" si="18"/>
        <v>2.1142492757477784</v>
      </c>
      <c r="H134" s="9">
        <v>2.87</v>
      </c>
      <c r="I134" s="11">
        <v>2.96</v>
      </c>
      <c r="J134" s="118">
        <f t="shared" si="14"/>
        <v>0.15189203492987563</v>
      </c>
      <c r="K134" s="95">
        <f t="shared" si="15"/>
        <v>0.15665519978830378</v>
      </c>
      <c r="L134" s="96">
        <f t="shared" si="19"/>
        <v>0.1542736173590897</v>
      </c>
      <c r="M134" s="99">
        <f t="shared" si="17"/>
        <v>3.3680661713040056E-3</v>
      </c>
      <c r="O134" s="77" t="s">
        <v>89</v>
      </c>
      <c r="P134" s="12" t="s">
        <v>2</v>
      </c>
      <c r="Q134" s="6" t="s">
        <v>6</v>
      </c>
      <c r="R134" s="85">
        <f>AVERAGE(L144:L146)</f>
        <v>10.057429545994884</v>
      </c>
      <c r="S134" s="79">
        <f>STDEV(L144:L146)</f>
        <v>2.0411760528148637</v>
      </c>
      <c r="T134" s="80" t="s">
        <v>81</v>
      </c>
      <c r="U134" s="83">
        <f>AVERAGE(L162:L164)</f>
        <v>6.3379273949967923</v>
      </c>
      <c r="V134">
        <f>STDEV(L162:L164)</f>
        <v>0.73895661121356038</v>
      </c>
      <c r="W134">
        <f>U134/U131</f>
        <v>0.69722670176537183</v>
      </c>
      <c r="Y134">
        <v>8.1292000000000003E-2</v>
      </c>
    </row>
    <row r="135" spans="3:25">
      <c r="C135" s="107" t="s">
        <v>14</v>
      </c>
      <c r="D135" s="1">
        <v>19.350000000000001</v>
      </c>
      <c r="E135" s="2">
        <v>24.75</v>
      </c>
      <c r="F135" s="91">
        <f t="shared" si="12"/>
        <v>22.05</v>
      </c>
      <c r="G135" s="119">
        <f t="shared" si="18"/>
        <v>3.818376618407362</v>
      </c>
      <c r="H135" s="1">
        <v>193.5</v>
      </c>
      <c r="I135" s="19">
        <v>193.1</v>
      </c>
      <c r="J135" s="116">
        <f t="shared" si="14"/>
        <v>8.7755102040816322</v>
      </c>
      <c r="K135" s="92">
        <f t="shared" si="15"/>
        <v>8.7573696145124718</v>
      </c>
      <c r="L135" s="93">
        <f>AVERAGE(J135:K135)</f>
        <v>8.766439909297052</v>
      </c>
      <c r="M135" s="97">
        <f t="shared" si="17"/>
        <v>1.2827333899075286E-2</v>
      </c>
    </row>
    <row r="136" spans="3:25">
      <c r="C136" s="108" t="s">
        <v>15</v>
      </c>
      <c r="D136" s="3">
        <v>26.3</v>
      </c>
      <c r="E136" s="4">
        <v>26.78</v>
      </c>
      <c r="F136" s="86">
        <f t="shared" si="12"/>
        <v>26.54</v>
      </c>
      <c r="G136" s="20">
        <f t="shared" si="18"/>
        <v>0.33941125496954311</v>
      </c>
      <c r="H136" s="3">
        <v>210.3</v>
      </c>
      <c r="I136" s="5">
        <v>228.9</v>
      </c>
      <c r="J136" s="117">
        <f t="shared" si="14"/>
        <v>7.9238884702336101</v>
      </c>
      <c r="K136" s="87">
        <f t="shared" si="15"/>
        <v>8.6247174076865107</v>
      </c>
      <c r="L136" s="88">
        <f t="shared" ref="L136:L140" si="20">AVERAGE(J136:K136)</f>
        <v>8.2743029389600604</v>
      </c>
      <c r="M136" s="98">
        <f t="shared" si="17"/>
        <v>0.49556089412470883</v>
      </c>
    </row>
    <row r="137" spans="3:25" ht="15" thickBot="1">
      <c r="C137" s="109" t="s">
        <v>16</v>
      </c>
      <c r="D137" s="9">
        <v>22.78</v>
      </c>
      <c r="E137" s="10">
        <v>23.26</v>
      </c>
      <c r="F137" s="94">
        <f t="shared" si="12"/>
        <v>23.020000000000003</v>
      </c>
      <c r="G137" s="21">
        <f t="shared" si="18"/>
        <v>0.33941125496954311</v>
      </c>
      <c r="H137" s="9">
        <v>198</v>
      </c>
      <c r="I137" s="11">
        <v>190.2</v>
      </c>
      <c r="J137" s="118">
        <f t="shared" si="14"/>
        <v>8.6012163336229346</v>
      </c>
      <c r="K137" s="95">
        <f t="shared" si="15"/>
        <v>8.2623805386620308</v>
      </c>
      <c r="L137" s="96">
        <f t="shared" si="20"/>
        <v>8.4317984361424827</v>
      </c>
      <c r="M137" s="99">
        <f t="shared" si="17"/>
        <v>0.23959308832558968</v>
      </c>
    </row>
    <row r="138" spans="3:25">
      <c r="C138" s="107" t="s">
        <v>17</v>
      </c>
      <c r="D138" s="1">
        <v>15.66</v>
      </c>
      <c r="E138" s="2">
        <v>15.06</v>
      </c>
      <c r="F138" s="91">
        <f t="shared" si="12"/>
        <v>15.36</v>
      </c>
      <c r="G138" s="119">
        <f t="shared" si="18"/>
        <v>0.42426406871192823</v>
      </c>
      <c r="H138" s="1">
        <v>127.4</v>
      </c>
      <c r="I138" s="19">
        <v>131.5</v>
      </c>
      <c r="J138" s="116">
        <f t="shared" si="14"/>
        <v>8.2942708333333339</v>
      </c>
      <c r="K138" s="92">
        <f t="shared" si="15"/>
        <v>8.5611979166666679</v>
      </c>
      <c r="L138" s="93">
        <f t="shared" si="20"/>
        <v>8.427734375</v>
      </c>
      <c r="M138" s="97">
        <f t="shared" si="17"/>
        <v>0.18874595070734709</v>
      </c>
    </row>
    <row r="139" spans="3:25">
      <c r="C139" s="108" t="s">
        <v>18</v>
      </c>
      <c r="D139" s="3">
        <v>16.71</v>
      </c>
      <c r="E139" s="4">
        <v>15.84</v>
      </c>
      <c r="F139" s="86">
        <f t="shared" si="12"/>
        <v>16.274999999999999</v>
      </c>
      <c r="G139" s="20">
        <f t="shared" si="18"/>
        <v>0.615182899632297</v>
      </c>
      <c r="H139" s="3">
        <v>134.9</v>
      </c>
      <c r="I139" s="5">
        <v>140.5</v>
      </c>
      <c r="J139" s="117">
        <f t="shared" si="14"/>
        <v>8.2887864823348707</v>
      </c>
      <c r="K139" s="87">
        <f t="shared" si="15"/>
        <v>8.6328725038402467</v>
      </c>
      <c r="L139" s="88">
        <f t="shared" si="20"/>
        <v>8.4608294930875587</v>
      </c>
      <c r="M139" s="98">
        <f t="shared" si="17"/>
        <v>0.24330555911795163</v>
      </c>
    </row>
    <row r="140" spans="3:25" ht="15" thickBot="1">
      <c r="C140" s="109" t="s">
        <v>19</v>
      </c>
      <c r="D140" s="9">
        <v>24.82</v>
      </c>
      <c r="E140" s="10">
        <v>23.18</v>
      </c>
      <c r="F140" s="94">
        <f t="shared" si="12"/>
        <v>24</v>
      </c>
      <c r="G140" s="21">
        <f t="shared" si="18"/>
        <v>1.1596551211459383</v>
      </c>
      <c r="H140" s="9">
        <v>190.3</v>
      </c>
      <c r="I140" s="11">
        <v>199.7</v>
      </c>
      <c r="J140" s="118">
        <f t="shared" si="14"/>
        <v>7.9291666666666671</v>
      </c>
      <c r="K140" s="95">
        <f t="shared" si="15"/>
        <v>8.3208333333333329</v>
      </c>
      <c r="L140" s="96">
        <f t="shared" si="20"/>
        <v>8.125</v>
      </c>
      <c r="M140" s="99">
        <f t="shared" si="17"/>
        <v>0.27695015596473044</v>
      </c>
    </row>
    <row r="141" spans="3:25">
      <c r="C141" s="107" t="s">
        <v>20</v>
      </c>
      <c r="D141" s="1">
        <v>24.52</v>
      </c>
      <c r="E141" s="2">
        <v>22.19</v>
      </c>
      <c r="F141" s="91">
        <f t="shared" si="12"/>
        <v>23.355</v>
      </c>
      <c r="G141" s="119">
        <f t="shared" si="18"/>
        <v>1.6475588001646544</v>
      </c>
      <c r="H141" s="1">
        <v>218.2</v>
      </c>
      <c r="I141" s="19">
        <v>210.2</v>
      </c>
      <c r="J141" s="116">
        <f t="shared" si="14"/>
        <v>9.3427531577820595</v>
      </c>
      <c r="K141" s="92">
        <f t="shared" si="15"/>
        <v>9.0002140869192893</v>
      </c>
      <c r="L141" s="93">
        <f>AVERAGE(J141:K141)</f>
        <v>9.1714836223506744</v>
      </c>
      <c r="M141" s="97">
        <f t="shared" si="17"/>
        <v>0.24221169982840418</v>
      </c>
    </row>
    <row r="142" spans="3:25">
      <c r="C142" s="105" t="s">
        <v>21</v>
      </c>
      <c r="D142" s="3">
        <v>23.73</v>
      </c>
      <c r="E142" s="4">
        <v>20.23</v>
      </c>
      <c r="F142" s="86">
        <f t="shared" si="12"/>
        <v>21.98</v>
      </c>
      <c r="G142" s="20">
        <f t="shared" si="18"/>
        <v>2.4748737341529163</v>
      </c>
      <c r="H142" s="3">
        <v>185.4</v>
      </c>
      <c r="I142" s="5">
        <v>176.9</v>
      </c>
      <c r="J142" s="117">
        <f t="shared" si="14"/>
        <v>8.4349408553230205</v>
      </c>
      <c r="K142" s="87">
        <f t="shared" si="15"/>
        <v>8.0482256596906279</v>
      </c>
      <c r="L142" s="88">
        <f t="shared" ref="L142:L163" si="21">AVERAGE(J142:K142)</f>
        <v>8.2415832575068251</v>
      </c>
      <c r="M142" s="98">
        <f t="shared" si="17"/>
        <v>0.27344893721954716</v>
      </c>
    </row>
    <row r="143" spans="3:25" ht="15" thickBot="1">
      <c r="C143" s="106" t="s">
        <v>22</v>
      </c>
      <c r="D143" s="9">
        <v>19.739999999999998</v>
      </c>
      <c r="E143" s="10">
        <v>16.96</v>
      </c>
      <c r="F143" s="94">
        <f t="shared" si="12"/>
        <v>18.350000000000001</v>
      </c>
      <c r="G143" s="21">
        <f t="shared" si="18"/>
        <v>1.9657568516986004</v>
      </c>
      <c r="H143" s="9">
        <v>184.9</v>
      </c>
      <c r="I143" s="11">
        <v>179.5</v>
      </c>
      <c r="J143" s="118">
        <f t="shared" si="14"/>
        <v>10.076294277929154</v>
      </c>
      <c r="K143" s="95">
        <f t="shared" si="15"/>
        <v>9.7820163487738405</v>
      </c>
      <c r="L143" s="96">
        <f t="shared" si="21"/>
        <v>9.9291553133514974</v>
      </c>
      <c r="M143" s="99">
        <f t="shared" si="17"/>
        <v>0.20808591925925674</v>
      </c>
    </row>
    <row r="144" spans="3:25">
      <c r="C144" s="104" t="s">
        <v>23</v>
      </c>
      <c r="D144" s="1">
        <v>21.54</v>
      </c>
      <c r="E144" s="2">
        <v>17.34</v>
      </c>
      <c r="F144" s="91">
        <f t="shared" si="12"/>
        <v>19.439999999999998</v>
      </c>
      <c r="G144" s="119">
        <f t="shared" si="18"/>
        <v>2.969848480983508</v>
      </c>
      <c r="H144" s="1">
        <v>190.2</v>
      </c>
      <c r="I144" s="19">
        <v>173.3</v>
      </c>
      <c r="J144" s="116">
        <f t="shared" si="14"/>
        <v>9.783950617283951</v>
      </c>
      <c r="K144" s="92">
        <f t="shared" si="15"/>
        <v>8.9146090534979443</v>
      </c>
      <c r="L144" s="93">
        <f t="shared" si="21"/>
        <v>9.3492798353909485</v>
      </c>
      <c r="M144" s="97">
        <f t="shared" si="17"/>
        <v>0.61471731492040294</v>
      </c>
    </row>
    <row r="145" spans="3:13">
      <c r="C145" s="105" t="s">
        <v>24</v>
      </c>
      <c r="D145" s="3">
        <v>12.24</v>
      </c>
      <c r="E145" s="4">
        <v>11.59</v>
      </c>
      <c r="F145" s="86">
        <f t="shared" si="12"/>
        <v>11.914999999999999</v>
      </c>
      <c r="G145" s="20">
        <f t="shared" si="18"/>
        <v>0.45961940777125615</v>
      </c>
      <c r="H145" s="3">
        <v>158.19999999999999</v>
      </c>
      <c r="I145" s="5">
        <v>136.30000000000001</v>
      </c>
      <c r="J145" s="117">
        <f t="shared" si="14"/>
        <v>13.277381451951323</v>
      </c>
      <c r="K145" s="87">
        <f t="shared" si="15"/>
        <v>11.439362148552247</v>
      </c>
      <c r="L145" s="88">
        <f t="shared" si="21"/>
        <v>12.358371800251785</v>
      </c>
      <c r="M145" s="98">
        <f t="shared" si="17"/>
        <v>1.2996759133852607</v>
      </c>
    </row>
    <row r="146" spans="3:13" ht="15" thickBot="1">
      <c r="C146" s="106" t="s">
        <v>25</v>
      </c>
      <c r="D146" s="9">
        <v>11.47</v>
      </c>
      <c r="E146" s="10">
        <v>9.8800000000000008</v>
      </c>
      <c r="F146" s="94">
        <f t="shared" si="12"/>
        <v>10.675000000000001</v>
      </c>
      <c r="G146" s="21">
        <f t="shared" si="18"/>
        <v>1.1242997820866105</v>
      </c>
      <c r="H146" s="9">
        <v>93.43</v>
      </c>
      <c r="I146" s="11">
        <v>87.29</v>
      </c>
      <c r="J146" s="118">
        <f t="shared" si="14"/>
        <v>8.7522248243559719</v>
      </c>
      <c r="K146" s="95">
        <f t="shared" si="15"/>
        <v>8.1770491803278684</v>
      </c>
      <c r="L146" s="96">
        <f t="shared" si="21"/>
        <v>8.4646370023419202</v>
      </c>
      <c r="M146" s="99">
        <f t="shared" si="17"/>
        <v>0.40671059826561173</v>
      </c>
    </row>
    <row r="147" spans="3:13">
      <c r="C147" s="122" t="s">
        <v>8</v>
      </c>
      <c r="D147" s="1">
        <v>17.059999999999999</v>
      </c>
      <c r="E147" s="2">
        <v>16.559999999999999</v>
      </c>
      <c r="F147" s="91">
        <f t="shared" si="12"/>
        <v>16.809999999999999</v>
      </c>
      <c r="G147" s="119">
        <f t="shared" si="18"/>
        <v>0.35355339059327379</v>
      </c>
      <c r="H147" s="1">
        <v>4.92</v>
      </c>
      <c r="I147" s="19">
        <v>5.39</v>
      </c>
      <c r="J147" s="116">
        <f t="shared" si="14"/>
        <v>0.29268292682926833</v>
      </c>
      <c r="K147" s="92">
        <f t="shared" si="15"/>
        <v>0.32064247471743013</v>
      </c>
      <c r="L147" s="93">
        <f t="shared" si="21"/>
        <v>0.30666270077334923</v>
      </c>
      <c r="M147" s="97">
        <f t="shared" si="17"/>
        <v>1.9770385910629219E-2</v>
      </c>
    </row>
    <row r="148" spans="3:13">
      <c r="C148" s="123" t="s">
        <v>9</v>
      </c>
      <c r="D148" s="3">
        <v>17.84</v>
      </c>
      <c r="E148" s="4">
        <v>23.31</v>
      </c>
      <c r="F148" s="86">
        <f t="shared" si="12"/>
        <v>20.574999999999999</v>
      </c>
      <c r="G148" s="20">
        <f t="shared" si="18"/>
        <v>3.8678740930904052</v>
      </c>
      <c r="H148" s="3">
        <v>3.18</v>
      </c>
      <c r="I148" s="5">
        <v>4.03</v>
      </c>
      <c r="J148" s="117">
        <f t="shared" si="14"/>
        <v>0.15455650060753343</v>
      </c>
      <c r="K148" s="87">
        <f t="shared" si="15"/>
        <v>0.19586877278250306</v>
      </c>
      <c r="L148" s="88">
        <f t="shared" si="21"/>
        <v>0.17521263669501824</v>
      </c>
      <c r="M148" s="98">
        <f t="shared" si="17"/>
        <v>2.921218780114531E-2</v>
      </c>
    </row>
    <row r="149" spans="3:13" ht="15" thickBot="1">
      <c r="C149" s="124" t="s">
        <v>10</v>
      </c>
      <c r="D149" s="9">
        <v>14.13</v>
      </c>
      <c r="E149" s="10">
        <v>11.24</v>
      </c>
      <c r="F149" s="94">
        <f t="shared" si="12"/>
        <v>12.685</v>
      </c>
      <c r="G149" s="21">
        <f t="shared" si="18"/>
        <v>2.0435385976291163</v>
      </c>
      <c r="H149" s="9">
        <v>5.07</v>
      </c>
      <c r="I149" s="11">
        <v>3.27</v>
      </c>
      <c r="J149" s="118">
        <f t="shared" si="14"/>
        <v>0.39968466692944421</v>
      </c>
      <c r="K149" s="95">
        <f t="shared" si="15"/>
        <v>0.25778478517934567</v>
      </c>
      <c r="L149" s="96">
        <f t="shared" si="21"/>
        <v>0.32873472605439491</v>
      </c>
      <c r="M149" s="99">
        <f t="shared" si="17"/>
        <v>0.1003383686350641</v>
      </c>
    </row>
    <row r="150" spans="3:13">
      <c r="C150" s="122" t="s">
        <v>11</v>
      </c>
      <c r="D150" s="1">
        <v>9.49</v>
      </c>
      <c r="E150" s="2">
        <v>11.01</v>
      </c>
      <c r="F150" s="91">
        <f t="shared" si="12"/>
        <v>10.25</v>
      </c>
      <c r="G150" s="119">
        <f t="shared" si="18"/>
        <v>1.074802307403552</v>
      </c>
      <c r="H150" s="1">
        <v>1.01</v>
      </c>
      <c r="I150" s="19">
        <v>0.73550000000000004</v>
      </c>
      <c r="J150" s="116">
        <f t="shared" si="14"/>
        <v>9.8536585365853663E-2</v>
      </c>
      <c r="K150" s="92">
        <f t="shared" si="15"/>
        <v>7.1756097560975618E-2</v>
      </c>
      <c r="L150" s="93">
        <f t="shared" si="21"/>
        <v>8.514634146341464E-2</v>
      </c>
      <c r="M150" s="97">
        <f t="shared" si="17"/>
        <v>1.893666453031289E-2</v>
      </c>
    </row>
    <row r="151" spans="3:13">
      <c r="C151" s="123" t="s">
        <v>12</v>
      </c>
      <c r="D151" s="3">
        <v>8.86</v>
      </c>
      <c r="E151" s="4">
        <v>10.65</v>
      </c>
      <c r="F151" s="86">
        <f t="shared" si="12"/>
        <v>9.754999999999999</v>
      </c>
      <c r="G151" s="20">
        <f t="shared" si="18"/>
        <v>1.2657211383239206</v>
      </c>
      <c r="H151" s="3">
        <v>0.52939999999999998</v>
      </c>
      <c r="I151" s="5">
        <v>0.38800000000000001</v>
      </c>
      <c r="J151" s="117">
        <f t="shared" si="14"/>
        <v>5.4269605330599699E-2</v>
      </c>
      <c r="K151" s="87">
        <f t="shared" si="15"/>
        <v>3.9774474628395701E-2</v>
      </c>
      <c r="L151" s="88">
        <f t="shared" si="21"/>
        <v>4.70220399794977E-2</v>
      </c>
      <c r="M151" s="98">
        <f t="shared" si="17"/>
        <v>1.0249605213713774E-2</v>
      </c>
    </row>
    <row r="152" spans="3:13" ht="15" thickBot="1">
      <c r="C152" s="124" t="s">
        <v>13</v>
      </c>
      <c r="D152" s="9">
        <v>10.16</v>
      </c>
      <c r="E152" s="10">
        <v>11.44</v>
      </c>
      <c r="F152" s="94">
        <f t="shared" si="12"/>
        <v>10.8</v>
      </c>
      <c r="G152" s="21">
        <f t="shared" si="18"/>
        <v>0.9050966799187804</v>
      </c>
      <c r="H152" s="9">
        <v>0.62119999999999997</v>
      </c>
      <c r="I152" s="11">
        <v>0.60909999999999997</v>
      </c>
      <c r="J152" s="118">
        <f t="shared" si="14"/>
        <v>5.751851851851851E-2</v>
      </c>
      <c r="K152" s="95">
        <f t="shared" si="15"/>
        <v>5.6398148148148142E-2</v>
      </c>
      <c r="L152" s="96">
        <f t="shared" si="21"/>
        <v>5.6958333333333326E-2</v>
      </c>
      <c r="M152" s="99">
        <f t="shared" si="17"/>
        <v>7.9222148632937159E-4</v>
      </c>
    </row>
    <row r="153" spans="3:13">
      <c r="C153" s="122" t="s">
        <v>14</v>
      </c>
      <c r="D153" s="1">
        <v>24.11</v>
      </c>
      <c r="E153" s="2">
        <v>27.48</v>
      </c>
      <c r="F153" s="91">
        <f t="shared" si="12"/>
        <v>25.795000000000002</v>
      </c>
      <c r="G153" s="119">
        <f t="shared" si="18"/>
        <v>2.3829498525986659</v>
      </c>
      <c r="H153" s="1">
        <v>249</v>
      </c>
      <c r="I153" s="19">
        <v>255.5</v>
      </c>
      <c r="J153" s="116">
        <f t="shared" si="14"/>
        <v>9.6530335336305484</v>
      </c>
      <c r="K153" s="92">
        <f t="shared" si="15"/>
        <v>9.9050203527815466</v>
      </c>
      <c r="L153" s="93">
        <f t="shared" si="21"/>
        <v>9.7790269432060484</v>
      </c>
      <c r="M153" s="97">
        <f t="shared" si="17"/>
        <v>0.17818158859129898</v>
      </c>
    </row>
    <row r="154" spans="3:13">
      <c r="C154" s="123" t="s">
        <v>15</v>
      </c>
      <c r="D154" s="3">
        <v>32.909999999999997</v>
      </c>
      <c r="E154" s="4">
        <v>30.37</v>
      </c>
      <c r="F154" s="86">
        <f t="shared" si="12"/>
        <v>31.64</v>
      </c>
      <c r="G154" s="20">
        <f t="shared" si="18"/>
        <v>1.7960512242138276</v>
      </c>
      <c r="H154" s="3">
        <v>235.1</v>
      </c>
      <c r="I154" s="5">
        <v>239.1</v>
      </c>
      <c r="J154" s="117">
        <f t="shared" si="14"/>
        <v>7.4304677623261695</v>
      </c>
      <c r="K154" s="87">
        <f t="shared" si="15"/>
        <v>7.5568900126422252</v>
      </c>
      <c r="L154" s="88">
        <f t="shared" si="21"/>
        <v>7.4936788874841973</v>
      </c>
      <c r="M154" s="98">
        <f t="shared" si="17"/>
        <v>8.939403049134613E-2</v>
      </c>
    </row>
    <row r="155" spans="3:13" ht="15" thickBot="1">
      <c r="C155" s="124" t="s">
        <v>16</v>
      </c>
      <c r="D155" s="9">
        <v>24.48</v>
      </c>
      <c r="E155" s="10">
        <v>22.74</v>
      </c>
      <c r="F155" s="94">
        <f t="shared" si="12"/>
        <v>23.61</v>
      </c>
      <c r="G155" s="21">
        <f t="shared" si="18"/>
        <v>1.230365799264594</v>
      </c>
      <c r="H155" s="9">
        <v>245</v>
      </c>
      <c r="I155" s="11">
        <v>227.1</v>
      </c>
      <c r="J155" s="118">
        <f t="shared" si="14"/>
        <v>10.376958915713681</v>
      </c>
      <c r="K155" s="95">
        <f t="shared" si="15"/>
        <v>9.6188055908513341</v>
      </c>
      <c r="L155" s="96">
        <f t="shared" si="21"/>
        <v>9.9978822532825085</v>
      </c>
      <c r="M155" s="99">
        <f t="shared" si="17"/>
        <v>0.53609535718929302</v>
      </c>
    </row>
    <row r="156" spans="3:13">
      <c r="C156" s="122" t="s">
        <v>17</v>
      </c>
      <c r="D156" s="1">
        <v>21.2</v>
      </c>
      <c r="E156" s="2">
        <v>18.93</v>
      </c>
      <c r="F156" s="91">
        <f t="shared" si="12"/>
        <v>20.064999999999998</v>
      </c>
      <c r="G156" s="119">
        <f t="shared" si="18"/>
        <v>1.6051323932934625</v>
      </c>
      <c r="H156" s="1">
        <v>139.5</v>
      </c>
      <c r="I156" s="19">
        <v>139.80000000000001</v>
      </c>
      <c r="J156" s="116">
        <f t="shared" si="14"/>
        <v>6.9524046847744838</v>
      </c>
      <c r="K156" s="92">
        <f t="shared" si="15"/>
        <v>6.9673560926987301</v>
      </c>
      <c r="L156" s="93">
        <f t="shared" si="21"/>
        <v>6.9598803887366074</v>
      </c>
      <c r="M156" s="97">
        <f t="shared" si="17"/>
        <v>1.0572241931520855E-2</v>
      </c>
    </row>
    <row r="157" spans="3:13">
      <c r="C157" s="123" t="s">
        <v>18</v>
      </c>
      <c r="D157" s="3">
        <v>19.87</v>
      </c>
      <c r="E157" s="4">
        <v>18.899999999999999</v>
      </c>
      <c r="F157" s="86">
        <f t="shared" si="12"/>
        <v>19.384999999999998</v>
      </c>
      <c r="G157" s="20">
        <f t="shared" si="18"/>
        <v>0.68589357775095283</v>
      </c>
      <c r="H157" s="3">
        <v>143.6</v>
      </c>
      <c r="I157" s="5">
        <v>143.19999999999999</v>
      </c>
      <c r="J157" s="117">
        <f t="shared" si="14"/>
        <v>7.4077895279855559</v>
      </c>
      <c r="K157" s="87">
        <f t="shared" si="15"/>
        <v>7.3871550167655409</v>
      </c>
      <c r="L157" s="88">
        <f t="shared" si="21"/>
        <v>7.3974722723755484</v>
      </c>
      <c r="M157" s="98">
        <f t="shared" si="17"/>
        <v>1.4590802810142528E-2</v>
      </c>
    </row>
    <row r="158" spans="3:13" ht="15" thickBot="1">
      <c r="C158" s="124" t="s">
        <v>19</v>
      </c>
      <c r="D158" s="9">
        <v>25.88</v>
      </c>
      <c r="E158" s="10">
        <v>25.18</v>
      </c>
      <c r="F158" s="94">
        <f t="shared" si="12"/>
        <v>25.53</v>
      </c>
      <c r="G158" s="21">
        <f t="shared" si="18"/>
        <v>0.49497474683058273</v>
      </c>
      <c r="H158" s="9">
        <v>179.1</v>
      </c>
      <c r="I158" s="11">
        <v>171.4</v>
      </c>
      <c r="J158" s="118">
        <f t="shared" si="14"/>
        <v>7.0152761457109278</v>
      </c>
      <c r="K158" s="95">
        <f t="shared" si="15"/>
        <v>6.7136701919310617</v>
      </c>
      <c r="L158" s="96">
        <f t="shared" si="21"/>
        <v>6.8644731688209948</v>
      </c>
      <c r="M158" s="99">
        <f t="shared" si="17"/>
        <v>0.21326761516397974</v>
      </c>
    </row>
    <row r="159" spans="3:13">
      <c r="C159" s="122" t="s">
        <v>20</v>
      </c>
      <c r="D159" s="1">
        <v>9.24</v>
      </c>
      <c r="E159" s="2">
        <v>10.17</v>
      </c>
      <c r="F159" s="91">
        <f t="shared" si="12"/>
        <v>9.7050000000000001</v>
      </c>
      <c r="G159" s="119">
        <f t="shared" si="18"/>
        <v>0.65760930650348903</v>
      </c>
      <c r="H159" s="1">
        <v>51.25</v>
      </c>
      <c r="I159" s="19">
        <v>42.92</v>
      </c>
      <c r="J159" s="116">
        <f t="shared" si="14"/>
        <v>5.2807831014940749</v>
      </c>
      <c r="K159" s="92">
        <f t="shared" si="15"/>
        <v>4.4224626481195264</v>
      </c>
      <c r="L159" s="93">
        <f t="shared" si="21"/>
        <v>4.8516228748068002</v>
      </c>
      <c r="M159" s="97">
        <f t="shared" si="17"/>
        <v>0.60692421301225519</v>
      </c>
    </row>
    <row r="160" spans="3:13">
      <c r="C160" s="123" t="s">
        <v>21</v>
      </c>
      <c r="D160" s="3">
        <v>12.73</v>
      </c>
      <c r="E160" s="4">
        <v>12.16</v>
      </c>
      <c r="F160" s="86">
        <f t="shared" si="12"/>
        <v>12.445</v>
      </c>
      <c r="G160" s="20">
        <f t="shared" si="18"/>
        <v>0.40305086527633227</v>
      </c>
      <c r="H160" s="3">
        <v>83.88</v>
      </c>
      <c r="I160" s="5">
        <v>86.58</v>
      </c>
      <c r="J160" s="117">
        <f t="shared" si="14"/>
        <v>6.7400562474889512</v>
      </c>
      <c r="K160" s="87">
        <f t="shared" si="15"/>
        <v>6.9570108477300119</v>
      </c>
      <c r="L160" s="88">
        <f t="shared" si="21"/>
        <v>6.8485335476094811</v>
      </c>
      <c r="M160" s="98">
        <f t="shared" si="17"/>
        <v>0.15341006904007062</v>
      </c>
    </row>
    <row r="161" spans="3:43" ht="15" thickBot="1">
      <c r="C161" s="124" t="s">
        <v>22</v>
      </c>
      <c r="D161" s="9">
        <v>9.33</v>
      </c>
      <c r="E161" s="10">
        <v>8.92</v>
      </c>
      <c r="F161" s="94">
        <f t="shared" si="12"/>
        <v>9.125</v>
      </c>
      <c r="G161" s="21">
        <f t="shared" si="18"/>
        <v>0.28991378028648457</v>
      </c>
      <c r="H161" s="9">
        <v>76.39</v>
      </c>
      <c r="I161" s="11">
        <v>82.47</v>
      </c>
      <c r="J161" s="118">
        <f t="shared" si="14"/>
        <v>8.3715068493150682</v>
      </c>
      <c r="K161" s="95">
        <f t="shared" si="15"/>
        <v>9.037808219178082</v>
      </c>
      <c r="L161" s="96">
        <f t="shared" si="21"/>
        <v>8.7046575342465751</v>
      </c>
      <c r="M161" s="99">
        <f t="shared" si="17"/>
        <v>0.47114621694402298</v>
      </c>
    </row>
    <row r="162" spans="3:43">
      <c r="C162" s="122" t="s">
        <v>23</v>
      </c>
      <c r="D162" s="1">
        <v>20.260000000000002</v>
      </c>
      <c r="E162" s="2">
        <v>18.37</v>
      </c>
      <c r="F162" s="91">
        <f t="shared" si="12"/>
        <v>19.315000000000001</v>
      </c>
      <c r="G162" s="119">
        <f t="shared" si="18"/>
        <v>1.3364318164425752</v>
      </c>
      <c r="H162" s="1">
        <v>102.4</v>
      </c>
      <c r="I162" s="19">
        <v>111.1</v>
      </c>
      <c r="J162" s="116">
        <f t="shared" si="14"/>
        <v>5.3015790836137713</v>
      </c>
      <c r="K162" s="92">
        <f t="shared" si="15"/>
        <v>5.7520062127879878</v>
      </c>
      <c r="L162" s="93">
        <f t="shared" si="21"/>
        <v>5.52679264820088</v>
      </c>
      <c r="M162" s="97">
        <f t="shared" si="17"/>
        <v>0.3185000774694775</v>
      </c>
    </row>
    <row r="163" spans="3:43">
      <c r="C163" s="123" t="s">
        <v>24</v>
      </c>
      <c r="D163" s="3">
        <v>10.61</v>
      </c>
      <c r="E163" s="4">
        <v>7.42</v>
      </c>
      <c r="F163" s="86">
        <f t="shared" si="12"/>
        <v>9.0150000000000006</v>
      </c>
      <c r="G163" s="20">
        <f t="shared" si="18"/>
        <v>2.2556706319850761</v>
      </c>
      <c r="H163" s="3">
        <v>60.16</v>
      </c>
      <c r="I163" s="5">
        <v>57.29</v>
      </c>
      <c r="J163" s="117">
        <f t="shared" si="14"/>
        <v>6.6733222407099273</v>
      </c>
      <c r="K163" s="87">
        <f t="shared" si="15"/>
        <v>6.354963948973932</v>
      </c>
      <c r="L163" s="88">
        <f t="shared" si="21"/>
        <v>6.5141430948419297</v>
      </c>
      <c r="M163" s="98">
        <f t="shared" si="17"/>
        <v>0.22511330693348747</v>
      </c>
    </row>
    <row r="164" spans="3:43" ht="15" thickBot="1">
      <c r="C164" s="124" t="s">
        <v>25</v>
      </c>
      <c r="D164" s="9">
        <v>12.15</v>
      </c>
      <c r="E164" s="10">
        <v>9.2100000000000009</v>
      </c>
      <c r="F164" s="94">
        <f t="shared" si="12"/>
        <v>10.68</v>
      </c>
      <c r="G164" s="21">
        <f t="shared" si="18"/>
        <v>2.0788939366884556</v>
      </c>
      <c r="H164" s="9">
        <v>67.849999999999994</v>
      </c>
      <c r="I164" s="11">
        <v>81.09</v>
      </c>
      <c r="J164" s="118">
        <f>H164/F164</f>
        <v>6.3529962546816474</v>
      </c>
      <c r="K164" s="95">
        <f>I164/F164</f>
        <v>7.5926966292134841</v>
      </c>
      <c r="L164" s="96">
        <f>AVERAGE(J164:K164)</f>
        <v>6.9728464419475653</v>
      </c>
      <c r="M164" s="99">
        <f>STDEV(J164:K164)</f>
        <v>0.87660054147096444</v>
      </c>
    </row>
    <row r="165" spans="3:43" ht="15" thickBot="1"/>
    <row r="166" spans="3:43">
      <c r="C166" s="102"/>
      <c r="D166" s="152" t="s">
        <v>69</v>
      </c>
      <c r="E166" s="153"/>
      <c r="F166" s="153"/>
      <c r="G166" s="153"/>
      <c r="H166" s="153" t="s">
        <v>92</v>
      </c>
      <c r="I166" s="153"/>
      <c r="J166" s="2"/>
      <c r="K166" s="2"/>
      <c r="L166" s="2"/>
      <c r="M166" s="19"/>
      <c r="R166" s="46" t="s">
        <v>0</v>
      </c>
      <c r="U166" s="60" t="s">
        <v>101</v>
      </c>
      <c r="X166" s="102"/>
      <c r="Y166" s="152" t="s">
        <v>69</v>
      </c>
      <c r="Z166" s="153"/>
      <c r="AA166" s="153"/>
      <c r="AB166" s="153"/>
      <c r="AC166" s="153" t="s">
        <v>97</v>
      </c>
      <c r="AD166" s="153"/>
      <c r="AE166" s="2"/>
      <c r="AF166" s="2"/>
      <c r="AG166" s="2"/>
      <c r="AH166" s="19"/>
      <c r="AM166" s="46" t="s">
        <v>0</v>
      </c>
      <c r="AP166" s="60" t="s">
        <v>3</v>
      </c>
    </row>
    <row r="167" spans="3:43" ht="15" thickBot="1">
      <c r="C167" s="103"/>
      <c r="D167" s="101"/>
      <c r="E167" s="10"/>
      <c r="F167" s="120" t="s">
        <v>71</v>
      </c>
      <c r="G167" s="120" t="s">
        <v>72</v>
      </c>
      <c r="H167" s="89"/>
      <c r="I167" s="90"/>
      <c r="J167" s="142" t="s">
        <v>93</v>
      </c>
      <c r="K167" s="142"/>
      <c r="L167" s="120" t="s">
        <v>71</v>
      </c>
      <c r="M167" s="100" t="s">
        <v>72</v>
      </c>
      <c r="O167" s="6"/>
      <c r="P167" s="82" t="s">
        <v>104</v>
      </c>
      <c r="Q167" s="6"/>
      <c r="R167" s="82" t="s">
        <v>71</v>
      </c>
      <c r="S167" s="82" t="s">
        <v>72</v>
      </c>
      <c r="T167" s="82" t="s">
        <v>104</v>
      </c>
      <c r="U167" s="82" t="s">
        <v>71</v>
      </c>
      <c r="V167" s="82" t="s">
        <v>72</v>
      </c>
      <c r="X167" s="103"/>
      <c r="Y167" s="101"/>
      <c r="Z167" s="10"/>
      <c r="AA167" s="120" t="s">
        <v>71</v>
      </c>
      <c r="AB167" s="120" t="s">
        <v>72</v>
      </c>
      <c r="AC167" s="89"/>
      <c r="AD167" s="90"/>
      <c r="AE167" s="142" t="s">
        <v>98</v>
      </c>
      <c r="AF167" s="142"/>
      <c r="AG167" s="120" t="s">
        <v>71</v>
      </c>
      <c r="AH167" s="100" t="s">
        <v>72</v>
      </c>
      <c r="AJ167" s="6"/>
      <c r="AK167" s="6"/>
      <c r="AL167" s="6"/>
      <c r="AM167" s="82" t="s">
        <v>71</v>
      </c>
      <c r="AN167" s="82" t="s">
        <v>72</v>
      </c>
      <c r="AO167" s="82"/>
      <c r="AP167" s="82" t="s">
        <v>71</v>
      </c>
      <c r="AQ167" s="82" t="s">
        <v>72</v>
      </c>
    </row>
    <row r="168" spans="3:43">
      <c r="C168" s="104" t="s">
        <v>8</v>
      </c>
      <c r="D168" s="1">
        <v>24.46</v>
      </c>
      <c r="E168" s="2">
        <v>24.89</v>
      </c>
      <c r="F168" s="91">
        <f>AVERAGE(D168:E168)</f>
        <v>24.675000000000001</v>
      </c>
      <c r="G168" s="119">
        <f>STDEV(D168:E168)</f>
        <v>0.30405591591021525</v>
      </c>
      <c r="H168" s="1">
        <v>198.7</v>
      </c>
      <c r="I168" s="19">
        <v>203.4</v>
      </c>
      <c r="J168" s="116">
        <f>H168/F168</f>
        <v>8.052684903748732</v>
      </c>
      <c r="K168" s="92">
        <f>I168/F168</f>
        <v>8.2431610942249236</v>
      </c>
      <c r="L168" s="93">
        <f>AVERAGE(J168:K168)</f>
        <v>8.1479229989868287</v>
      </c>
      <c r="M168" s="97">
        <f>STDEV(J168:K168)</f>
        <v>0.13468700594029556</v>
      </c>
      <c r="O168" s="77" t="s">
        <v>84</v>
      </c>
      <c r="P168" s="16" t="s">
        <v>1</v>
      </c>
      <c r="Q168" s="16" t="s">
        <v>1</v>
      </c>
      <c r="R168" s="84">
        <f>AVERAGE(L168:L170)</f>
        <v>8.0217966914899925</v>
      </c>
      <c r="S168" s="79">
        <f>STDEV(L168:L170)</f>
        <v>0.8470304038018649</v>
      </c>
      <c r="T168" s="16" t="s">
        <v>1</v>
      </c>
      <c r="U168">
        <f>AVERAGE(L186:L188)</f>
        <v>5.8568671236432124</v>
      </c>
      <c r="V168">
        <f>STDEV(L186:L188)</f>
        <v>1.3553158542631858</v>
      </c>
      <c r="X168" s="104" t="s">
        <v>8</v>
      </c>
      <c r="Y168" s="1">
        <v>24.46</v>
      </c>
      <c r="Z168" s="2">
        <v>24.89</v>
      </c>
      <c r="AA168" s="91">
        <f>AVERAGE(Y168:Z168)</f>
        <v>24.675000000000001</v>
      </c>
      <c r="AB168" s="119">
        <f>STDEV(Y168:Z168)</f>
        <v>0.30405591591021525</v>
      </c>
      <c r="AC168" s="1">
        <v>205.8</v>
      </c>
      <c r="AD168" s="19">
        <v>12.85</v>
      </c>
      <c r="AE168" s="116">
        <f>AC168/AA168</f>
        <v>8.3404255319148941</v>
      </c>
      <c r="AF168" s="92">
        <f>AD168/AA168</f>
        <v>0.5207700101317122</v>
      </c>
      <c r="AG168" s="93">
        <f>AVERAGE(AE168:AF168)</f>
        <v>4.4305977710233035</v>
      </c>
      <c r="AH168" s="97">
        <f>STDEV(AE168:AF168)</f>
        <v>5.5293314459957177</v>
      </c>
      <c r="AJ168" s="77" t="s">
        <v>84</v>
      </c>
      <c r="AK168" s="16" t="s">
        <v>1</v>
      </c>
      <c r="AL168" s="16" t="s">
        <v>1</v>
      </c>
      <c r="AM168" s="84">
        <f>AVERAGE(AG168:AG170)</f>
        <v>3.3768011235307642</v>
      </c>
      <c r="AN168" s="79">
        <f>STDEV(AG168:AG170)</f>
        <v>0.93250283808600698</v>
      </c>
      <c r="AO168" s="80" t="s">
        <v>74</v>
      </c>
      <c r="AP168">
        <f>AVERAGE(AG186:AG188)</f>
        <v>4.5670333369617842</v>
      </c>
      <c r="AQ168">
        <f>STDEV(AG186:AG188)</f>
        <v>1.7653163875088751</v>
      </c>
    </row>
    <row r="169" spans="3:43">
      <c r="C169" s="105" t="s">
        <v>9</v>
      </c>
      <c r="D169" s="3">
        <v>25.58</v>
      </c>
      <c r="E169" s="4">
        <v>26.03</v>
      </c>
      <c r="F169" s="86">
        <f t="shared" ref="F169:F203" si="22">AVERAGE(D169:E169)</f>
        <v>25.805</v>
      </c>
      <c r="G169" s="20">
        <f t="shared" ref="G169" si="23">STDEV(D169:E169)</f>
        <v>0.31819805153394842</v>
      </c>
      <c r="H169" s="3">
        <v>184.5</v>
      </c>
      <c r="I169" s="5">
        <v>182.9</v>
      </c>
      <c r="J169" s="117">
        <f t="shared" ref="J169:J202" si="24">H169/F169</f>
        <v>7.1497771749660917</v>
      </c>
      <c r="K169" s="87">
        <f t="shared" ref="K169:K202" si="25">I169/F169</f>
        <v>7.0877736872699089</v>
      </c>
      <c r="L169" s="88">
        <f t="shared" ref="L169" si="26">AVERAGE(J169:K169)</f>
        <v>7.1187754311180003</v>
      </c>
      <c r="M169" s="98">
        <f t="shared" ref="M169:M202" si="27">STDEV(J169:K169)</f>
        <v>4.3843086607187526E-2</v>
      </c>
      <c r="O169" s="77" t="s">
        <v>85</v>
      </c>
      <c r="P169" s="16" t="s">
        <v>1</v>
      </c>
      <c r="Q169" s="6" t="s">
        <v>6</v>
      </c>
      <c r="R169" s="84">
        <f>AVERAGE(L171:L173)</f>
        <v>8.5194218954955527</v>
      </c>
      <c r="S169" s="79">
        <f>STDEV(L171:L173)</f>
        <v>1.121547326562228</v>
      </c>
      <c r="T169" s="6" t="s">
        <v>6</v>
      </c>
      <c r="U169">
        <f>AVERAGE(L189:L191)</f>
        <v>4.9538193401695958</v>
      </c>
      <c r="V169">
        <f>STDEV(L189:L191)</f>
        <v>0.42947665414928859</v>
      </c>
      <c r="X169" s="105" t="s">
        <v>9</v>
      </c>
      <c r="Y169" s="3">
        <v>25.58</v>
      </c>
      <c r="Z169" s="4">
        <v>26.03</v>
      </c>
      <c r="AA169" s="86">
        <f t="shared" ref="AA169:AA203" si="28">AVERAGE(Y169:Z169)</f>
        <v>25.805</v>
      </c>
      <c r="AB169" s="20">
        <f t="shared" ref="AB169" si="29">STDEV(Y169:Z169)</f>
        <v>0.31819805153394842</v>
      </c>
      <c r="AC169" s="3">
        <v>1.07</v>
      </c>
      <c r="AD169" s="5">
        <v>155.9</v>
      </c>
      <c r="AE169" s="117">
        <f>AC169/AA169</f>
        <v>4.1464832396822325E-2</v>
      </c>
      <c r="AF169" s="87">
        <f t="shared" ref="AF169:AF202" si="30">AD169/AA169</f>
        <v>6.041464832396823</v>
      </c>
      <c r="AG169" s="88">
        <f>AVERAGE(AE169:AF169)</f>
        <v>3.0414648323968225</v>
      </c>
      <c r="AH169" s="98">
        <f t="shared" ref="AH169:AH202" si="31">STDEV(AE169:AF169)</f>
        <v>4.2426406871192865</v>
      </c>
      <c r="AJ169" s="77" t="s">
        <v>85</v>
      </c>
      <c r="AK169" s="16" t="s">
        <v>1</v>
      </c>
      <c r="AL169" s="6" t="s">
        <v>6</v>
      </c>
      <c r="AM169" s="84">
        <f>AVERAGE(AG171:AG173)</f>
        <v>20.818968037516328</v>
      </c>
      <c r="AN169" s="79">
        <f>STDEV(AG171:AG173)</f>
        <v>24.504186814505598</v>
      </c>
      <c r="AO169" s="80" t="s">
        <v>81</v>
      </c>
      <c r="AP169">
        <f>AVERAGE(AG189:AG191)</f>
        <v>2.7964421201860521</v>
      </c>
      <c r="AQ169">
        <f>STDEV(AG189:AG191)</f>
        <v>2.0741475946739549</v>
      </c>
    </row>
    <row r="170" spans="3:43" ht="15" thickBot="1">
      <c r="C170" s="106" t="s">
        <v>10</v>
      </c>
      <c r="D170" s="9">
        <v>13.19</v>
      </c>
      <c r="E170" s="10">
        <v>20.440000000000001</v>
      </c>
      <c r="F170" s="94">
        <f t="shared" si="22"/>
        <v>16.815000000000001</v>
      </c>
      <c r="G170" s="21">
        <f>STDEV(D170:E170)</f>
        <v>5.1265241636024692</v>
      </c>
      <c r="H170" s="9">
        <v>156.1</v>
      </c>
      <c r="I170" s="11">
        <v>139.80000000000001</v>
      </c>
      <c r="J170" s="118">
        <f t="shared" si="24"/>
        <v>9.2833779363663389</v>
      </c>
      <c r="K170" s="95">
        <f t="shared" si="25"/>
        <v>8.3140053523639601</v>
      </c>
      <c r="L170" s="96">
        <f>AVERAGE(J170:K170)</f>
        <v>8.7986916443651495</v>
      </c>
      <c r="M170" s="99">
        <f t="shared" si="27"/>
        <v>0.68544992764440826</v>
      </c>
      <c r="O170" s="77" t="s">
        <v>86</v>
      </c>
      <c r="P170" s="16" t="s">
        <v>2</v>
      </c>
      <c r="Q170" s="81" t="s">
        <v>1</v>
      </c>
      <c r="R170" s="85">
        <f>AVERAGE(L174:L176)</f>
        <v>6.2543531430613193</v>
      </c>
      <c r="S170" s="79">
        <f>STDEV(L174:L176)</f>
        <v>1.1249632941748344</v>
      </c>
      <c r="T170" s="81" t="s">
        <v>1</v>
      </c>
      <c r="U170">
        <f>AVERAGE(L192:L194)</f>
        <v>5.0773509870206839</v>
      </c>
      <c r="V170">
        <f>STDEV(L192:L194)</f>
        <v>1.0929117414237286</v>
      </c>
      <c r="X170" s="106" t="s">
        <v>10</v>
      </c>
      <c r="Y170" s="9">
        <v>13.19</v>
      </c>
      <c r="Z170" s="10">
        <v>20.440000000000001</v>
      </c>
      <c r="AA170" s="94">
        <f t="shared" si="28"/>
        <v>16.815000000000001</v>
      </c>
      <c r="AB170" s="21">
        <f>STDEV(Y170:Z170)</f>
        <v>5.1265241636024692</v>
      </c>
      <c r="AC170" s="9">
        <v>73.63</v>
      </c>
      <c r="AD170" s="11">
        <v>15.77</v>
      </c>
      <c r="AE170" s="118">
        <f t="shared" ref="AE170:AE202" si="32">AC170/AA170</f>
        <v>4.3788284269997018</v>
      </c>
      <c r="AF170" s="95">
        <f>AD170/AA170</f>
        <v>0.93785310734463267</v>
      </c>
      <c r="AG170" s="96">
        <f>AVERAGE(AE170:AF170)</f>
        <v>2.6583407671721671</v>
      </c>
      <c r="AH170" s="99">
        <f t="shared" si="31"/>
        <v>2.4331369824236475</v>
      </c>
      <c r="AJ170" s="77" t="s">
        <v>86</v>
      </c>
      <c r="AK170" s="16" t="s">
        <v>2</v>
      </c>
      <c r="AL170" s="81" t="s">
        <v>1</v>
      </c>
      <c r="AM170" s="85">
        <f>AVERAGE(AG174:AG176)</f>
        <v>0.41974329813072336</v>
      </c>
      <c r="AN170" s="79">
        <f>STDEV(AG174:AG176)</f>
        <v>0.44206680360530698</v>
      </c>
      <c r="AO170" s="80" t="s">
        <v>75</v>
      </c>
      <c r="AP170">
        <f>AVERAGE(AG192:AG194)</f>
        <v>0.20303499359381438</v>
      </c>
      <c r="AQ170">
        <f>STDEV(AG192:AG194)</f>
        <v>0.29864454967977411</v>
      </c>
    </row>
    <row r="171" spans="3:43">
      <c r="C171" s="104" t="s">
        <v>11</v>
      </c>
      <c r="D171" s="1">
        <v>7.81</v>
      </c>
      <c r="E171" s="2">
        <v>9.6999999999999993</v>
      </c>
      <c r="F171" s="91">
        <f t="shared" si="22"/>
        <v>8.754999999999999</v>
      </c>
      <c r="G171" s="119">
        <f t="shared" ref="G171:G203" si="33">STDEV(D171:E171)</f>
        <v>1.3364318164425812</v>
      </c>
      <c r="H171" s="1">
        <v>67.03</v>
      </c>
      <c r="I171" s="19">
        <v>87.73</v>
      </c>
      <c r="J171" s="116">
        <f t="shared" si="24"/>
        <v>7.6561964591661917</v>
      </c>
      <c r="K171" s="92">
        <f t="shared" si="25"/>
        <v>10.020559680182755</v>
      </c>
      <c r="L171" s="93">
        <f t="shared" ref="L171:L173" si="34">AVERAGE(J171:K171)</f>
        <v>8.8383780696744729</v>
      </c>
      <c r="M171" s="97">
        <f t="shared" si="27"/>
        <v>1.6718572667688869</v>
      </c>
      <c r="O171" s="77" t="s">
        <v>87</v>
      </c>
      <c r="P171" s="12" t="s">
        <v>2</v>
      </c>
      <c r="Q171" s="6" t="s">
        <v>5</v>
      </c>
      <c r="R171" s="85">
        <f>AVERAGE(L177:L179)</f>
        <v>6.5572371631784447</v>
      </c>
      <c r="S171" s="79">
        <f>STDEV(L177:L179)</f>
        <v>0.5732515207515001</v>
      </c>
      <c r="T171" s="6" t="s">
        <v>5</v>
      </c>
      <c r="U171" s="83">
        <f>AVERAGE(L195:L197)</f>
        <v>5.3529316719041873</v>
      </c>
      <c r="V171">
        <f>STDEV(L195:L197)</f>
        <v>0.58189723350792644</v>
      </c>
      <c r="X171" s="104" t="s">
        <v>11</v>
      </c>
      <c r="Y171" s="1">
        <v>7.81</v>
      </c>
      <c r="Z171" s="2">
        <v>9.6999999999999993</v>
      </c>
      <c r="AA171" s="91">
        <f t="shared" si="28"/>
        <v>8.754999999999999</v>
      </c>
      <c r="AB171" s="119">
        <f t="shared" ref="AB171:AB203" si="35">STDEV(Y171:Z171)</f>
        <v>1.3364318164425812</v>
      </c>
      <c r="AC171" s="1">
        <v>129.6</v>
      </c>
      <c r="AD171" s="19">
        <v>0.67520000000000002</v>
      </c>
      <c r="AE171" s="116">
        <f t="shared" si="32"/>
        <v>14.802969731581955</v>
      </c>
      <c r="AF171" s="92">
        <f t="shared" si="30"/>
        <v>7.7121644774414633E-2</v>
      </c>
      <c r="AG171" s="93">
        <f t="shared" ref="AG171:AG173" si="36">AVERAGE(AE171:AF171)</f>
        <v>7.4400456881781851</v>
      </c>
      <c r="AH171" s="97">
        <f t="shared" si="31"/>
        <v>10.412747040904559</v>
      </c>
      <c r="AJ171" s="77" t="s">
        <v>87</v>
      </c>
      <c r="AK171" s="12" t="s">
        <v>2</v>
      </c>
      <c r="AL171" s="6" t="s">
        <v>5</v>
      </c>
      <c r="AM171" s="85">
        <f>AVERAGE(AG177:AG179)</f>
        <v>0.18824033918170766</v>
      </c>
      <c r="AN171" s="79">
        <f>STDEV(AG177:AG179)</f>
        <v>0.17576733697316851</v>
      </c>
      <c r="AO171" s="80" t="s">
        <v>79</v>
      </c>
      <c r="AP171" s="83">
        <f>AVERAGE(AG195:AG197)</f>
        <v>0.15880350334380999</v>
      </c>
      <c r="AQ171">
        <f>STDEV(AG195:AG197)</f>
        <v>0.14399716056008616</v>
      </c>
    </row>
    <row r="172" spans="3:43">
      <c r="C172" s="105" t="s">
        <v>12</v>
      </c>
      <c r="D172" s="3">
        <v>21.46</v>
      </c>
      <c r="E172" s="4">
        <v>20.49</v>
      </c>
      <c r="F172" s="86">
        <f t="shared" si="22"/>
        <v>20.975000000000001</v>
      </c>
      <c r="G172" s="20">
        <f t="shared" si="33"/>
        <v>0.68589357775095283</v>
      </c>
      <c r="H172" s="3">
        <v>130.69999999999999</v>
      </c>
      <c r="I172" s="5">
        <v>174.4</v>
      </c>
      <c r="J172" s="117">
        <f t="shared" si="24"/>
        <v>6.2312276519666261</v>
      </c>
      <c r="K172" s="87">
        <f t="shared" si="25"/>
        <v>8.3146603098927283</v>
      </c>
      <c r="L172" s="88">
        <f t="shared" si="34"/>
        <v>7.2729439809296768</v>
      </c>
      <c r="M172" s="98">
        <f t="shared" si="27"/>
        <v>1.4732093605650594</v>
      </c>
      <c r="O172" s="77" t="s">
        <v>88</v>
      </c>
      <c r="P172" s="12" t="s">
        <v>2</v>
      </c>
      <c r="Q172" s="6" t="s">
        <v>7</v>
      </c>
      <c r="R172" s="85">
        <f>AVERAGE(L180:L182)</f>
        <v>4.2896525857395513</v>
      </c>
      <c r="S172" s="79">
        <f>STDEV(L180:L182)</f>
        <v>0.82367682652530028</v>
      </c>
      <c r="T172" s="6" t="s">
        <v>7</v>
      </c>
      <c r="U172" s="83">
        <f>AVERAGE(L198:L200)</f>
        <v>6.967704560059226</v>
      </c>
      <c r="V172">
        <f>STDEV(L198:L200)</f>
        <v>1.3960363199421584</v>
      </c>
      <c r="X172" s="105" t="s">
        <v>12</v>
      </c>
      <c r="Y172" s="3">
        <v>21.46</v>
      </c>
      <c r="Z172" s="4">
        <v>20.49</v>
      </c>
      <c r="AA172" s="86">
        <f t="shared" si="28"/>
        <v>20.975000000000001</v>
      </c>
      <c r="AB172" s="20">
        <f t="shared" si="35"/>
        <v>0.68589357775095283</v>
      </c>
      <c r="AC172" s="3">
        <v>5.5</v>
      </c>
      <c r="AD172" s="5">
        <v>242.7</v>
      </c>
      <c r="AE172" s="117">
        <f t="shared" si="32"/>
        <v>0.26221692491060783</v>
      </c>
      <c r="AF172" s="87">
        <f t="shared" si="30"/>
        <v>11.570917759237187</v>
      </c>
      <c r="AG172" s="88">
        <f t="shared" si="36"/>
        <v>5.9165673420738969</v>
      </c>
      <c r="AH172" s="98">
        <f t="shared" si="31"/>
        <v>7.9964590463622915</v>
      </c>
      <c r="AJ172" s="77" t="s">
        <v>88</v>
      </c>
      <c r="AK172" s="12" t="s">
        <v>2</v>
      </c>
      <c r="AL172" s="6" t="s">
        <v>7</v>
      </c>
      <c r="AM172" s="85">
        <f>AVERAGE(AG180:AG182)</f>
        <v>0.27431274676433987</v>
      </c>
      <c r="AN172" s="79">
        <f>STDEV(AG180:AG182)</f>
        <v>0.19381183212983841</v>
      </c>
      <c r="AO172" s="80" t="s">
        <v>80</v>
      </c>
      <c r="AP172" s="83">
        <f>AVERAGE(AG198:AG200)</f>
        <v>0.16839100271930074</v>
      </c>
      <c r="AQ172">
        <f>STDEV(AG198:AG200)</f>
        <v>0.21252985725512918</v>
      </c>
    </row>
    <row r="173" spans="3:43" ht="15" thickBot="1">
      <c r="C173" s="106" t="s">
        <v>13</v>
      </c>
      <c r="D173" s="9">
        <v>17.399999999999999</v>
      </c>
      <c r="E173" s="10">
        <v>20.39</v>
      </c>
      <c r="F173" s="94">
        <f t="shared" si="22"/>
        <v>18.895</v>
      </c>
      <c r="G173" s="21">
        <f t="shared" si="33"/>
        <v>2.1142492757477784</v>
      </c>
      <c r="H173" s="9">
        <v>172.6</v>
      </c>
      <c r="I173" s="11">
        <v>184.4</v>
      </c>
      <c r="J173" s="118">
        <f t="shared" si="24"/>
        <v>9.134691717385552</v>
      </c>
      <c r="K173" s="95">
        <f t="shared" si="25"/>
        <v>9.7591955543794668</v>
      </c>
      <c r="L173" s="96">
        <f t="shared" si="34"/>
        <v>9.4469436358825085</v>
      </c>
      <c r="M173" s="99">
        <f t="shared" si="27"/>
        <v>0.44159089801541551</v>
      </c>
      <c r="O173" s="77" t="s">
        <v>89</v>
      </c>
      <c r="P173" s="12" t="s">
        <v>2</v>
      </c>
      <c r="Q173" s="6" t="s">
        <v>6</v>
      </c>
      <c r="R173" s="85">
        <f>AVERAGE(L183:L185)</f>
        <v>4.912015302760155</v>
      </c>
      <c r="S173" s="79">
        <f>STDEV(L183:L185)</f>
        <v>0.50839825255820159</v>
      </c>
      <c r="T173" s="6" t="s">
        <v>6</v>
      </c>
      <c r="U173" s="83">
        <f>AVERAGE(L201:L203)</f>
        <v>6.7494769877148784</v>
      </c>
      <c r="V173">
        <f>STDEV(L201:L203)</f>
        <v>0.83379684013601763</v>
      </c>
      <c r="X173" s="106" t="s">
        <v>13</v>
      </c>
      <c r="Y173" s="9">
        <v>17.399999999999999</v>
      </c>
      <c r="Z173" s="10">
        <v>20.39</v>
      </c>
      <c r="AA173" s="94">
        <f t="shared" si="28"/>
        <v>18.895</v>
      </c>
      <c r="AB173" s="21">
        <f t="shared" si="35"/>
        <v>2.1142492757477784</v>
      </c>
      <c r="AC173" s="9">
        <v>1186</v>
      </c>
      <c r="AD173" s="11">
        <v>669.5</v>
      </c>
      <c r="AE173" s="118">
        <f t="shared" si="32"/>
        <v>62.767928023286586</v>
      </c>
      <c r="AF173" s="95">
        <f t="shared" si="30"/>
        <v>35.432654141307225</v>
      </c>
      <c r="AG173" s="96">
        <f t="shared" si="36"/>
        <v>49.100291082296906</v>
      </c>
      <c r="AH173" s="99">
        <f t="shared" si="31"/>
        <v>19.328957527539128</v>
      </c>
      <c r="AJ173" s="77" t="s">
        <v>89</v>
      </c>
      <c r="AK173" s="12" t="s">
        <v>2</v>
      </c>
      <c r="AL173" s="6" t="s">
        <v>6</v>
      </c>
      <c r="AM173" s="85">
        <f>AVERAGE(AG183:AG185)</f>
        <v>0.12403537760450523</v>
      </c>
      <c r="AN173" s="79">
        <f>STDEV(AG183:AG185)</f>
        <v>7.9823376863765144E-2</v>
      </c>
      <c r="AO173" s="80" t="s">
        <v>81</v>
      </c>
      <c r="AP173" s="83">
        <f>AVERAGE(AG201:AG203)</f>
        <v>0.15533994587620878</v>
      </c>
      <c r="AQ173">
        <f>STDEV(AG201:AG203)</f>
        <v>0.24350719224468609</v>
      </c>
    </row>
    <row r="174" spans="3:43">
      <c r="C174" s="107" t="s">
        <v>14</v>
      </c>
      <c r="D174" s="1">
        <v>19.350000000000001</v>
      </c>
      <c r="E174" s="2">
        <v>24.75</v>
      </c>
      <c r="F174" s="91">
        <f t="shared" si="22"/>
        <v>22.05</v>
      </c>
      <c r="G174" s="119">
        <f t="shared" si="33"/>
        <v>3.818376618407362</v>
      </c>
      <c r="H174" s="1">
        <v>162.9</v>
      </c>
      <c r="I174" s="19">
        <v>165.9</v>
      </c>
      <c r="J174" s="116">
        <f t="shared" si="24"/>
        <v>7.3877551020408161</v>
      </c>
      <c r="K174" s="92">
        <f t="shared" si="25"/>
        <v>7.5238095238095237</v>
      </c>
      <c r="L174" s="93">
        <f>AVERAGE(J174:K174)</f>
        <v>7.4557823129251695</v>
      </c>
      <c r="M174" s="97">
        <f t="shared" si="27"/>
        <v>9.6205004243067799E-2</v>
      </c>
      <c r="X174" s="107" t="s">
        <v>14</v>
      </c>
      <c r="Y174" s="1">
        <v>19.350000000000001</v>
      </c>
      <c r="Z174" s="2">
        <v>24.75</v>
      </c>
      <c r="AA174" s="91">
        <f t="shared" si="28"/>
        <v>22.05</v>
      </c>
      <c r="AB174" s="119">
        <f t="shared" si="35"/>
        <v>3.818376618407362</v>
      </c>
      <c r="AC174" s="1">
        <v>3.41</v>
      </c>
      <c r="AD174" s="19">
        <v>0</v>
      </c>
      <c r="AE174" s="116">
        <f t="shared" si="32"/>
        <v>0.1546485260770975</v>
      </c>
      <c r="AF174" s="92">
        <f t="shared" si="30"/>
        <v>0</v>
      </c>
      <c r="AG174" s="93">
        <f>AVERAGE(AE174:AF174)</f>
        <v>7.7324263038548752E-2</v>
      </c>
      <c r="AH174" s="97">
        <f t="shared" si="31"/>
        <v>0.10935302148962027</v>
      </c>
    </row>
    <row r="175" spans="3:43">
      <c r="C175" s="108" t="s">
        <v>15</v>
      </c>
      <c r="D175" s="3">
        <v>26.3</v>
      </c>
      <c r="E175" s="4">
        <v>26.78</v>
      </c>
      <c r="F175" s="86">
        <f t="shared" si="22"/>
        <v>26.54</v>
      </c>
      <c r="G175" s="20">
        <f t="shared" si="33"/>
        <v>0.33941125496954311</v>
      </c>
      <c r="H175" s="3">
        <v>162.4</v>
      </c>
      <c r="I175" s="5">
        <v>160.4</v>
      </c>
      <c r="J175" s="117">
        <f t="shared" si="24"/>
        <v>6.11906556141673</v>
      </c>
      <c r="K175" s="87">
        <f t="shared" si="25"/>
        <v>6.0437076111529766</v>
      </c>
      <c r="L175" s="88">
        <f t="shared" ref="L175:L179" si="37">AVERAGE(J175:K175)</f>
        <v>6.0813865862848537</v>
      </c>
      <c r="M175" s="98">
        <f t="shared" si="27"/>
        <v>5.3286117647818577E-2</v>
      </c>
      <c r="X175" s="108" t="s">
        <v>15</v>
      </c>
      <c r="Y175" s="3">
        <v>26.3</v>
      </c>
      <c r="Z175" s="4">
        <v>26.78</v>
      </c>
      <c r="AA175" s="86">
        <f t="shared" si="28"/>
        <v>26.54</v>
      </c>
      <c r="AB175" s="20">
        <f t="shared" si="35"/>
        <v>0.33941125496954311</v>
      </c>
      <c r="AC175" s="3">
        <v>47.07</v>
      </c>
      <c r="AD175" s="5">
        <v>1.7</v>
      </c>
      <c r="AE175" s="117">
        <f t="shared" si="32"/>
        <v>1.7735493594574228</v>
      </c>
      <c r="AF175" s="87">
        <f t="shared" si="30"/>
        <v>6.4054257724189906E-2</v>
      </c>
      <c r="AG175" s="88">
        <f t="shared" ref="AG175:AG179" si="38">AVERAGE(AE175:AF175)</f>
        <v>0.91880180859080629</v>
      </c>
      <c r="AH175" s="98">
        <f t="shared" si="31"/>
        <v>1.2087955788407558</v>
      </c>
    </row>
    <row r="176" spans="3:43" ht="15" thickBot="1">
      <c r="C176" s="109" t="s">
        <v>16</v>
      </c>
      <c r="D176" s="9">
        <v>22.78</v>
      </c>
      <c r="E176" s="10">
        <v>23.26</v>
      </c>
      <c r="F176" s="94">
        <f t="shared" si="22"/>
        <v>23.020000000000003</v>
      </c>
      <c r="G176" s="21">
        <f t="shared" si="33"/>
        <v>0.33941125496954311</v>
      </c>
      <c r="H176" s="9">
        <v>120.3</v>
      </c>
      <c r="I176" s="11">
        <v>120.3</v>
      </c>
      <c r="J176" s="118">
        <f t="shared" si="24"/>
        <v>5.2258905299739347</v>
      </c>
      <c r="K176" s="95">
        <f t="shared" si="25"/>
        <v>5.2258905299739347</v>
      </c>
      <c r="L176" s="96">
        <f t="shared" si="37"/>
        <v>5.2258905299739347</v>
      </c>
      <c r="M176" s="99">
        <f t="shared" si="27"/>
        <v>0</v>
      </c>
      <c r="X176" s="109" t="s">
        <v>16</v>
      </c>
      <c r="Y176" s="9">
        <v>22.78</v>
      </c>
      <c r="Z176" s="10">
        <v>23.26</v>
      </c>
      <c r="AA176" s="94">
        <f t="shared" si="28"/>
        <v>23.020000000000003</v>
      </c>
      <c r="AB176" s="21">
        <f t="shared" si="35"/>
        <v>0.33941125496954311</v>
      </c>
      <c r="AC176" s="9">
        <v>0.76329999999999998</v>
      </c>
      <c r="AD176" s="11">
        <v>11.35</v>
      </c>
      <c r="AE176" s="118">
        <f t="shared" si="32"/>
        <v>3.315812337098175E-2</v>
      </c>
      <c r="AF176" s="95">
        <f t="shared" si="30"/>
        <v>0.49304952215464803</v>
      </c>
      <c r="AG176" s="96">
        <f t="shared" si="38"/>
        <v>0.26310382276281491</v>
      </c>
      <c r="AH176" s="99">
        <f t="shared" si="31"/>
        <v>0.32519232668929721</v>
      </c>
    </row>
    <row r="177" spans="3:34">
      <c r="C177" s="107" t="s">
        <v>17</v>
      </c>
      <c r="D177" s="1">
        <v>15.66</v>
      </c>
      <c r="E177" s="2">
        <v>15.06</v>
      </c>
      <c r="F177" s="91">
        <f t="shared" si="22"/>
        <v>15.36</v>
      </c>
      <c r="G177" s="119">
        <f t="shared" si="33"/>
        <v>0.42426406871192823</v>
      </c>
      <c r="H177" s="1">
        <v>83.79</v>
      </c>
      <c r="I177" s="19">
        <v>98.88</v>
      </c>
      <c r="J177" s="116">
        <f t="shared" si="24"/>
        <v>5.4550781250000009</v>
      </c>
      <c r="K177" s="92">
        <f t="shared" si="25"/>
        <v>6.4375</v>
      </c>
      <c r="L177" s="93">
        <f t="shared" si="37"/>
        <v>5.9462890625</v>
      </c>
      <c r="M177" s="97">
        <f t="shared" si="27"/>
        <v>0.69467716979850214</v>
      </c>
      <c r="X177" s="107" t="s">
        <v>17</v>
      </c>
      <c r="Y177" s="1">
        <v>15.66</v>
      </c>
      <c r="Z177" s="2">
        <v>15.06</v>
      </c>
      <c r="AA177" s="91">
        <f t="shared" si="28"/>
        <v>15.36</v>
      </c>
      <c r="AB177" s="119">
        <f t="shared" si="35"/>
        <v>0.42426406871192823</v>
      </c>
      <c r="AC177" s="1">
        <v>3.33</v>
      </c>
      <c r="AD177" s="19">
        <v>0.96950000000000003</v>
      </c>
      <c r="AE177" s="116">
        <f t="shared" si="32"/>
        <v>0.216796875</v>
      </c>
      <c r="AF177" s="92">
        <f t="shared" si="30"/>
        <v>6.311848958333334E-2</v>
      </c>
      <c r="AG177" s="93">
        <f t="shared" si="38"/>
        <v>0.13995768229166666</v>
      </c>
      <c r="AH177" s="97">
        <f t="shared" si="31"/>
        <v>0.10866702844992482</v>
      </c>
    </row>
    <row r="178" spans="3:34">
      <c r="C178" s="108" t="s">
        <v>18</v>
      </c>
      <c r="D178" s="3">
        <v>16.71</v>
      </c>
      <c r="E178" s="4">
        <v>15.84</v>
      </c>
      <c r="F178" s="86">
        <f t="shared" si="22"/>
        <v>16.274999999999999</v>
      </c>
      <c r="G178" s="20">
        <f t="shared" si="33"/>
        <v>0.615182899632297</v>
      </c>
      <c r="H178" s="3">
        <v>100.8</v>
      </c>
      <c r="I178" s="5">
        <v>115.4</v>
      </c>
      <c r="J178" s="117">
        <f t="shared" si="24"/>
        <v>6.1935483870967749</v>
      </c>
      <c r="K178" s="87">
        <f t="shared" si="25"/>
        <v>7.0906298003072203</v>
      </c>
      <c r="L178" s="88">
        <f t="shared" si="37"/>
        <v>6.6420890937019976</v>
      </c>
      <c r="M178" s="98">
        <f t="shared" si="27"/>
        <v>0.63433235055751724</v>
      </c>
      <c r="X178" s="108" t="s">
        <v>18</v>
      </c>
      <c r="Y178" s="3">
        <v>16.71</v>
      </c>
      <c r="Z178" s="4">
        <v>15.84</v>
      </c>
      <c r="AA178" s="86">
        <f t="shared" si="28"/>
        <v>16.274999999999999</v>
      </c>
      <c r="AB178" s="20">
        <f t="shared" si="35"/>
        <v>0.615182899632297</v>
      </c>
      <c r="AC178" s="3">
        <v>9.8000000000000007</v>
      </c>
      <c r="AD178" s="5">
        <v>2.67</v>
      </c>
      <c r="AE178" s="117">
        <f t="shared" si="32"/>
        <v>0.60215053763440873</v>
      </c>
      <c r="AF178" s="87">
        <f t="shared" si="30"/>
        <v>0.16405529953917053</v>
      </c>
      <c r="AG178" s="88">
        <f t="shared" si="38"/>
        <v>0.38310291858678963</v>
      </c>
      <c r="AH178" s="98">
        <f t="shared" si="31"/>
        <v>0.30978011366267805</v>
      </c>
    </row>
    <row r="179" spans="3:34" ht="15" thickBot="1">
      <c r="C179" s="109" t="s">
        <v>19</v>
      </c>
      <c r="D179" s="9">
        <v>24.82</v>
      </c>
      <c r="E179" s="10">
        <v>23.18</v>
      </c>
      <c r="F179" s="94">
        <f t="shared" si="22"/>
        <v>24</v>
      </c>
      <c r="G179" s="21">
        <f t="shared" si="33"/>
        <v>1.1596551211459383</v>
      </c>
      <c r="H179" s="9">
        <v>167.9</v>
      </c>
      <c r="I179" s="11">
        <v>172.1</v>
      </c>
      <c r="J179" s="118">
        <f t="shared" si="24"/>
        <v>6.9958333333333336</v>
      </c>
      <c r="K179" s="95">
        <f t="shared" si="25"/>
        <v>7.1708333333333334</v>
      </c>
      <c r="L179" s="96">
        <f t="shared" si="37"/>
        <v>7.0833333333333339</v>
      </c>
      <c r="M179" s="99">
        <f t="shared" si="27"/>
        <v>0.12374368670764568</v>
      </c>
      <c r="X179" s="109" t="s">
        <v>19</v>
      </c>
      <c r="Y179" s="9">
        <v>24.82</v>
      </c>
      <c r="Z179" s="10">
        <v>23.18</v>
      </c>
      <c r="AA179" s="94">
        <f t="shared" si="28"/>
        <v>24</v>
      </c>
      <c r="AB179" s="21">
        <f t="shared" si="35"/>
        <v>1.1596551211459383</v>
      </c>
      <c r="AC179" s="9">
        <v>0.5897</v>
      </c>
      <c r="AD179" s="11">
        <v>1.41</v>
      </c>
      <c r="AE179" s="118">
        <f t="shared" si="32"/>
        <v>2.4570833333333333E-2</v>
      </c>
      <c r="AF179" s="95">
        <f t="shared" si="30"/>
        <v>5.8749999999999997E-2</v>
      </c>
      <c r="AG179" s="96">
        <f t="shared" si="38"/>
        <v>4.1660416666666665E-2</v>
      </c>
      <c r="AH179" s="99">
        <f t="shared" si="31"/>
        <v>2.4168320525305213E-2</v>
      </c>
    </row>
    <row r="180" spans="3:34">
      <c r="C180" s="107" t="s">
        <v>20</v>
      </c>
      <c r="D180" s="1">
        <v>24.52</v>
      </c>
      <c r="E180" s="2">
        <v>22.19</v>
      </c>
      <c r="F180" s="91">
        <f t="shared" si="22"/>
        <v>23.355</v>
      </c>
      <c r="G180" s="119">
        <f t="shared" si="33"/>
        <v>1.6475588001646544</v>
      </c>
      <c r="H180" s="1">
        <v>122</v>
      </c>
      <c r="I180" s="19">
        <v>113.4</v>
      </c>
      <c r="J180" s="116">
        <f t="shared" si="24"/>
        <v>5.2237208306572471</v>
      </c>
      <c r="K180" s="92">
        <f t="shared" si="25"/>
        <v>4.8554913294797686</v>
      </c>
      <c r="L180" s="93">
        <f>AVERAGE(J180:K180)</f>
        <v>5.0396060800685074</v>
      </c>
      <c r="M180" s="97">
        <f t="shared" si="27"/>
        <v>0.26037757731553485</v>
      </c>
      <c r="X180" s="107" t="s">
        <v>20</v>
      </c>
      <c r="Y180" s="1">
        <v>24.52</v>
      </c>
      <c r="Z180" s="2">
        <v>22.19</v>
      </c>
      <c r="AA180" s="91">
        <f t="shared" si="28"/>
        <v>23.355</v>
      </c>
      <c r="AB180" s="119">
        <f t="shared" si="35"/>
        <v>1.6475588001646544</v>
      </c>
      <c r="AC180" s="1">
        <v>12.5</v>
      </c>
      <c r="AD180" s="19">
        <v>0</v>
      </c>
      <c r="AE180" s="116">
        <f t="shared" si="32"/>
        <v>0.53521729822307851</v>
      </c>
      <c r="AF180" s="92">
        <f t="shared" si="30"/>
        <v>0</v>
      </c>
      <c r="AG180" s="93">
        <f>AVERAGE(AE180:AF180)</f>
        <v>0.26760864911153925</v>
      </c>
      <c r="AH180" s="97">
        <f t="shared" si="31"/>
        <v>0.37845578098188154</v>
      </c>
    </row>
    <row r="181" spans="3:34">
      <c r="C181" s="105" t="s">
        <v>21</v>
      </c>
      <c r="D181" s="3">
        <v>23.73</v>
      </c>
      <c r="E181" s="4">
        <v>20.23</v>
      </c>
      <c r="F181" s="86">
        <f t="shared" si="22"/>
        <v>21.98</v>
      </c>
      <c r="G181" s="20">
        <f t="shared" si="33"/>
        <v>2.4748737341529163</v>
      </c>
      <c r="H181" s="3">
        <v>92.14</v>
      </c>
      <c r="I181" s="5">
        <v>57.68</v>
      </c>
      <c r="J181" s="117">
        <f t="shared" si="24"/>
        <v>4.1919927206551408</v>
      </c>
      <c r="K181" s="87">
        <f t="shared" si="25"/>
        <v>2.6242038216560508</v>
      </c>
      <c r="L181" s="88">
        <f t="shared" ref="L181:L202" si="39">AVERAGE(J181:K181)</f>
        <v>3.4080982711555956</v>
      </c>
      <c r="M181" s="98">
        <f t="shared" si="27"/>
        <v>1.1085941619512507</v>
      </c>
      <c r="X181" s="105" t="s">
        <v>21</v>
      </c>
      <c r="Y181" s="3">
        <v>23.73</v>
      </c>
      <c r="Z181" s="4">
        <v>20.23</v>
      </c>
      <c r="AA181" s="86">
        <f t="shared" si="28"/>
        <v>21.98</v>
      </c>
      <c r="AB181" s="20">
        <f t="shared" si="35"/>
        <v>2.4748737341529163</v>
      </c>
      <c r="AC181" s="3">
        <v>3.69</v>
      </c>
      <c r="AD181" s="5">
        <v>0</v>
      </c>
      <c r="AE181" s="117">
        <f t="shared" si="32"/>
        <v>0.1678798908098271</v>
      </c>
      <c r="AF181" s="87">
        <f t="shared" si="30"/>
        <v>0</v>
      </c>
      <c r="AG181" s="88">
        <f t="shared" ref="AG181:AG202" si="40">AVERAGE(AE181:AF181)</f>
        <v>8.3939945404913549E-2</v>
      </c>
      <c r="AH181" s="98">
        <f t="shared" si="31"/>
        <v>0.1187090092164859</v>
      </c>
    </row>
    <row r="182" spans="3:34" ht="15" thickBot="1">
      <c r="C182" s="106" t="s">
        <v>22</v>
      </c>
      <c r="D182" s="9">
        <v>19.739999999999998</v>
      </c>
      <c r="E182" s="10">
        <v>16.96</v>
      </c>
      <c r="F182" s="94">
        <f t="shared" si="22"/>
        <v>18.350000000000001</v>
      </c>
      <c r="G182" s="21">
        <f t="shared" si="33"/>
        <v>1.9657568516986004</v>
      </c>
      <c r="H182" s="9">
        <v>90.7</v>
      </c>
      <c r="I182" s="11">
        <v>71.56</v>
      </c>
      <c r="J182" s="118">
        <f t="shared" si="24"/>
        <v>4.9427792915531334</v>
      </c>
      <c r="K182" s="95">
        <f t="shared" si="25"/>
        <v>3.8997275204359672</v>
      </c>
      <c r="L182" s="96">
        <f t="shared" si="39"/>
        <v>4.4212534059945501</v>
      </c>
      <c r="M182" s="99">
        <f t="shared" si="27"/>
        <v>0.7375489804855887</v>
      </c>
      <c r="X182" s="106" t="s">
        <v>22</v>
      </c>
      <c r="Y182" s="9">
        <v>19.739999999999998</v>
      </c>
      <c r="Z182" s="10">
        <v>16.96</v>
      </c>
      <c r="AA182" s="94">
        <f t="shared" si="28"/>
        <v>18.350000000000001</v>
      </c>
      <c r="AB182" s="21">
        <f t="shared" si="35"/>
        <v>1.9657568516986004</v>
      </c>
      <c r="AC182" s="9">
        <v>14.98</v>
      </c>
      <c r="AD182" s="11">
        <v>2.3199999999999998</v>
      </c>
      <c r="AE182" s="118">
        <f t="shared" si="32"/>
        <v>0.81634877384196181</v>
      </c>
      <c r="AF182" s="95">
        <f t="shared" si="30"/>
        <v>0.12643051771117164</v>
      </c>
      <c r="AG182" s="96">
        <f t="shared" si="40"/>
        <v>0.47138964577656672</v>
      </c>
      <c r="AH182" s="99">
        <f t="shared" si="31"/>
        <v>0.4878458773744791</v>
      </c>
    </row>
    <row r="183" spans="3:34">
      <c r="C183" s="104" t="s">
        <v>23</v>
      </c>
      <c r="D183" s="1">
        <v>21.54</v>
      </c>
      <c r="E183" s="2">
        <v>17.34</v>
      </c>
      <c r="F183" s="91">
        <f t="shared" si="22"/>
        <v>19.439999999999998</v>
      </c>
      <c r="G183" s="119">
        <f t="shared" si="33"/>
        <v>2.969848480983508</v>
      </c>
      <c r="H183" s="1">
        <v>99.03</v>
      </c>
      <c r="I183" s="19">
        <v>91.58</v>
      </c>
      <c r="J183" s="116">
        <f t="shared" si="24"/>
        <v>5.0941358024691361</v>
      </c>
      <c r="K183" s="92">
        <f t="shared" si="25"/>
        <v>4.7109053497942392</v>
      </c>
      <c r="L183" s="93">
        <f t="shared" si="39"/>
        <v>4.9025205761316872</v>
      </c>
      <c r="M183" s="97">
        <f t="shared" si="27"/>
        <v>0.27098485184360982</v>
      </c>
      <c r="X183" s="104" t="s">
        <v>23</v>
      </c>
      <c r="Y183" s="1">
        <v>21.54</v>
      </c>
      <c r="Z183" s="2">
        <v>17.34</v>
      </c>
      <c r="AA183" s="91">
        <f t="shared" si="28"/>
        <v>19.439999999999998</v>
      </c>
      <c r="AB183" s="119">
        <f t="shared" si="35"/>
        <v>2.969848480983508</v>
      </c>
      <c r="AC183" s="1">
        <v>0.57509999999999994</v>
      </c>
      <c r="AD183" s="19">
        <v>7.14</v>
      </c>
      <c r="AE183" s="116">
        <f t="shared" si="32"/>
        <v>2.9583333333333333E-2</v>
      </c>
      <c r="AF183" s="92">
        <f t="shared" si="30"/>
        <v>0.36728395061728397</v>
      </c>
      <c r="AG183" s="93">
        <f t="shared" si="40"/>
        <v>0.19843364197530866</v>
      </c>
      <c r="AH183" s="97">
        <f t="shared" si="31"/>
        <v>0.23879039649236447</v>
      </c>
    </row>
    <row r="184" spans="3:34">
      <c r="C184" s="105" t="s">
        <v>24</v>
      </c>
      <c r="D184" s="3">
        <v>12.24</v>
      </c>
      <c r="E184" s="4">
        <v>11.59</v>
      </c>
      <c r="F184" s="86">
        <f t="shared" si="22"/>
        <v>11.914999999999999</v>
      </c>
      <c r="G184" s="20">
        <f t="shared" si="33"/>
        <v>0.45961940777125615</v>
      </c>
      <c r="H184" s="3">
        <v>68.12</v>
      </c>
      <c r="I184" s="5">
        <v>61.16</v>
      </c>
      <c r="J184" s="117">
        <f t="shared" si="24"/>
        <v>5.7171632396139325</v>
      </c>
      <c r="K184" s="87">
        <f t="shared" si="25"/>
        <v>5.133025597985732</v>
      </c>
      <c r="L184" s="88">
        <f t="shared" si="39"/>
        <v>5.4250944187998318</v>
      </c>
      <c r="M184" s="98">
        <f t="shared" si="27"/>
        <v>0.41304768754161786</v>
      </c>
      <c r="X184" s="105" t="s">
        <v>24</v>
      </c>
      <c r="Y184" s="3">
        <v>12.24</v>
      </c>
      <c r="Z184" s="4">
        <v>11.59</v>
      </c>
      <c r="AA184" s="86">
        <f t="shared" si="28"/>
        <v>11.914999999999999</v>
      </c>
      <c r="AB184" s="20">
        <f t="shared" si="35"/>
        <v>0.45961940777125615</v>
      </c>
      <c r="AC184" s="3">
        <v>0.94640000000000002</v>
      </c>
      <c r="AD184" s="5">
        <v>0</v>
      </c>
      <c r="AE184" s="117">
        <f t="shared" si="32"/>
        <v>7.9429290809903491E-2</v>
      </c>
      <c r="AF184" s="87">
        <f t="shared" si="30"/>
        <v>0</v>
      </c>
      <c r="AG184" s="88">
        <f t="shared" si="40"/>
        <v>3.9714645404951746E-2</v>
      </c>
      <c r="AH184" s="98">
        <f t="shared" si="31"/>
        <v>5.6164990156521079E-2</v>
      </c>
    </row>
    <row r="185" spans="3:34" ht="15" thickBot="1">
      <c r="C185" s="106" t="s">
        <v>25</v>
      </c>
      <c r="D185" s="9">
        <v>11.47</v>
      </c>
      <c r="E185" s="10">
        <v>9.8800000000000008</v>
      </c>
      <c r="F185" s="94">
        <f t="shared" si="22"/>
        <v>10.675000000000001</v>
      </c>
      <c r="G185" s="21">
        <f t="shared" si="33"/>
        <v>1.1242997820866105</v>
      </c>
      <c r="H185" s="9">
        <v>52.02</v>
      </c>
      <c r="I185" s="11">
        <v>42.1</v>
      </c>
      <c r="J185" s="118">
        <f t="shared" si="24"/>
        <v>4.8730679156908661</v>
      </c>
      <c r="K185" s="95">
        <f t="shared" si="25"/>
        <v>3.9437939110070257</v>
      </c>
      <c r="L185" s="96">
        <f t="shared" si="39"/>
        <v>4.4084309133489459</v>
      </c>
      <c r="M185" s="99">
        <f t="shared" si="27"/>
        <v>0.65709595029232315</v>
      </c>
      <c r="X185" s="106" t="s">
        <v>25</v>
      </c>
      <c r="Y185" s="9">
        <v>11.47</v>
      </c>
      <c r="Z185" s="10">
        <v>9.8800000000000008</v>
      </c>
      <c r="AA185" s="94">
        <f t="shared" si="28"/>
        <v>10.675000000000001</v>
      </c>
      <c r="AB185" s="21">
        <f t="shared" si="35"/>
        <v>1.1242997820866105</v>
      </c>
      <c r="AC185" s="9">
        <v>0</v>
      </c>
      <c r="AD185" s="11">
        <v>2.86</v>
      </c>
      <c r="AE185" s="118">
        <f t="shared" si="32"/>
        <v>0</v>
      </c>
      <c r="AF185" s="95">
        <f t="shared" si="30"/>
        <v>0.26791569086651051</v>
      </c>
      <c r="AG185" s="96">
        <f t="shared" si="40"/>
        <v>0.13395784543325526</v>
      </c>
      <c r="AH185" s="99">
        <f t="shared" si="31"/>
        <v>0.18944500179798837</v>
      </c>
    </row>
    <row r="186" spans="3:34">
      <c r="C186" s="122" t="s">
        <v>8</v>
      </c>
      <c r="D186" s="1">
        <v>17.059999999999999</v>
      </c>
      <c r="E186" s="2">
        <v>16.559999999999999</v>
      </c>
      <c r="F186" s="91">
        <f t="shared" si="22"/>
        <v>16.809999999999999</v>
      </c>
      <c r="G186" s="119">
        <f t="shared" si="33"/>
        <v>0.35355339059327379</v>
      </c>
      <c r="H186" s="1">
        <v>125.1</v>
      </c>
      <c r="I186" s="19">
        <v>121.5</v>
      </c>
      <c r="J186" s="116">
        <f t="shared" si="24"/>
        <v>7.4419988102320049</v>
      </c>
      <c r="K186" s="92">
        <f t="shared" si="25"/>
        <v>7.2278405710886382</v>
      </c>
      <c r="L186" s="93">
        <f t="shared" si="39"/>
        <v>7.3349196906603211</v>
      </c>
      <c r="M186" s="97">
        <f t="shared" si="27"/>
        <v>0.15143274314524494</v>
      </c>
      <c r="X186" s="110" t="s">
        <v>8</v>
      </c>
      <c r="Y186" s="1">
        <v>17.059999999999999</v>
      </c>
      <c r="Z186" s="2">
        <v>16.559999999999999</v>
      </c>
      <c r="AA186" s="91">
        <f t="shared" si="28"/>
        <v>16.809999999999999</v>
      </c>
      <c r="AB186" s="119">
        <f t="shared" si="35"/>
        <v>0.35355339059327379</v>
      </c>
      <c r="AC186" s="1">
        <v>90.24</v>
      </c>
      <c r="AD186" s="19">
        <v>3.37</v>
      </c>
      <c r="AE186" s="116">
        <f t="shared" si="32"/>
        <v>5.3682331945270674</v>
      </c>
      <c r="AF186" s="92">
        <f t="shared" si="30"/>
        <v>0.20047590719809638</v>
      </c>
      <c r="AG186" s="93">
        <f t="shared" si="40"/>
        <v>2.7843545508625818</v>
      </c>
      <c r="AH186" s="97">
        <f t="shared" si="31"/>
        <v>3.6541562213965135</v>
      </c>
    </row>
    <row r="187" spans="3:34">
      <c r="C187" s="123" t="s">
        <v>9</v>
      </c>
      <c r="D187" s="3">
        <v>17.84</v>
      </c>
      <c r="E187" s="4">
        <v>23.31</v>
      </c>
      <c r="F187" s="86">
        <f t="shared" si="22"/>
        <v>20.574999999999999</v>
      </c>
      <c r="G187" s="20">
        <f t="shared" si="33"/>
        <v>3.8678740930904052</v>
      </c>
      <c r="H187" s="3">
        <v>91.17</v>
      </c>
      <c r="I187" s="5">
        <v>101.1</v>
      </c>
      <c r="J187" s="117">
        <f t="shared" si="24"/>
        <v>4.4311057108140952</v>
      </c>
      <c r="K187" s="87">
        <f t="shared" si="25"/>
        <v>4.9137302551640341</v>
      </c>
      <c r="L187" s="88">
        <f t="shared" si="39"/>
        <v>4.6724179829890646</v>
      </c>
      <c r="M187" s="98">
        <f t="shared" si="27"/>
        <v>0.34126708807690942</v>
      </c>
      <c r="X187" s="111" t="s">
        <v>9</v>
      </c>
      <c r="Y187" s="3">
        <v>17.84</v>
      </c>
      <c r="Z187" s="4">
        <v>23.31</v>
      </c>
      <c r="AA187" s="86">
        <f t="shared" si="28"/>
        <v>20.574999999999999</v>
      </c>
      <c r="AB187" s="20">
        <f t="shared" si="35"/>
        <v>3.8678740930904052</v>
      </c>
      <c r="AC187" s="3">
        <v>258</v>
      </c>
      <c r="AD187" s="5">
        <v>1.84</v>
      </c>
      <c r="AE187" s="117">
        <f t="shared" si="32"/>
        <v>12.539489671931957</v>
      </c>
      <c r="AF187" s="87">
        <f t="shared" si="30"/>
        <v>8.9428918590522488E-2</v>
      </c>
      <c r="AG187" s="88">
        <f t="shared" si="40"/>
        <v>6.3144592952612397</v>
      </c>
      <c r="AH187" s="98">
        <f t="shared" si="31"/>
        <v>8.8035223848722239</v>
      </c>
    </row>
    <row r="188" spans="3:34" ht="15" thickBot="1">
      <c r="C188" s="124" t="s">
        <v>10</v>
      </c>
      <c r="D188" s="9">
        <v>14.13</v>
      </c>
      <c r="E188" s="10">
        <v>11.24</v>
      </c>
      <c r="F188" s="94">
        <f t="shared" si="22"/>
        <v>12.685</v>
      </c>
      <c r="G188" s="21">
        <f t="shared" si="33"/>
        <v>2.0435385976291163</v>
      </c>
      <c r="H188" s="9">
        <v>74.41</v>
      </c>
      <c r="I188" s="11">
        <v>66.73</v>
      </c>
      <c r="J188" s="118">
        <f t="shared" si="24"/>
        <v>5.8659834450137955</v>
      </c>
      <c r="K188" s="95">
        <f t="shared" si="25"/>
        <v>5.260543949546709</v>
      </c>
      <c r="L188" s="96">
        <f t="shared" si="39"/>
        <v>5.5632636972802523</v>
      </c>
      <c r="M188" s="99">
        <f t="shared" si="27"/>
        <v>0.42811037284293885</v>
      </c>
      <c r="X188" s="112" t="s">
        <v>10</v>
      </c>
      <c r="Y188" s="9">
        <v>14.13</v>
      </c>
      <c r="Z188" s="10">
        <v>11.24</v>
      </c>
      <c r="AA188" s="94">
        <f t="shared" si="28"/>
        <v>12.685</v>
      </c>
      <c r="AB188" s="21">
        <f t="shared" si="35"/>
        <v>2.0435385976291163</v>
      </c>
      <c r="AC188" s="9">
        <v>30.91</v>
      </c>
      <c r="AD188" s="11">
        <v>85.85</v>
      </c>
      <c r="AE188" s="118">
        <f t="shared" si="32"/>
        <v>2.4367363027197477</v>
      </c>
      <c r="AF188" s="95">
        <f t="shared" si="30"/>
        <v>6.7678360268033106</v>
      </c>
      <c r="AG188" s="96">
        <f t="shared" si="40"/>
        <v>4.6022861647615292</v>
      </c>
      <c r="AH188" s="99">
        <f t="shared" si="31"/>
        <v>3.0625499848946722</v>
      </c>
    </row>
    <row r="189" spans="3:34">
      <c r="C189" s="122" t="s">
        <v>11</v>
      </c>
      <c r="D189" s="1">
        <v>9.49</v>
      </c>
      <c r="E189" s="2">
        <v>11.01</v>
      </c>
      <c r="F189" s="91">
        <f t="shared" si="22"/>
        <v>10.25</v>
      </c>
      <c r="G189" s="119">
        <f t="shared" si="33"/>
        <v>1.074802307403552</v>
      </c>
      <c r="H189" s="1">
        <v>60.24</v>
      </c>
      <c r="I189" s="19">
        <v>44.12</v>
      </c>
      <c r="J189" s="116">
        <f t="shared" si="24"/>
        <v>5.8770731707317072</v>
      </c>
      <c r="K189" s="92">
        <f t="shared" si="25"/>
        <v>4.3043902439024384</v>
      </c>
      <c r="L189" s="93">
        <f t="shared" si="39"/>
        <v>5.0907317073170724</v>
      </c>
      <c r="M189" s="97">
        <f t="shared" si="27"/>
        <v>1.1120547622172887</v>
      </c>
      <c r="X189" s="110" t="s">
        <v>11</v>
      </c>
      <c r="Y189" s="1">
        <v>9.49</v>
      </c>
      <c r="Z189" s="2">
        <v>11.01</v>
      </c>
      <c r="AA189" s="91">
        <f t="shared" si="28"/>
        <v>10.25</v>
      </c>
      <c r="AB189" s="119">
        <f t="shared" si="35"/>
        <v>1.074802307403552</v>
      </c>
      <c r="AC189" s="1">
        <v>8.68</v>
      </c>
      <c r="AD189" s="19">
        <v>32.75</v>
      </c>
      <c r="AE189" s="116">
        <f t="shared" si="32"/>
        <v>0.8468292682926829</v>
      </c>
      <c r="AF189" s="92">
        <f t="shared" si="30"/>
        <v>3.1951219512195124</v>
      </c>
      <c r="AG189" s="93">
        <f t="shared" si="40"/>
        <v>2.0209756097560976</v>
      </c>
      <c r="AH189" s="97">
        <f t="shared" si="31"/>
        <v>1.6604936803083126</v>
      </c>
    </row>
    <row r="190" spans="3:34">
      <c r="C190" s="123" t="s">
        <v>12</v>
      </c>
      <c r="D190" s="3">
        <v>8.86</v>
      </c>
      <c r="E190" s="4">
        <v>10.65</v>
      </c>
      <c r="F190" s="86">
        <f t="shared" si="22"/>
        <v>9.754999999999999</v>
      </c>
      <c r="G190" s="20">
        <f t="shared" si="33"/>
        <v>1.2657211383239206</v>
      </c>
      <c r="H190" s="3">
        <v>35.24</v>
      </c>
      <c r="I190" s="5">
        <v>52.02</v>
      </c>
      <c r="J190" s="117">
        <f t="shared" si="24"/>
        <v>3.6125064069707848</v>
      </c>
      <c r="K190" s="87">
        <f t="shared" si="25"/>
        <v>5.3326499231163513</v>
      </c>
      <c r="L190" s="88">
        <f t="shared" si="39"/>
        <v>4.4725781650435685</v>
      </c>
      <c r="M190" s="98">
        <f t="shared" si="27"/>
        <v>1.2163251448805967</v>
      </c>
      <c r="X190" s="111" t="s">
        <v>12</v>
      </c>
      <c r="Y190" s="3">
        <v>8.86</v>
      </c>
      <c r="Z190" s="4">
        <v>10.65</v>
      </c>
      <c r="AA190" s="86">
        <f t="shared" si="28"/>
        <v>9.754999999999999</v>
      </c>
      <c r="AB190" s="20">
        <f t="shared" si="35"/>
        <v>1.2657211383239206</v>
      </c>
      <c r="AC190" s="3">
        <v>7.03</v>
      </c>
      <c r="AD190" s="5">
        <v>93.38</v>
      </c>
      <c r="AE190" s="117">
        <f t="shared" si="32"/>
        <v>0.72065607380830354</v>
      </c>
      <c r="AF190" s="87">
        <f t="shared" si="30"/>
        <v>9.5725269092772933</v>
      </c>
      <c r="AG190" s="88">
        <f t="shared" si="40"/>
        <v>5.1465914915427984</v>
      </c>
      <c r="AH190" s="98">
        <f t="shared" si="31"/>
        <v>6.259217893947552</v>
      </c>
    </row>
    <row r="191" spans="3:34" ht="15" thickBot="1">
      <c r="C191" s="124" t="s">
        <v>13</v>
      </c>
      <c r="D191" s="9">
        <v>10.16</v>
      </c>
      <c r="E191" s="10">
        <v>11.44</v>
      </c>
      <c r="F191" s="94">
        <f t="shared" si="22"/>
        <v>10.8</v>
      </c>
      <c r="G191" s="21">
        <f t="shared" si="33"/>
        <v>0.9050966799187804</v>
      </c>
      <c r="H191" s="9">
        <v>46.05</v>
      </c>
      <c r="I191" s="11">
        <v>68.39</v>
      </c>
      <c r="J191" s="118">
        <f t="shared" si="24"/>
        <v>4.2638888888888884</v>
      </c>
      <c r="K191" s="95">
        <f t="shared" si="25"/>
        <v>6.3324074074074073</v>
      </c>
      <c r="L191" s="96">
        <f t="shared" si="39"/>
        <v>5.2981481481481474</v>
      </c>
      <c r="M191" s="99">
        <f t="shared" si="27"/>
        <v>1.4626634714543993</v>
      </c>
      <c r="X191" s="112" t="s">
        <v>13</v>
      </c>
      <c r="Y191" s="9">
        <v>10.16</v>
      </c>
      <c r="Z191" s="10">
        <v>11.44</v>
      </c>
      <c r="AA191" s="94">
        <f t="shared" si="28"/>
        <v>10.8</v>
      </c>
      <c r="AB191" s="21">
        <f t="shared" si="35"/>
        <v>0.9050966799187804</v>
      </c>
      <c r="AC191" s="9">
        <v>14.78</v>
      </c>
      <c r="AD191" s="11">
        <v>11.61</v>
      </c>
      <c r="AE191" s="118">
        <f t="shared" si="32"/>
        <v>1.3685185185185185</v>
      </c>
      <c r="AF191" s="95">
        <f t="shared" si="30"/>
        <v>1.075</v>
      </c>
      <c r="AG191" s="96">
        <f t="shared" si="40"/>
        <v>1.2217592592592592</v>
      </c>
      <c r="AH191" s="99">
        <f t="shared" si="31"/>
        <v>0.20754893484827425</v>
      </c>
    </row>
    <row r="192" spans="3:34">
      <c r="C192" s="122" t="s">
        <v>14</v>
      </c>
      <c r="D192" s="1">
        <v>24.11</v>
      </c>
      <c r="E192" s="2">
        <v>27.48</v>
      </c>
      <c r="F192" s="91">
        <f t="shared" si="22"/>
        <v>25.795000000000002</v>
      </c>
      <c r="G192" s="119">
        <f t="shared" si="33"/>
        <v>2.3829498525986659</v>
      </c>
      <c r="H192" s="1">
        <v>158.4</v>
      </c>
      <c r="I192" s="19">
        <v>167.8</v>
      </c>
      <c r="J192" s="116">
        <f t="shared" si="24"/>
        <v>6.1407249466950962</v>
      </c>
      <c r="K192" s="92">
        <f t="shared" si="25"/>
        <v>6.5051366543903857</v>
      </c>
      <c r="L192" s="93">
        <f t="shared" si="39"/>
        <v>6.3229308005427409</v>
      </c>
      <c r="M192" s="97">
        <f t="shared" si="27"/>
        <v>0.25767798965510919</v>
      </c>
      <c r="X192" s="113" t="s">
        <v>14</v>
      </c>
      <c r="Y192" s="1">
        <v>24.11</v>
      </c>
      <c r="Z192" s="2">
        <v>27.48</v>
      </c>
      <c r="AA192" s="91">
        <f t="shared" si="28"/>
        <v>25.795000000000002</v>
      </c>
      <c r="AB192" s="119">
        <f t="shared" si="35"/>
        <v>2.3829498525986659</v>
      </c>
      <c r="AC192" s="1">
        <v>11.15</v>
      </c>
      <c r="AD192" s="19">
        <v>17.07</v>
      </c>
      <c r="AE192" s="116">
        <f t="shared" si="32"/>
        <v>0.43225431285132776</v>
      </c>
      <c r="AF192" s="92">
        <f t="shared" si="30"/>
        <v>0.66175615429346768</v>
      </c>
      <c r="AG192" s="93">
        <f t="shared" si="40"/>
        <v>0.54700523357239772</v>
      </c>
      <c r="AH192" s="97">
        <f t="shared" si="31"/>
        <v>0.16228230837853722</v>
      </c>
    </row>
    <row r="193" spans="3:34">
      <c r="C193" s="123" t="s">
        <v>15</v>
      </c>
      <c r="D193" s="3">
        <v>32.909999999999997</v>
      </c>
      <c r="E193" s="4">
        <v>30.37</v>
      </c>
      <c r="F193" s="86">
        <f t="shared" si="22"/>
        <v>31.64</v>
      </c>
      <c r="G193" s="20">
        <f t="shared" si="33"/>
        <v>1.7960512242138276</v>
      </c>
      <c r="H193" s="3">
        <v>149.80000000000001</v>
      </c>
      <c r="I193" s="5">
        <v>143.19999999999999</v>
      </c>
      <c r="J193" s="117">
        <f t="shared" si="24"/>
        <v>4.7345132743362832</v>
      </c>
      <c r="K193" s="87">
        <f t="shared" si="25"/>
        <v>4.5259165613147907</v>
      </c>
      <c r="L193" s="88">
        <f t="shared" si="39"/>
        <v>4.630214917825537</v>
      </c>
      <c r="M193" s="98">
        <f t="shared" si="27"/>
        <v>0.14750015031072156</v>
      </c>
      <c r="X193" s="114" t="s">
        <v>15</v>
      </c>
      <c r="Y193" s="3">
        <v>32.909999999999997</v>
      </c>
      <c r="Z193" s="4">
        <v>30.37</v>
      </c>
      <c r="AA193" s="86">
        <f t="shared" si="28"/>
        <v>31.64</v>
      </c>
      <c r="AB193" s="20">
        <f t="shared" si="35"/>
        <v>1.7960512242138276</v>
      </c>
      <c r="AC193" s="3">
        <v>0.61960000000000004</v>
      </c>
      <c r="AD193" s="5">
        <v>0</v>
      </c>
      <c r="AE193" s="117">
        <f t="shared" si="32"/>
        <v>1.9582806573957019E-2</v>
      </c>
      <c r="AF193" s="87">
        <f t="shared" si="30"/>
        <v>0</v>
      </c>
      <c r="AG193" s="88">
        <f t="shared" si="40"/>
        <v>9.7914032869785093E-3</v>
      </c>
      <c r="AH193" s="98">
        <f t="shared" si="31"/>
        <v>1.384713532310951E-2</v>
      </c>
    </row>
    <row r="194" spans="3:34" ht="15" thickBot="1">
      <c r="C194" s="124" t="s">
        <v>16</v>
      </c>
      <c r="D194" s="9">
        <v>24.48</v>
      </c>
      <c r="E194" s="10">
        <v>22.74</v>
      </c>
      <c r="F194" s="94">
        <f t="shared" si="22"/>
        <v>23.61</v>
      </c>
      <c r="G194" s="21">
        <f t="shared" si="33"/>
        <v>1.230365799264594</v>
      </c>
      <c r="H194" s="9">
        <v>116</v>
      </c>
      <c r="I194" s="11">
        <v>86.05</v>
      </c>
      <c r="J194" s="118">
        <f t="shared" si="24"/>
        <v>4.9131723845828041</v>
      </c>
      <c r="K194" s="95">
        <f t="shared" si="25"/>
        <v>3.6446421008047438</v>
      </c>
      <c r="L194" s="96">
        <f t="shared" si="39"/>
        <v>4.2789072426937738</v>
      </c>
      <c r="M194" s="99">
        <f t="shared" si="27"/>
        <v>0.89698636579996571</v>
      </c>
      <c r="X194" s="115" t="s">
        <v>16</v>
      </c>
      <c r="Y194" s="9">
        <v>24.48</v>
      </c>
      <c r="Z194" s="10">
        <v>22.74</v>
      </c>
      <c r="AA194" s="94">
        <f t="shared" si="28"/>
        <v>23.61</v>
      </c>
      <c r="AB194" s="21">
        <f t="shared" si="35"/>
        <v>1.230365799264594</v>
      </c>
      <c r="AC194" s="9">
        <v>1.41</v>
      </c>
      <c r="AD194" s="11">
        <v>1.06</v>
      </c>
      <c r="AE194" s="118">
        <f t="shared" si="32"/>
        <v>5.9720457433290977E-2</v>
      </c>
      <c r="AF194" s="95">
        <f t="shared" si="30"/>
        <v>4.4896230410842869E-2</v>
      </c>
      <c r="AG194" s="96">
        <f t="shared" si="40"/>
        <v>5.2308343922066923E-2</v>
      </c>
      <c r="AH194" s="99">
        <f t="shared" si="31"/>
        <v>1.0482311453421891E-2</v>
      </c>
    </row>
    <row r="195" spans="3:34">
      <c r="C195" s="122" t="s">
        <v>17</v>
      </c>
      <c r="D195" s="1">
        <v>21.2</v>
      </c>
      <c r="E195" s="2">
        <v>18.93</v>
      </c>
      <c r="F195" s="91">
        <f t="shared" si="22"/>
        <v>20.064999999999998</v>
      </c>
      <c r="G195" s="119">
        <f t="shared" si="33"/>
        <v>1.6051323932934625</v>
      </c>
      <c r="H195" s="1">
        <v>105.7</v>
      </c>
      <c r="I195" s="19">
        <v>91.13</v>
      </c>
      <c r="J195" s="116">
        <f t="shared" si="24"/>
        <v>5.2678793919760789</v>
      </c>
      <c r="K195" s="92">
        <f t="shared" si="25"/>
        <v>4.5417393471218546</v>
      </c>
      <c r="L195" s="93">
        <f t="shared" si="39"/>
        <v>4.9048093695489667</v>
      </c>
      <c r="M195" s="97">
        <f t="shared" si="27"/>
        <v>0.51345854980752581</v>
      </c>
      <c r="X195" s="113" t="s">
        <v>17</v>
      </c>
      <c r="Y195" s="1">
        <v>21.2</v>
      </c>
      <c r="Z195" s="2">
        <v>18.93</v>
      </c>
      <c r="AA195" s="91">
        <f t="shared" si="28"/>
        <v>20.064999999999998</v>
      </c>
      <c r="AB195" s="119">
        <f t="shared" si="35"/>
        <v>1.6051323932934625</v>
      </c>
      <c r="AC195" s="1">
        <v>0.62460000000000004</v>
      </c>
      <c r="AD195" s="19">
        <v>12.31</v>
      </c>
      <c r="AE195" s="116">
        <f t="shared" si="32"/>
        <v>3.1128831298280594E-2</v>
      </c>
      <c r="AF195" s="92">
        <f t="shared" si="30"/>
        <v>0.61350610515823578</v>
      </c>
      <c r="AG195" s="93">
        <f t="shared" si="40"/>
        <v>0.32231746822825819</v>
      </c>
      <c r="AH195" s="97">
        <f t="shared" si="31"/>
        <v>0.4118029195553094</v>
      </c>
    </row>
    <row r="196" spans="3:34">
      <c r="C196" s="123" t="s">
        <v>18</v>
      </c>
      <c r="D196" s="3">
        <v>19.87</v>
      </c>
      <c r="E196" s="4">
        <v>18.899999999999999</v>
      </c>
      <c r="F196" s="86">
        <f t="shared" si="22"/>
        <v>19.384999999999998</v>
      </c>
      <c r="G196" s="20">
        <f t="shared" si="33"/>
        <v>0.68589357775095283</v>
      </c>
      <c r="H196" s="3">
        <v>109.4</v>
      </c>
      <c r="I196" s="5">
        <v>90.01</v>
      </c>
      <c r="J196" s="117">
        <f t="shared" si="24"/>
        <v>5.6435388186742337</v>
      </c>
      <c r="K196" s="87">
        <f t="shared" si="25"/>
        <v>4.643280887283983</v>
      </c>
      <c r="L196" s="88">
        <f t="shared" si="39"/>
        <v>5.1434098529791079</v>
      </c>
      <c r="M196" s="98">
        <f t="shared" si="27"/>
        <v>0.7072891662216747</v>
      </c>
      <c r="X196" s="114" t="s">
        <v>18</v>
      </c>
      <c r="Y196" s="3">
        <v>19.87</v>
      </c>
      <c r="Z196" s="4">
        <v>18.899999999999999</v>
      </c>
      <c r="AA196" s="86">
        <f t="shared" si="28"/>
        <v>19.384999999999998</v>
      </c>
      <c r="AB196" s="20">
        <f t="shared" si="35"/>
        <v>0.68589357775095283</v>
      </c>
      <c r="AC196" s="3">
        <v>4</v>
      </c>
      <c r="AD196" s="5">
        <v>0</v>
      </c>
      <c r="AE196" s="117">
        <f t="shared" si="32"/>
        <v>0.20634511220015478</v>
      </c>
      <c r="AF196" s="87">
        <f t="shared" si="30"/>
        <v>0</v>
      </c>
      <c r="AG196" s="88">
        <f t="shared" si="40"/>
        <v>0.10317255610007739</v>
      </c>
      <c r="AH196" s="98">
        <f t="shared" si="31"/>
        <v>0.14590802810142844</v>
      </c>
    </row>
    <row r="197" spans="3:34" ht="15" thickBot="1">
      <c r="C197" s="124" t="s">
        <v>19</v>
      </c>
      <c r="D197" s="9">
        <v>25.88</v>
      </c>
      <c r="E197" s="10">
        <v>25.18</v>
      </c>
      <c r="F197" s="94">
        <f t="shared" si="22"/>
        <v>25.53</v>
      </c>
      <c r="G197" s="21">
        <f t="shared" si="33"/>
        <v>0.49497474683058273</v>
      </c>
      <c r="H197" s="9">
        <v>171.1</v>
      </c>
      <c r="I197" s="11">
        <v>135.80000000000001</v>
      </c>
      <c r="J197" s="118">
        <f t="shared" si="24"/>
        <v>6.7019193106149624</v>
      </c>
      <c r="K197" s="95">
        <f t="shared" si="25"/>
        <v>5.3192322757540147</v>
      </c>
      <c r="L197" s="96">
        <f t="shared" si="39"/>
        <v>6.0105757931844881</v>
      </c>
      <c r="M197" s="99">
        <f t="shared" si="27"/>
        <v>0.97770737860889945</v>
      </c>
      <c r="X197" s="115" t="s">
        <v>19</v>
      </c>
      <c r="Y197" s="9">
        <v>25.88</v>
      </c>
      <c r="Z197" s="10">
        <v>25.18</v>
      </c>
      <c r="AA197" s="94">
        <f t="shared" si="28"/>
        <v>25.53</v>
      </c>
      <c r="AB197" s="21">
        <f t="shared" si="35"/>
        <v>0.49497474683058273</v>
      </c>
      <c r="AC197" s="9">
        <v>1.31</v>
      </c>
      <c r="AD197" s="11">
        <v>1.29</v>
      </c>
      <c r="AE197" s="118">
        <f t="shared" si="32"/>
        <v>5.1312181746964357E-2</v>
      </c>
      <c r="AF197" s="95">
        <f t="shared" si="30"/>
        <v>5.0528789659224443E-2</v>
      </c>
      <c r="AG197" s="96">
        <f t="shared" si="40"/>
        <v>5.0920485703094404E-2</v>
      </c>
      <c r="AH197" s="99">
        <f t="shared" si="31"/>
        <v>5.5394185756877951E-4</v>
      </c>
    </row>
    <row r="198" spans="3:34">
      <c r="C198" s="122" t="s">
        <v>20</v>
      </c>
      <c r="D198" s="1">
        <v>9.24</v>
      </c>
      <c r="E198" s="2">
        <v>10.17</v>
      </c>
      <c r="F198" s="91">
        <f t="shared" si="22"/>
        <v>9.7050000000000001</v>
      </c>
      <c r="G198" s="119">
        <f t="shared" si="33"/>
        <v>0.65760930650348903</v>
      </c>
      <c r="H198" s="1">
        <v>64.78</v>
      </c>
      <c r="I198" s="19">
        <v>39.36</v>
      </c>
      <c r="J198" s="116">
        <f t="shared" si="24"/>
        <v>6.6749098402885112</v>
      </c>
      <c r="K198" s="92">
        <f t="shared" si="25"/>
        <v>4.0556414219474499</v>
      </c>
      <c r="L198" s="93">
        <f t="shared" si="39"/>
        <v>5.3652756311179806</v>
      </c>
      <c r="M198" s="97">
        <f t="shared" si="27"/>
        <v>1.8521024603567287</v>
      </c>
      <c r="X198" s="113" t="s">
        <v>20</v>
      </c>
      <c r="Y198" s="1">
        <v>9.24</v>
      </c>
      <c r="Z198" s="2">
        <v>10.17</v>
      </c>
      <c r="AA198" s="91">
        <f t="shared" si="28"/>
        <v>9.7050000000000001</v>
      </c>
      <c r="AB198" s="119">
        <f t="shared" si="35"/>
        <v>0.65760930650348903</v>
      </c>
      <c r="AC198" s="1">
        <v>0</v>
      </c>
      <c r="AD198" s="19">
        <v>1.43</v>
      </c>
      <c r="AE198" s="116">
        <f t="shared" si="32"/>
        <v>0</v>
      </c>
      <c r="AF198" s="92">
        <f t="shared" si="30"/>
        <v>0.14734672849046881</v>
      </c>
      <c r="AG198" s="93">
        <f t="shared" si="40"/>
        <v>7.3673364245234407E-2</v>
      </c>
      <c r="AH198" s="97">
        <f t="shared" si="31"/>
        <v>0.10418987090126357</v>
      </c>
    </row>
    <row r="199" spans="3:34">
      <c r="C199" s="123" t="s">
        <v>21</v>
      </c>
      <c r="D199" s="3">
        <v>12.73</v>
      </c>
      <c r="E199" s="4">
        <v>12.16</v>
      </c>
      <c r="F199" s="86">
        <f t="shared" si="22"/>
        <v>12.445</v>
      </c>
      <c r="G199" s="20">
        <f t="shared" si="33"/>
        <v>0.40305086527633227</v>
      </c>
      <c r="H199" s="3">
        <v>106.6</v>
      </c>
      <c r="I199" s="5">
        <v>90.55</v>
      </c>
      <c r="J199" s="117">
        <f t="shared" si="24"/>
        <v>8.5656890317396535</v>
      </c>
      <c r="K199" s="87">
        <f t="shared" si="25"/>
        <v>7.2760144636400153</v>
      </c>
      <c r="L199" s="88">
        <f t="shared" si="39"/>
        <v>7.9208517476898344</v>
      </c>
      <c r="M199" s="98">
        <f t="shared" si="27"/>
        <v>0.91193763262708605</v>
      </c>
      <c r="X199" s="111" t="s">
        <v>21</v>
      </c>
      <c r="Y199" s="3">
        <v>12.73</v>
      </c>
      <c r="Z199" s="4">
        <v>12.16</v>
      </c>
      <c r="AA199" s="86">
        <f t="shared" si="28"/>
        <v>12.445</v>
      </c>
      <c r="AB199" s="20">
        <f t="shared" si="35"/>
        <v>0.40305086527633227</v>
      </c>
      <c r="AC199" s="3">
        <v>10.25</v>
      </c>
      <c r="AD199" s="5">
        <v>0</v>
      </c>
      <c r="AE199" s="117">
        <f t="shared" si="32"/>
        <v>0.82362394535958217</v>
      </c>
      <c r="AF199" s="87">
        <f t="shared" si="30"/>
        <v>0</v>
      </c>
      <c r="AG199" s="88">
        <f t="shared" si="40"/>
        <v>0.41181197267979108</v>
      </c>
      <c r="AH199" s="98">
        <f t="shared" si="31"/>
        <v>0.58239007691137901</v>
      </c>
    </row>
    <row r="200" spans="3:34" ht="15" thickBot="1">
      <c r="C200" s="124" t="s">
        <v>22</v>
      </c>
      <c r="D200" s="9">
        <v>9.33</v>
      </c>
      <c r="E200" s="10">
        <v>8.92</v>
      </c>
      <c r="F200" s="94">
        <f t="shared" si="22"/>
        <v>9.125</v>
      </c>
      <c r="G200" s="21">
        <f t="shared" si="33"/>
        <v>0.28991378028648457</v>
      </c>
      <c r="H200" s="9">
        <v>92.03</v>
      </c>
      <c r="I200" s="11">
        <v>46.98</v>
      </c>
      <c r="J200" s="118">
        <f t="shared" si="24"/>
        <v>10.085479452054795</v>
      </c>
      <c r="K200" s="95">
        <f t="shared" si="25"/>
        <v>5.1484931506849314</v>
      </c>
      <c r="L200" s="96">
        <f t="shared" si="39"/>
        <v>7.6169863013698631</v>
      </c>
      <c r="M200" s="99">
        <f t="shared" si="27"/>
        <v>3.490976492323723</v>
      </c>
      <c r="X200" s="112" t="s">
        <v>22</v>
      </c>
      <c r="Y200" s="9">
        <v>9.33</v>
      </c>
      <c r="Z200" s="10">
        <v>8.92</v>
      </c>
      <c r="AA200" s="94">
        <f t="shared" si="28"/>
        <v>9.125</v>
      </c>
      <c r="AB200" s="21">
        <f t="shared" si="35"/>
        <v>0.28991378028648457</v>
      </c>
      <c r="AC200" s="9">
        <v>0.35930000000000001</v>
      </c>
      <c r="AD200" s="11">
        <v>0</v>
      </c>
      <c r="AE200" s="118">
        <f t="shared" si="32"/>
        <v>3.9375342465753423E-2</v>
      </c>
      <c r="AF200" s="95">
        <f t="shared" si="30"/>
        <v>0</v>
      </c>
      <c r="AG200" s="96">
        <f t="shared" si="40"/>
        <v>1.9687671232876711E-2</v>
      </c>
      <c r="AH200" s="99">
        <f t="shared" si="31"/>
        <v>2.7842571669076877E-2</v>
      </c>
    </row>
    <row r="201" spans="3:34">
      <c r="C201" s="122" t="s">
        <v>23</v>
      </c>
      <c r="D201" s="1">
        <v>20.260000000000002</v>
      </c>
      <c r="E201" s="2">
        <v>18.37</v>
      </c>
      <c r="F201" s="91">
        <f t="shared" si="22"/>
        <v>19.315000000000001</v>
      </c>
      <c r="G201" s="119">
        <f t="shared" si="33"/>
        <v>1.3364318164425752</v>
      </c>
      <c r="H201" s="1">
        <v>88.78</v>
      </c>
      <c r="I201" s="19">
        <v>155.5</v>
      </c>
      <c r="J201" s="116">
        <f t="shared" si="24"/>
        <v>4.596427646906549</v>
      </c>
      <c r="K201" s="92">
        <f t="shared" si="25"/>
        <v>8.0507377685736472</v>
      </c>
      <c r="L201" s="93">
        <f t="shared" si="39"/>
        <v>6.3235827077400977</v>
      </c>
      <c r="M201" s="97">
        <f t="shared" si="27"/>
        <v>2.4425661113521331</v>
      </c>
      <c r="X201" s="110" t="s">
        <v>23</v>
      </c>
      <c r="Y201" s="1">
        <v>20.260000000000002</v>
      </c>
      <c r="Z201" s="2">
        <v>18.37</v>
      </c>
      <c r="AA201" s="91">
        <f t="shared" si="28"/>
        <v>19.315000000000001</v>
      </c>
      <c r="AB201" s="119">
        <f t="shared" si="35"/>
        <v>1.3364318164425752</v>
      </c>
      <c r="AC201" s="1">
        <v>0</v>
      </c>
      <c r="AD201" s="19">
        <v>0.44969999999999999</v>
      </c>
      <c r="AE201" s="116">
        <f t="shared" si="32"/>
        <v>0</v>
      </c>
      <c r="AF201" s="92">
        <f t="shared" si="30"/>
        <v>2.3282422987315556E-2</v>
      </c>
      <c r="AG201" s="93">
        <f t="shared" si="40"/>
        <v>1.1641211493657778E-2</v>
      </c>
      <c r="AH201" s="97">
        <f t="shared" si="31"/>
        <v>1.6463159176784387E-2</v>
      </c>
    </row>
    <row r="202" spans="3:34">
      <c r="C202" s="123" t="s">
        <v>24</v>
      </c>
      <c r="D202" s="3">
        <v>10.61</v>
      </c>
      <c r="E202" s="4">
        <v>7.42</v>
      </c>
      <c r="F202" s="86">
        <f t="shared" si="22"/>
        <v>9.0150000000000006</v>
      </c>
      <c r="G202" s="20">
        <f t="shared" si="33"/>
        <v>2.2556706319850761</v>
      </c>
      <c r="H202" s="3">
        <v>63.73</v>
      </c>
      <c r="I202" s="5">
        <v>48.32</v>
      </c>
      <c r="J202" s="117">
        <f t="shared" si="24"/>
        <v>7.0693288962839702</v>
      </c>
      <c r="K202" s="87">
        <f t="shared" si="25"/>
        <v>5.3599556295063779</v>
      </c>
      <c r="L202" s="88">
        <f t="shared" si="39"/>
        <v>6.2146422628951736</v>
      </c>
      <c r="M202" s="98">
        <f t="shared" si="27"/>
        <v>1.2087094285174385</v>
      </c>
      <c r="X202" s="111" t="s">
        <v>24</v>
      </c>
      <c r="Y202" s="3">
        <v>10.61</v>
      </c>
      <c r="Z202" s="4">
        <v>7.42</v>
      </c>
      <c r="AA202" s="86">
        <f t="shared" si="28"/>
        <v>9.0150000000000006</v>
      </c>
      <c r="AB202" s="20">
        <f t="shared" si="35"/>
        <v>2.2556706319850761</v>
      </c>
      <c r="AC202" s="3">
        <v>7.87</v>
      </c>
      <c r="AD202" s="5">
        <v>0</v>
      </c>
      <c r="AE202" s="117">
        <f t="shared" si="32"/>
        <v>0.87298946200776484</v>
      </c>
      <c r="AF202" s="87">
        <f t="shared" si="30"/>
        <v>0</v>
      </c>
      <c r="AG202" s="88">
        <f t="shared" si="40"/>
        <v>0.43649473100388242</v>
      </c>
      <c r="AH202" s="98">
        <f t="shared" si="31"/>
        <v>0.61729676849008641</v>
      </c>
    </row>
    <row r="203" spans="3:34" ht="15" thickBot="1">
      <c r="C203" s="124" t="s">
        <v>25</v>
      </c>
      <c r="D203" s="9">
        <v>12.15</v>
      </c>
      <c r="E203" s="10">
        <v>9.2100000000000009</v>
      </c>
      <c r="F203" s="94">
        <f t="shared" si="22"/>
        <v>10.68</v>
      </c>
      <c r="G203" s="21">
        <f t="shared" si="33"/>
        <v>2.0788939366884556</v>
      </c>
      <c r="H203" s="9">
        <v>76.540000000000006</v>
      </c>
      <c r="I203" s="11">
        <v>88.15</v>
      </c>
      <c r="J203" s="118">
        <f>H203/F203</f>
        <v>7.1666666666666679</v>
      </c>
      <c r="K203" s="95">
        <f>I203/F203</f>
        <v>8.2537453183520615</v>
      </c>
      <c r="L203" s="96">
        <f>AVERAGE(J203:K203)</f>
        <v>7.7102059925093647</v>
      </c>
      <c r="M203" s="99">
        <f>STDEV(J203:K203)</f>
        <v>0.76868068628987074</v>
      </c>
      <c r="X203" s="112" t="s">
        <v>25</v>
      </c>
      <c r="Y203" s="9">
        <v>12.15</v>
      </c>
      <c r="Z203" s="10">
        <v>9.2100000000000009</v>
      </c>
      <c r="AA203" s="94">
        <f t="shared" si="28"/>
        <v>10.68</v>
      </c>
      <c r="AB203" s="21">
        <f t="shared" si="35"/>
        <v>2.0788939366884556</v>
      </c>
      <c r="AC203" s="9">
        <v>0.38200000000000001</v>
      </c>
      <c r="AD203" s="11">
        <v>0</v>
      </c>
      <c r="AE203" s="118">
        <f>AC203/AA203</f>
        <v>3.5767790262172285E-2</v>
      </c>
      <c r="AF203" s="95">
        <f>AD203/AA203</f>
        <v>0</v>
      </c>
      <c r="AG203" s="96">
        <f>AVERAGE(AE203:AF203)</f>
        <v>1.7883895131086142E-2</v>
      </c>
      <c r="AH203" s="99">
        <f>STDEV(AE203:AF203)</f>
        <v>2.5291647042440184E-2</v>
      </c>
    </row>
    <row r="204" spans="3:34" ht="15" thickBot="1"/>
    <row r="205" spans="3:34">
      <c r="C205" s="102"/>
      <c r="D205" s="152" t="s">
        <v>69</v>
      </c>
      <c r="E205" s="153"/>
      <c r="F205" s="153"/>
      <c r="G205" s="153"/>
      <c r="H205" s="153" t="s">
        <v>94</v>
      </c>
      <c r="I205" s="153"/>
      <c r="J205" s="2"/>
      <c r="K205" s="2"/>
      <c r="L205" s="2"/>
      <c r="M205" s="19"/>
      <c r="R205" s="46" t="s">
        <v>0</v>
      </c>
      <c r="U205" s="60" t="s">
        <v>101</v>
      </c>
    </row>
    <row r="206" spans="3:34" ht="15" thickBot="1">
      <c r="C206" s="103"/>
      <c r="D206" s="101"/>
      <c r="E206" s="10"/>
      <c r="F206" s="120" t="s">
        <v>71</v>
      </c>
      <c r="G206" s="120" t="s">
        <v>72</v>
      </c>
      <c r="H206" s="89"/>
      <c r="I206" s="90"/>
      <c r="J206" s="142" t="s">
        <v>95</v>
      </c>
      <c r="K206" s="142"/>
      <c r="L206" s="120" t="s">
        <v>71</v>
      </c>
      <c r="M206" s="100" t="s">
        <v>72</v>
      </c>
      <c r="O206" s="6"/>
      <c r="P206" s="82" t="s">
        <v>104</v>
      </c>
      <c r="Q206" s="6"/>
      <c r="R206" s="82" t="s">
        <v>71</v>
      </c>
      <c r="S206" s="82" t="s">
        <v>72</v>
      </c>
      <c r="T206" s="82" t="s">
        <v>104</v>
      </c>
      <c r="U206" s="82" t="s">
        <v>71</v>
      </c>
      <c r="V206" s="82" t="s">
        <v>72</v>
      </c>
      <c r="W206" t="s">
        <v>105</v>
      </c>
    </row>
    <row r="207" spans="3:34">
      <c r="C207" s="104" t="s">
        <v>8</v>
      </c>
      <c r="D207" s="1">
        <v>24.46</v>
      </c>
      <c r="E207" s="2">
        <v>24.89</v>
      </c>
      <c r="F207" s="91">
        <f>AVERAGE(D207:E207)</f>
        <v>24.675000000000001</v>
      </c>
      <c r="G207" s="119">
        <f>STDEV(D207:E207)</f>
        <v>0.30405591591021525</v>
      </c>
      <c r="H207" s="1">
        <v>10.97</v>
      </c>
      <c r="I207" s="19">
        <v>12.65</v>
      </c>
      <c r="J207" s="116">
        <f>H207/F207</f>
        <v>0.44457953394123606</v>
      </c>
      <c r="K207" s="92">
        <f>I207/F207</f>
        <v>0.51266464032421477</v>
      </c>
      <c r="L207" s="93">
        <f>AVERAGE(J207:K207)</f>
        <v>0.47862208713272542</v>
      </c>
      <c r="M207" s="97">
        <f>STDEV(J207:K207)</f>
        <v>4.8143440421211735E-2</v>
      </c>
      <c r="O207" s="77" t="s">
        <v>84</v>
      </c>
      <c r="P207" s="16" t="s">
        <v>1</v>
      </c>
      <c r="Q207" s="16" t="s">
        <v>1</v>
      </c>
      <c r="R207" s="84">
        <f>AVERAGE(L207:L209)</f>
        <v>0.55856437047345431</v>
      </c>
      <c r="S207" s="79">
        <f>STDEV(L207:L209)</f>
        <v>8.08033997483565E-2</v>
      </c>
      <c r="T207" s="16" t="s">
        <v>1</v>
      </c>
      <c r="U207">
        <f>AVERAGE(L225:L227)</f>
        <v>0.5641856472765957</v>
      </c>
      <c r="V207">
        <f>STDEV(L225:L227)</f>
        <v>1.1948513987211263E-2</v>
      </c>
      <c r="W207">
        <f>U207/U209</f>
        <v>7.2087985654850487E-2</v>
      </c>
    </row>
    <row r="208" spans="3:34">
      <c r="C208" s="105" t="s">
        <v>9</v>
      </c>
      <c r="D208" s="3">
        <v>25.58</v>
      </c>
      <c r="E208" s="4">
        <v>26.03</v>
      </c>
      <c r="F208" s="86">
        <f t="shared" ref="F208:F242" si="41">AVERAGE(D208:E208)</f>
        <v>25.805</v>
      </c>
      <c r="G208" s="20">
        <f t="shared" ref="G208" si="42">STDEV(D208:E208)</f>
        <v>0.31819805153394842</v>
      </c>
      <c r="H208" s="3">
        <v>14.46</v>
      </c>
      <c r="I208" s="5">
        <v>14.28</v>
      </c>
      <c r="J208" s="117">
        <f t="shared" ref="J208:J241" si="43">H208/F208</f>
        <v>0.56035652005425307</v>
      </c>
      <c r="K208" s="87">
        <f t="shared" ref="K208:K241" si="44">I208/F208</f>
        <v>0.55338112768843251</v>
      </c>
      <c r="L208" s="88">
        <f t="shared" ref="L208" si="45">AVERAGE(J208:K208)</f>
        <v>0.55686882387134284</v>
      </c>
      <c r="M208" s="98">
        <f t="shared" ref="M208:M241" si="46">STDEV(J208:K208)</f>
        <v>4.9323472433085965E-3</v>
      </c>
      <c r="O208" s="77" t="s">
        <v>85</v>
      </c>
      <c r="P208" s="16" t="s">
        <v>1</v>
      </c>
      <c r="Q208" s="6" t="s">
        <v>6</v>
      </c>
      <c r="R208" s="84">
        <f>AVERAGE(L210:L212)</f>
        <v>0.45910080877595688</v>
      </c>
      <c r="S208" s="79">
        <f>STDEV(L210:L212)</f>
        <v>9.3047673587467447E-2</v>
      </c>
      <c r="T208" s="6" t="s">
        <v>6</v>
      </c>
      <c r="U208">
        <f>AVERAGE(L228:L230)</f>
        <v>0.61944359905612834</v>
      </c>
      <c r="V208">
        <f>STDEV(L228:L230)</f>
        <v>2.7602014070691197E-2</v>
      </c>
      <c r="W208">
        <f>U208/U209</f>
        <v>7.9148488619482746E-2</v>
      </c>
    </row>
    <row r="209" spans="3:23" ht="15" thickBot="1">
      <c r="C209" s="106" t="s">
        <v>10</v>
      </c>
      <c r="D209" s="9">
        <v>13.19</v>
      </c>
      <c r="E209" s="10">
        <v>20.440000000000001</v>
      </c>
      <c r="F209" s="94">
        <f t="shared" si="41"/>
        <v>16.815000000000001</v>
      </c>
      <c r="G209" s="21">
        <f>STDEV(D209:E209)</f>
        <v>5.1265241636024692</v>
      </c>
      <c r="H209" s="9">
        <v>10.37</v>
      </c>
      <c r="I209" s="11">
        <v>11.16</v>
      </c>
      <c r="J209" s="118">
        <f t="shared" si="43"/>
        <v>0.61671126969967283</v>
      </c>
      <c r="K209" s="95">
        <f t="shared" si="44"/>
        <v>0.66369313113291695</v>
      </c>
      <c r="L209" s="96">
        <f>AVERAGE(J209:K209)</f>
        <v>0.64020220041629483</v>
      </c>
      <c r="M209" s="99">
        <f t="shared" si="46"/>
        <v>3.3221192812213647E-2</v>
      </c>
      <c r="O209" s="77" t="s">
        <v>86</v>
      </c>
      <c r="P209" s="16" t="s">
        <v>2</v>
      </c>
      <c r="Q209" s="81" t="s">
        <v>1</v>
      </c>
      <c r="R209" s="85">
        <f>AVERAGE(L213:L215)</f>
        <v>6.6683468019079415</v>
      </c>
      <c r="S209" s="79">
        <f>STDEV(L213:L215)</f>
        <v>0.73469019268226654</v>
      </c>
      <c r="T209" s="81" t="s">
        <v>1</v>
      </c>
      <c r="U209">
        <f>AVERAGE(L231:L233)</f>
        <v>7.82634779084903</v>
      </c>
      <c r="V209">
        <f>STDEV(L231:L233)</f>
        <v>1.3631362714703037</v>
      </c>
      <c r="W209">
        <f>U209/U209</f>
        <v>1</v>
      </c>
    </row>
    <row r="210" spans="3:23">
      <c r="C210" s="104" t="s">
        <v>11</v>
      </c>
      <c r="D210" s="1">
        <v>7.81</v>
      </c>
      <c r="E210" s="2">
        <v>9.6999999999999993</v>
      </c>
      <c r="F210" s="91">
        <f t="shared" si="41"/>
        <v>8.754999999999999</v>
      </c>
      <c r="G210" s="119">
        <f t="shared" ref="G210:G242" si="47">STDEV(D210:E210)</f>
        <v>1.3364318164425812</v>
      </c>
      <c r="H210" s="1">
        <v>3.37</v>
      </c>
      <c r="I210" s="19">
        <v>3.28</v>
      </c>
      <c r="J210" s="116">
        <f t="shared" si="43"/>
        <v>0.38492290119931472</v>
      </c>
      <c r="K210" s="92">
        <f t="shared" si="44"/>
        <v>0.37464306110793832</v>
      </c>
      <c r="L210" s="93">
        <f t="shared" ref="L210:L212" si="48">AVERAGE(J210:K210)</f>
        <v>0.37978298115362652</v>
      </c>
      <c r="M210" s="97">
        <f t="shared" si="46"/>
        <v>7.2689446381255848E-3</v>
      </c>
      <c r="O210" s="77" t="s">
        <v>87</v>
      </c>
      <c r="P210" s="12" t="s">
        <v>2</v>
      </c>
      <c r="Q210" s="6" t="s">
        <v>5</v>
      </c>
      <c r="R210" s="85">
        <f>AVERAGE(L216:L218)</f>
        <v>7.1333055315540195</v>
      </c>
      <c r="S210" s="79">
        <f>STDEV(L216:L218)</f>
        <v>0.43522145087551878</v>
      </c>
      <c r="T210" s="6" t="s">
        <v>5</v>
      </c>
      <c r="U210" s="83">
        <f>AVERAGE(L234:L236)</f>
        <v>9.8775013972534556</v>
      </c>
      <c r="V210">
        <f>STDEV(L234:L236)</f>
        <v>1.4639861604061037</v>
      </c>
      <c r="W210">
        <f>U210/U209</f>
        <v>1.2620831147834677</v>
      </c>
    </row>
    <row r="211" spans="3:23">
      <c r="C211" s="105" t="s">
        <v>12</v>
      </c>
      <c r="D211" s="3">
        <v>21.46</v>
      </c>
      <c r="E211" s="4">
        <v>20.49</v>
      </c>
      <c r="F211" s="86">
        <f t="shared" si="41"/>
        <v>20.975000000000001</v>
      </c>
      <c r="G211" s="20">
        <f t="shared" si="47"/>
        <v>0.68589357775095283</v>
      </c>
      <c r="H211" s="3">
        <v>8.15</v>
      </c>
      <c r="I211" s="5">
        <v>10.14</v>
      </c>
      <c r="J211" s="117">
        <f t="shared" si="43"/>
        <v>0.38855780691299163</v>
      </c>
      <c r="K211" s="87">
        <f t="shared" si="44"/>
        <v>0.48343265792610252</v>
      </c>
      <c r="L211" s="88">
        <f t="shared" si="48"/>
        <v>0.43599523241954707</v>
      </c>
      <c r="M211" s="98">
        <f t="shared" si="46"/>
        <v>6.7086650515434124E-2</v>
      </c>
      <c r="O211" s="77" t="s">
        <v>88</v>
      </c>
      <c r="P211" s="12" t="s">
        <v>2</v>
      </c>
      <c r="Q211" s="6" t="s">
        <v>7</v>
      </c>
      <c r="R211" s="85">
        <f>AVERAGE(L219:L221)</f>
        <v>6.5515463882604594</v>
      </c>
      <c r="S211" s="79">
        <f>STDEV(L219:L221)</f>
        <v>0.29005483276203986</v>
      </c>
      <c r="T211" s="6" t="s">
        <v>7</v>
      </c>
      <c r="U211" s="83">
        <f>AVERAGE(L237:L239)</f>
        <v>9.3826765131610053</v>
      </c>
      <c r="V211">
        <f>STDEV(L237:L239)</f>
        <v>3.3836711393792425</v>
      </c>
      <c r="W211">
        <f>U211/U209</f>
        <v>1.1988575979375355</v>
      </c>
    </row>
    <row r="212" spans="3:23" ht="15" thickBot="1">
      <c r="C212" s="106" t="s">
        <v>13</v>
      </c>
      <c r="D212" s="9">
        <v>17.399999999999999</v>
      </c>
      <c r="E212" s="10">
        <v>20.39</v>
      </c>
      <c r="F212" s="94">
        <f t="shared" si="41"/>
        <v>18.895</v>
      </c>
      <c r="G212" s="21">
        <f t="shared" si="47"/>
        <v>2.1142492757477784</v>
      </c>
      <c r="H212" s="9">
        <v>8.48</v>
      </c>
      <c r="I212" s="11">
        <v>12.74</v>
      </c>
      <c r="J212" s="118">
        <f t="shared" si="43"/>
        <v>0.44879597777189734</v>
      </c>
      <c r="K212" s="95">
        <f t="shared" si="44"/>
        <v>0.67425244773749671</v>
      </c>
      <c r="L212" s="96">
        <f t="shared" si="48"/>
        <v>0.56152421275469699</v>
      </c>
      <c r="M212" s="99">
        <f t="shared" si="46"/>
        <v>0.15942179877505636</v>
      </c>
      <c r="O212" s="77" t="s">
        <v>89</v>
      </c>
      <c r="P212" s="12" t="s">
        <v>2</v>
      </c>
      <c r="Q212" s="6" t="s">
        <v>6</v>
      </c>
      <c r="R212" s="85">
        <f>AVERAGE(L222:L224)</f>
        <v>8.2618016950743822</v>
      </c>
      <c r="S212" s="79">
        <f>STDEV(L222:L224)</f>
        <v>9.0075341076527815E-2</v>
      </c>
      <c r="T212" s="6" t="s">
        <v>6</v>
      </c>
      <c r="U212" s="83">
        <f>AVERAGE(L240:L242)</f>
        <v>9.1743262652192161</v>
      </c>
      <c r="V212">
        <f>STDEV(L240:L242)</f>
        <v>0.54632733602081052</v>
      </c>
      <c r="W212">
        <f>U212/U209</f>
        <v>1.1722359535243645</v>
      </c>
    </row>
    <row r="213" spans="3:23">
      <c r="C213" s="107" t="s">
        <v>14</v>
      </c>
      <c r="D213" s="1">
        <v>19.350000000000001</v>
      </c>
      <c r="E213" s="2">
        <v>24.75</v>
      </c>
      <c r="F213" s="91">
        <f t="shared" si="41"/>
        <v>22.05</v>
      </c>
      <c r="G213" s="119">
        <f t="shared" si="47"/>
        <v>3.818376618407362</v>
      </c>
      <c r="H213" s="1">
        <v>179.3</v>
      </c>
      <c r="I213" s="19">
        <v>151.69999999999999</v>
      </c>
      <c r="J213" s="116">
        <f t="shared" si="43"/>
        <v>8.1315192743764175</v>
      </c>
      <c r="K213" s="92">
        <f t="shared" si="44"/>
        <v>6.8798185941043073</v>
      </c>
      <c r="L213" s="93">
        <f>AVERAGE(J213:K213)</f>
        <v>7.5056689342403624</v>
      </c>
      <c r="M213" s="97">
        <f t="shared" si="46"/>
        <v>0.88508603903622374</v>
      </c>
    </row>
    <row r="214" spans="3:23">
      <c r="C214" s="108" t="s">
        <v>15</v>
      </c>
      <c r="D214" s="3">
        <v>26.3</v>
      </c>
      <c r="E214" s="4">
        <v>26.78</v>
      </c>
      <c r="F214" s="86">
        <f t="shared" si="41"/>
        <v>26.54</v>
      </c>
      <c r="G214" s="20">
        <f t="shared" si="47"/>
        <v>0.33941125496954311</v>
      </c>
      <c r="H214" s="3">
        <v>165.3</v>
      </c>
      <c r="I214" s="5">
        <v>172.7</v>
      </c>
      <c r="J214" s="117">
        <f t="shared" si="43"/>
        <v>6.2283345892991715</v>
      </c>
      <c r="K214" s="87">
        <f t="shared" si="44"/>
        <v>6.5071590052750565</v>
      </c>
      <c r="L214" s="88">
        <f t="shared" ref="L214:L218" si="49">AVERAGE(J214:K214)</f>
        <v>6.367746797287114</v>
      </c>
      <c r="M214" s="98">
        <f t="shared" si="46"/>
        <v>0.19715863529692704</v>
      </c>
    </row>
    <row r="215" spans="3:23" ht="15" thickBot="1">
      <c r="C215" s="109" t="s">
        <v>16</v>
      </c>
      <c r="D215" s="9">
        <v>22.78</v>
      </c>
      <c r="E215" s="10">
        <v>23.26</v>
      </c>
      <c r="F215" s="94">
        <f t="shared" si="41"/>
        <v>23.020000000000003</v>
      </c>
      <c r="G215" s="21">
        <f t="shared" si="47"/>
        <v>0.33941125496954311</v>
      </c>
      <c r="H215" s="9">
        <v>149.19999999999999</v>
      </c>
      <c r="I215" s="11">
        <v>133.1</v>
      </c>
      <c r="J215" s="118">
        <f t="shared" si="43"/>
        <v>6.4813205907906157</v>
      </c>
      <c r="K215" s="95">
        <f t="shared" si="44"/>
        <v>5.7819287576020839</v>
      </c>
      <c r="L215" s="96">
        <f t="shared" si="49"/>
        <v>6.1316246741963498</v>
      </c>
      <c r="M215" s="99">
        <f t="shared" si="46"/>
        <v>0.49454470795410155</v>
      </c>
    </row>
    <row r="216" spans="3:23">
      <c r="C216" s="107" t="s">
        <v>17</v>
      </c>
      <c r="D216" s="1">
        <v>15.66</v>
      </c>
      <c r="E216" s="2">
        <v>15.06</v>
      </c>
      <c r="F216" s="91">
        <f t="shared" si="41"/>
        <v>15.36</v>
      </c>
      <c r="G216" s="119">
        <f t="shared" si="47"/>
        <v>0.42426406871192823</v>
      </c>
      <c r="H216" s="1">
        <v>113.8</v>
      </c>
      <c r="I216" s="19">
        <v>118.7</v>
      </c>
      <c r="J216" s="116">
        <f t="shared" si="43"/>
        <v>7.408854166666667</v>
      </c>
      <c r="K216" s="92">
        <f t="shared" si="44"/>
        <v>7.7278645833333339</v>
      </c>
      <c r="L216" s="93">
        <f t="shared" si="49"/>
        <v>7.568359375</v>
      </c>
      <c r="M216" s="97">
        <f t="shared" si="46"/>
        <v>0.22557442889414622</v>
      </c>
    </row>
    <row r="217" spans="3:23">
      <c r="C217" s="108" t="s">
        <v>18</v>
      </c>
      <c r="D217" s="3">
        <v>16.71</v>
      </c>
      <c r="E217" s="4">
        <v>15.84</v>
      </c>
      <c r="F217" s="86">
        <f t="shared" si="41"/>
        <v>16.274999999999999</v>
      </c>
      <c r="G217" s="20">
        <f t="shared" si="47"/>
        <v>0.615182899632297</v>
      </c>
      <c r="H217" s="3">
        <v>116.9</v>
      </c>
      <c r="I217" s="5">
        <v>115.3</v>
      </c>
      <c r="J217" s="117">
        <f t="shared" si="43"/>
        <v>7.1827956989247319</v>
      </c>
      <c r="K217" s="87">
        <f t="shared" si="44"/>
        <v>7.0844854070660528</v>
      </c>
      <c r="L217" s="88">
        <f t="shared" si="49"/>
        <v>7.1336405529953923</v>
      </c>
      <c r="M217" s="98">
        <f t="shared" si="46"/>
        <v>6.9515874033700645E-2</v>
      </c>
    </row>
    <row r="218" spans="3:23" ht="15" thickBot="1">
      <c r="C218" s="109" t="s">
        <v>19</v>
      </c>
      <c r="D218" s="9">
        <v>24.82</v>
      </c>
      <c r="E218" s="10">
        <v>23.18</v>
      </c>
      <c r="F218" s="94">
        <f t="shared" si="41"/>
        <v>24</v>
      </c>
      <c r="G218" s="21">
        <f t="shared" si="47"/>
        <v>1.1596551211459383</v>
      </c>
      <c r="H218" s="9">
        <v>163.19999999999999</v>
      </c>
      <c r="I218" s="11">
        <v>158.30000000000001</v>
      </c>
      <c r="J218" s="118">
        <f t="shared" si="43"/>
        <v>6.8</v>
      </c>
      <c r="K218" s="95">
        <f t="shared" si="44"/>
        <v>6.5958333333333341</v>
      </c>
      <c r="L218" s="96">
        <f t="shared" si="49"/>
        <v>6.697916666666667</v>
      </c>
      <c r="M218" s="99">
        <f t="shared" si="46"/>
        <v>0.14436763449225279</v>
      </c>
    </row>
    <row r="219" spans="3:23">
      <c r="C219" s="107" t="s">
        <v>20</v>
      </c>
      <c r="D219" s="1">
        <v>24.52</v>
      </c>
      <c r="E219" s="2">
        <v>22.19</v>
      </c>
      <c r="F219" s="91">
        <f t="shared" si="41"/>
        <v>23.355</v>
      </c>
      <c r="G219" s="119">
        <f t="shared" si="47"/>
        <v>1.6475588001646544</v>
      </c>
      <c r="H219" s="1">
        <v>144.9</v>
      </c>
      <c r="I219" s="19">
        <v>146.19999999999999</v>
      </c>
      <c r="J219" s="116">
        <f t="shared" si="43"/>
        <v>6.2042389210019273</v>
      </c>
      <c r="K219" s="92">
        <f t="shared" si="44"/>
        <v>6.2599015200171264</v>
      </c>
      <c r="L219" s="93">
        <f>AVERAGE(J219:K219)</f>
        <v>6.2320702205095273</v>
      </c>
      <c r="M219" s="97">
        <f t="shared" si="46"/>
        <v>3.9359401222114926E-2</v>
      </c>
    </row>
    <row r="220" spans="3:23">
      <c r="C220" s="105" t="s">
        <v>21</v>
      </c>
      <c r="D220" s="3">
        <v>23.73</v>
      </c>
      <c r="E220" s="4">
        <v>20.23</v>
      </c>
      <c r="F220" s="86">
        <f t="shared" si="41"/>
        <v>21.98</v>
      </c>
      <c r="G220" s="20">
        <f t="shared" si="47"/>
        <v>2.4748737341529163</v>
      </c>
      <c r="H220" s="3">
        <v>158.6</v>
      </c>
      <c r="I220" s="5">
        <v>132.6</v>
      </c>
      <c r="J220" s="117">
        <f t="shared" si="43"/>
        <v>7.215650591446769</v>
      </c>
      <c r="K220" s="87">
        <f t="shared" si="44"/>
        <v>6.0327570518653317</v>
      </c>
      <c r="L220" s="88">
        <f t="shared" ref="L220:L241" si="50">AVERAGE(J220:K220)</f>
        <v>6.6242038216560504</v>
      </c>
      <c r="M220" s="98">
        <f t="shared" si="46"/>
        <v>0.83643204325979204</v>
      </c>
    </row>
    <row r="221" spans="3:23" ht="15" thickBot="1">
      <c r="C221" s="106" t="s">
        <v>22</v>
      </c>
      <c r="D221" s="9">
        <v>19.739999999999998</v>
      </c>
      <c r="E221" s="10">
        <v>16.96</v>
      </c>
      <c r="F221" s="94">
        <f t="shared" si="41"/>
        <v>18.350000000000001</v>
      </c>
      <c r="G221" s="21">
        <f t="shared" si="47"/>
        <v>1.9657568516986004</v>
      </c>
      <c r="H221" s="9">
        <v>119.8</v>
      </c>
      <c r="I221" s="11">
        <v>129.69999999999999</v>
      </c>
      <c r="J221" s="118">
        <f t="shared" si="43"/>
        <v>6.5286103542234324</v>
      </c>
      <c r="K221" s="95">
        <f t="shared" si="44"/>
        <v>7.0681198910081733</v>
      </c>
      <c r="L221" s="96">
        <f t="shared" si="50"/>
        <v>6.7983651226158024</v>
      </c>
      <c r="M221" s="99">
        <f t="shared" si="46"/>
        <v>0.38149085197530336</v>
      </c>
    </row>
    <row r="222" spans="3:23">
      <c r="C222" s="104" t="s">
        <v>23</v>
      </c>
      <c r="D222" s="1">
        <v>21.54</v>
      </c>
      <c r="E222" s="2">
        <v>17.34</v>
      </c>
      <c r="F222" s="91">
        <f t="shared" si="41"/>
        <v>19.439999999999998</v>
      </c>
      <c r="G222" s="119">
        <f t="shared" si="47"/>
        <v>2.969848480983508</v>
      </c>
      <c r="H222" s="1">
        <v>162.69999999999999</v>
      </c>
      <c r="I222" s="19">
        <v>154.6</v>
      </c>
      <c r="J222" s="116">
        <f t="shared" si="43"/>
        <v>8.3693415637860085</v>
      </c>
      <c r="K222" s="92">
        <f t="shared" si="44"/>
        <v>7.9526748971193424</v>
      </c>
      <c r="L222" s="93">
        <f t="shared" si="50"/>
        <v>8.1610082304526763</v>
      </c>
      <c r="M222" s="97">
        <f t="shared" si="46"/>
        <v>0.29462782549439437</v>
      </c>
    </row>
    <row r="223" spans="3:23">
      <c r="C223" s="105" t="s">
        <v>24</v>
      </c>
      <c r="D223" s="3">
        <v>12.24</v>
      </c>
      <c r="E223" s="4">
        <v>11.59</v>
      </c>
      <c r="F223" s="86">
        <f t="shared" si="41"/>
        <v>11.914999999999999</v>
      </c>
      <c r="G223" s="20">
        <f t="shared" si="47"/>
        <v>0.45961940777125615</v>
      </c>
      <c r="H223" s="3">
        <v>103.5</v>
      </c>
      <c r="I223" s="5">
        <v>94.05</v>
      </c>
      <c r="J223" s="117">
        <f t="shared" si="43"/>
        <v>8.686529584557281</v>
      </c>
      <c r="K223" s="87">
        <f t="shared" si="44"/>
        <v>7.8934116659672684</v>
      </c>
      <c r="L223" s="88">
        <f t="shared" si="50"/>
        <v>8.2899706252622742</v>
      </c>
      <c r="M223" s="98">
        <f t="shared" si="46"/>
        <v>0.56081905851555802</v>
      </c>
    </row>
    <row r="224" spans="3:23" ht="15" thickBot="1">
      <c r="C224" s="106" t="s">
        <v>25</v>
      </c>
      <c r="D224" s="9">
        <v>11.47</v>
      </c>
      <c r="E224" s="10">
        <v>9.8800000000000008</v>
      </c>
      <c r="F224" s="94">
        <f t="shared" si="41"/>
        <v>10.675000000000001</v>
      </c>
      <c r="G224" s="21">
        <f t="shared" si="47"/>
        <v>1.1242997820866105</v>
      </c>
      <c r="H224" s="9">
        <v>90.04</v>
      </c>
      <c r="I224" s="11">
        <v>87.9</v>
      </c>
      <c r="J224" s="118">
        <f t="shared" si="43"/>
        <v>8.4346604215456669</v>
      </c>
      <c r="K224" s="95">
        <f t="shared" si="44"/>
        <v>8.2341920374707254</v>
      </c>
      <c r="L224" s="96">
        <f t="shared" si="50"/>
        <v>8.3344262295081961</v>
      </c>
      <c r="M224" s="99">
        <f t="shared" si="46"/>
        <v>0.14175255379290042</v>
      </c>
    </row>
    <row r="225" spans="1:13">
      <c r="A225" t="s">
        <v>99</v>
      </c>
      <c r="C225" s="122" t="s">
        <v>8</v>
      </c>
      <c r="D225" s="1">
        <v>17.059999999999999</v>
      </c>
      <c r="E225" s="2">
        <v>16.559999999999999</v>
      </c>
      <c r="F225" s="91">
        <f t="shared" si="41"/>
        <v>16.809999999999999</v>
      </c>
      <c r="G225" s="119">
        <f t="shared" si="47"/>
        <v>0.35355339059327379</v>
      </c>
      <c r="H225" s="1">
        <v>10.029999999999999</v>
      </c>
      <c r="I225" s="19">
        <v>9.14</v>
      </c>
      <c r="J225" s="116">
        <f t="shared" si="43"/>
        <v>0.59666864961332544</v>
      </c>
      <c r="K225" s="92">
        <f t="shared" si="44"/>
        <v>0.54372397382510418</v>
      </c>
      <c r="L225" s="93">
        <f t="shared" si="50"/>
        <v>0.57019631171921481</v>
      </c>
      <c r="M225" s="97">
        <f t="shared" si="46"/>
        <v>3.7437539277574469E-2</v>
      </c>
    </row>
    <row r="226" spans="1:13">
      <c r="C226" s="123" t="s">
        <v>9</v>
      </c>
      <c r="D226" s="3">
        <v>17.84</v>
      </c>
      <c r="E226" s="4">
        <v>23.31</v>
      </c>
      <c r="F226" s="86">
        <f t="shared" si="41"/>
        <v>20.574999999999999</v>
      </c>
      <c r="G226" s="20">
        <f t="shared" si="47"/>
        <v>3.8678740930904052</v>
      </c>
      <c r="H226" s="3">
        <v>11.27</v>
      </c>
      <c r="I226" s="5">
        <v>11.38</v>
      </c>
      <c r="J226" s="117">
        <f t="shared" si="43"/>
        <v>0.54775212636695014</v>
      </c>
      <c r="K226" s="87">
        <f t="shared" si="44"/>
        <v>0.55309842041312274</v>
      </c>
      <c r="L226" s="88">
        <f t="shared" si="50"/>
        <v>0.55042527339003644</v>
      </c>
      <c r="M226" s="98">
        <f t="shared" si="46"/>
        <v>3.7804007742659068E-3</v>
      </c>
    </row>
    <row r="227" spans="1:13" ht="15" thickBot="1">
      <c r="C227" s="124" t="s">
        <v>10</v>
      </c>
      <c r="D227" s="9">
        <v>14.13</v>
      </c>
      <c r="E227" s="10">
        <v>11.24</v>
      </c>
      <c r="F227" s="94">
        <f t="shared" si="41"/>
        <v>12.685</v>
      </c>
      <c r="G227" s="21">
        <f t="shared" si="47"/>
        <v>2.0435385976291163</v>
      </c>
      <c r="H227" s="9">
        <v>6.93</v>
      </c>
      <c r="I227" s="11">
        <v>7.58</v>
      </c>
      <c r="J227" s="118">
        <f t="shared" si="43"/>
        <v>0.54631454473787933</v>
      </c>
      <c r="K227" s="95">
        <f t="shared" si="44"/>
        <v>0.59755616870319272</v>
      </c>
      <c r="L227" s="96">
        <f t="shared" si="50"/>
        <v>0.57193535672053608</v>
      </c>
      <c r="M227" s="99">
        <f t="shared" si="46"/>
        <v>3.623329978488421E-2</v>
      </c>
    </row>
    <row r="228" spans="1:13">
      <c r="C228" s="122" t="s">
        <v>11</v>
      </c>
      <c r="D228" s="1">
        <v>9.49</v>
      </c>
      <c r="E228" s="2">
        <v>11.01</v>
      </c>
      <c r="F228" s="91">
        <f t="shared" si="41"/>
        <v>10.25</v>
      </c>
      <c r="G228" s="119">
        <f t="shared" si="47"/>
        <v>1.074802307403552</v>
      </c>
      <c r="H228" s="1">
        <v>6.2</v>
      </c>
      <c r="I228" s="19">
        <v>6.09</v>
      </c>
      <c r="J228" s="116">
        <f t="shared" si="43"/>
        <v>0.60487804878048779</v>
      </c>
      <c r="K228" s="92">
        <f t="shared" si="44"/>
        <v>0.59414634146341461</v>
      </c>
      <c r="L228" s="93">
        <f t="shared" si="50"/>
        <v>0.5995121951219512</v>
      </c>
      <c r="M228" s="97">
        <f t="shared" si="46"/>
        <v>7.588463017611736E-3</v>
      </c>
    </row>
    <row r="229" spans="1:13">
      <c r="C229" s="123" t="s">
        <v>12</v>
      </c>
      <c r="D229" s="3">
        <v>8.86</v>
      </c>
      <c r="E229" s="4">
        <v>10.65</v>
      </c>
      <c r="F229" s="86">
        <f t="shared" si="41"/>
        <v>9.754999999999999</v>
      </c>
      <c r="G229" s="20">
        <f t="shared" si="47"/>
        <v>1.2657211383239206</v>
      </c>
      <c r="H229" s="3">
        <v>6.56</v>
      </c>
      <c r="I229" s="5">
        <v>6.14</v>
      </c>
      <c r="J229" s="117">
        <f t="shared" si="43"/>
        <v>0.67247565351102001</v>
      </c>
      <c r="K229" s="87">
        <f t="shared" si="44"/>
        <v>0.62942080984110715</v>
      </c>
      <c r="L229" s="88">
        <f t="shared" si="50"/>
        <v>0.65094823167606353</v>
      </c>
      <c r="M229" s="98">
        <f t="shared" si="46"/>
        <v>3.0444371921922082E-2</v>
      </c>
    </row>
    <row r="230" spans="1:13" ht="15" thickBot="1">
      <c r="C230" s="124" t="s">
        <v>13</v>
      </c>
      <c r="D230" s="9">
        <v>10.16</v>
      </c>
      <c r="E230" s="10">
        <v>11.44</v>
      </c>
      <c r="F230" s="94">
        <f t="shared" si="41"/>
        <v>10.8</v>
      </c>
      <c r="G230" s="21">
        <f t="shared" si="47"/>
        <v>0.9050966799187804</v>
      </c>
      <c r="H230" s="9">
        <v>6.91</v>
      </c>
      <c r="I230" s="11">
        <v>6.22</v>
      </c>
      <c r="J230" s="118">
        <f t="shared" si="43"/>
        <v>0.63981481481481484</v>
      </c>
      <c r="K230" s="95">
        <f t="shared" si="44"/>
        <v>0.57592592592592584</v>
      </c>
      <c r="L230" s="96">
        <f t="shared" si="50"/>
        <v>0.60787037037037028</v>
      </c>
      <c r="M230" s="99">
        <f t="shared" si="46"/>
        <v>4.5176266575807277E-2</v>
      </c>
    </row>
    <row r="231" spans="1:13">
      <c r="C231" s="122" t="s">
        <v>14</v>
      </c>
      <c r="D231" s="1">
        <v>24.11</v>
      </c>
      <c r="E231" s="2">
        <v>27.48</v>
      </c>
      <c r="F231" s="91">
        <f t="shared" si="41"/>
        <v>25.795000000000002</v>
      </c>
      <c r="G231" s="119">
        <f t="shared" si="47"/>
        <v>2.3829498525986659</v>
      </c>
      <c r="H231" s="1">
        <v>186.1</v>
      </c>
      <c r="I231" s="19">
        <v>212.4</v>
      </c>
      <c r="J231" s="116">
        <f t="shared" si="43"/>
        <v>7.2145764683078113</v>
      </c>
      <c r="K231" s="92">
        <f t="shared" si="44"/>
        <v>8.2341539057956972</v>
      </c>
      <c r="L231" s="93">
        <f t="shared" si="50"/>
        <v>7.7243651870517542</v>
      </c>
      <c r="M231" s="97">
        <f t="shared" si="46"/>
        <v>0.72095011999248737</v>
      </c>
    </row>
    <row r="232" spans="1:13">
      <c r="C232" s="123" t="s">
        <v>15</v>
      </c>
      <c r="D232" s="3">
        <v>32.909999999999997</v>
      </c>
      <c r="E232" s="4">
        <v>30.37</v>
      </c>
      <c r="F232" s="86">
        <f t="shared" si="41"/>
        <v>31.64</v>
      </c>
      <c r="G232" s="20">
        <f t="shared" si="47"/>
        <v>1.7960512242138276</v>
      </c>
      <c r="H232" s="3">
        <v>217.5</v>
      </c>
      <c r="I232" s="5">
        <v>194.9</v>
      </c>
      <c r="J232" s="117">
        <f t="shared" si="43"/>
        <v>6.8742098609355242</v>
      </c>
      <c r="K232" s="87">
        <f t="shared" si="44"/>
        <v>6.1599241466498107</v>
      </c>
      <c r="L232" s="88">
        <f t="shared" si="50"/>
        <v>6.5170670037926675</v>
      </c>
      <c r="M232" s="98">
        <f t="shared" si="46"/>
        <v>0.50507627227610485</v>
      </c>
    </row>
    <row r="233" spans="1:13" ht="15" thickBot="1">
      <c r="C233" s="124" t="s">
        <v>16</v>
      </c>
      <c r="D233" s="9">
        <v>24.48</v>
      </c>
      <c r="E233" s="10">
        <v>22.74</v>
      </c>
      <c r="F233" s="94">
        <f t="shared" si="41"/>
        <v>23.61</v>
      </c>
      <c r="G233" s="21">
        <f t="shared" si="47"/>
        <v>1.230365799264594</v>
      </c>
      <c r="H233" s="9">
        <v>235</v>
      </c>
      <c r="I233" s="11">
        <v>201.2</v>
      </c>
      <c r="J233" s="118">
        <f t="shared" si="43"/>
        <v>9.953409572215163</v>
      </c>
      <c r="K233" s="95">
        <f t="shared" si="44"/>
        <v>8.5218127911901735</v>
      </c>
      <c r="L233" s="96">
        <f t="shared" si="50"/>
        <v>9.2376111817026683</v>
      </c>
      <c r="M233" s="99">
        <f t="shared" si="46"/>
        <v>1.0122917917876031</v>
      </c>
    </row>
    <row r="234" spans="1:13">
      <c r="C234" s="122" t="s">
        <v>17</v>
      </c>
      <c r="D234" s="1">
        <v>21.2</v>
      </c>
      <c r="E234" s="2">
        <v>18.93</v>
      </c>
      <c r="F234" s="91">
        <f t="shared" si="41"/>
        <v>20.064999999999998</v>
      </c>
      <c r="G234" s="119">
        <f t="shared" si="47"/>
        <v>1.6051323932934625</v>
      </c>
      <c r="H234" s="1">
        <v>244.9</v>
      </c>
      <c r="I234" s="19">
        <v>210</v>
      </c>
      <c r="J234" s="116">
        <f t="shared" si="43"/>
        <v>12.205332668826316</v>
      </c>
      <c r="K234" s="92">
        <f t="shared" si="44"/>
        <v>10.465985546972341</v>
      </c>
      <c r="L234" s="93">
        <f t="shared" si="50"/>
        <v>11.335659107899328</v>
      </c>
      <c r="M234" s="97">
        <f t="shared" si="46"/>
        <v>1.2299041447002494</v>
      </c>
    </row>
    <row r="235" spans="1:13">
      <c r="C235" s="123" t="s">
        <v>18</v>
      </c>
      <c r="D235" s="3">
        <v>19.87</v>
      </c>
      <c r="E235" s="4">
        <v>18.899999999999999</v>
      </c>
      <c r="F235" s="86">
        <f t="shared" si="41"/>
        <v>19.384999999999998</v>
      </c>
      <c r="G235" s="20">
        <f t="shared" si="47"/>
        <v>0.68589357775095283</v>
      </c>
      <c r="H235" s="3">
        <v>205.2</v>
      </c>
      <c r="I235" s="5">
        <v>178.2</v>
      </c>
      <c r="J235" s="117">
        <f t="shared" si="43"/>
        <v>10.58550425586794</v>
      </c>
      <c r="K235" s="87">
        <f t="shared" si="44"/>
        <v>9.1926747485168949</v>
      </c>
      <c r="L235" s="88">
        <f t="shared" si="50"/>
        <v>9.8890895021924177</v>
      </c>
      <c r="M235" s="98">
        <f t="shared" si="46"/>
        <v>0.9848791896846425</v>
      </c>
    </row>
    <row r="236" spans="1:13" ht="15" thickBot="1">
      <c r="C236" s="124" t="s">
        <v>19</v>
      </c>
      <c r="D236" s="9">
        <v>25.88</v>
      </c>
      <c r="E236" s="10">
        <v>25.18</v>
      </c>
      <c r="F236" s="94">
        <f t="shared" si="41"/>
        <v>25.53</v>
      </c>
      <c r="G236" s="21">
        <f t="shared" si="47"/>
        <v>0.49497474683058273</v>
      </c>
      <c r="H236" s="9">
        <v>221.5</v>
      </c>
      <c r="I236" s="11">
        <v>207.8</v>
      </c>
      <c r="J236" s="118">
        <f t="shared" si="43"/>
        <v>8.6760673717195456</v>
      </c>
      <c r="K236" s="95">
        <f t="shared" si="44"/>
        <v>8.1394437916177047</v>
      </c>
      <c r="L236" s="96">
        <f t="shared" si="50"/>
        <v>8.4077555816686242</v>
      </c>
      <c r="M236" s="99">
        <f t="shared" si="46"/>
        <v>0.37945017243461415</v>
      </c>
    </row>
    <row r="237" spans="1:13">
      <c r="C237" s="122" t="s">
        <v>20</v>
      </c>
      <c r="D237" s="1">
        <v>9.24</v>
      </c>
      <c r="E237" s="2">
        <v>10.17</v>
      </c>
      <c r="F237" s="91">
        <f t="shared" si="41"/>
        <v>9.7050000000000001</v>
      </c>
      <c r="G237" s="119">
        <f t="shared" si="47"/>
        <v>0.65760930650348903</v>
      </c>
      <c r="H237" s="1">
        <v>56.6</v>
      </c>
      <c r="I237" s="19">
        <v>53.58</v>
      </c>
      <c r="J237" s="116">
        <f t="shared" si="43"/>
        <v>5.8320453374549199</v>
      </c>
      <c r="K237" s="92">
        <f t="shared" si="44"/>
        <v>5.5208655332302934</v>
      </c>
      <c r="L237" s="93">
        <f t="shared" si="50"/>
        <v>5.6764554353426071</v>
      </c>
      <c r="M237" s="97">
        <f t="shared" si="46"/>
        <v>0.22003734973553571</v>
      </c>
    </row>
    <row r="238" spans="1:13">
      <c r="C238" s="123" t="s">
        <v>21</v>
      </c>
      <c r="D238" s="3">
        <v>12.73</v>
      </c>
      <c r="E238" s="4">
        <v>12.16</v>
      </c>
      <c r="F238" s="86">
        <f t="shared" si="41"/>
        <v>12.445</v>
      </c>
      <c r="G238" s="20">
        <f t="shared" si="47"/>
        <v>0.40305086527633227</v>
      </c>
      <c r="H238" s="3">
        <v>127.7</v>
      </c>
      <c r="I238" s="5">
        <v>125.3</v>
      </c>
      <c r="J238" s="117">
        <f t="shared" si="43"/>
        <v>10.261149055845721</v>
      </c>
      <c r="K238" s="87">
        <f t="shared" si="44"/>
        <v>10.068300522298111</v>
      </c>
      <c r="L238" s="88">
        <f t="shared" si="50"/>
        <v>10.164724789071915</v>
      </c>
      <c r="M238" s="98">
        <f t="shared" si="46"/>
        <v>0.13636450581339596</v>
      </c>
    </row>
    <row r="239" spans="1:13" ht="15" thickBot="1">
      <c r="C239" s="124" t="s">
        <v>22</v>
      </c>
      <c r="D239" s="9">
        <v>9.33</v>
      </c>
      <c r="E239" s="10">
        <v>8.92</v>
      </c>
      <c r="F239" s="94">
        <f t="shared" si="41"/>
        <v>9.125</v>
      </c>
      <c r="G239" s="21">
        <f t="shared" si="47"/>
        <v>0.28991378028648457</v>
      </c>
      <c r="H239" s="9">
        <v>114.9</v>
      </c>
      <c r="I239" s="11">
        <v>109.7</v>
      </c>
      <c r="J239" s="118">
        <f t="shared" si="43"/>
        <v>12.591780821917808</v>
      </c>
      <c r="K239" s="95">
        <f t="shared" si="44"/>
        <v>12.021917808219179</v>
      </c>
      <c r="L239" s="96">
        <f t="shared" si="50"/>
        <v>12.306849315068494</v>
      </c>
      <c r="M239" s="99">
        <f t="shared" si="46"/>
        <v>0.4029540013337034</v>
      </c>
    </row>
    <row r="240" spans="1:13">
      <c r="C240" s="122" t="s">
        <v>23</v>
      </c>
      <c r="D240" s="1">
        <v>20.260000000000002</v>
      </c>
      <c r="E240" s="2">
        <v>18.37</v>
      </c>
      <c r="F240" s="91">
        <f t="shared" si="41"/>
        <v>19.315000000000001</v>
      </c>
      <c r="G240" s="119">
        <f t="shared" si="47"/>
        <v>1.3364318164425752</v>
      </c>
      <c r="H240" s="1">
        <v>166.7</v>
      </c>
      <c r="I240" s="19">
        <v>170.1</v>
      </c>
      <c r="J240" s="116">
        <f t="shared" si="43"/>
        <v>8.630597980843902</v>
      </c>
      <c r="K240" s="92">
        <f t="shared" si="44"/>
        <v>8.8066269738545166</v>
      </c>
      <c r="L240" s="93">
        <f t="shared" si="50"/>
        <v>8.7186124773492093</v>
      </c>
      <c r="M240" s="97">
        <f t="shared" si="46"/>
        <v>0.12447129464324504</v>
      </c>
    </row>
    <row r="241" spans="3:13">
      <c r="C241" s="123" t="s">
        <v>24</v>
      </c>
      <c r="D241" s="3">
        <v>10.61</v>
      </c>
      <c r="E241" s="4">
        <v>7.42</v>
      </c>
      <c r="F241" s="86">
        <f t="shared" si="41"/>
        <v>9.0150000000000006</v>
      </c>
      <c r="G241" s="20">
        <f t="shared" si="47"/>
        <v>2.2556706319850761</v>
      </c>
      <c r="H241" s="3">
        <v>82.21</v>
      </c>
      <c r="I241" s="5">
        <v>80.5</v>
      </c>
      <c r="J241" s="117">
        <f t="shared" si="43"/>
        <v>9.1192457016084294</v>
      </c>
      <c r="K241" s="87">
        <f t="shared" si="44"/>
        <v>8.9295618413754845</v>
      </c>
      <c r="L241" s="88">
        <f t="shared" si="50"/>
        <v>9.0244037714919578</v>
      </c>
      <c r="M241" s="98">
        <f t="shared" si="46"/>
        <v>0.13412674385235665</v>
      </c>
    </row>
    <row r="242" spans="3:13" ht="15" thickBot="1">
      <c r="C242" s="124" t="s">
        <v>25</v>
      </c>
      <c r="D242" s="9">
        <v>12.15</v>
      </c>
      <c r="E242" s="10">
        <v>9.2100000000000009</v>
      </c>
      <c r="F242" s="94">
        <f t="shared" si="41"/>
        <v>10.68</v>
      </c>
      <c r="G242" s="21">
        <f t="shared" si="47"/>
        <v>2.0788939366884556</v>
      </c>
      <c r="H242" s="9">
        <v>101.2</v>
      </c>
      <c r="I242" s="11">
        <v>107.7</v>
      </c>
      <c r="J242" s="118">
        <f>H242/F242</f>
        <v>9.4756554307116119</v>
      </c>
      <c r="K242" s="95">
        <f>I242/F242</f>
        <v>10.084269662921349</v>
      </c>
      <c r="L242" s="96">
        <f>AVERAGE(J242:K242)</f>
        <v>9.7799625468164813</v>
      </c>
      <c r="M242" s="99">
        <f>STDEV(J242:K242)</f>
        <v>0.43035525072214914</v>
      </c>
    </row>
  </sheetData>
  <mergeCells count="27">
    <mergeCell ref="D205:G205"/>
    <mergeCell ref="H205:I205"/>
    <mergeCell ref="J206:K206"/>
    <mergeCell ref="D166:G166"/>
    <mergeCell ref="H166:I166"/>
    <mergeCell ref="Y166:AB166"/>
    <mergeCell ref="AC166:AD166"/>
    <mergeCell ref="J167:K167"/>
    <mergeCell ref="AE167:AF167"/>
    <mergeCell ref="D88:G88"/>
    <mergeCell ref="H88:I88"/>
    <mergeCell ref="J89:K89"/>
    <mergeCell ref="D127:G127"/>
    <mergeCell ref="H127:I127"/>
    <mergeCell ref="J128:K128"/>
    <mergeCell ref="A16:A17"/>
    <mergeCell ref="C24:D24"/>
    <mergeCell ref="J50:K50"/>
    <mergeCell ref="C4:D4"/>
    <mergeCell ref="C5:D5"/>
    <mergeCell ref="C6:D6"/>
    <mergeCell ref="C7:D7"/>
    <mergeCell ref="E24:N24"/>
    <mergeCell ref="C46:D46"/>
    <mergeCell ref="E46:N46"/>
    <mergeCell ref="D49:G49"/>
    <mergeCell ref="H49:I49"/>
  </mergeCells>
  <phoneticPr fontId="2"/>
  <conditionalFormatting sqref="P57:T57 P51:Q56 T51:T56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{1BA5FB65-7264-489C-9A5E-79B535931528}</x14:id>
        </ext>
      </extLst>
    </cfRule>
  </conditionalFormatting>
  <conditionalFormatting sqref="V60:V6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{28AF7133-FEF0-4405-8ACE-F7CB6D689D18}</x14:id>
        </ext>
      </extLst>
    </cfRule>
  </conditionalFormatting>
  <conditionalFormatting sqref="P90:Q95 T90:T9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{71863B7C-C4D2-4AA2-8AA9-A4AC5C4DA128}</x14:id>
        </ext>
      </extLst>
    </cfRule>
  </conditionalFormatting>
  <conditionalFormatting sqref="P129:Q134 T129:T13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{A9CE245A-C0AA-49CD-8D7A-E551FA178A8B}</x14:id>
        </ext>
      </extLst>
    </cfRule>
  </conditionalFormatting>
  <conditionalFormatting sqref="P168:Q17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{25D70272-521C-4BFB-A609-2A855CB62F34}</x14:id>
        </ext>
      </extLst>
    </cfRule>
  </conditionalFormatting>
  <conditionalFormatting sqref="P207:Q212 T207:T2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{49131E38-E71B-44AA-ACCA-D5B30D8C04D7}</x14:id>
        </ext>
      </extLst>
    </cfRule>
  </conditionalFormatting>
  <conditionalFormatting sqref="Q77 Q7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{4527DE57-5083-4E67-9215-BF4B0B771A3D}</x14:id>
        </ext>
      </extLst>
    </cfRule>
  </conditionalFormatting>
  <conditionalFormatting sqref="P77:P7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{E753AF33-45C3-485A-AB08-E3A6908E9123}</x14:id>
        </ext>
      </extLst>
    </cfRule>
  </conditionalFormatting>
  <conditionalFormatting sqref="AK168:AL173 AO168:AO17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{A7AEA07F-84F4-4F5A-AAD6-B0DFDD9F69A6}</x14:id>
        </ext>
      </extLst>
    </cfRule>
  </conditionalFormatting>
  <conditionalFormatting sqref="T168:T1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{734B6DEE-BC07-49C6-8AB9-CB862E159D16}</x14:id>
        </ext>
      </extLst>
    </cfRule>
  </conditionalFormatting>
  <pageMargins left="0.7" right="0.7" top="0.75" bottom="0.75" header="0.3" footer="0.3"/>
  <pageSetup paperSize="9" scale="7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A5FB65-7264-489C-9A5E-79B535931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P57:T57 P51:Q56 T51:T56</xm:sqref>
        </x14:conditionalFormatting>
        <x14:conditionalFormatting xmlns:xm="http://schemas.microsoft.com/office/excel/2006/main">
          <x14:cfRule type="dataBar" id="{28AF7133-FEF0-4405-8ACE-F7CB6D689D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V60:V65</xm:sqref>
        </x14:conditionalFormatting>
        <x14:conditionalFormatting xmlns:xm="http://schemas.microsoft.com/office/excel/2006/main">
          <x14:cfRule type="dataBar" id="{71863B7C-C4D2-4AA2-8AA9-A4AC5C4DA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P90:Q95 T90:T95</xm:sqref>
        </x14:conditionalFormatting>
        <x14:conditionalFormatting xmlns:xm="http://schemas.microsoft.com/office/excel/2006/main">
          <x14:cfRule type="dataBar" id="{A9CE245A-C0AA-49CD-8D7A-E551FA178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P129:Q134 T129:T134</xm:sqref>
        </x14:conditionalFormatting>
        <x14:conditionalFormatting xmlns:xm="http://schemas.microsoft.com/office/excel/2006/main">
          <x14:cfRule type="dataBar" id="{25D70272-521C-4BFB-A609-2A855CB62F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P168:Q173</xm:sqref>
        </x14:conditionalFormatting>
        <x14:conditionalFormatting xmlns:xm="http://schemas.microsoft.com/office/excel/2006/main">
          <x14:cfRule type="dataBar" id="{49131E38-E71B-44AA-ACCA-D5B30D8C04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P207:Q212 T207:T212</xm:sqref>
        </x14:conditionalFormatting>
        <x14:conditionalFormatting xmlns:xm="http://schemas.microsoft.com/office/excel/2006/main">
          <x14:cfRule type="dataBar" id="{4527DE57-5083-4E67-9215-BF4B0B771A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Q77 Q79</xm:sqref>
        </x14:conditionalFormatting>
        <x14:conditionalFormatting xmlns:xm="http://schemas.microsoft.com/office/excel/2006/main">
          <x14:cfRule type="dataBar" id="{E753AF33-45C3-485A-AB08-E3A6908E9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P77:P79</xm:sqref>
        </x14:conditionalFormatting>
        <x14:conditionalFormatting xmlns:xm="http://schemas.microsoft.com/office/excel/2006/main">
          <x14:cfRule type="dataBar" id="{A7AEA07F-84F4-4F5A-AAD6-B0DFDD9F69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AK168:AL173 AO168:AO173</xm:sqref>
        </x14:conditionalFormatting>
        <x14:conditionalFormatting xmlns:xm="http://schemas.microsoft.com/office/excel/2006/main">
          <x14:cfRule type="dataBar" id="{734B6DEE-BC07-49C6-8AB9-CB862E159D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T168:T173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RTPCR</vt:lpstr>
      <vt:lpstr>RTPCR!Print_Area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研究室１</dc:creator>
  <cp:lastModifiedBy>篠田　雅宏</cp:lastModifiedBy>
  <cp:lastPrinted>2016-09-21T00:55:37Z</cp:lastPrinted>
  <dcterms:created xsi:type="dcterms:W3CDTF">2016-01-15T01:05:01Z</dcterms:created>
  <dcterms:modified xsi:type="dcterms:W3CDTF">2022-11-24T06:15:21Z</dcterms:modified>
</cp:coreProperties>
</file>