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毛燕 实验2021-2022\实验数据\UUO+AKI Perimental data\UUO 文章1\UUO文章投稿\（已投）Peer J\"/>
    </mc:Choice>
  </mc:AlternateContent>
  <xr:revisionPtr revIDLastSave="0" documentId="13_ncr:1_{A6EB2F46-FE50-42DE-8A5D-253F21E9C360}" xr6:coauthVersionLast="47" xr6:coauthVersionMax="47" xr10:uidLastSave="{00000000-0000-0000-0000-000000000000}"/>
  <bookViews>
    <workbookView xWindow="-110" yWindow="-110" windowWidth="21820" windowHeight="13900" firstSheet="1" activeTab="3" xr2:uid="{00000000-000D-0000-FFFF-FFFF00000000}"/>
  </bookViews>
  <sheets>
    <sheet name="F4 80" sheetId="1" r:id="rId1"/>
    <sheet name="TREM" sheetId="5" r:id="rId2"/>
    <sheet name="Masson" sheetId="10" r:id="rId3"/>
    <sheet name="HE" sheetId="9" r:id="rId4"/>
    <sheet name="KIM-1" sheetId="11" r:id="rId5"/>
    <sheet name="aSMA" sheetId="14" r:id="rId6"/>
    <sheet name="Mcp-1" sheetId="12" r:id="rId7"/>
    <sheet name="β-cantien" sheetId="15" r:id="rId8"/>
    <sheet name="correlation analyses" sheetId="18" r:id="rId9"/>
    <sheet name="HMGN1" sheetId="16" r:id="rId10"/>
    <sheet name="TLR４" sheetId="1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" i="17" l="1"/>
  <c r="S27" i="17"/>
  <c r="S21" i="17"/>
  <c r="S15" i="17"/>
  <c r="S9" i="17"/>
  <c r="L27" i="17"/>
  <c r="L21" i="17"/>
  <c r="L15" i="17"/>
  <c r="L9" i="17"/>
  <c r="L3" i="17"/>
  <c r="E27" i="17"/>
  <c r="E21" i="17"/>
  <c r="E15" i="17"/>
  <c r="E9" i="17"/>
  <c r="E3" i="17"/>
  <c r="Q27" i="16"/>
  <c r="Q21" i="16"/>
  <c r="Q15" i="16"/>
  <c r="Q9" i="16"/>
  <c r="Q3" i="16"/>
  <c r="K27" i="16"/>
  <c r="K21" i="16"/>
  <c r="K15" i="16"/>
  <c r="K9" i="16"/>
  <c r="K3" i="16"/>
  <c r="E27" i="16"/>
  <c r="E21" i="16"/>
  <c r="E15" i="16"/>
  <c r="E9" i="16"/>
  <c r="E3" i="16"/>
  <c r="P32" i="15"/>
  <c r="J32" i="15"/>
  <c r="D32" i="15"/>
  <c r="P31" i="15"/>
  <c r="J31" i="15"/>
  <c r="D31" i="15"/>
  <c r="P30" i="15"/>
  <c r="J30" i="15"/>
  <c r="D30" i="15"/>
  <c r="P29" i="15"/>
  <c r="J29" i="15"/>
  <c r="D29" i="15"/>
  <c r="P28" i="15"/>
  <c r="Q28" i="15" s="1"/>
  <c r="J28" i="15"/>
  <c r="K28" i="15" s="1"/>
  <c r="D28" i="15"/>
  <c r="P26" i="15"/>
  <c r="J26" i="15"/>
  <c r="D26" i="15"/>
  <c r="P25" i="15"/>
  <c r="J25" i="15"/>
  <c r="D25" i="15"/>
  <c r="P24" i="15"/>
  <c r="J24" i="15"/>
  <c r="D24" i="15"/>
  <c r="P23" i="15"/>
  <c r="J23" i="15"/>
  <c r="D23" i="15"/>
  <c r="P22" i="15"/>
  <c r="J22" i="15"/>
  <c r="K22" i="15" s="1"/>
  <c r="D22" i="15"/>
  <c r="P20" i="15"/>
  <c r="J20" i="15"/>
  <c r="D20" i="15"/>
  <c r="P19" i="15"/>
  <c r="J19" i="15"/>
  <c r="D19" i="15"/>
  <c r="P18" i="15"/>
  <c r="J18" i="15"/>
  <c r="D18" i="15"/>
  <c r="P17" i="15"/>
  <c r="J17" i="15"/>
  <c r="D17" i="15"/>
  <c r="P16" i="15"/>
  <c r="J16" i="15"/>
  <c r="D16" i="15"/>
  <c r="E16" i="15" s="1"/>
  <c r="P14" i="15"/>
  <c r="J14" i="15"/>
  <c r="D14" i="15"/>
  <c r="P13" i="15"/>
  <c r="J13" i="15"/>
  <c r="D13" i="15"/>
  <c r="P12" i="15"/>
  <c r="J12" i="15"/>
  <c r="K10" i="15" s="1"/>
  <c r="D12" i="15"/>
  <c r="P11" i="15"/>
  <c r="J11" i="15"/>
  <c r="D11" i="15"/>
  <c r="P10" i="15"/>
  <c r="J10" i="15"/>
  <c r="D10" i="15"/>
  <c r="P8" i="15"/>
  <c r="J8" i="15"/>
  <c r="D8" i="15"/>
  <c r="P7" i="15"/>
  <c r="J7" i="15"/>
  <c r="D7" i="15"/>
  <c r="P6" i="15"/>
  <c r="J6" i="15"/>
  <c r="D6" i="15"/>
  <c r="P5" i="15"/>
  <c r="J5" i="15"/>
  <c r="D5" i="15"/>
  <c r="P4" i="15"/>
  <c r="J4" i="15"/>
  <c r="D4" i="15"/>
  <c r="P33" i="14"/>
  <c r="J33" i="14"/>
  <c r="D33" i="14"/>
  <c r="P32" i="14"/>
  <c r="J32" i="14"/>
  <c r="D32" i="14"/>
  <c r="P31" i="14"/>
  <c r="J31" i="14"/>
  <c r="D31" i="14"/>
  <c r="P30" i="14"/>
  <c r="J30" i="14"/>
  <c r="D30" i="14"/>
  <c r="P29" i="14"/>
  <c r="J29" i="14"/>
  <c r="D29" i="14"/>
  <c r="E29" i="14" s="1"/>
  <c r="P27" i="14"/>
  <c r="J27" i="14"/>
  <c r="D27" i="14"/>
  <c r="P26" i="14"/>
  <c r="J26" i="14"/>
  <c r="D26" i="14"/>
  <c r="P25" i="14"/>
  <c r="J25" i="14"/>
  <c r="D25" i="14"/>
  <c r="P24" i="14"/>
  <c r="J24" i="14"/>
  <c r="D24" i="14"/>
  <c r="E24" i="14" s="1"/>
  <c r="P22" i="14"/>
  <c r="J22" i="14"/>
  <c r="D22" i="14"/>
  <c r="P21" i="14"/>
  <c r="J21" i="14"/>
  <c r="D21" i="14"/>
  <c r="P20" i="14"/>
  <c r="J20" i="14"/>
  <c r="D20" i="14"/>
  <c r="P19" i="14"/>
  <c r="J19" i="14"/>
  <c r="D19" i="14"/>
  <c r="P18" i="14"/>
  <c r="J18" i="14"/>
  <c r="D18" i="14"/>
  <c r="P16" i="14"/>
  <c r="J16" i="14"/>
  <c r="D16" i="14"/>
  <c r="P15" i="14"/>
  <c r="J15" i="14"/>
  <c r="D15" i="14"/>
  <c r="P14" i="14"/>
  <c r="J14" i="14"/>
  <c r="D14" i="14"/>
  <c r="P13" i="14"/>
  <c r="J13" i="14"/>
  <c r="D13" i="14"/>
  <c r="P12" i="14"/>
  <c r="J12" i="14"/>
  <c r="D12" i="14"/>
  <c r="P10" i="14"/>
  <c r="J10" i="14"/>
  <c r="D10" i="14"/>
  <c r="P9" i="14"/>
  <c r="J9" i="14"/>
  <c r="D9" i="14"/>
  <c r="P8" i="14"/>
  <c r="J8" i="14"/>
  <c r="D8" i="14"/>
  <c r="P7" i="14"/>
  <c r="J7" i="14"/>
  <c r="D7" i="14"/>
  <c r="P6" i="14"/>
  <c r="J6" i="14"/>
  <c r="K4" i="14" s="1"/>
  <c r="D6" i="14"/>
  <c r="P5" i="14"/>
  <c r="J5" i="14"/>
  <c r="D5" i="14"/>
  <c r="P4" i="14"/>
  <c r="Q4" i="14" s="1"/>
  <c r="J4" i="14"/>
  <c r="D4" i="14"/>
  <c r="N58" i="11"/>
  <c r="N65" i="11"/>
  <c r="N52" i="11"/>
  <c r="N44" i="11"/>
  <c r="N38" i="11"/>
  <c r="I65" i="11"/>
  <c r="I58" i="11"/>
  <c r="I52" i="11"/>
  <c r="I38" i="11"/>
  <c r="I44" i="11"/>
  <c r="D65" i="11"/>
  <c r="D58" i="11"/>
  <c r="D52" i="11"/>
  <c r="D44" i="11"/>
  <c r="D38" i="11"/>
  <c r="O65" i="12"/>
  <c r="O59" i="12"/>
  <c r="O53" i="12"/>
  <c r="O47" i="12"/>
  <c r="O40" i="12"/>
  <c r="I65" i="12"/>
  <c r="I59" i="12"/>
  <c r="I53" i="12"/>
  <c r="I47" i="12"/>
  <c r="I40" i="12"/>
  <c r="D65" i="12"/>
  <c r="D59" i="12"/>
  <c r="D53" i="12"/>
  <c r="D47" i="12"/>
  <c r="D40" i="12"/>
  <c r="Q2" i="12"/>
  <c r="J3" i="12"/>
  <c r="J28" i="12"/>
  <c r="J29" i="12"/>
  <c r="J30" i="12"/>
  <c r="J31" i="12"/>
  <c r="J27" i="12"/>
  <c r="J22" i="12"/>
  <c r="J23" i="12"/>
  <c r="J24" i="12"/>
  <c r="K21" i="12" s="1"/>
  <c r="J25" i="12"/>
  <c r="J21" i="12"/>
  <c r="J16" i="12"/>
  <c r="J17" i="12"/>
  <c r="J18" i="12"/>
  <c r="K15" i="12" s="1"/>
  <c r="J19" i="12"/>
  <c r="J15" i="12"/>
  <c r="J10" i="12"/>
  <c r="J11" i="12"/>
  <c r="J12" i="12"/>
  <c r="J13" i="12"/>
  <c r="J9" i="12"/>
  <c r="J4" i="12"/>
  <c r="J5" i="12"/>
  <c r="J6" i="12"/>
  <c r="J7" i="12"/>
  <c r="J2" i="12"/>
  <c r="P28" i="12"/>
  <c r="P29" i="12"/>
  <c r="P30" i="12"/>
  <c r="P31" i="12"/>
  <c r="P27" i="12"/>
  <c r="Q27" i="12" s="1"/>
  <c r="P22" i="12"/>
  <c r="Q21" i="12" s="1"/>
  <c r="P23" i="12"/>
  <c r="P24" i="12"/>
  <c r="P25" i="12"/>
  <c r="P21" i="12"/>
  <c r="P16" i="12"/>
  <c r="P17" i="12"/>
  <c r="P18" i="12"/>
  <c r="P19" i="12"/>
  <c r="P15" i="12"/>
  <c r="P10" i="12"/>
  <c r="P11" i="12"/>
  <c r="P12" i="12"/>
  <c r="P13" i="12"/>
  <c r="P9" i="12"/>
  <c r="Q9" i="12" s="1"/>
  <c r="P3" i="12"/>
  <c r="P4" i="12"/>
  <c r="P5" i="12"/>
  <c r="P6" i="12"/>
  <c r="P7" i="12"/>
  <c r="P2" i="12"/>
  <c r="D28" i="12"/>
  <c r="D29" i="12"/>
  <c r="D30" i="12"/>
  <c r="D31" i="12"/>
  <c r="D27" i="12"/>
  <c r="D22" i="12"/>
  <c r="D23" i="12"/>
  <c r="D24" i="12"/>
  <c r="D25" i="12"/>
  <c r="D21" i="12"/>
  <c r="E21" i="12" s="1"/>
  <c r="D16" i="12"/>
  <c r="D17" i="12"/>
  <c r="D18" i="12"/>
  <c r="D19" i="12"/>
  <c r="D15" i="12"/>
  <c r="D10" i="12"/>
  <c r="D11" i="12"/>
  <c r="D12" i="12"/>
  <c r="D13" i="12"/>
  <c r="D9" i="12"/>
  <c r="D3" i="12"/>
  <c r="D4" i="12"/>
  <c r="D5" i="12"/>
  <c r="D6" i="12"/>
  <c r="D7" i="12"/>
  <c r="D2" i="12"/>
  <c r="E2" i="12" s="1"/>
  <c r="P31" i="11"/>
  <c r="P32" i="11"/>
  <c r="P33" i="11"/>
  <c r="P34" i="11"/>
  <c r="P35" i="11"/>
  <c r="P30" i="11"/>
  <c r="Q30" i="11" s="1"/>
  <c r="P24" i="11"/>
  <c r="P25" i="11"/>
  <c r="P26" i="11"/>
  <c r="P27" i="11"/>
  <c r="P23" i="11"/>
  <c r="J31" i="11"/>
  <c r="J32" i="11"/>
  <c r="J33" i="11"/>
  <c r="J34" i="11"/>
  <c r="J35" i="11"/>
  <c r="J30" i="11"/>
  <c r="J24" i="11"/>
  <c r="K23" i="11" s="1"/>
  <c r="J25" i="11"/>
  <c r="J26" i="11"/>
  <c r="J27" i="11"/>
  <c r="J28" i="11"/>
  <c r="J23" i="11"/>
  <c r="D31" i="11"/>
  <c r="E30" i="11" s="1"/>
  <c r="D32" i="11"/>
  <c r="D33" i="11"/>
  <c r="D34" i="11"/>
  <c r="D35" i="11"/>
  <c r="D30" i="11"/>
  <c r="D24" i="11"/>
  <c r="D25" i="11"/>
  <c r="D26" i="11"/>
  <c r="D27" i="11"/>
  <c r="D28" i="11"/>
  <c r="D23" i="11"/>
  <c r="P18" i="11"/>
  <c r="P19" i="11"/>
  <c r="P20" i="11"/>
  <c r="P21" i="11"/>
  <c r="P17" i="11"/>
  <c r="Q17" i="11" s="1"/>
  <c r="J18" i="11"/>
  <c r="J19" i="11"/>
  <c r="J20" i="11"/>
  <c r="K17" i="11" s="1"/>
  <c r="J21" i="11"/>
  <c r="J17" i="11"/>
  <c r="P10" i="11"/>
  <c r="P11" i="11"/>
  <c r="P12" i="11"/>
  <c r="Q9" i="11" s="1"/>
  <c r="P13" i="11"/>
  <c r="P14" i="11"/>
  <c r="P9" i="11"/>
  <c r="P4" i="11"/>
  <c r="P5" i="11"/>
  <c r="P6" i="11"/>
  <c r="P3" i="11"/>
  <c r="Q3" i="11" s="1"/>
  <c r="D18" i="11"/>
  <c r="D19" i="11"/>
  <c r="D20" i="11"/>
  <c r="D21" i="11"/>
  <c r="D17" i="11"/>
  <c r="J10" i="11"/>
  <c r="J11" i="11"/>
  <c r="J12" i="11"/>
  <c r="J13" i="11"/>
  <c r="J14" i="11"/>
  <c r="J9" i="11"/>
  <c r="K9" i="11" s="1"/>
  <c r="J4" i="11"/>
  <c r="J5" i="11"/>
  <c r="J6" i="11"/>
  <c r="J7" i="11"/>
  <c r="J3" i="11"/>
  <c r="D10" i="11"/>
  <c r="D11" i="11"/>
  <c r="D12" i="11"/>
  <c r="D13" i="11"/>
  <c r="D14" i="11"/>
  <c r="D15" i="11"/>
  <c r="D9" i="11"/>
  <c r="D6" i="11"/>
  <c r="D7" i="11"/>
  <c r="D5" i="11"/>
  <c r="D4" i="11"/>
  <c r="D3" i="11"/>
  <c r="Q4" i="15" l="1"/>
  <c r="E28" i="15"/>
  <c r="E22" i="15"/>
  <c r="E10" i="15"/>
  <c r="K16" i="15"/>
  <c r="Q22" i="15"/>
  <c r="E4" i="15"/>
  <c r="Q16" i="15"/>
  <c r="K4" i="15"/>
  <c r="Q10" i="15"/>
  <c r="E4" i="14"/>
  <c r="K29" i="14"/>
  <c r="Q29" i="14"/>
  <c r="E12" i="14"/>
  <c r="Q12" i="14"/>
  <c r="K18" i="14"/>
  <c r="Q24" i="14"/>
  <c r="E18" i="14"/>
  <c r="K24" i="14"/>
  <c r="K12" i="14"/>
  <c r="Q18" i="14"/>
  <c r="K30" i="11"/>
  <c r="Q23" i="11"/>
  <c r="E15" i="12"/>
  <c r="Q15" i="12"/>
  <c r="E9" i="12"/>
  <c r="K2" i="12"/>
  <c r="K27" i="12"/>
  <c r="E27" i="12"/>
  <c r="K9" i="12"/>
  <c r="K3" i="11"/>
  <c r="E9" i="11"/>
  <c r="E17" i="11"/>
  <c r="E3" i="11"/>
  <c r="E23" i="11"/>
</calcChain>
</file>

<file path=xl/sharedStrings.xml><?xml version="1.0" encoding="utf-8"?>
<sst xmlns="http://schemas.openxmlformats.org/spreadsheetml/2006/main" count="842" uniqueCount="89">
  <si>
    <t>UUO1</t>
    <phoneticPr fontId="1" type="noConversion"/>
  </si>
  <si>
    <t>CON1</t>
    <phoneticPr fontId="1" type="noConversion"/>
  </si>
  <si>
    <t>CON2</t>
  </si>
  <si>
    <t>CON3</t>
  </si>
  <si>
    <t>CON4</t>
  </si>
  <si>
    <t>CON5</t>
  </si>
  <si>
    <t>UUO2</t>
  </si>
  <si>
    <t>UUO3</t>
  </si>
  <si>
    <t>UUO4</t>
  </si>
  <si>
    <t>UUO5</t>
  </si>
  <si>
    <t>UUO1+Act</t>
    <phoneticPr fontId="1" type="noConversion"/>
  </si>
  <si>
    <t>UUO2+Act</t>
  </si>
  <si>
    <t>UUO3+Act</t>
  </si>
  <si>
    <t>UUO4+Act</t>
  </si>
  <si>
    <t>UUO5+Act</t>
  </si>
  <si>
    <t>SAMPLE</t>
    <phoneticPr fontId="1" type="noConversion"/>
  </si>
  <si>
    <t>GROUP</t>
    <phoneticPr fontId="1" type="noConversion"/>
  </si>
  <si>
    <t>Sham</t>
    <phoneticPr fontId="1" type="noConversion"/>
  </si>
  <si>
    <t>UUO+saline</t>
    <phoneticPr fontId="1" type="noConversion"/>
  </si>
  <si>
    <t>UUO+Act</t>
    <phoneticPr fontId="1" type="noConversion"/>
  </si>
  <si>
    <t>15/12/13/8/11/8/9/8</t>
    <phoneticPr fontId="1" type="noConversion"/>
  </si>
  <si>
    <t>mean number of activated macrophages</t>
    <phoneticPr fontId="1" type="noConversion"/>
  </si>
  <si>
    <t>14/6/9/14/20/14/14/6</t>
    <phoneticPr fontId="1" type="noConversion"/>
  </si>
  <si>
    <t>8/5/9/5/12/11/7/5</t>
    <phoneticPr fontId="1" type="noConversion"/>
  </si>
  <si>
    <t>14/13/3/9/4/</t>
    <phoneticPr fontId="1" type="noConversion"/>
  </si>
  <si>
    <t>/73/83/97/93/78/70/75</t>
    <phoneticPr fontId="1" type="noConversion"/>
  </si>
  <si>
    <t>82/87/85/70/62/88/94/106/</t>
    <phoneticPr fontId="1" type="noConversion"/>
  </si>
  <si>
    <t>71/83/95/52/118/75/97/83</t>
    <phoneticPr fontId="1" type="noConversion"/>
  </si>
  <si>
    <t>79/77/72/81/87/93/83/80/89/82</t>
    <phoneticPr fontId="1" type="noConversion"/>
  </si>
  <si>
    <t>106/102/93/108/133/90/108/84/</t>
    <phoneticPr fontId="1" type="noConversion"/>
  </si>
  <si>
    <t>51/36/20/31/37/35/</t>
    <phoneticPr fontId="1" type="noConversion"/>
  </si>
  <si>
    <t>53/55/37/43/56/68</t>
    <phoneticPr fontId="1" type="noConversion"/>
  </si>
  <si>
    <t>57/47/50/53/48/43</t>
    <phoneticPr fontId="1" type="noConversion"/>
  </si>
  <si>
    <t>13/36/46/43/57/50/60/59/</t>
    <phoneticPr fontId="1" type="noConversion"/>
  </si>
  <si>
    <t>50/57/51/60/47/42</t>
    <phoneticPr fontId="1" type="noConversion"/>
  </si>
  <si>
    <t>21/8/8/9/14/10/12/10/</t>
    <phoneticPr fontId="1" type="noConversion"/>
  </si>
  <si>
    <t>46/30/32/49/65/46/50/52/52/55</t>
    <phoneticPr fontId="1" type="noConversion"/>
  </si>
  <si>
    <t>62/56/58/50/52/48/41/58/62/61</t>
    <phoneticPr fontId="1" type="noConversion"/>
  </si>
  <si>
    <t>52/57/52/63/69/56/75/62/70/52</t>
    <phoneticPr fontId="1" type="noConversion"/>
  </si>
  <si>
    <t>79/74/66/79/78/73/69/64/72/63</t>
    <phoneticPr fontId="1" type="noConversion"/>
  </si>
  <si>
    <t>63/67/64/70/62/72/71/62/68/70</t>
    <phoneticPr fontId="1" type="noConversion"/>
  </si>
  <si>
    <t>31/37/32/43/</t>
    <phoneticPr fontId="1" type="noConversion"/>
  </si>
  <si>
    <t>29/37/32/28/40/35/34/38</t>
    <phoneticPr fontId="1" type="noConversion"/>
  </si>
  <si>
    <t>43/41/39/36</t>
    <phoneticPr fontId="1" type="noConversion"/>
  </si>
  <si>
    <t>36/27/31/29/31/28</t>
    <phoneticPr fontId="1" type="noConversion"/>
  </si>
  <si>
    <t>25/28/30/26/28/25/26</t>
    <phoneticPr fontId="1" type="noConversion"/>
  </si>
  <si>
    <t>2/2/1/6/2/3/2</t>
    <phoneticPr fontId="1" type="noConversion"/>
  </si>
  <si>
    <t>2/3/4/7/5/6/4/2/</t>
    <phoneticPr fontId="1" type="noConversion"/>
  </si>
  <si>
    <t>3/2/4/2/1/4</t>
    <phoneticPr fontId="1" type="noConversion"/>
  </si>
  <si>
    <t>3/6/3/4/7/1</t>
    <phoneticPr fontId="1" type="noConversion"/>
  </si>
  <si>
    <t>2/3/5/3/3</t>
    <phoneticPr fontId="1" type="noConversion"/>
  </si>
  <si>
    <t>mean Fibrotic area(%)</t>
    <phoneticPr fontId="1" type="noConversion"/>
  </si>
  <si>
    <t>2/0/0</t>
    <phoneticPr fontId="1" type="noConversion"/>
  </si>
  <si>
    <t>1/0</t>
    <phoneticPr fontId="1" type="noConversion"/>
  </si>
  <si>
    <t>mean score</t>
    <phoneticPr fontId="1" type="noConversion"/>
  </si>
  <si>
    <t>4/5/3/3/4/3/4</t>
    <phoneticPr fontId="1" type="noConversion"/>
  </si>
  <si>
    <t>4/4/4/5/5/5</t>
    <phoneticPr fontId="1" type="noConversion"/>
  </si>
  <si>
    <t>5/4/5/5/4/5/4</t>
    <phoneticPr fontId="1" type="noConversion"/>
  </si>
  <si>
    <t>4/3/4/5/5/5/5/5/5/5</t>
    <phoneticPr fontId="1" type="noConversion"/>
  </si>
  <si>
    <t>5/5/5/4/5/5/5/</t>
    <phoneticPr fontId="1" type="noConversion"/>
  </si>
  <si>
    <t>2/3/2/1/1/3/1/2/</t>
    <phoneticPr fontId="1" type="noConversion"/>
  </si>
  <si>
    <t>1/2/2/4/3/3/2/1/</t>
    <phoneticPr fontId="1" type="noConversion"/>
  </si>
  <si>
    <t>2/3/3/3/2/2/1/3</t>
    <phoneticPr fontId="1" type="noConversion"/>
  </si>
  <si>
    <t>2/5/2/3/1/5/2/</t>
    <phoneticPr fontId="1" type="noConversion"/>
  </si>
  <si>
    <t>2/4/4/2/3/2/2/2/</t>
    <phoneticPr fontId="1" type="noConversion"/>
  </si>
  <si>
    <t>1/0/1</t>
    <phoneticPr fontId="1" type="noConversion"/>
  </si>
  <si>
    <t>0/1/1</t>
    <phoneticPr fontId="1" type="noConversion"/>
  </si>
  <si>
    <t xml:space="preserve">   Stats</t>
  </si>
  <si>
    <t xml:space="preserve">         Area</t>
  </si>
  <si>
    <t xml:space="preserve">          IOD</t>
  </si>
  <si>
    <t xml:space="preserve">    Mean</t>
  </si>
  <si>
    <t xml:space="preserve">     Sum</t>
  </si>
  <si>
    <t>IOD/Area</t>
    <phoneticPr fontId="1" type="noConversion"/>
  </si>
  <si>
    <t xml:space="preserve">   Stats</t>
    <phoneticPr fontId="1" type="noConversion"/>
  </si>
  <si>
    <t>HMGN1 protein</t>
    <phoneticPr fontId="1" type="noConversion"/>
  </si>
  <si>
    <r>
      <t>F4-80</t>
    </r>
    <r>
      <rPr>
        <vertAlign val="superscript"/>
        <sz val="11"/>
        <color theme="1"/>
        <rFont val="等线"/>
        <family val="3"/>
        <charset val="134"/>
        <scheme val="minor"/>
      </rPr>
      <t>+</t>
    </r>
    <r>
      <rPr>
        <sz val="11"/>
        <color theme="1"/>
        <rFont val="等线"/>
        <family val="3"/>
        <charset val="134"/>
        <scheme val="minor"/>
      </rPr>
      <t xml:space="preserve"> cell number</t>
    </r>
    <phoneticPr fontId="1" type="noConversion"/>
  </si>
  <si>
    <t>TLR4 Protein</t>
    <phoneticPr fontId="1" type="noConversion"/>
  </si>
  <si>
    <t>STAT-3 protein</t>
    <phoneticPr fontId="1" type="noConversion"/>
  </si>
  <si>
    <t>TREM protein</t>
    <phoneticPr fontId="1" type="noConversion"/>
  </si>
  <si>
    <t>KIM-1 protein</t>
    <phoneticPr fontId="1" type="noConversion"/>
  </si>
  <si>
    <t>α-SMA protein</t>
    <phoneticPr fontId="1" type="noConversion"/>
  </si>
  <si>
    <t>Mcp-1 protein</t>
    <phoneticPr fontId="1" type="noConversion"/>
  </si>
  <si>
    <t>β-cantein</t>
    <phoneticPr fontId="1" type="noConversion"/>
  </si>
  <si>
    <t>The number of activated macrophages</t>
    <phoneticPr fontId="1" type="noConversion"/>
  </si>
  <si>
    <t>The mean number of activated macrophages</t>
    <phoneticPr fontId="1" type="noConversion"/>
  </si>
  <si>
    <t>paller‘s score</t>
    <phoneticPr fontId="1" type="noConversion"/>
  </si>
  <si>
    <t>IOD</t>
    <phoneticPr fontId="1" type="noConversion"/>
  </si>
  <si>
    <t>UUO +saline</t>
    <phoneticPr fontId="1" type="noConversion"/>
  </si>
  <si>
    <t>UUO+Act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</si>
</sst>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2"/>
  <sheetViews>
    <sheetView topLeftCell="B1" workbookViewId="0">
      <selection activeCell="C1" sqref="C1"/>
    </sheetView>
  </sheetViews>
  <sheetFormatPr defaultRowHeight="14" x14ac:dyDescent="0.3"/>
  <cols>
    <col min="1" max="1" width="10.83203125" style="1" bestFit="1" customWidth="1"/>
    <col min="2" max="2" width="11.4140625" style="2" bestFit="1" customWidth="1"/>
    <col min="3" max="3" width="33.1640625" style="2" bestFit="1" customWidth="1"/>
    <col min="4" max="4" width="38.4140625" style="2" bestFit="1" customWidth="1"/>
    <col min="5" max="16384" width="8.6640625" style="2"/>
  </cols>
  <sheetData>
    <row r="1" spans="1:18" ht="20.5" customHeight="1" x14ac:dyDescent="0.3">
      <c r="A1" s="3" t="s">
        <v>16</v>
      </c>
      <c r="B1" s="3" t="s">
        <v>15</v>
      </c>
      <c r="C1" s="3" t="s">
        <v>83</v>
      </c>
      <c r="D1" s="3" t="s">
        <v>84</v>
      </c>
      <c r="H1" s="38"/>
      <c r="I1" s="38"/>
      <c r="J1" s="38"/>
      <c r="K1" s="38"/>
      <c r="O1" s="39"/>
      <c r="P1" s="39"/>
      <c r="Q1" s="39"/>
      <c r="R1" s="39"/>
    </row>
    <row r="2" spans="1:18" x14ac:dyDescent="0.3">
      <c r="A2" s="37" t="s">
        <v>17</v>
      </c>
      <c r="B2" s="3" t="s">
        <v>1</v>
      </c>
      <c r="C2" s="3" t="s">
        <v>20</v>
      </c>
      <c r="D2" s="3">
        <v>10.5</v>
      </c>
      <c r="H2" s="38"/>
      <c r="I2" s="38"/>
      <c r="J2" s="38"/>
      <c r="K2" s="38"/>
      <c r="O2" s="39"/>
      <c r="P2" s="39"/>
      <c r="Q2" s="39"/>
      <c r="R2" s="39"/>
    </row>
    <row r="3" spans="1:18" x14ac:dyDescent="0.3">
      <c r="A3" s="37"/>
      <c r="B3" s="3" t="s">
        <v>2</v>
      </c>
      <c r="C3" s="4" t="s">
        <v>22</v>
      </c>
      <c r="D3" s="4">
        <v>12.125</v>
      </c>
    </row>
    <row r="4" spans="1:18" x14ac:dyDescent="0.3">
      <c r="A4" s="37"/>
      <c r="B4" s="3" t="s">
        <v>3</v>
      </c>
      <c r="C4" s="4" t="s">
        <v>23</v>
      </c>
      <c r="D4" s="4">
        <v>7.75</v>
      </c>
    </row>
    <row r="5" spans="1:18" x14ac:dyDescent="0.3">
      <c r="A5" s="37"/>
      <c r="B5" s="3" t="s">
        <v>4</v>
      </c>
      <c r="C5" s="4" t="s">
        <v>35</v>
      </c>
      <c r="D5" s="4">
        <v>11.5</v>
      </c>
    </row>
    <row r="6" spans="1:18" x14ac:dyDescent="0.3">
      <c r="A6" s="37"/>
      <c r="B6" s="3" t="s">
        <v>5</v>
      </c>
      <c r="C6" s="4" t="s">
        <v>24</v>
      </c>
      <c r="D6" s="4">
        <v>8.6</v>
      </c>
    </row>
    <row r="7" spans="1:18" x14ac:dyDescent="0.3">
      <c r="A7" s="3"/>
      <c r="B7" s="4"/>
      <c r="C7" s="4"/>
      <c r="D7" s="4"/>
    </row>
    <row r="8" spans="1:18" x14ac:dyDescent="0.3">
      <c r="A8" s="37" t="s">
        <v>18</v>
      </c>
      <c r="B8" s="3" t="s">
        <v>0</v>
      </c>
      <c r="C8" s="4" t="s">
        <v>25</v>
      </c>
      <c r="D8" s="4">
        <v>81.286000000000001</v>
      </c>
    </row>
    <row r="9" spans="1:18" x14ac:dyDescent="0.3">
      <c r="A9" s="37"/>
      <c r="B9" s="3" t="s">
        <v>6</v>
      </c>
      <c r="C9" s="4" t="s">
        <v>26</v>
      </c>
      <c r="D9" s="4">
        <v>84.25</v>
      </c>
    </row>
    <row r="10" spans="1:18" x14ac:dyDescent="0.3">
      <c r="A10" s="37"/>
      <c r="B10" s="3" t="s">
        <v>7</v>
      </c>
      <c r="C10" s="4" t="s">
        <v>27</v>
      </c>
      <c r="D10" s="4">
        <v>84.25</v>
      </c>
    </row>
    <row r="11" spans="1:18" x14ac:dyDescent="0.3">
      <c r="A11" s="37"/>
      <c r="B11" s="3" t="s">
        <v>8</v>
      </c>
      <c r="C11" s="4" t="s">
        <v>28</v>
      </c>
      <c r="D11" s="4">
        <v>82.3</v>
      </c>
    </row>
    <row r="12" spans="1:18" x14ac:dyDescent="0.3">
      <c r="A12" s="37"/>
      <c r="B12" s="3" t="s">
        <v>9</v>
      </c>
      <c r="C12" s="4" t="s">
        <v>29</v>
      </c>
      <c r="D12" s="4">
        <v>103</v>
      </c>
    </row>
    <row r="13" spans="1:18" x14ac:dyDescent="0.3">
      <c r="A13" s="3"/>
      <c r="B13" s="4"/>
      <c r="C13" s="4"/>
      <c r="D13" s="4"/>
    </row>
    <row r="14" spans="1:18" x14ac:dyDescent="0.3">
      <c r="A14" s="37" t="s">
        <v>19</v>
      </c>
      <c r="B14" s="3" t="s">
        <v>10</v>
      </c>
      <c r="C14" s="4" t="s">
        <v>30</v>
      </c>
      <c r="D14" s="4">
        <v>35</v>
      </c>
    </row>
    <row r="15" spans="1:18" x14ac:dyDescent="0.3">
      <c r="A15" s="37"/>
      <c r="B15" s="3" t="s">
        <v>11</v>
      </c>
      <c r="C15" s="4" t="s">
        <v>31</v>
      </c>
      <c r="D15" s="4">
        <v>52</v>
      </c>
    </row>
    <row r="16" spans="1:18" x14ac:dyDescent="0.3">
      <c r="A16" s="37"/>
      <c r="B16" s="3" t="s">
        <v>12</v>
      </c>
      <c r="C16" s="4" t="s">
        <v>32</v>
      </c>
      <c r="D16" s="4">
        <v>49.67</v>
      </c>
    </row>
    <row r="17" spans="1:4" x14ac:dyDescent="0.3">
      <c r="A17" s="37"/>
      <c r="B17" s="3" t="s">
        <v>13</v>
      </c>
      <c r="C17" s="4" t="s">
        <v>33</v>
      </c>
      <c r="D17" s="4">
        <v>45.5</v>
      </c>
    </row>
    <row r="18" spans="1:4" x14ac:dyDescent="0.3">
      <c r="A18" s="37"/>
      <c r="B18" s="3" t="s">
        <v>14</v>
      </c>
      <c r="C18" s="4" t="s">
        <v>34</v>
      </c>
      <c r="D18" s="4">
        <v>51.17</v>
      </c>
    </row>
    <row r="56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7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8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9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100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1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2" hidden="1" x14ac:dyDescent="0.3"/>
  </sheetData>
  <mergeCells count="5">
    <mergeCell ref="A14:A18"/>
    <mergeCell ref="H1:K2"/>
    <mergeCell ref="O1:R2"/>
    <mergeCell ref="A2:A6"/>
    <mergeCell ref="A8:A1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BE825-18AC-47EB-8A5F-50EFCECEC81B}">
  <dimension ref="A1:R31"/>
  <sheetViews>
    <sheetView workbookViewId="0">
      <selection activeCell="G1" sqref="G1:I1"/>
    </sheetView>
  </sheetViews>
  <sheetFormatPr defaultRowHeight="14" x14ac:dyDescent="0.3"/>
  <cols>
    <col min="1" max="16384" width="8.6640625" style="26"/>
  </cols>
  <sheetData>
    <row r="1" spans="1:18" x14ac:dyDescent="0.3">
      <c r="A1" s="48" t="s">
        <v>18</v>
      </c>
      <c r="B1" s="49"/>
      <c r="C1" s="49"/>
      <c r="D1" s="49"/>
      <c r="E1" s="28"/>
      <c r="F1" s="28"/>
      <c r="G1" s="49" t="s">
        <v>19</v>
      </c>
      <c r="H1" s="49"/>
      <c r="I1" s="49"/>
      <c r="J1" s="28"/>
      <c r="K1" s="28"/>
      <c r="L1" s="28"/>
      <c r="M1" s="49" t="s">
        <v>17</v>
      </c>
      <c r="N1" s="49"/>
      <c r="O1" s="49"/>
      <c r="P1" s="28"/>
      <c r="Q1" s="28"/>
      <c r="R1" s="29"/>
    </row>
    <row r="2" spans="1:18" x14ac:dyDescent="0.3">
      <c r="A2" s="30" t="s">
        <v>67</v>
      </c>
      <c r="B2" s="27" t="s">
        <v>68</v>
      </c>
      <c r="C2" s="27" t="s">
        <v>69</v>
      </c>
      <c r="D2" s="27"/>
      <c r="E2" s="27"/>
      <c r="F2" s="27"/>
      <c r="G2" s="27" t="s">
        <v>67</v>
      </c>
      <c r="H2" s="27" t="s">
        <v>68</v>
      </c>
      <c r="I2" s="27" t="s">
        <v>69</v>
      </c>
      <c r="J2" s="27"/>
      <c r="K2" s="27"/>
      <c r="L2" s="27"/>
      <c r="M2" s="27" t="s">
        <v>67</v>
      </c>
      <c r="N2" s="27" t="s">
        <v>68</v>
      </c>
      <c r="O2" s="27" t="s">
        <v>69</v>
      </c>
      <c r="P2" s="27"/>
      <c r="Q2" s="27"/>
      <c r="R2" s="31"/>
    </row>
    <row r="3" spans="1:18" x14ac:dyDescent="0.3">
      <c r="A3" s="30" t="s">
        <v>71</v>
      </c>
      <c r="B3" s="27">
        <v>7078</v>
      </c>
      <c r="C3" s="27">
        <v>2076.3831</v>
      </c>
      <c r="D3" s="27">
        <v>0.29335731845154001</v>
      </c>
      <c r="E3" s="37">
        <f>AVERAGE(D3:D7)</f>
        <v>0.26427910549522216</v>
      </c>
      <c r="F3" s="27">
        <v>0.26427910549522216</v>
      </c>
      <c r="G3" s="27" t="s">
        <v>71</v>
      </c>
      <c r="H3" s="27">
        <v>11308</v>
      </c>
      <c r="I3" s="27">
        <v>2690.4052999999999</v>
      </c>
      <c r="J3" s="27">
        <v>0.23792052529182878</v>
      </c>
      <c r="K3" s="37">
        <f>AVERAGE(J3:J7)</f>
        <v>0.15392365295108537</v>
      </c>
      <c r="L3" s="27">
        <v>0.15392365295108537</v>
      </c>
      <c r="M3" s="27" t="s">
        <v>71</v>
      </c>
      <c r="N3" s="27">
        <v>111130</v>
      </c>
      <c r="O3" s="27">
        <v>9612.1152000000002</v>
      </c>
      <c r="P3" s="27">
        <v>8.6494332763430215E-2</v>
      </c>
      <c r="Q3" s="37">
        <f>AVERAGE(P3:P7)</f>
        <v>7.3413398291928306E-2</v>
      </c>
      <c r="R3" s="31">
        <v>7.3413398291928306E-2</v>
      </c>
    </row>
    <row r="4" spans="1:18" x14ac:dyDescent="0.3">
      <c r="A4" s="30" t="s">
        <v>71</v>
      </c>
      <c r="B4" s="27">
        <v>4862</v>
      </c>
      <c r="C4" s="27">
        <v>1253.912</v>
      </c>
      <c r="D4" s="27">
        <v>0.25790045248868781</v>
      </c>
      <c r="E4" s="37"/>
      <c r="F4" s="27"/>
      <c r="G4" s="27" t="s">
        <v>71</v>
      </c>
      <c r="H4" s="27">
        <v>27164</v>
      </c>
      <c r="I4" s="27">
        <v>3617.8208</v>
      </c>
      <c r="J4" s="27">
        <v>0.13318439110587543</v>
      </c>
      <c r="K4" s="37"/>
      <c r="L4" s="27"/>
      <c r="M4" s="27" t="s">
        <v>71</v>
      </c>
      <c r="N4" s="27">
        <v>95321</v>
      </c>
      <c r="O4" s="27">
        <v>5016.0063</v>
      </c>
      <c r="P4" s="27">
        <v>5.2622258473998387E-2</v>
      </c>
      <c r="Q4" s="37"/>
      <c r="R4" s="31"/>
    </row>
    <row r="5" spans="1:18" x14ac:dyDescent="0.3">
      <c r="A5" s="30" t="s">
        <v>71</v>
      </c>
      <c r="B5" s="27">
        <v>26439</v>
      </c>
      <c r="C5" s="27">
        <v>5913.6187</v>
      </c>
      <c r="D5" s="27">
        <v>0.22367028631945232</v>
      </c>
      <c r="E5" s="37"/>
      <c r="F5" s="27"/>
      <c r="G5" s="27" t="s">
        <v>71</v>
      </c>
      <c r="H5" s="27">
        <v>20716</v>
      </c>
      <c r="I5" s="27">
        <v>2576.8989000000001</v>
      </c>
      <c r="J5" s="27">
        <v>0.12439172137478278</v>
      </c>
      <c r="K5" s="37"/>
      <c r="L5" s="27"/>
      <c r="M5" s="27" t="s">
        <v>71</v>
      </c>
      <c r="N5" s="27">
        <v>52319</v>
      </c>
      <c r="O5" s="27">
        <v>3476.2644</v>
      </c>
      <c r="P5" s="27">
        <v>6.6443632332422259E-2</v>
      </c>
      <c r="Q5" s="37"/>
      <c r="R5" s="31"/>
    </row>
    <row r="6" spans="1:18" x14ac:dyDescent="0.3">
      <c r="A6" s="30" t="s">
        <v>71</v>
      </c>
      <c r="B6" s="27">
        <v>4772</v>
      </c>
      <c r="C6" s="27">
        <v>1043.7717</v>
      </c>
      <c r="D6" s="27">
        <v>0.21872835289186923</v>
      </c>
      <c r="E6" s="37"/>
      <c r="F6" s="27"/>
      <c r="G6" s="27" t="s">
        <v>71</v>
      </c>
      <c r="H6" s="27">
        <v>10238</v>
      </c>
      <c r="I6" s="27">
        <v>1382.0016000000001</v>
      </c>
      <c r="J6" s="27">
        <v>0.13498745848798593</v>
      </c>
      <c r="K6" s="37"/>
      <c r="L6" s="27"/>
      <c r="M6" s="27" t="s">
        <v>71</v>
      </c>
      <c r="N6" s="27">
        <v>71915</v>
      </c>
      <c r="O6" s="27">
        <v>5431.7758999999996</v>
      </c>
      <c r="P6" s="27">
        <v>7.5530499895710215E-2</v>
      </c>
      <c r="Q6" s="37"/>
      <c r="R6" s="31"/>
    </row>
    <row r="7" spans="1:18" x14ac:dyDescent="0.3">
      <c r="A7" s="30" t="s">
        <v>71</v>
      </c>
      <c r="B7" s="27">
        <v>3648</v>
      </c>
      <c r="C7" s="27">
        <v>1195.5923</v>
      </c>
      <c r="D7" s="27">
        <v>0.3277391173245614</v>
      </c>
      <c r="E7" s="37"/>
      <c r="F7" s="27"/>
      <c r="G7" s="27" t="s">
        <v>71</v>
      </c>
      <c r="H7" s="27">
        <v>22790</v>
      </c>
      <c r="I7" s="27">
        <v>3170.8676999999998</v>
      </c>
      <c r="J7" s="27">
        <v>0.13913416849495391</v>
      </c>
      <c r="K7" s="37"/>
      <c r="L7" s="27"/>
      <c r="M7" s="27" t="s">
        <v>71</v>
      </c>
      <c r="N7" s="27">
        <v>22299</v>
      </c>
      <c r="O7" s="27">
        <v>1917.1848</v>
      </c>
      <c r="P7" s="27">
        <v>8.5976267994080452E-2</v>
      </c>
      <c r="Q7" s="37"/>
      <c r="R7" s="31"/>
    </row>
    <row r="8" spans="1:18" x14ac:dyDescent="0.3">
      <c r="A8" s="3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1"/>
    </row>
    <row r="9" spans="1:18" x14ac:dyDescent="0.3">
      <c r="A9" s="30" t="s">
        <v>71</v>
      </c>
      <c r="B9" s="27">
        <v>1665</v>
      </c>
      <c r="C9" s="27">
        <v>350.44695999999999</v>
      </c>
      <c r="D9" s="27">
        <v>0.21047865465465465</v>
      </c>
      <c r="E9" s="37">
        <f>AVERAGE(D9:D13)</f>
        <v>0.23726501905897188</v>
      </c>
      <c r="F9" s="27">
        <v>0.23726501905897188</v>
      </c>
      <c r="G9" s="27" t="s">
        <v>71</v>
      </c>
      <c r="H9" s="27">
        <v>8820</v>
      </c>
      <c r="I9" s="27">
        <v>1375.0552</v>
      </c>
      <c r="J9" s="27">
        <v>0.15590195011337868</v>
      </c>
      <c r="K9" s="37">
        <f>AVERAGE(J9:J13)</f>
        <v>0.17076703218275674</v>
      </c>
      <c r="L9" s="27">
        <v>0.17076703218275674</v>
      </c>
      <c r="M9" s="27" t="s">
        <v>71</v>
      </c>
      <c r="N9" s="27">
        <v>17898</v>
      </c>
      <c r="O9" s="27">
        <v>1505.9177</v>
      </c>
      <c r="P9" s="27">
        <v>8.4138881439266955E-2</v>
      </c>
      <c r="Q9" s="37">
        <f>AVERAGE(P9:P13)</f>
        <v>8.0778442812136655E-2</v>
      </c>
      <c r="R9" s="31">
        <v>8.0778442812136655E-2</v>
      </c>
    </row>
    <row r="10" spans="1:18" x14ac:dyDescent="0.3">
      <c r="A10" s="30" t="s">
        <v>71</v>
      </c>
      <c r="B10" s="27">
        <v>14189</v>
      </c>
      <c r="C10" s="27">
        <v>3138.5796</v>
      </c>
      <c r="D10" s="27">
        <v>0.22119808302205934</v>
      </c>
      <c r="E10" s="37"/>
      <c r="F10" s="27"/>
      <c r="G10" s="27" t="s">
        <v>71</v>
      </c>
      <c r="H10" s="27">
        <v>12653</v>
      </c>
      <c r="I10" s="27">
        <v>2289.9783000000002</v>
      </c>
      <c r="J10" s="27">
        <v>0.18098303169208885</v>
      </c>
      <c r="K10" s="37"/>
      <c r="L10" s="27"/>
      <c r="M10" s="27" t="s">
        <v>71</v>
      </c>
      <c r="N10" s="27">
        <v>105098</v>
      </c>
      <c r="O10" s="27">
        <v>7981.5298000000003</v>
      </c>
      <c r="P10" s="27">
        <v>7.5943688747645052E-2</v>
      </c>
      <c r="Q10" s="37"/>
      <c r="R10" s="31"/>
    </row>
    <row r="11" spans="1:18" x14ac:dyDescent="0.3">
      <c r="A11" s="30" t="s">
        <v>71</v>
      </c>
      <c r="B11" s="27">
        <v>2883</v>
      </c>
      <c r="C11" s="27">
        <v>662.14544999999998</v>
      </c>
      <c r="D11" s="27">
        <v>0.22967237252861603</v>
      </c>
      <c r="E11" s="37"/>
      <c r="F11" s="27"/>
      <c r="G11" s="27" t="s">
        <v>71</v>
      </c>
      <c r="H11" s="27">
        <v>26688</v>
      </c>
      <c r="I11" s="27">
        <v>3701.8063999999999</v>
      </c>
      <c r="J11" s="27">
        <v>0.13870677458033573</v>
      </c>
      <c r="K11" s="37"/>
      <c r="L11" s="27"/>
      <c r="M11" s="27" t="s">
        <v>71</v>
      </c>
      <c r="N11" s="27">
        <v>155006</v>
      </c>
      <c r="O11" s="27">
        <v>11859.608</v>
      </c>
      <c r="P11" s="27">
        <v>7.6510638297872344E-2</v>
      </c>
      <c r="Q11" s="37"/>
      <c r="R11" s="31"/>
    </row>
    <row r="12" spans="1:18" x14ac:dyDescent="0.3">
      <c r="A12" s="30" t="s">
        <v>71</v>
      </c>
      <c r="B12" s="27">
        <v>2490</v>
      </c>
      <c r="C12" s="27">
        <v>545.50842</v>
      </c>
      <c r="D12" s="27">
        <v>0.21907968674698794</v>
      </c>
      <c r="E12" s="37"/>
      <c r="F12" s="27"/>
      <c r="G12" s="27" t="s">
        <v>71</v>
      </c>
      <c r="H12" s="27">
        <v>90278</v>
      </c>
      <c r="I12" s="27">
        <v>15336.075000000001</v>
      </c>
      <c r="J12" s="27">
        <v>0.16987610492035712</v>
      </c>
      <c r="K12" s="37"/>
      <c r="L12" s="27"/>
      <c r="M12" s="27" t="s">
        <v>71</v>
      </c>
      <c r="N12" s="27">
        <v>92540</v>
      </c>
      <c r="O12" s="27">
        <v>8422.5732000000007</v>
      </c>
      <c r="P12" s="27">
        <v>9.1015487356818678E-2</v>
      </c>
      <c r="Q12" s="37"/>
      <c r="R12" s="31"/>
    </row>
    <row r="13" spans="1:18" x14ac:dyDescent="0.3">
      <c r="A13" s="30" t="s">
        <v>71</v>
      </c>
      <c r="B13" s="27">
        <v>7240</v>
      </c>
      <c r="C13" s="27">
        <v>2214.6891999999998</v>
      </c>
      <c r="D13" s="27">
        <v>0.3058962983425414</v>
      </c>
      <c r="E13" s="37"/>
      <c r="F13" s="27"/>
      <c r="G13" s="27" t="s">
        <v>71</v>
      </c>
      <c r="H13" s="27">
        <v>14272</v>
      </c>
      <c r="I13" s="27">
        <v>2973.8181</v>
      </c>
      <c r="J13" s="27">
        <v>0.20836729960762332</v>
      </c>
      <c r="K13" s="37"/>
      <c r="L13" s="27"/>
      <c r="M13" s="27" t="s">
        <v>71</v>
      </c>
      <c r="N13" s="27">
        <v>132965</v>
      </c>
      <c r="O13" s="27">
        <v>10143.038</v>
      </c>
      <c r="P13" s="27">
        <v>7.6283518219080207E-2</v>
      </c>
      <c r="Q13" s="37"/>
      <c r="R13" s="31"/>
    </row>
    <row r="14" spans="1:18" x14ac:dyDescent="0.3">
      <c r="A14" s="30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1"/>
    </row>
    <row r="15" spans="1:18" x14ac:dyDescent="0.3">
      <c r="A15" s="30" t="s">
        <v>71</v>
      </c>
      <c r="B15" s="27">
        <v>36105</v>
      </c>
      <c r="C15" s="27">
        <v>8339.9434000000001</v>
      </c>
      <c r="D15" s="27">
        <v>0.23099136961639663</v>
      </c>
      <c r="E15" s="37">
        <f>AVERAGE(D15:D19)</f>
        <v>0.25408359580549555</v>
      </c>
      <c r="F15" s="27">
        <v>0.25408359580549555</v>
      </c>
      <c r="G15" s="27" t="s">
        <v>71</v>
      </c>
      <c r="H15" s="27">
        <v>23703</v>
      </c>
      <c r="I15" s="27">
        <v>4909.0316999999995</v>
      </c>
      <c r="J15" s="27">
        <v>0.20710592330084798</v>
      </c>
      <c r="K15" s="37">
        <f>AVERAGE(J15:J19)</f>
        <v>0.17722948893967785</v>
      </c>
      <c r="L15" s="27">
        <v>0.17722948893967785</v>
      </c>
      <c r="M15" s="27" t="s">
        <v>71</v>
      </c>
      <c r="N15" s="27">
        <v>199912</v>
      </c>
      <c r="O15" s="27">
        <v>8553.3623000000007</v>
      </c>
      <c r="P15" s="27">
        <v>4.2785637180359361E-2</v>
      </c>
      <c r="Q15" s="37">
        <f>AVERAGE(P15:P19)</f>
        <v>7.1332074342331464E-2</v>
      </c>
      <c r="R15" s="31">
        <v>7.1332074342331464E-2</v>
      </c>
    </row>
    <row r="16" spans="1:18" x14ac:dyDescent="0.3">
      <c r="A16" s="30" t="s">
        <v>71</v>
      </c>
      <c r="B16" s="27">
        <v>3849</v>
      </c>
      <c r="C16" s="27">
        <v>972.69073000000003</v>
      </c>
      <c r="D16" s="27">
        <v>0.25271258248895817</v>
      </c>
      <c r="E16" s="37"/>
      <c r="F16" s="27"/>
      <c r="G16" s="27" t="s">
        <v>71</v>
      </c>
      <c r="H16" s="27">
        <v>34170</v>
      </c>
      <c r="I16" s="27">
        <v>6924.9790000000003</v>
      </c>
      <c r="J16" s="27">
        <v>0.2026625402399766</v>
      </c>
      <c r="K16" s="37"/>
      <c r="L16" s="27"/>
      <c r="M16" s="27" t="s">
        <v>71</v>
      </c>
      <c r="N16" s="27">
        <v>154465</v>
      </c>
      <c r="O16" s="27">
        <v>9885.5938000000006</v>
      </c>
      <c r="P16" s="27">
        <v>6.3998924028096982E-2</v>
      </c>
      <c r="Q16" s="37"/>
      <c r="R16" s="31"/>
    </row>
    <row r="17" spans="1:18" x14ac:dyDescent="0.3">
      <c r="A17" s="30" t="s">
        <v>71</v>
      </c>
      <c r="B17" s="27">
        <v>10937</v>
      </c>
      <c r="C17" s="27">
        <v>2797.0073000000002</v>
      </c>
      <c r="D17" s="27">
        <v>0.2557380725976045</v>
      </c>
      <c r="E17" s="37"/>
      <c r="F17" s="27"/>
      <c r="G17" s="27" t="s">
        <v>71</v>
      </c>
      <c r="H17" s="27">
        <v>63006</v>
      </c>
      <c r="I17" s="27">
        <v>7023.8051999999998</v>
      </c>
      <c r="J17" s="27">
        <v>0.11147835444243405</v>
      </c>
      <c r="K17" s="37"/>
      <c r="L17" s="27"/>
      <c r="M17" s="27" t="s">
        <v>71</v>
      </c>
      <c r="N17" s="27">
        <v>42988</v>
      </c>
      <c r="O17" s="27">
        <v>3323.8222999999998</v>
      </c>
      <c r="P17" s="27">
        <v>7.73197706336652E-2</v>
      </c>
      <c r="Q17" s="37"/>
      <c r="R17" s="31"/>
    </row>
    <row r="18" spans="1:18" x14ac:dyDescent="0.3">
      <c r="A18" s="30" t="s">
        <v>71</v>
      </c>
      <c r="B18" s="27">
        <v>7421</v>
      </c>
      <c r="C18" s="27">
        <v>1994.6570999999999</v>
      </c>
      <c r="D18" s="27">
        <v>0.26878548713111439</v>
      </c>
      <c r="E18" s="37"/>
      <c r="F18" s="27"/>
      <c r="G18" s="27" t="s">
        <v>71</v>
      </c>
      <c r="H18" s="27">
        <v>30927</v>
      </c>
      <c r="I18" s="27">
        <v>6711.7016999999996</v>
      </c>
      <c r="J18" s="27">
        <v>0.21701754777378987</v>
      </c>
      <c r="K18" s="37"/>
      <c r="L18" s="27"/>
      <c r="M18" s="27" t="s">
        <v>71</v>
      </c>
      <c r="N18" s="27">
        <v>29159</v>
      </c>
      <c r="O18" s="27">
        <v>2582.011</v>
      </c>
      <c r="P18" s="27">
        <v>8.8549367262251794E-2</v>
      </c>
      <c r="Q18" s="37"/>
      <c r="R18" s="31"/>
    </row>
    <row r="19" spans="1:18" x14ac:dyDescent="0.3">
      <c r="A19" s="30" t="s">
        <v>71</v>
      </c>
      <c r="B19" s="27">
        <v>2911</v>
      </c>
      <c r="C19" s="27">
        <v>763.23644999999999</v>
      </c>
      <c r="D19" s="27">
        <v>0.26219046719340433</v>
      </c>
      <c r="E19" s="37"/>
      <c r="F19" s="27"/>
      <c r="G19" s="27" t="s">
        <v>71</v>
      </c>
      <c r="H19" s="27">
        <v>48023</v>
      </c>
      <c r="I19" s="27">
        <v>7101.7891</v>
      </c>
      <c r="J19" s="27">
        <v>0.14788307894134062</v>
      </c>
      <c r="K19" s="37"/>
      <c r="L19" s="27"/>
      <c r="M19" s="27" t="s">
        <v>71</v>
      </c>
      <c r="N19" s="27">
        <v>113344</v>
      </c>
      <c r="O19" s="27">
        <v>9521.6522999999997</v>
      </c>
      <c r="P19" s="27">
        <v>8.4006672607284019E-2</v>
      </c>
      <c r="Q19" s="37"/>
      <c r="R19" s="31"/>
    </row>
    <row r="20" spans="1:18" x14ac:dyDescent="0.3">
      <c r="A20" s="3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1"/>
    </row>
    <row r="21" spans="1:18" x14ac:dyDescent="0.3">
      <c r="A21" s="30" t="s">
        <v>71</v>
      </c>
      <c r="B21" s="27">
        <v>12849</v>
      </c>
      <c r="C21" s="27">
        <v>3448.1484</v>
      </c>
      <c r="D21" s="27">
        <v>0.26835928087788935</v>
      </c>
      <c r="E21" s="37">
        <f>AVERAGE(D21:D25)</f>
        <v>0.2582032723433979</v>
      </c>
      <c r="F21" s="27">
        <v>0.2582032723433979</v>
      </c>
      <c r="G21" s="27" t="s">
        <v>71</v>
      </c>
      <c r="H21" s="27">
        <v>5837</v>
      </c>
      <c r="I21" s="27">
        <v>1160.6332</v>
      </c>
      <c r="J21" s="27">
        <v>0.19884070584204214</v>
      </c>
      <c r="K21" s="37">
        <f>AVERAGE(J21:J25)</f>
        <v>0.1692316077940427</v>
      </c>
      <c r="L21" s="27">
        <v>0.1692316077940427</v>
      </c>
      <c r="M21" s="27" t="s">
        <v>71</v>
      </c>
      <c r="N21" s="27">
        <v>79641</v>
      </c>
      <c r="O21" s="27">
        <v>6226.3203000000003</v>
      </c>
      <c r="P21" s="27">
        <v>7.8179835762986399E-2</v>
      </c>
      <c r="Q21" s="37">
        <f>AVERAGE(P21:P25)</f>
        <v>7.3360954437572706E-2</v>
      </c>
      <c r="R21" s="31">
        <v>7.3360954437572706E-2</v>
      </c>
    </row>
    <row r="22" spans="1:18" x14ac:dyDescent="0.3">
      <c r="A22" s="30" t="s">
        <v>71</v>
      </c>
      <c r="B22" s="27">
        <v>12924</v>
      </c>
      <c r="C22" s="27">
        <v>3308.6035000000002</v>
      </c>
      <c r="D22" s="27">
        <v>0.25600460383782114</v>
      </c>
      <c r="E22" s="37"/>
      <c r="F22" s="27"/>
      <c r="G22" s="27" t="s">
        <v>71</v>
      </c>
      <c r="H22" s="27">
        <v>56120</v>
      </c>
      <c r="I22" s="27">
        <v>8551.2870999999996</v>
      </c>
      <c r="J22" s="27">
        <v>0.15237503741981467</v>
      </c>
      <c r="K22" s="37"/>
      <c r="L22" s="27"/>
      <c r="M22" s="27" t="s">
        <v>71</v>
      </c>
      <c r="N22" s="27">
        <v>127862</v>
      </c>
      <c r="O22" s="27">
        <v>10605.302</v>
      </c>
      <c r="P22" s="27">
        <v>8.2943345169010335E-2</v>
      </c>
      <c r="Q22" s="37"/>
      <c r="R22" s="31"/>
    </row>
    <row r="23" spans="1:18" x14ac:dyDescent="0.3">
      <c r="A23" s="30" t="s">
        <v>71</v>
      </c>
      <c r="B23" s="27">
        <v>8172</v>
      </c>
      <c r="C23" s="27">
        <v>1920.6614</v>
      </c>
      <c r="D23" s="27">
        <v>0.23502953989231523</v>
      </c>
      <c r="E23" s="37"/>
      <c r="F23" s="27"/>
      <c r="G23" s="27" t="s">
        <v>71</v>
      </c>
      <c r="H23" s="27">
        <v>7069</v>
      </c>
      <c r="I23" s="27">
        <v>1166.6125</v>
      </c>
      <c r="J23" s="27">
        <v>0.16503218276984014</v>
      </c>
      <c r="K23" s="37"/>
      <c r="L23" s="27"/>
      <c r="M23" s="27" t="s">
        <v>71</v>
      </c>
      <c r="N23" s="27">
        <v>81823</v>
      </c>
      <c r="O23" s="27">
        <v>6024.5331999999999</v>
      </c>
      <c r="P23" s="27">
        <v>7.3628847634528191E-2</v>
      </c>
      <c r="Q23" s="37"/>
      <c r="R23" s="31"/>
    </row>
    <row r="24" spans="1:18" x14ac:dyDescent="0.3">
      <c r="A24" s="30" t="s">
        <v>71</v>
      </c>
      <c r="B24" s="27">
        <v>2026</v>
      </c>
      <c r="C24" s="27">
        <v>539.57677999999999</v>
      </c>
      <c r="D24" s="27">
        <v>0.26632615004935833</v>
      </c>
      <c r="E24" s="37"/>
      <c r="F24" s="27"/>
      <c r="G24" s="27" t="s">
        <v>71</v>
      </c>
      <c r="H24" s="27">
        <v>28201</v>
      </c>
      <c r="I24" s="27">
        <v>4234.0811000000003</v>
      </c>
      <c r="J24" s="27">
        <v>0.1501393957661076</v>
      </c>
      <c r="K24" s="37"/>
      <c r="L24" s="27"/>
      <c r="M24" s="27" t="s">
        <v>71</v>
      </c>
      <c r="N24" s="27">
        <v>21307</v>
      </c>
      <c r="O24" s="27">
        <v>1374.0984000000001</v>
      </c>
      <c r="P24" s="27">
        <v>6.4490467921340403E-2</v>
      </c>
      <c r="Q24" s="37"/>
      <c r="R24" s="31"/>
    </row>
    <row r="25" spans="1:18" x14ac:dyDescent="0.3">
      <c r="A25" s="30" t="s">
        <v>71</v>
      </c>
      <c r="B25" s="27">
        <v>4513</v>
      </c>
      <c r="C25" s="27">
        <v>1197.2844</v>
      </c>
      <c r="D25" s="27">
        <v>0.26529678705960558</v>
      </c>
      <c r="E25" s="37"/>
      <c r="F25" s="27"/>
      <c r="G25" s="27" t="s">
        <v>71</v>
      </c>
      <c r="H25" s="27">
        <v>14599</v>
      </c>
      <c r="I25" s="27">
        <v>2624.4726999999998</v>
      </c>
      <c r="J25" s="27">
        <v>0.17977071717240906</v>
      </c>
      <c r="K25" s="37"/>
      <c r="L25" s="27"/>
      <c r="M25" s="27" t="s">
        <v>71</v>
      </c>
      <c r="N25" s="27">
        <v>54893</v>
      </c>
      <c r="O25" s="27">
        <v>3708.6959999999999</v>
      </c>
      <c r="P25" s="27">
        <v>6.7562275699998176E-2</v>
      </c>
      <c r="Q25" s="37"/>
      <c r="R25" s="31"/>
    </row>
    <row r="26" spans="1:18" x14ac:dyDescent="0.3">
      <c r="A26" s="3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1"/>
    </row>
    <row r="27" spans="1:18" x14ac:dyDescent="0.3">
      <c r="A27" s="30" t="s">
        <v>71</v>
      </c>
      <c r="B27" s="27">
        <v>4192</v>
      </c>
      <c r="C27" s="27">
        <v>1108.7487000000001</v>
      </c>
      <c r="D27" s="27">
        <v>0.26449157919847333</v>
      </c>
      <c r="E27" s="37">
        <f>AVERAGE(D27:D31)</f>
        <v>0.25952476611015995</v>
      </c>
      <c r="F27" s="27">
        <v>0.25952476611015995</v>
      </c>
      <c r="G27" s="27" t="s">
        <v>71</v>
      </c>
      <c r="H27" s="27">
        <v>37061</v>
      </c>
      <c r="I27" s="27">
        <v>6372.9609</v>
      </c>
      <c r="J27" s="27">
        <v>0.17195868702949191</v>
      </c>
      <c r="K27" s="37">
        <f>AVERAGE(J27:J31)</f>
        <v>0.17125440558585908</v>
      </c>
      <c r="L27" s="27">
        <v>0.17125440558585908</v>
      </c>
      <c r="M27" s="27" t="s">
        <v>71</v>
      </c>
      <c r="N27" s="27">
        <v>169390</v>
      </c>
      <c r="O27" s="27">
        <v>10616.305</v>
      </c>
      <c r="P27" s="27">
        <v>6.267374107090147E-2</v>
      </c>
      <c r="Q27" s="37">
        <f>AVERAGE(P27:P31)</f>
        <v>7.2230404139072363E-2</v>
      </c>
      <c r="R27" s="31">
        <v>7.2230404139072363E-2</v>
      </c>
    </row>
    <row r="28" spans="1:18" x14ac:dyDescent="0.3">
      <c r="A28" s="30" t="s">
        <v>71</v>
      </c>
      <c r="B28" s="27">
        <v>6705</v>
      </c>
      <c r="C28" s="27">
        <v>1873.0690999999999</v>
      </c>
      <c r="D28" s="27">
        <v>0.27935407904548842</v>
      </c>
      <c r="E28" s="37"/>
      <c r="F28" s="27"/>
      <c r="G28" s="27" t="s">
        <v>71</v>
      </c>
      <c r="H28" s="27">
        <v>31130</v>
      </c>
      <c r="I28" s="27">
        <v>4499.0254000000004</v>
      </c>
      <c r="J28" s="27">
        <v>0.14452378413106329</v>
      </c>
      <c r="K28" s="37"/>
      <c r="L28" s="27"/>
      <c r="M28" s="27" t="s">
        <v>71</v>
      </c>
      <c r="N28" s="27">
        <v>63068</v>
      </c>
      <c r="O28" s="27">
        <v>4434.3783999999996</v>
      </c>
      <c r="P28" s="27">
        <v>7.0311067419293452E-2</v>
      </c>
      <c r="Q28" s="37"/>
      <c r="R28" s="31"/>
    </row>
    <row r="29" spans="1:18" x14ac:dyDescent="0.3">
      <c r="A29" s="30" t="s">
        <v>71</v>
      </c>
      <c r="B29" s="27">
        <v>2254</v>
      </c>
      <c r="C29" s="27">
        <v>525.78625</v>
      </c>
      <c r="D29" s="27">
        <v>0.23326807897071872</v>
      </c>
      <c r="E29" s="37"/>
      <c r="F29" s="27"/>
      <c r="G29" s="27" t="s">
        <v>71</v>
      </c>
      <c r="H29" s="27">
        <v>38937</v>
      </c>
      <c r="I29" s="27">
        <v>5933.6602000000003</v>
      </c>
      <c r="J29" s="27">
        <v>0.1523913039011737</v>
      </c>
      <c r="K29" s="37"/>
      <c r="L29" s="27"/>
      <c r="M29" s="27" t="s">
        <v>71</v>
      </c>
      <c r="N29" s="27">
        <v>64543</v>
      </c>
      <c r="O29" s="27">
        <v>4440.3456999999999</v>
      </c>
      <c r="P29" s="27">
        <v>6.8796704522566351E-2</v>
      </c>
      <c r="Q29" s="37"/>
      <c r="R29" s="31"/>
    </row>
    <row r="30" spans="1:18" x14ac:dyDescent="0.3">
      <c r="A30" s="30" t="s">
        <v>71</v>
      </c>
      <c r="B30" s="27">
        <v>9082</v>
      </c>
      <c r="C30" s="27">
        <v>2328.8317999999999</v>
      </c>
      <c r="D30" s="27">
        <v>0.25642279233648974</v>
      </c>
      <c r="E30" s="37"/>
      <c r="F30" s="27"/>
      <c r="G30" s="27" t="s">
        <v>71</v>
      </c>
      <c r="H30" s="27">
        <v>10902</v>
      </c>
      <c r="I30" s="27">
        <v>2291.6538</v>
      </c>
      <c r="J30" s="27">
        <v>0.21020489818381949</v>
      </c>
      <c r="K30" s="37"/>
      <c r="L30" s="27"/>
      <c r="M30" s="27" t="s">
        <v>71</v>
      </c>
      <c r="N30" s="27">
        <v>56090</v>
      </c>
      <c r="O30" s="27">
        <v>4797.5106999999998</v>
      </c>
      <c r="P30" s="27">
        <v>8.5532371189160281E-2</v>
      </c>
      <c r="Q30" s="37"/>
      <c r="R30" s="31"/>
    </row>
    <row r="31" spans="1:18" ht="14.5" thickBot="1" x14ac:dyDescent="0.35">
      <c r="A31" s="32" t="s">
        <v>71</v>
      </c>
      <c r="B31" s="33">
        <v>13505</v>
      </c>
      <c r="C31" s="33">
        <v>3566.4989999999998</v>
      </c>
      <c r="D31" s="33">
        <v>0.26408730099962974</v>
      </c>
      <c r="E31" s="50"/>
      <c r="F31" s="33"/>
      <c r="G31" s="33" t="s">
        <v>71</v>
      </c>
      <c r="H31" s="33">
        <v>24980</v>
      </c>
      <c r="I31" s="33">
        <v>4426.29</v>
      </c>
      <c r="J31" s="33">
        <v>0.177193354683747</v>
      </c>
      <c r="K31" s="50"/>
      <c r="L31" s="33"/>
      <c r="M31" s="33" t="s">
        <v>71</v>
      </c>
      <c r="N31" s="33">
        <v>144974</v>
      </c>
      <c r="O31" s="33">
        <v>10704.61</v>
      </c>
      <c r="P31" s="33">
        <v>7.3838136493440204E-2</v>
      </c>
      <c r="Q31" s="50"/>
      <c r="R31" s="34"/>
    </row>
  </sheetData>
  <mergeCells count="18">
    <mergeCell ref="Q3:Q7"/>
    <mergeCell ref="Q9:Q13"/>
    <mergeCell ref="Q15:Q19"/>
    <mergeCell ref="Q21:Q25"/>
    <mergeCell ref="Q27:Q31"/>
    <mergeCell ref="E15:E19"/>
    <mergeCell ref="E21:E25"/>
    <mergeCell ref="E27:E31"/>
    <mergeCell ref="K3:K7"/>
    <mergeCell ref="K9:K13"/>
    <mergeCell ref="K15:K19"/>
    <mergeCell ref="K21:K25"/>
    <mergeCell ref="K27:K31"/>
    <mergeCell ref="A1:D1"/>
    <mergeCell ref="G1:I1"/>
    <mergeCell ref="M1:O1"/>
    <mergeCell ref="E3:E7"/>
    <mergeCell ref="E9:E13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FEFF-FE6A-4D67-BD9B-FB4D6705F302}">
  <dimension ref="A1:T31"/>
  <sheetViews>
    <sheetView workbookViewId="0">
      <selection activeCell="H1" sqref="H1:J1"/>
    </sheetView>
  </sheetViews>
  <sheetFormatPr defaultRowHeight="14" x14ac:dyDescent="0.3"/>
  <sheetData>
    <row r="1" spans="1:20" x14ac:dyDescent="0.3">
      <c r="A1" s="43" t="s">
        <v>18</v>
      </c>
      <c r="B1" s="44"/>
      <c r="C1" s="44"/>
      <c r="D1" s="19"/>
      <c r="E1" s="19"/>
      <c r="F1" s="19"/>
      <c r="G1" s="19"/>
      <c r="H1" s="44" t="s">
        <v>88</v>
      </c>
      <c r="I1" s="44"/>
      <c r="J1" s="44"/>
      <c r="K1" s="19"/>
      <c r="L1" s="19"/>
      <c r="M1" s="19"/>
      <c r="N1" s="19"/>
      <c r="O1" s="44" t="s">
        <v>17</v>
      </c>
      <c r="P1" s="44"/>
      <c r="Q1" s="44"/>
      <c r="R1" s="19"/>
      <c r="S1" s="19"/>
      <c r="T1" s="20"/>
    </row>
    <row r="2" spans="1:20" x14ac:dyDescent="0.3">
      <c r="A2" s="21" t="s">
        <v>73</v>
      </c>
      <c r="B2" s="5" t="s">
        <v>68</v>
      </c>
      <c r="C2" s="5" t="s">
        <v>69</v>
      </c>
      <c r="D2" s="5"/>
      <c r="E2" s="5"/>
      <c r="F2" s="5"/>
      <c r="G2" s="5"/>
      <c r="H2" s="5" t="s">
        <v>67</v>
      </c>
      <c r="I2" s="5" t="s">
        <v>68</v>
      </c>
      <c r="J2" s="5" t="s">
        <v>69</v>
      </c>
      <c r="K2" s="5"/>
      <c r="L2" s="5"/>
      <c r="M2" s="5"/>
      <c r="N2" s="5"/>
      <c r="O2" s="5" t="s">
        <v>67</v>
      </c>
      <c r="P2" s="5" t="s">
        <v>68</v>
      </c>
      <c r="Q2" s="5" t="s">
        <v>69</v>
      </c>
      <c r="R2" s="5"/>
      <c r="S2" s="5"/>
      <c r="T2" s="22"/>
    </row>
    <row r="3" spans="1:20" x14ac:dyDescent="0.3">
      <c r="A3" s="21" t="s">
        <v>71</v>
      </c>
      <c r="B3" s="5">
        <v>11758</v>
      </c>
      <c r="C3" s="5">
        <v>2223.4050000000002</v>
      </c>
      <c r="D3" s="5">
        <v>0.18909721040993369</v>
      </c>
      <c r="E3" s="45">
        <f>AVERAGE(D3:D7)</f>
        <v>0.20418701864039882</v>
      </c>
      <c r="F3" s="5">
        <v>0.20418701864039882</v>
      </c>
      <c r="G3" s="5"/>
      <c r="H3" s="5" t="s">
        <v>71</v>
      </c>
      <c r="I3" s="5">
        <v>17693</v>
      </c>
      <c r="J3" s="5">
        <v>2287.1743000000001</v>
      </c>
      <c r="K3" s="5">
        <v>0.12927001073871022</v>
      </c>
      <c r="L3" s="45">
        <f>AVERAGE(K3:K7)</f>
        <v>0.12803070448073481</v>
      </c>
      <c r="M3" s="5">
        <v>0.12803070448073481</v>
      </c>
      <c r="N3" s="5"/>
      <c r="O3" s="5" t="s">
        <v>71</v>
      </c>
      <c r="P3" s="5">
        <v>63508</v>
      </c>
      <c r="Q3" s="5">
        <v>4852.4984999999997</v>
      </c>
      <c r="R3" s="5">
        <v>7.6407673049064678E-2</v>
      </c>
      <c r="S3" s="45">
        <f>AVERAGE(R3:R7)</f>
        <v>7.2935581350308393E-2</v>
      </c>
      <c r="T3" s="22">
        <v>7.2935581350308393E-2</v>
      </c>
    </row>
    <row r="4" spans="1:20" x14ac:dyDescent="0.3">
      <c r="A4" s="21" t="s">
        <v>71</v>
      </c>
      <c r="B4" s="5">
        <v>18985</v>
      </c>
      <c r="C4" s="5">
        <v>3532.2004000000002</v>
      </c>
      <c r="D4" s="5">
        <v>0.18605216750065842</v>
      </c>
      <c r="E4" s="45"/>
      <c r="F4" s="5"/>
      <c r="G4" s="5"/>
      <c r="H4" s="5" t="s">
        <v>71</v>
      </c>
      <c r="I4" s="5">
        <v>96526</v>
      </c>
      <c r="J4" s="5">
        <v>11531.869000000001</v>
      </c>
      <c r="K4" s="5">
        <v>0.11946904460974246</v>
      </c>
      <c r="L4" s="45"/>
      <c r="M4" s="5"/>
      <c r="N4" s="5"/>
      <c r="O4" s="5" t="s">
        <v>71</v>
      </c>
      <c r="P4" s="5">
        <v>155091</v>
      </c>
      <c r="Q4" s="5">
        <v>12007.004999999999</v>
      </c>
      <c r="R4" s="5">
        <v>7.7419095885641331E-2</v>
      </c>
      <c r="S4" s="45"/>
      <c r="T4" s="22"/>
    </row>
    <row r="5" spans="1:20" x14ac:dyDescent="0.3">
      <c r="A5" s="21" t="s">
        <v>71</v>
      </c>
      <c r="B5" s="5">
        <v>54220</v>
      </c>
      <c r="C5" s="5">
        <v>10289.387000000001</v>
      </c>
      <c r="D5" s="5">
        <v>0.18977106233862046</v>
      </c>
      <c r="E5" s="45"/>
      <c r="F5" s="5"/>
      <c r="G5" s="5"/>
      <c r="H5" s="5" t="s">
        <v>71</v>
      </c>
      <c r="I5" s="5">
        <v>7031</v>
      </c>
      <c r="J5" s="5">
        <v>907.68841999999995</v>
      </c>
      <c r="K5" s="5">
        <v>0.12909805433082064</v>
      </c>
      <c r="L5" s="45"/>
      <c r="M5" s="5"/>
      <c r="N5" s="5"/>
      <c r="O5" s="5" t="s">
        <v>71</v>
      </c>
      <c r="P5" s="5">
        <v>66129</v>
      </c>
      <c r="Q5" s="5">
        <v>4609.7484999999997</v>
      </c>
      <c r="R5" s="5">
        <v>6.9708425955329736E-2</v>
      </c>
      <c r="S5" s="45"/>
      <c r="T5" s="22"/>
    </row>
    <row r="6" spans="1:20" x14ac:dyDescent="0.3">
      <c r="A6" s="21" t="s">
        <v>71</v>
      </c>
      <c r="B6" s="5">
        <v>19209</v>
      </c>
      <c r="C6" s="5">
        <v>4293.8275999999996</v>
      </c>
      <c r="D6" s="5">
        <v>0.22353207350721013</v>
      </c>
      <c r="E6" s="45"/>
      <c r="F6" s="5"/>
      <c r="G6" s="5"/>
      <c r="H6" s="5" t="s">
        <v>71</v>
      </c>
      <c r="I6" s="5">
        <v>53698</v>
      </c>
      <c r="J6" s="5">
        <v>6713.5522000000001</v>
      </c>
      <c r="K6" s="5">
        <v>0.12502425043763268</v>
      </c>
      <c r="L6" s="45"/>
      <c r="M6" s="5"/>
      <c r="N6" s="5"/>
      <c r="O6" s="5" t="s">
        <v>71</v>
      </c>
      <c r="P6" s="5">
        <v>78687</v>
      </c>
      <c r="Q6" s="5">
        <v>6841.3135000000002</v>
      </c>
      <c r="R6" s="5">
        <v>8.6943376923761237E-2</v>
      </c>
      <c r="S6" s="45"/>
      <c r="T6" s="22"/>
    </row>
    <row r="7" spans="1:20" x14ac:dyDescent="0.3">
      <c r="A7" s="21" t="s">
        <v>71</v>
      </c>
      <c r="B7" s="5">
        <v>2958</v>
      </c>
      <c r="C7" s="5">
        <v>687.68347000000006</v>
      </c>
      <c r="D7" s="5">
        <v>0.23248257944557135</v>
      </c>
      <c r="E7" s="45"/>
      <c r="F7" s="5"/>
      <c r="G7" s="5"/>
      <c r="H7" s="5" t="s">
        <v>71</v>
      </c>
      <c r="I7" s="5">
        <v>39042</v>
      </c>
      <c r="J7" s="5">
        <v>5360.1606000000002</v>
      </c>
      <c r="K7" s="5">
        <v>0.1372921622867681</v>
      </c>
      <c r="L7" s="45"/>
      <c r="M7" s="5"/>
      <c r="N7" s="5"/>
      <c r="O7" s="5" t="s">
        <v>71</v>
      </c>
      <c r="P7" s="5">
        <v>138784</v>
      </c>
      <c r="Q7" s="5">
        <v>7522.0005000000001</v>
      </c>
      <c r="R7" s="5">
        <v>5.4199334937744988E-2</v>
      </c>
      <c r="S7" s="45"/>
      <c r="T7" s="22"/>
    </row>
    <row r="8" spans="1:20" x14ac:dyDescent="0.3">
      <c r="A8" s="2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2"/>
    </row>
    <row r="9" spans="1:20" x14ac:dyDescent="0.3">
      <c r="A9" s="21" t="s">
        <v>71</v>
      </c>
      <c r="B9" s="5">
        <v>6385</v>
      </c>
      <c r="C9" s="5">
        <v>1134.9806000000001</v>
      </c>
      <c r="D9" s="5">
        <v>0.17775733750978859</v>
      </c>
      <c r="E9" s="45">
        <f>AVERAGE(D9:D13)</f>
        <v>0.18912579047473779</v>
      </c>
      <c r="F9" s="5">
        <v>0.18912579047473779</v>
      </c>
      <c r="G9" s="5"/>
      <c r="H9" s="5" t="s">
        <v>71</v>
      </c>
      <c r="I9" s="5">
        <v>62585</v>
      </c>
      <c r="J9" s="5">
        <v>8596.7919999999995</v>
      </c>
      <c r="K9" s="5">
        <v>0.137361859870576</v>
      </c>
      <c r="L9" s="45">
        <f>AVERAGE(K9:K13)</f>
        <v>0.13512741587486793</v>
      </c>
      <c r="M9" s="5">
        <v>0.13512741587486793</v>
      </c>
      <c r="N9" s="5"/>
      <c r="O9" s="5" t="s">
        <v>71</v>
      </c>
      <c r="P9" s="5">
        <v>86185</v>
      </c>
      <c r="Q9" s="5">
        <v>6446.6382000000003</v>
      </c>
      <c r="R9" s="5">
        <v>7.4800002320589434E-2</v>
      </c>
      <c r="S9" s="45">
        <f>AVERAGE(R9:R13)</f>
        <v>5.9992360238262488E-2</v>
      </c>
      <c r="T9" s="22">
        <v>5.9992360238262488E-2</v>
      </c>
    </row>
    <row r="10" spans="1:20" x14ac:dyDescent="0.3">
      <c r="A10" s="21" t="s">
        <v>71</v>
      </c>
      <c r="B10" s="5">
        <v>5229</v>
      </c>
      <c r="C10" s="5">
        <v>961.19110000000001</v>
      </c>
      <c r="D10" s="5">
        <v>0.18381929623254925</v>
      </c>
      <c r="E10" s="45"/>
      <c r="F10" s="5"/>
      <c r="G10" s="5"/>
      <c r="H10" s="5" t="s">
        <v>71</v>
      </c>
      <c r="I10" s="5">
        <v>39438</v>
      </c>
      <c r="J10" s="5">
        <v>5496.7079999999996</v>
      </c>
      <c r="K10" s="5">
        <v>0.1393759318423855</v>
      </c>
      <c r="L10" s="45"/>
      <c r="M10" s="5"/>
      <c r="N10" s="5"/>
      <c r="O10" s="5" t="s">
        <v>71</v>
      </c>
      <c r="P10" s="5">
        <v>230926</v>
      </c>
      <c r="Q10" s="5">
        <v>14883.011</v>
      </c>
      <c r="R10" s="5">
        <v>6.4449265132553293E-2</v>
      </c>
      <c r="S10" s="45"/>
      <c r="T10" s="22"/>
    </row>
    <row r="11" spans="1:20" x14ac:dyDescent="0.3">
      <c r="A11" s="21" t="s">
        <v>71</v>
      </c>
      <c r="B11" s="5">
        <v>8716</v>
      </c>
      <c r="C11" s="5">
        <v>1820.4357</v>
      </c>
      <c r="D11" s="5">
        <v>0.20886136989444698</v>
      </c>
      <c r="E11" s="45"/>
      <c r="F11" s="5"/>
      <c r="G11" s="5"/>
      <c r="H11" s="5" t="s">
        <v>71</v>
      </c>
      <c r="I11" s="5">
        <v>59184</v>
      </c>
      <c r="J11" s="5">
        <v>7758.4004000000004</v>
      </c>
      <c r="K11" s="5">
        <v>0.13108949040281156</v>
      </c>
      <c r="L11" s="45"/>
      <c r="M11" s="5"/>
      <c r="N11" s="5"/>
      <c r="O11" s="5" t="s">
        <v>71</v>
      </c>
      <c r="P11" s="5">
        <v>255300</v>
      </c>
      <c r="Q11" s="5">
        <v>27003.815999999999</v>
      </c>
      <c r="R11" s="5">
        <v>0.10577287896592244</v>
      </c>
      <c r="S11" s="45"/>
      <c r="T11" s="22"/>
    </row>
    <row r="12" spans="1:20" x14ac:dyDescent="0.3">
      <c r="A12" s="21" t="s">
        <v>71</v>
      </c>
      <c r="B12" s="5">
        <v>13278</v>
      </c>
      <c r="C12" s="5">
        <v>2338.1215999999999</v>
      </c>
      <c r="D12" s="5">
        <v>0.17608989305618317</v>
      </c>
      <c r="E12" s="45"/>
      <c r="F12" s="5"/>
      <c r="G12" s="5"/>
      <c r="H12" s="5" t="s">
        <v>71</v>
      </c>
      <c r="I12" s="5">
        <v>57093</v>
      </c>
      <c r="J12" s="5">
        <v>7990.2559000000001</v>
      </c>
      <c r="K12" s="5">
        <v>0.13995158600879268</v>
      </c>
      <c r="L12" s="45"/>
      <c r="M12" s="5"/>
      <c r="N12" s="5"/>
      <c r="O12" s="5" t="s">
        <v>71</v>
      </c>
      <c r="P12" s="5">
        <v>188461</v>
      </c>
      <c r="Q12" s="5">
        <v>2321.6543000000001</v>
      </c>
      <c r="R12" s="5">
        <v>1.2319017197191993E-2</v>
      </c>
      <c r="S12" s="45"/>
      <c r="T12" s="22"/>
    </row>
    <row r="13" spans="1:20" x14ac:dyDescent="0.3">
      <c r="A13" s="21" t="s">
        <v>71</v>
      </c>
      <c r="B13" s="5">
        <v>15535</v>
      </c>
      <c r="C13" s="5">
        <v>3093.0349000000001</v>
      </c>
      <c r="D13" s="5">
        <v>0.19910105568072095</v>
      </c>
      <c r="E13" s="45"/>
      <c r="F13" s="5"/>
      <c r="G13" s="5"/>
      <c r="H13" s="5" t="s">
        <v>71</v>
      </c>
      <c r="I13" s="5">
        <v>110580</v>
      </c>
      <c r="J13" s="5">
        <v>14138.561</v>
      </c>
      <c r="K13" s="5">
        <v>0.12785821124977392</v>
      </c>
      <c r="L13" s="45"/>
      <c r="M13" s="5"/>
      <c r="N13" s="5"/>
      <c r="O13" s="5" t="s">
        <v>71</v>
      </c>
      <c r="P13" s="5">
        <v>75944</v>
      </c>
      <c r="Q13" s="5">
        <v>3236.7817</v>
      </c>
      <c r="R13" s="5">
        <v>4.2620637575055305E-2</v>
      </c>
      <c r="S13" s="45"/>
      <c r="T13" s="22"/>
    </row>
    <row r="14" spans="1:20" x14ac:dyDescent="0.3">
      <c r="A14" s="2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2"/>
    </row>
    <row r="15" spans="1:20" x14ac:dyDescent="0.3">
      <c r="A15" s="21" t="s">
        <v>71</v>
      </c>
      <c r="B15" s="5">
        <v>54295</v>
      </c>
      <c r="C15" s="5">
        <v>10380.370000000001</v>
      </c>
      <c r="D15" s="5">
        <v>0.19118463946956443</v>
      </c>
      <c r="E15" s="45">
        <f>AVERAGE(D15:D19)</f>
        <v>0.21963317715775363</v>
      </c>
      <c r="F15" s="5">
        <v>0.21963317715775363</v>
      </c>
      <c r="G15" s="5"/>
      <c r="H15" s="5" t="s">
        <v>71</v>
      </c>
      <c r="I15" s="5">
        <v>60274</v>
      </c>
      <c r="J15" s="5">
        <v>8794.4238000000005</v>
      </c>
      <c r="K15" s="5">
        <v>0.145907419451173</v>
      </c>
      <c r="L15" s="45">
        <f>AVERAGE(K15:K19)</f>
        <v>0.13791878995173104</v>
      </c>
      <c r="M15" s="5">
        <v>0.13791878995173104</v>
      </c>
      <c r="N15" s="5"/>
      <c r="O15" s="5" t="s">
        <v>71</v>
      </c>
      <c r="P15" s="5">
        <v>83486</v>
      </c>
      <c r="Q15" s="5">
        <v>4474.3887000000004</v>
      </c>
      <c r="R15" s="5">
        <v>5.3594479313896944E-2</v>
      </c>
      <c r="S15" s="45">
        <f>AVERAGE(R15:R19)</f>
        <v>8.1310486407222674E-2</v>
      </c>
      <c r="T15" s="22">
        <v>8.1310486407222674E-2</v>
      </c>
    </row>
    <row r="16" spans="1:20" x14ac:dyDescent="0.3">
      <c r="A16" s="21" t="s">
        <v>71</v>
      </c>
      <c r="B16" s="5">
        <v>2497</v>
      </c>
      <c r="C16" s="5">
        <v>598.95934999999997</v>
      </c>
      <c r="D16" s="5">
        <v>0.23987158590308369</v>
      </c>
      <c r="E16" s="45"/>
      <c r="F16" s="5"/>
      <c r="G16" s="5"/>
      <c r="H16" s="5" t="s">
        <v>71</v>
      </c>
      <c r="I16" s="5">
        <v>118331</v>
      </c>
      <c r="J16" s="5">
        <v>15611.837</v>
      </c>
      <c r="K16" s="5">
        <v>0.13193361840937709</v>
      </c>
      <c r="L16" s="45"/>
      <c r="M16" s="5"/>
      <c r="N16" s="5"/>
      <c r="O16" s="5" t="s">
        <v>71</v>
      </c>
      <c r="P16" s="5">
        <v>162182</v>
      </c>
      <c r="Q16" s="5">
        <v>15953.951999999999</v>
      </c>
      <c r="R16" s="5">
        <v>9.8370669988038131E-2</v>
      </c>
      <c r="S16" s="45"/>
      <c r="T16" s="22"/>
    </row>
    <row r="17" spans="1:20" x14ac:dyDescent="0.3">
      <c r="A17" s="21" t="s">
        <v>71</v>
      </c>
      <c r="B17" s="5">
        <v>5293</v>
      </c>
      <c r="C17" s="5">
        <v>1168.6578</v>
      </c>
      <c r="D17" s="5">
        <v>0.22079308520687699</v>
      </c>
      <c r="E17" s="45"/>
      <c r="F17" s="5"/>
      <c r="G17" s="5"/>
      <c r="H17" s="5" t="s">
        <v>71</v>
      </c>
      <c r="I17" s="5">
        <v>76034</v>
      </c>
      <c r="J17" s="5">
        <v>12270.700999999999</v>
      </c>
      <c r="K17" s="5">
        <v>0.16138439382381564</v>
      </c>
      <c r="L17" s="45"/>
      <c r="M17" s="5"/>
      <c r="N17" s="5"/>
      <c r="O17" s="5" t="s">
        <v>71</v>
      </c>
      <c r="P17" s="5">
        <v>100332</v>
      </c>
      <c r="Q17" s="5">
        <v>9168.6885000000002</v>
      </c>
      <c r="R17" s="5">
        <v>9.1383491807200096E-2</v>
      </c>
      <c r="S17" s="45"/>
      <c r="T17" s="22"/>
    </row>
    <row r="18" spans="1:20" x14ac:dyDescent="0.3">
      <c r="A18" s="21" t="s">
        <v>71</v>
      </c>
      <c r="B18" s="5">
        <v>8662</v>
      </c>
      <c r="C18" s="5">
        <v>1975.5853</v>
      </c>
      <c r="D18" s="5">
        <v>0.22807495959362734</v>
      </c>
      <c r="E18" s="45"/>
      <c r="F18" s="5"/>
      <c r="G18" s="5"/>
      <c r="H18" s="5" t="s">
        <v>71</v>
      </c>
      <c r="I18" s="5">
        <v>143403</v>
      </c>
      <c r="J18" s="5">
        <v>17259.18</v>
      </c>
      <c r="K18" s="5">
        <v>0.12035438589150854</v>
      </c>
      <c r="L18" s="45"/>
      <c r="M18" s="5"/>
      <c r="N18" s="5"/>
      <c r="O18" s="5" t="s">
        <v>71</v>
      </c>
      <c r="P18" s="5">
        <v>278776</v>
      </c>
      <c r="Q18" s="5">
        <v>20668.482</v>
      </c>
      <c r="R18" s="5">
        <v>7.4140105317530916E-2</v>
      </c>
      <c r="S18" s="45"/>
      <c r="T18" s="22"/>
    </row>
    <row r="19" spans="1:20" x14ac:dyDescent="0.3">
      <c r="A19" s="21" t="s">
        <v>71</v>
      </c>
      <c r="B19" s="5">
        <v>16650</v>
      </c>
      <c r="C19" s="5">
        <v>3633.7229000000002</v>
      </c>
      <c r="D19" s="5">
        <v>0.21824161561561564</v>
      </c>
      <c r="E19" s="45"/>
      <c r="F19" s="5"/>
      <c r="G19" s="5"/>
      <c r="H19" s="5" t="s">
        <v>71</v>
      </c>
      <c r="I19" s="5">
        <v>76485</v>
      </c>
      <c r="J19" s="5">
        <v>9944.1309000000001</v>
      </c>
      <c r="K19" s="5">
        <v>0.13001413218278093</v>
      </c>
      <c r="L19" s="45"/>
      <c r="M19" s="5"/>
      <c r="N19" s="5"/>
      <c r="O19" s="5" t="s">
        <v>71</v>
      </c>
      <c r="P19" s="5">
        <v>247183</v>
      </c>
      <c r="Q19" s="5">
        <v>22015.028999999999</v>
      </c>
      <c r="R19" s="5">
        <v>8.9063685609447246E-2</v>
      </c>
      <c r="S19" s="45"/>
      <c r="T19" s="22"/>
    </row>
    <row r="20" spans="1:20" x14ac:dyDescent="0.3">
      <c r="A20" s="2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2"/>
    </row>
    <row r="21" spans="1:20" x14ac:dyDescent="0.3">
      <c r="A21" s="21" t="s">
        <v>71</v>
      </c>
      <c r="B21" s="5">
        <v>30102</v>
      </c>
      <c r="C21" s="5">
        <v>5875.4193999999998</v>
      </c>
      <c r="D21" s="5">
        <v>0.19518368879144243</v>
      </c>
      <c r="E21" s="45">
        <f>AVERAGE(D21:D25)</f>
        <v>0.1944860993839817</v>
      </c>
      <c r="F21" s="5">
        <v>0.1944860993839817</v>
      </c>
      <c r="G21" s="5"/>
      <c r="H21" s="5" t="s">
        <v>71</v>
      </c>
      <c r="I21" s="5">
        <v>11615</v>
      </c>
      <c r="J21" s="5">
        <v>1026.2871</v>
      </c>
      <c r="K21" s="5">
        <v>8.8358768833405085E-2</v>
      </c>
      <c r="L21" s="45">
        <f>AVERAGE(K21:K25)</f>
        <v>0.11443961682928105</v>
      </c>
      <c r="M21" s="5">
        <v>0.11443961682928105</v>
      </c>
      <c r="N21" s="5"/>
      <c r="O21" s="5" t="s">
        <v>71</v>
      </c>
      <c r="P21" s="5">
        <v>190740</v>
      </c>
      <c r="Q21" s="5">
        <v>18748.526999999998</v>
      </c>
      <c r="R21" s="5">
        <v>9.8293630072349786E-2</v>
      </c>
      <c r="S21" s="45">
        <f>AVERAGE(R21:R25)</f>
        <v>8.0729037789161934E-2</v>
      </c>
      <c r="T21" s="22">
        <v>8.0729037789161934E-2</v>
      </c>
    </row>
    <row r="22" spans="1:20" x14ac:dyDescent="0.3">
      <c r="A22" s="21" t="s">
        <v>71</v>
      </c>
      <c r="B22" s="5">
        <v>8855</v>
      </c>
      <c r="C22" s="5">
        <v>1635.4412</v>
      </c>
      <c r="D22" s="5">
        <v>0.18469127046866177</v>
      </c>
      <c r="E22" s="45"/>
      <c r="F22" s="5"/>
      <c r="G22" s="5"/>
      <c r="H22" s="5" t="s">
        <v>71</v>
      </c>
      <c r="I22" s="5">
        <v>234162</v>
      </c>
      <c r="J22" s="5">
        <v>29913.936000000002</v>
      </c>
      <c r="K22" s="5">
        <v>0.12774889179286136</v>
      </c>
      <c r="L22" s="45"/>
      <c r="M22" s="5"/>
      <c r="N22" s="5"/>
      <c r="O22" s="5" t="s">
        <v>71</v>
      </c>
      <c r="P22" s="5">
        <v>100571</v>
      </c>
      <c r="Q22" s="5">
        <v>7781.6342999999997</v>
      </c>
      <c r="R22" s="5">
        <v>7.7374534408527304E-2</v>
      </c>
      <c r="S22" s="45"/>
      <c r="T22" s="22"/>
    </row>
    <row r="23" spans="1:20" x14ac:dyDescent="0.3">
      <c r="A23" s="21" t="s">
        <v>71</v>
      </c>
      <c r="B23" s="5">
        <v>15515</v>
      </c>
      <c r="C23" s="5">
        <v>2921.5610000000001</v>
      </c>
      <c r="D23" s="5">
        <v>0.1883055752497583</v>
      </c>
      <c r="E23" s="45"/>
      <c r="F23" s="5"/>
      <c r="G23" s="5"/>
      <c r="H23" s="5" t="s">
        <v>71</v>
      </c>
      <c r="I23" s="5">
        <v>70870</v>
      </c>
      <c r="J23" s="5">
        <v>10157.582</v>
      </c>
      <c r="K23" s="5">
        <v>0.14332696486524624</v>
      </c>
      <c r="L23" s="45"/>
      <c r="M23" s="5"/>
      <c r="N23" s="5"/>
      <c r="O23" s="5" t="s">
        <v>71</v>
      </c>
      <c r="P23" s="5">
        <v>364097</v>
      </c>
      <c r="Q23" s="5">
        <v>30606.428</v>
      </c>
      <c r="R23" s="5">
        <v>8.4061192484420358E-2</v>
      </c>
      <c r="S23" s="45"/>
      <c r="T23" s="22"/>
    </row>
    <row r="24" spans="1:20" x14ac:dyDescent="0.3">
      <c r="A24" s="21" t="s">
        <v>71</v>
      </c>
      <c r="B24" s="5">
        <v>538</v>
      </c>
      <c r="C24" s="5">
        <v>119.71854</v>
      </c>
      <c r="D24" s="5">
        <v>0.22252516728624536</v>
      </c>
      <c r="E24" s="45"/>
      <c r="F24" s="5"/>
      <c r="G24" s="5"/>
      <c r="H24" s="5" t="s">
        <v>71</v>
      </c>
      <c r="I24" s="5">
        <v>226953</v>
      </c>
      <c r="J24" s="5">
        <v>23442.141</v>
      </c>
      <c r="K24" s="5">
        <v>0.10329072979868079</v>
      </c>
      <c r="L24" s="45"/>
      <c r="M24" s="5"/>
      <c r="N24" s="5"/>
      <c r="O24" s="5" t="s">
        <v>71</v>
      </c>
      <c r="P24" s="5">
        <v>137959</v>
      </c>
      <c r="Q24" s="5">
        <v>10205.657999999999</v>
      </c>
      <c r="R24" s="5">
        <v>7.3976021861567556E-2</v>
      </c>
      <c r="S24" s="45"/>
      <c r="T24" s="22"/>
    </row>
    <row r="25" spans="1:20" x14ac:dyDescent="0.3">
      <c r="A25" s="21" t="s">
        <v>71</v>
      </c>
      <c r="B25" s="5">
        <v>68578</v>
      </c>
      <c r="C25" s="5">
        <v>12462.323</v>
      </c>
      <c r="D25" s="5">
        <v>0.18172479512380063</v>
      </c>
      <c r="E25" s="45"/>
      <c r="F25" s="5"/>
      <c r="G25" s="5"/>
      <c r="H25" s="5" t="s">
        <v>71</v>
      </c>
      <c r="I25" s="5">
        <v>218161</v>
      </c>
      <c r="J25" s="5">
        <v>23882.68</v>
      </c>
      <c r="K25" s="5">
        <v>0.1094727288562117</v>
      </c>
      <c r="L25" s="45"/>
      <c r="M25" s="5"/>
      <c r="N25" s="5"/>
      <c r="O25" s="5" t="s">
        <v>71</v>
      </c>
      <c r="P25" s="5">
        <v>306613</v>
      </c>
      <c r="Q25" s="5">
        <v>21444.455000000002</v>
      </c>
      <c r="R25" s="5">
        <v>6.9939810118944734E-2</v>
      </c>
      <c r="S25" s="45"/>
      <c r="T25" s="22"/>
    </row>
    <row r="26" spans="1:20" x14ac:dyDescent="0.3">
      <c r="A26" s="2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2"/>
    </row>
    <row r="27" spans="1:20" x14ac:dyDescent="0.3">
      <c r="A27" s="21" t="s">
        <v>71</v>
      </c>
      <c r="B27" s="5">
        <v>6284</v>
      </c>
      <c r="C27" s="5">
        <v>1420.9227000000001</v>
      </c>
      <c r="D27" s="5">
        <v>0.22611755251432211</v>
      </c>
      <c r="E27" s="45">
        <f>AVERAGE(D27:D31)</f>
        <v>0.20726600724768024</v>
      </c>
      <c r="F27" s="5">
        <v>0.20726600724768024</v>
      </c>
      <c r="G27" s="5"/>
      <c r="H27" s="5" t="s">
        <v>71</v>
      </c>
      <c r="I27" s="5">
        <v>169176</v>
      </c>
      <c r="J27" s="5">
        <v>20378.539000000001</v>
      </c>
      <c r="K27" s="5">
        <v>0.12045762401286235</v>
      </c>
      <c r="L27" s="45">
        <f>AVERAGE(K27:K31)</f>
        <v>0.11376267967091187</v>
      </c>
      <c r="M27" s="5">
        <v>0.11376267967091187</v>
      </c>
      <c r="N27" s="5"/>
      <c r="O27" s="5" t="s">
        <v>71</v>
      </c>
      <c r="P27" s="5">
        <v>197709</v>
      </c>
      <c r="Q27" s="5">
        <v>15826.298000000001</v>
      </c>
      <c r="R27" s="5">
        <v>8.0048444936750479E-2</v>
      </c>
      <c r="S27" s="45">
        <f>AVERAGE(R27:R31)</f>
        <v>6.9860378566609746E-2</v>
      </c>
      <c r="T27" s="22">
        <v>6.9860378566609746E-2</v>
      </c>
    </row>
    <row r="28" spans="1:20" x14ac:dyDescent="0.3">
      <c r="A28" s="21" t="s">
        <v>71</v>
      </c>
      <c r="B28" s="5">
        <v>5423</v>
      </c>
      <c r="C28" s="5">
        <v>1149.9534000000001</v>
      </c>
      <c r="D28" s="5">
        <v>0.21205115249861703</v>
      </c>
      <c r="E28" s="45"/>
      <c r="F28" s="5"/>
      <c r="G28" s="5"/>
      <c r="H28" s="5" t="s">
        <v>71</v>
      </c>
      <c r="I28" s="5">
        <v>182974</v>
      </c>
      <c r="J28" s="5">
        <v>17621.34</v>
      </c>
      <c r="K28" s="5">
        <v>9.63051581098954E-2</v>
      </c>
      <c r="L28" s="45"/>
      <c r="M28" s="5"/>
      <c r="N28" s="5"/>
      <c r="O28" s="5" t="s">
        <v>71</v>
      </c>
      <c r="P28" s="5">
        <v>120544</v>
      </c>
      <c r="Q28" s="5">
        <v>6391.1791999999996</v>
      </c>
      <c r="R28" s="5">
        <v>5.3019471728165644E-2</v>
      </c>
      <c r="S28" s="45"/>
      <c r="T28" s="22"/>
    </row>
    <row r="29" spans="1:20" x14ac:dyDescent="0.3">
      <c r="A29" s="21" t="s">
        <v>71</v>
      </c>
      <c r="B29" s="5">
        <v>9433</v>
      </c>
      <c r="C29" s="5">
        <v>1865.9999</v>
      </c>
      <c r="D29" s="5">
        <v>0.1978161666489982</v>
      </c>
      <c r="E29" s="45"/>
      <c r="F29" s="5"/>
      <c r="G29" s="5"/>
      <c r="H29" s="5" t="s">
        <v>71</v>
      </c>
      <c r="I29" s="5">
        <v>97930</v>
      </c>
      <c r="J29" s="5">
        <v>11890.058999999999</v>
      </c>
      <c r="K29" s="5">
        <v>0.12141385683651587</v>
      </c>
      <c r="L29" s="45"/>
      <c r="M29" s="5"/>
      <c r="N29" s="5"/>
      <c r="O29" s="5" t="s">
        <v>71</v>
      </c>
      <c r="P29" s="5">
        <v>213464</v>
      </c>
      <c r="Q29" s="5">
        <v>20414.886999999999</v>
      </c>
      <c r="R29" s="5">
        <v>9.5636205636547608E-2</v>
      </c>
      <c r="S29" s="45"/>
      <c r="T29" s="22"/>
    </row>
    <row r="30" spans="1:20" x14ac:dyDescent="0.3">
      <c r="A30" s="21" t="s">
        <v>71</v>
      </c>
      <c r="B30" s="5">
        <v>9324</v>
      </c>
      <c r="C30" s="5">
        <v>1750.1880000000001</v>
      </c>
      <c r="D30" s="5">
        <v>0.18770785070785073</v>
      </c>
      <c r="E30" s="45"/>
      <c r="F30" s="5"/>
      <c r="G30" s="5"/>
      <c r="H30" s="5" t="s">
        <v>71</v>
      </c>
      <c r="I30" s="5">
        <v>170660</v>
      </c>
      <c r="J30" s="5">
        <v>20207.776999999998</v>
      </c>
      <c r="K30" s="5">
        <v>0.11840956873315363</v>
      </c>
      <c r="L30" s="45"/>
      <c r="M30" s="5"/>
      <c r="N30" s="5"/>
      <c r="O30" s="5" t="s">
        <v>71</v>
      </c>
      <c r="P30" s="5">
        <v>277672</v>
      </c>
      <c r="Q30" s="5">
        <v>25665.719000000001</v>
      </c>
      <c r="R30" s="5">
        <v>9.2431786424270371E-2</v>
      </c>
      <c r="S30" s="45"/>
      <c r="T30" s="22"/>
    </row>
    <row r="31" spans="1:20" ht="14.5" thickBot="1" x14ac:dyDescent="0.35">
      <c r="A31" s="23" t="s">
        <v>71</v>
      </c>
      <c r="B31" s="24">
        <v>685</v>
      </c>
      <c r="C31" s="24">
        <v>145.65656000000001</v>
      </c>
      <c r="D31" s="24">
        <v>0.21263731386861315</v>
      </c>
      <c r="E31" s="46"/>
      <c r="F31" s="24"/>
      <c r="G31" s="24"/>
      <c r="H31" s="24" t="s">
        <v>71</v>
      </c>
      <c r="I31" s="24">
        <v>95268</v>
      </c>
      <c r="J31" s="24">
        <v>10691.66</v>
      </c>
      <c r="K31" s="24">
        <v>0.11222719066213209</v>
      </c>
      <c r="L31" s="46"/>
      <c r="M31" s="24"/>
      <c r="N31" s="24"/>
      <c r="O31" s="24" t="s">
        <v>71</v>
      </c>
      <c r="P31" s="24">
        <v>115399</v>
      </c>
      <c r="Q31" s="24">
        <v>3250.3263999999999</v>
      </c>
      <c r="R31" s="24">
        <v>2.8165984107314621E-2</v>
      </c>
      <c r="S31" s="46"/>
      <c r="T31" s="25"/>
    </row>
  </sheetData>
  <mergeCells count="18">
    <mergeCell ref="S3:S7"/>
    <mergeCell ref="S9:S13"/>
    <mergeCell ref="S15:S19"/>
    <mergeCell ref="S21:S25"/>
    <mergeCell ref="S27:S31"/>
    <mergeCell ref="E21:E25"/>
    <mergeCell ref="E27:E31"/>
    <mergeCell ref="L3:L7"/>
    <mergeCell ref="L9:L13"/>
    <mergeCell ref="L15:L19"/>
    <mergeCell ref="L21:L25"/>
    <mergeCell ref="L27:L31"/>
    <mergeCell ref="E15:E19"/>
    <mergeCell ref="A1:C1"/>
    <mergeCell ref="H1:J1"/>
    <mergeCell ref="O1:Q1"/>
    <mergeCell ref="E3:E7"/>
    <mergeCell ref="E9:E1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5BC1-6D9D-47B1-96E2-70ECE16F80DC}">
  <dimension ref="A1:D18"/>
  <sheetViews>
    <sheetView workbookViewId="0">
      <selection activeCell="C35" sqref="C35"/>
    </sheetView>
  </sheetViews>
  <sheetFormatPr defaultRowHeight="14" x14ac:dyDescent="0.3"/>
  <cols>
    <col min="1" max="1" width="10.83203125" bestFit="1" customWidth="1"/>
    <col min="2" max="2" width="11.4140625" bestFit="1" customWidth="1"/>
    <col min="3" max="3" width="33.1640625" bestFit="1" customWidth="1"/>
    <col min="4" max="4" width="34.9140625" bestFit="1" customWidth="1"/>
  </cols>
  <sheetData>
    <row r="1" spans="1:4" x14ac:dyDescent="0.3">
      <c r="A1" s="3" t="s">
        <v>16</v>
      </c>
      <c r="B1" s="3" t="s">
        <v>15</v>
      </c>
      <c r="C1" s="3" t="s">
        <v>83</v>
      </c>
      <c r="D1" s="3" t="s">
        <v>21</v>
      </c>
    </row>
    <row r="2" spans="1:4" x14ac:dyDescent="0.3">
      <c r="A2" s="37" t="s">
        <v>17</v>
      </c>
      <c r="B2" s="3" t="s">
        <v>1</v>
      </c>
      <c r="C2" s="3" t="s">
        <v>47</v>
      </c>
      <c r="D2" s="5">
        <v>4.13</v>
      </c>
    </row>
    <row r="3" spans="1:4" x14ac:dyDescent="0.3">
      <c r="A3" s="37"/>
      <c r="B3" s="3" t="s">
        <v>2</v>
      </c>
      <c r="C3" s="4" t="s">
        <v>46</v>
      </c>
      <c r="D3" s="5">
        <v>2.57</v>
      </c>
    </row>
    <row r="4" spans="1:4" x14ac:dyDescent="0.3">
      <c r="A4" s="37"/>
      <c r="B4" s="3" t="s">
        <v>3</v>
      </c>
      <c r="C4" s="4" t="s">
        <v>48</v>
      </c>
      <c r="D4" s="5">
        <v>2.67</v>
      </c>
    </row>
    <row r="5" spans="1:4" x14ac:dyDescent="0.3">
      <c r="A5" s="37"/>
      <c r="B5" s="3" t="s">
        <v>4</v>
      </c>
      <c r="C5" s="4" t="s">
        <v>49</v>
      </c>
      <c r="D5" s="5">
        <v>4</v>
      </c>
    </row>
    <row r="6" spans="1:4" x14ac:dyDescent="0.3">
      <c r="A6" s="37"/>
      <c r="B6" s="3" t="s">
        <v>5</v>
      </c>
      <c r="C6" s="4" t="s">
        <v>50</v>
      </c>
      <c r="D6" s="5">
        <v>3.2</v>
      </c>
    </row>
    <row r="7" spans="1:4" x14ac:dyDescent="0.3">
      <c r="A7" s="3"/>
      <c r="B7" s="4"/>
      <c r="C7" s="4"/>
      <c r="D7" s="5"/>
    </row>
    <row r="8" spans="1:4" x14ac:dyDescent="0.3">
      <c r="A8" s="37" t="s">
        <v>18</v>
      </c>
      <c r="B8" s="3" t="s">
        <v>0</v>
      </c>
      <c r="C8" s="4" t="s">
        <v>36</v>
      </c>
      <c r="D8" s="5">
        <v>47.7</v>
      </c>
    </row>
    <row r="9" spans="1:4" x14ac:dyDescent="0.3">
      <c r="A9" s="37"/>
      <c r="B9" s="3" t="s">
        <v>6</v>
      </c>
      <c r="C9" s="4" t="s">
        <v>37</v>
      </c>
      <c r="D9" s="5">
        <v>54.8</v>
      </c>
    </row>
    <row r="10" spans="1:4" x14ac:dyDescent="0.3">
      <c r="A10" s="37"/>
      <c r="B10" s="3" t="s">
        <v>7</v>
      </c>
      <c r="C10" s="4" t="s">
        <v>38</v>
      </c>
      <c r="D10" s="5">
        <v>60.8</v>
      </c>
    </row>
    <row r="11" spans="1:4" x14ac:dyDescent="0.3">
      <c r="A11" s="37"/>
      <c r="B11" s="3" t="s">
        <v>8</v>
      </c>
      <c r="C11" s="4" t="s">
        <v>39</v>
      </c>
      <c r="D11" s="5">
        <v>71.7</v>
      </c>
    </row>
    <row r="12" spans="1:4" x14ac:dyDescent="0.3">
      <c r="A12" s="37"/>
      <c r="B12" s="3" t="s">
        <v>9</v>
      </c>
      <c r="C12" s="4" t="s">
        <v>40</v>
      </c>
      <c r="D12" s="5">
        <v>66.900000000000006</v>
      </c>
    </row>
    <row r="13" spans="1:4" x14ac:dyDescent="0.3">
      <c r="A13" s="3"/>
      <c r="B13" s="4"/>
      <c r="C13" s="4"/>
      <c r="D13" s="5"/>
    </row>
    <row r="14" spans="1:4" x14ac:dyDescent="0.3">
      <c r="A14" s="37" t="s">
        <v>19</v>
      </c>
      <c r="B14" s="3" t="s">
        <v>10</v>
      </c>
      <c r="C14" s="4" t="s">
        <v>42</v>
      </c>
      <c r="D14" s="5">
        <v>34.125</v>
      </c>
    </row>
    <row r="15" spans="1:4" x14ac:dyDescent="0.3">
      <c r="A15" s="37"/>
      <c r="B15" s="3" t="s">
        <v>11</v>
      </c>
      <c r="C15" s="4" t="s">
        <v>43</v>
      </c>
      <c r="D15" s="5">
        <v>39.75</v>
      </c>
    </row>
    <row r="16" spans="1:4" x14ac:dyDescent="0.3">
      <c r="A16" s="37"/>
      <c r="B16" s="3" t="s">
        <v>12</v>
      </c>
      <c r="C16" s="4" t="s">
        <v>44</v>
      </c>
      <c r="D16" s="5">
        <v>30.33</v>
      </c>
    </row>
    <row r="17" spans="1:4" x14ac:dyDescent="0.3">
      <c r="A17" s="37"/>
      <c r="B17" s="3" t="s">
        <v>13</v>
      </c>
      <c r="C17" s="6" t="s">
        <v>45</v>
      </c>
      <c r="D17" s="5">
        <v>26.86</v>
      </c>
    </row>
    <row r="18" spans="1:4" x14ac:dyDescent="0.3">
      <c r="A18" s="37"/>
      <c r="B18" s="3" t="s">
        <v>14</v>
      </c>
      <c r="C18" s="4" t="s">
        <v>41</v>
      </c>
      <c r="D18" s="5">
        <v>35.75</v>
      </c>
    </row>
  </sheetData>
  <mergeCells count="3">
    <mergeCell ref="A2:A6"/>
    <mergeCell ref="A8:A12"/>
    <mergeCell ref="A14:A1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D794-E364-4A37-9AED-4942B8128161}">
  <dimension ref="A1:B18"/>
  <sheetViews>
    <sheetView workbookViewId="0">
      <selection activeCell="B2" sqref="B2:B6"/>
    </sheetView>
  </sheetViews>
  <sheetFormatPr defaultRowHeight="14" x14ac:dyDescent="0.3"/>
  <cols>
    <col min="1" max="1" width="11.4140625" bestFit="1" customWidth="1"/>
    <col min="2" max="2" width="34.9140625" bestFit="1" customWidth="1"/>
  </cols>
  <sheetData>
    <row r="1" spans="1:2" x14ac:dyDescent="0.3">
      <c r="A1" s="3" t="s">
        <v>15</v>
      </c>
      <c r="B1" s="3" t="s">
        <v>51</v>
      </c>
    </row>
    <row r="2" spans="1:2" x14ac:dyDescent="0.3">
      <c r="A2" s="3" t="s">
        <v>1</v>
      </c>
      <c r="B2" s="3">
        <v>4.2999999999999997E-2</v>
      </c>
    </row>
    <row r="3" spans="1:2" x14ac:dyDescent="0.3">
      <c r="A3" s="3" t="s">
        <v>2</v>
      </c>
      <c r="B3" s="4">
        <v>2.8000000000000001E-2</v>
      </c>
    </row>
    <row r="4" spans="1:2" x14ac:dyDescent="0.3">
      <c r="A4" s="3" t="s">
        <v>3</v>
      </c>
      <c r="B4" s="4">
        <v>5.2999999999999999E-2</v>
      </c>
    </row>
    <row r="5" spans="1:2" x14ac:dyDescent="0.3">
      <c r="A5" s="3" t="s">
        <v>4</v>
      </c>
      <c r="B5" s="4">
        <v>4.5999999999999999E-2</v>
      </c>
    </row>
    <row r="6" spans="1:2" x14ac:dyDescent="0.3">
      <c r="A6" s="3" t="s">
        <v>5</v>
      </c>
      <c r="B6" s="4">
        <v>6.5000000000000002E-2</v>
      </c>
    </row>
    <row r="7" spans="1:2" x14ac:dyDescent="0.3">
      <c r="A7" s="4"/>
      <c r="B7" s="4"/>
    </row>
    <row r="8" spans="1:2" x14ac:dyDescent="0.3">
      <c r="A8" s="3" t="s">
        <v>0</v>
      </c>
      <c r="B8" s="4">
        <v>0.45300000000000001</v>
      </c>
    </row>
    <row r="9" spans="1:2" x14ac:dyDescent="0.3">
      <c r="A9" s="3" t="s">
        <v>6</v>
      </c>
      <c r="B9" s="4">
        <v>0.53200000000000003</v>
      </c>
    </row>
    <row r="10" spans="1:2" x14ac:dyDescent="0.3">
      <c r="A10" s="3" t="s">
        <v>7</v>
      </c>
      <c r="B10" s="4">
        <v>0.64300000000000002</v>
      </c>
    </row>
    <row r="11" spans="1:2" x14ac:dyDescent="0.3">
      <c r="A11" s="3" t="s">
        <v>8</v>
      </c>
      <c r="B11" s="4">
        <v>0.35499999999999998</v>
      </c>
    </row>
    <row r="12" spans="1:2" x14ac:dyDescent="0.3">
      <c r="A12" s="3" t="s">
        <v>9</v>
      </c>
      <c r="B12" s="4">
        <v>0.435</v>
      </c>
    </row>
    <row r="13" spans="1:2" x14ac:dyDescent="0.3">
      <c r="A13" s="4"/>
      <c r="B13" s="4"/>
    </row>
    <row r="14" spans="1:2" x14ac:dyDescent="0.3">
      <c r="A14" s="3" t="s">
        <v>10</v>
      </c>
      <c r="B14" s="4">
        <v>0.32300000000000001</v>
      </c>
    </row>
    <row r="15" spans="1:2" x14ac:dyDescent="0.3">
      <c r="A15" s="3" t="s">
        <v>11</v>
      </c>
      <c r="B15" s="4">
        <v>0.254</v>
      </c>
    </row>
    <row r="16" spans="1:2" x14ac:dyDescent="0.3">
      <c r="A16" s="3" t="s">
        <v>12</v>
      </c>
      <c r="B16" s="4">
        <v>0.27600000000000002</v>
      </c>
    </row>
    <row r="17" spans="1:2" x14ac:dyDescent="0.3">
      <c r="A17" s="3" t="s">
        <v>13</v>
      </c>
      <c r="B17" s="4">
        <v>0.35299999999999998</v>
      </c>
    </row>
    <row r="18" spans="1:2" x14ac:dyDescent="0.3">
      <c r="A18" s="3" t="s">
        <v>14</v>
      </c>
      <c r="B18" s="4">
        <v>0.28899999999999998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345E-8583-4248-AC62-80A6C67B18FA}">
  <dimension ref="A1:C18"/>
  <sheetViews>
    <sheetView tabSelected="1" workbookViewId="0">
      <selection activeCell="B22" sqref="B22"/>
    </sheetView>
  </sheetViews>
  <sheetFormatPr defaultRowHeight="14" x14ac:dyDescent="0.3"/>
  <cols>
    <col min="1" max="1" width="11.4140625" bestFit="1" customWidth="1"/>
    <col min="2" max="2" width="30.58203125" style="9" bestFit="1" customWidth="1"/>
    <col min="3" max="3" width="34.9140625" bestFit="1" customWidth="1"/>
  </cols>
  <sheetData>
    <row r="1" spans="1:3" x14ac:dyDescent="0.3">
      <c r="A1" s="3" t="s">
        <v>15</v>
      </c>
      <c r="B1" s="7" t="s">
        <v>85</v>
      </c>
      <c r="C1" s="3" t="s">
        <v>54</v>
      </c>
    </row>
    <row r="2" spans="1:3" x14ac:dyDescent="0.3">
      <c r="A2" s="3" t="s">
        <v>1</v>
      </c>
      <c r="B2" s="7" t="s">
        <v>66</v>
      </c>
      <c r="C2" s="3">
        <v>0.66600000000000004</v>
      </c>
    </row>
    <row r="3" spans="1:3" x14ac:dyDescent="0.3">
      <c r="A3" s="3" t="s">
        <v>2</v>
      </c>
      <c r="B3" s="8" t="s">
        <v>65</v>
      </c>
      <c r="C3" s="4">
        <v>0.66600000000000004</v>
      </c>
    </row>
    <row r="4" spans="1:3" x14ac:dyDescent="0.3">
      <c r="A4" s="3" t="s">
        <v>3</v>
      </c>
      <c r="B4" s="8" t="s">
        <v>52</v>
      </c>
      <c r="C4" s="4">
        <v>0.66600000000000004</v>
      </c>
    </row>
    <row r="5" spans="1:3" x14ac:dyDescent="0.3">
      <c r="A5" s="3" t="s">
        <v>4</v>
      </c>
      <c r="B5" s="8" t="s">
        <v>53</v>
      </c>
      <c r="C5" s="4">
        <v>0.5</v>
      </c>
    </row>
    <row r="6" spans="1:3" x14ac:dyDescent="0.3">
      <c r="A6" s="3" t="s">
        <v>5</v>
      </c>
      <c r="B6" s="8" t="s">
        <v>53</v>
      </c>
      <c r="C6" s="4">
        <v>0.5</v>
      </c>
    </row>
    <row r="7" spans="1:3" x14ac:dyDescent="0.3">
      <c r="A7" s="4"/>
      <c r="B7" s="8"/>
      <c r="C7" s="4"/>
    </row>
    <row r="8" spans="1:3" x14ac:dyDescent="0.3">
      <c r="A8" s="3" t="s">
        <v>0</v>
      </c>
      <c r="B8" s="8" t="s">
        <v>55</v>
      </c>
      <c r="C8" s="4">
        <v>3.714</v>
      </c>
    </row>
    <row r="9" spans="1:3" x14ac:dyDescent="0.3">
      <c r="A9" s="3" t="s">
        <v>6</v>
      </c>
      <c r="B9" s="8" t="s">
        <v>56</v>
      </c>
      <c r="C9" s="4">
        <v>4.5</v>
      </c>
    </row>
    <row r="10" spans="1:3" x14ac:dyDescent="0.3">
      <c r="A10" s="3" t="s">
        <v>7</v>
      </c>
      <c r="B10" s="8" t="s">
        <v>57</v>
      </c>
      <c r="C10" s="4">
        <v>4.5709999999999997</v>
      </c>
    </row>
    <row r="11" spans="1:3" x14ac:dyDescent="0.3">
      <c r="A11" s="3" t="s">
        <v>8</v>
      </c>
      <c r="B11" s="8" t="s">
        <v>58</v>
      </c>
      <c r="C11" s="4">
        <v>4.5999999999999996</v>
      </c>
    </row>
    <row r="12" spans="1:3" x14ac:dyDescent="0.3">
      <c r="A12" s="3" t="s">
        <v>9</v>
      </c>
      <c r="B12" s="8" t="s">
        <v>59</v>
      </c>
      <c r="C12" s="4">
        <v>4.8570000000000002</v>
      </c>
    </row>
    <row r="13" spans="1:3" x14ac:dyDescent="0.3">
      <c r="A13" s="4"/>
      <c r="B13" s="8"/>
      <c r="C13" s="4"/>
    </row>
    <row r="14" spans="1:3" x14ac:dyDescent="0.3">
      <c r="A14" s="3" t="s">
        <v>10</v>
      </c>
      <c r="B14" s="8" t="s">
        <v>60</v>
      </c>
      <c r="C14" s="4">
        <v>1.875</v>
      </c>
    </row>
    <row r="15" spans="1:3" x14ac:dyDescent="0.3">
      <c r="A15" s="3" t="s">
        <v>11</v>
      </c>
      <c r="B15" s="8" t="s">
        <v>61</v>
      </c>
      <c r="C15" s="4">
        <v>2.25</v>
      </c>
    </row>
    <row r="16" spans="1:3" x14ac:dyDescent="0.3">
      <c r="A16" s="3" t="s">
        <v>12</v>
      </c>
      <c r="B16" s="8" t="s">
        <v>62</v>
      </c>
      <c r="C16" s="4">
        <v>2.375</v>
      </c>
    </row>
    <row r="17" spans="1:3" x14ac:dyDescent="0.3">
      <c r="A17" s="3" t="s">
        <v>13</v>
      </c>
      <c r="B17" s="8" t="s">
        <v>63</v>
      </c>
      <c r="C17" s="4">
        <v>2.8570000000000002</v>
      </c>
    </row>
    <row r="18" spans="1:3" x14ac:dyDescent="0.3">
      <c r="A18" s="3" t="s">
        <v>14</v>
      </c>
      <c r="B18" s="8" t="s">
        <v>64</v>
      </c>
      <c r="C18" s="4">
        <v>2.625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CC88-5431-40D8-B43A-9501809A61B6}">
  <dimension ref="A1:R70"/>
  <sheetViews>
    <sheetView workbookViewId="0">
      <selection activeCell="G2" sqref="G2:J2"/>
    </sheetView>
  </sheetViews>
  <sheetFormatPr defaultRowHeight="14" x14ac:dyDescent="0.3"/>
  <cols>
    <col min="5" max="5" width="8.6640625" style="1"/>
    <col min="11" max="11" width="8.6640625" style="1"/>
    <col min="17" max="17" width="8.6640625" style="1"/>
  </cols>
  <sheetData>
    <row r="1" spans="1:18" ht="14.5" thickBot="1" x14ac:dyDescent="0.35">
      <c r="A1" t="s">
        <v>72</v>
      </c>
    </row>
    <row r="2" spans="1:18" x14ac:dyDescent="0.3">
      <c r="A2" s="41" t="s">
        <v>18</v>
      </c>
      <c r="B2" s="42"/>
      <c r="C2" s="42"/>
      <c r="D2" s="42"/>
      <c r="E2" s="18"/>
      <c r="F2" s="10"/>
      <c r="G2" s="42" t="s">
        <v>19</v>
      </c>
      <c r="H2" s="42"/>
      <c r="I2" s="42"/>
      <c r="J2" s="42"/>
      <c r="K2" s="18"/>
      <c r="L2" s="10"/>
      <c r="M2" s="42" t="s">
        <v>17</v>
      </c>
      <c r="N2" s="42"/>
      <c r="O2" s="42"/>
      <c r="P2" s="42"/>
      <c r="Q2" s="18"/>
      <c r="R2" s="11"/>
    </row>
    <row r="3" spans="1:18" x14ac:dyDescent="0.3">
      <c r="A3" s="12" t="s">
        <v>71</v>
      </c>
      <c r="B3">
        <v>57265</v>
      </c>
      <c r="C3">
        <v>11078.262000000001</v>
      </c>
      <c r="D3">
        <f>C3/B3</f>
        <v>0.19345607264472192</v>
      </c>
      <c r="E3" s="38">
        <f>AVERAGE(D3:D7)</f>
        <v>0.135517722307127</v>
      </c>
      <c r="F3">
        <v>0.135517722307127</v>
      </c>
      <c r="G3" t="s">
        <v>71</v>
      </c>
      <c r="H3">
        <v>59140</v>
      </c>
      <c r="I3">
        <v>8115.3896000000004</v>
      </c>
      <c r="J3">
        <f>I3/H3</f>
        <v>0.13722336151504905</v>
      </c>
      <c r="K3" s="38">
        <f>AVERAGE(J3,J7,J6,J4)</f>
        <v>0.12435768899464407</v>
      </c>
      <c r="L3">
        <v>0.12435768899464407</v>
      </c>
      <c r="M3" t="s">
        <v>71</v>
      </c>
      <c r="N3">
        <v>54839</v>
      </c>
      <c r="O3">
        <v>2860.4805000000001</v>
      </c>
      <c r="P3">
        <f>O3/N3</f>
        <v>5.2161427086562483E-2</v>
      </c>
      <c r="Q3" s="38">
        <f>AVERAGE(P3:P6)</f>
        <v>6.7790310719687025E-2</v>
      </c>
      <c r="R3" s="13">
        <v>6.7790310719687025E-2</v>
      </c>
    </row>
    <row r="4" spans="1:18" x14ac:dyDescent="0.3">
      <c r="A4" s="12" t="s">
        <v>71</v>
      </c>
      <c r="B4">
        <v>162833</v>
      </c>
      <c r="C4">
        <v>20486.476999999999</v>
      </c>
      <c r="D4">
        <f>C4/B4</f>
        <v>0.1258128082145511</v>
      </c>
      <c r="E4" s="38"/>
      <c r="G4" t="s">
        <v>71</v>
      </c>
      <c r="H4">
        <v>97195</v>
      </c>
      <c r="I4">
        <v>10160.098</v>
      </c>
      <c r="J4">
        <f t="shared" ref="J4:J7" si="0">I4/H4</f>
        <v>0.10453313442049487</v>
      </c>
      <c r="K4" s="38"/>
      <c r="M4" t="s">
        <v>71</v>
      </c>
      <c r="N4">
        <v>43513</v>
      </c>
      <c r="O4">
        <v>2894.5657000000001</v>
      </c>
      <c r="P4">
        <f t="shared" ref="P4:P6" si="1">O4/N4</f>
        <v>6.6521860133753136E-2</v>
      </c>
      <c r="Q4" s="38"/>
      <c r="R4" s="13"/>
    </row>
    <row r="5" spans="1:18" x14ac:dyDescent="0.3">
      <c r="A5" s="12" t="s">
        <v>71</v>
      </c>
      <c r="B5">
        <v>73453</v>
      </c>
      <c r="C5">
        <v>9904.0889000000006</v>
      </c>
      <c r="D5">
        <f>C5/B5</f>
        <v>0.13483573033095994</v>
      </c>
      <c r="E5" s="38"/>
      <c r="G5" t="s">
        <v>71</v>
      </c>
      <c r="H5">
        <v>67059</v>
      </c>
      <c r="I5">
        <v>12026.886</v>
      </c>
      <c r="J5">
        <f t="shared" si="0"/>
        <v>0.1793478280320315</v>
      </c>
      <c r="K5" s="38"/>
      <c r="M5" t="s">
        <v>71</v>
      </c>
      <c r="N5">
        <v>17997</v>
      </c>
      <c r="O5">
        <v>1554.8457000000001</v>
      </c>
      <c r="P5">
        <f t="shared" si="1"/>
        <v>8.6394715785964332E-2</v>
      </c>
      <c r="Q5" s="38"/>
      <c r="R5" s="13"/>
    </row>
    <row r="6" spans="1:18" x14ac:dyDescent="0.3">
      <c r="A6" s="12" t="s">
        <v>71</v>
      </c>
      <c r="B6">
        <v>119710</v>
      </c>
      <c r="C6">
        <v>14244.494000000001</v>
      </c>
      <c r="D6">
        <f>C6/B6</f>
        <v>0.11899167989307494</v>
      </c>
      <c r="E6" s="38"/>
      <c r="G6" t="s">
        <v>71</v>
      </c>
      <c r="H6">
        <v>106860</v>
      </c>
      <c r="I6">
        <v>16520.363000000001</v>
      </c>
      <c r="J6">
        <f t="shared" si="0"/>
        <v>0.15459819389855886</v>
      </c>
      <c r="K6" s="38"/>
      <c r="M6" t="s">
        <v>71</v>
      </c>
      <c r="N6">
        <v>10664</v>
      </c>
      <c r="O6">
        <v>704.71167000000003</v>
      </c>
      <c r="P6">
        <f t="shared" si="1"/>
        <v>6.6083239872468114E-2</v>
      </c>
      <c r="Q6" s="38"/>
      <c r="R6" s="13"/>
    </row>
    <row r="7" spans="1:18" x14ac:dyDescent="0.3">
      <c r="A7" s="12" t="s">
        <v>71</v>
      </c>
      <c r="B7">
        <v>197733</v>
      </c>
      <c r="C7">
        <v>20661.580000000002</v>
      </c>
      <c r="D7">
        <f>C7/B7</f>
        <v>0.10449232045232713</v>
      </c>
      <c r="E7" s="38"/>
      <c r="G7" t="s">
        <v>71</v>
      </c>
      <c r="H7">
        <v>79281</v>
      </c>
      <c r="I7">
        <v>8013.4116000000004</v>
      </c>
      <c r="J7">
        <f t="shared" si="0"/>
        <v>0.10107606614447345</v>
      </c>
      <c r="K7" s="38"/>
      <c r="M7" t="s">
        <v>71</v>
      </c>
      <c r="N7">
        <v>0</v>
      </c>
      <c r="O7">
        <v>0</v>
      </c>
      <c r="P7">
        <v>0</v>
      </c>
      <c r="Q7" s="38"/>
      <c r="R7" s="13"/>
    </row>
    <row r="8" spans="1:18" x14ac:dyDescent="0.3">
      <c r="A8" s="12"/>
      <c r="R8" s="13"/>
    </row>
    <row r="9" spans="1:18" x14ac:dyDescent="0.3">
      <c r="A9" s="12" t="s">
        <v>71</v>
      </c>
      <c r="B9">
        <v>104402</v>
      </c>
      <c r="C9">
        <v>16988.373</v>
      </c>
      <c r="D9">
        <f>C9/B9</f>
        <v>0.16272076205436678</v>
      </c>
      <c r="E9" s="38">
        <f>AVERAGE(D9:D15)</f>
        <v>0.15998238521848168</v>
      </c>
      <c r="F9">
        <v>0.15998238521848168</v>
      </c>
      <c r="G9" t="s">
        <v>71</v>
      </c>
      <c r="H9">
        <v>54313</v>
      </c>
      <c r="I9">
        <v>6421.2318999999998</v>
      </c>
      <c r="J9">
        <f>I9/H9</f>
        <v>0.11822642645407176</v>
      </c>
      <c r="K9" s="38">
        <f>AVERAGE(J9,J10,J12,J13,J14)</f>
        <v>9.4328660802545095E-2</v>
      </c>
      <c r="L9">
        <v>9.4328660802545095E-2</v>
      </c>
      <c r="M9" t="s">
        <v>71</v>
      </c>
      <c r="N9">
        <v>8995</v>
      </c>
      <c r="O9">
        <v>360.48827999999997</v>
      </c>
      <c r="P9">
        <f>O9/N9</f>
        <v>4.0076518065591996E-2</v>
      </c>
      <c r="Q9" s="38">
        <f>AVERAGE(P9:P14)</f>
        <v>6.7527578818609477E-2</v>
      </c>
      <c r="R9" s="13">
        <v>6.7527578818609477E-2</v>
      </c>
    </row>
    <row r="10" spans="1:18" x14ac:dyDescent="0.3">
      <c r="A10" s="12" t="s">
        <v>71</v>
      </c>
      <c r="B10">
        <v>125598</v>
      </c>
      <c r="C10">
        <v>19580.313999999998</v>
      </c>
      <c r="D10">
        <f t="shared" ref="D10:D15" si="2">C10/B10</f>
        <v>0.15589670217678625</v>
      </c>
      <c r="E10" s="38"/>
      <c r="G10" t="s">
        <v>71</v>
      </c>
      <c r="H10">
        <v>46436</v>
      </c>
      <c r="I10">
        <v>3947.2678000000001</v>
      </c>
      <c r="J10">
        <f t="shared" ref="J10:J14" si="3">I10/H10</f>
        <v>8.5004474976311487E-2</v>
      </c>
      <c r="K10" s="38"/>
      <c r="M10" t="s">
        <v>71</v>
      </c>
      <c r="N10">
        <v>13786</v>
      </c>
      <c r="O10">
        <v>860.71831999999995</v>
      </c>
      <c r="P10">
        <f t="shared" ref="P10:P14" si="4">O10/N10</f>
        <v>6.2434231829392131E-2</v>
      </c>
      <c r="Q10" s="38"/>
      <c r="R10" s="13"/>
    </row>
    <row r="11" spans="1:18" x14ac:dyDescent="0.3">
      <c r="A11" s="12" t="s">
        <v>71</v>
      </c>
      <c r="B11">
        <v>54147</v>
      </c>
      <c r="C11">
        <v>9487.4951000000001</v>
      </c>
      <c r="D11">
        <f t="shared" si="2"/>
        <v>0.17521737307699412</v>
      </c>
      <c r="E11" s="38"/>
      <c r="G11" t="s">
        <v>71</v>
      </c>
      <c r="H11">
        <v>84794</v>
      </c>
      <c r="I11">
        <v>6009.4497000000001</v>
      </c>
      <c r="J11">
        <f t="shared" si="3"/>
        <v>7.0871166591975843E-2</v>
      </c>
      <c r="K11" s="38"/>
      <c r="M11" t="s">
        <v>71</v>
      </c>
      <c r="N11">
        <v>1248</v>
      </c>
      <c r="O11">
        <v>109.92892000000001</v>
      </c>
      <c r="P11">
        <f t="shared" si="4"/>
        <v>8.8084070512820523E-2</v>
      </c>
      <c r="Q11" s="38"/>
      <c r="R11" s="13"/>
    </row>
    <row r="12" spans="1:18" x14ac:dyDescent="0.3">
      <c r="A12" s="12" t="s">
        <v>71</v>
      </c>
      <c r="B12">
        <v>69671</v>
      </c>
      <c r="C12">
        <v>10271.127</v>
      </c>
      <c r="D12">
        <f t="shared" si="2"/>
        <v>0.14742327510728997</v>
      </c>
      <c r="E12" s="38"/>
      <c r="G12" t="s">
        <v>71</v>
      </c>
      <c r="H12">
        <v>86722</v>
      </c>
      <c r="I12">
        <v>7539.4043000000001</v>
      </c>
      <c r="J12">
        <f t="shared" si="3"/>
        <v>8.6937620211710989E-2</v>
      </c>
      <c r="K12" s="38"/>
      <c r="M12" t="s">
        <v>71</v>
      </c>
      <c r="N12">
        <v>1270</v>
      </c>
      <c r="O12">
        <v>70.469109000000003</v>
      </c>
      <c r="P12">
        <f t="shared" si="4"/>
        <v>5.5487487401574803E-2</v>
      </c>
      <c r="Q12" s="38"/>
      <c r="R12" s="13"/>
    </row>
    <row r="13" spans="1:18" x14ac:dyDescent="0.3">
      <c r="A13" s="12" t="s">
        <v>71</v>
      </c>
      <c r="B13">
        <v>108895</v>
      </c>
      <c r="C13">
        <v>18014.083999999999</v>
      </c>
      <c r="D13">
        <f t="shared" si="2"/>
        <v>0.16542618118370908</v>
      </c>
      <c r="E13" s="38"/>
      <c r="G13" t="s">
        <v>71</v>
      </c>
      <c r="H13">
        <v>30315</v>
      </c>
      <c r="I13">
        <v>2902.5675999999999</v>
      </c>
      <c r="J13">
        <f t="shared" si="3"/>
        <v>9.5746910770245747E-2</v>
      </c>
      <c r="K13" s="38"/>
      <c r="M13" t="s">
        <v>71</v>
      </c>
      <c r="N13">
        <v>1430</v>
      </c>
      <c r="O13">
        <v>120.10894</v>
      </c>
      <c r="P13">
        <f t="shared" si="4"/>
        <v>8.3992265734265742E-2</v>
      </c>
      <c r="Q13" s="38"/>
      <c r="R13" s="13"/>
    </row>
    <row r="14" spans="1:18" x14ac:dyDescent="0.3">
      <c r="A14" s="12" t="s">
        <v>71</v>
      </c>
      <c r="B14">
        <v>119477</v>
      </c>
      <c r="C14">
        <v>19712.259999999998</v>
      </c>
      <c r="D14">
        <f t="shared" si="2"/>
        <v>0.16498790562200255</v>
      </c>
      <c r="E14" s="38"/>
      <c r="G14" t="s">
        <v>71</v>
      </c>
      <c r="H14">
        <v>119315</v>
      </c>
      <c r="I14">
        <v>10228.620999999999</v>
      </c>
      <c r="J14">
        <f t="shared" si="3"/>
        <v>8.572787160038553E-2</v>
      </c>
      <c r="K14" s="38"/>
      <c r="M14" t="s">
        <v>71</v>
      </c>
      <c r="N14">
        <v>2057</v>
      </c>
      <c r="O14">
        <v>154.46198000000001</v>
      </c>
      <c r="P14">
        <f t="shared" si="4"/>
        <v>7.5090899368011679E-2</v>
      </c>
      <c r="Q14" s="38"/>
      <c r="R14" s="13"/>
    </row>
    <row r="15" spans="1:18" x14ac:dyDescent="0.3">
      <c r="A15" s="12" t="s">
        <v>71</v>
      </c>
      <c r="B15">
        <v>102906</v>
      </c>
      <c r="C15">
        <v>15251.132</v>
      </c>
      <c r="D15">
        <f t="shared" si="2"/>
        <v>0.14820449730822302</v>
      </c>
      <c r="E15" s="38"/>
      <c r="R15" s="13"/>
    </row>
    <row r="16" spans="1:18" x14ac:dyDescent="0.3">
      <c r="A16" s="12"/>
      <c r="R16" s="13"/>
    </row>
    <row r="17" spans="1:18" x14ac:dyDescent="0.3">
      <c r="A17" s="12" t="s">
        <v>71</v>
      </c>
      <c r="B17">
        <v>85786</v>
      </c>
      <c r="C17">
        <v>15462.963</v>
      </c>
      <c r="D17">
        <f>C17/B17</f>
        <v>0.18025042547735062</v>
      </c>
      <c r="E17" s="38">
        <f>AVERAGE(D17:D21)</f>
        <v>0.17752592764544489</v>
      </c>
      <c r="F17">
        <v>0.17752592764544489</v>
      </c>
      <c r="G17" t="s">
        <v>71</v>
      </c>
      <c r="H17">
        <v>115921</v>
      </c>
      <c r="I17">
        <v>9204.9472999999998</v>
      </c>
      <c r="J17">
        <f>I17/H17</f>
        <v>7.940707292035093E-2</v>
      </c>
      <c r="K17" s="38">
        <f>AVERAGE(J20,J21,J17)</f>
        <v>8.5458367320562445E-2</v>
      </c>
      <c r="L17">
        <v>8.5458367320562445E-2</v>
      </c>
      <c r="M17" t="s">
        <v>71</v>
      </c>
      <c r="N17">
        <v>18366</v>
      </c>
      <c r="O17">
        <v>1762.7867000000001</v>
      </c>
      <c r="P17">
        <f>O17/N17</f>
        <v>9.5980981160840695E-2</v>
      </c>
      <c r="Q17" s="38">
        <f>AVERAGE(P17,P18,P20,)</f>
        <v>5.7648613489069252E-2</v>
      </c>
      <c r="R17" s="13">
        <v>5.7648613489069252E-2</v>
      </c>
    </row>
    <row r="18" spans="1:18" x14ac:dyDescent="0.3">
      <c r="A18" s="12" t="s">
        <v>71</v>
      </c>
      <c r="B18">
        <v>88556</v>
      </c>
      <c r="C18">
        <v>18313.213</v>
      </c>
      <c r="D18">
        <f t="shared" ref="D18:D21" si="5">C18/B18</f>
        <v>0.20679810515380098</v>
      </c>
      <c r="E18" s="38"/>
      <c r="G18" t="s">
        <v>71</v>
      </c>
      <c r="H18">
        <v>86662</v>
      </c>
      <c r="I18">
        <v>5681.6030000000001</v>
      </c>
      <c r="J18">
        <f t="shared" ref="J18:J21" si="6">I18/H18</f>
        <v>6.5560487872423898E-2</v>
      </c>
      <c r="K18" s="38"/>
      <c r="M18" t="s">
        <v>71</v>
      </c>
      <c r="N18">
        <v>5531</v>
      </c>
      <c r="O18">
        <v>441.56808000000001</v>
      </c>
      <c r="P18">
        <f t="shared" ref="P18:P21" si="7">O18/N18</f>
        <v>7.9835125655396855E-2</v>
      </c>
      <c r="Q18" s="38"/>
      <c r="R18" s="13"/>
    </row>
    <row r="19" spans="1:18" x14ac:dyDescent="0.3">
      <c r="A19" s="12" t="s">
        <v>71</v>
      </c>
      <c r="B19">
        <v>75915</v>
      </c>
      <c r="C19">
        <v>13840.216</v>
      </c>
      <c r="D19">
        <f t="shared" si="5"/>
        <v>0.1823120068497662</v>
      </c>
      <c r="E19" s="38"/>
      <c r="G19" t="s">
        <v>71</v>
      </c>
      <c r="H19">
        <v>48531</v>
      </c>
      <c r="I19">
        <v>3426.6520999999998</v>
      </c>
      <c r="J19">
        <f t="shared" si="6"/>
        <v>7.0607490057901137E-2</v>
      </c>
      <c r="K19" s="38"/>
      <c r="M19" t="s">
        <v>71</v>
      </c>
      <c r="N19">
        <v>74</v>
      </c>
      <c r="O19">
        <v>9.1074847999999999</v>
      </c>
      <c r="P19">
        <f t="shared" si="7"/>
        <v>0.12307411891891892</v>
      </c>
      <c r="Q19" s="38"/>
      <c r="R19" s="13"/>
    </row>
    <row r="20" spans="1:18" x14ac:dyDescent="0.3">
      <c r="A20" s="12" t="s">
        <v>71</v>
      </c>
      <c r="B20">
        <v>113873</v>
      </c>
      <c r="C20">
        <v>14382.025</v>
      </c>
      <c r="D20">
        <f t="shared" si="5"/>
        <v>0.12629881534692156</v>
      </c>
      <c r="E20" s="38"/>
      <c r="G20" t="s">
        <v>71</v>
      </c>
      <c r="H20">
        <v>110189</v>
      </c>
      <c r="I20">
        <v>9968.9629000000004</v>
      </c>
      <c r="J20">
        <f t="shared" si="6"/>
        <v>9.0471488987103985E-2</v>
      </c>
      <c r="K20" s="38"/>
      <c r="M20" t="s">
        <v>71</v>
      </c>
      <c r="N20">
        <v>2535</v>
      </c>
      <c r="O20">
        <v>138.86311000000001</v>
      </c>
      <c r="P20">
        <f t="shared" si="7"/>
        <v>5.477834714003945E-2</v>
      </c>
      <c r="Q20" s="38"/>
      <c r="R20" s="13"/>
    </row>
    <row r="21" spans="1:18" x14ac:dyDescent="0.3">
      <c r="A21" s="12" t="s">
        <v>71</v>
      </c>
      <c r="B21">
        <v>68956</v>
      </c>
      <c r="C21">
        <v>13237.503000000001</v>
      </c>
      <c r="D21">
        <f t="shared" si="5"/>
        <v>0.19197028539938513</v>
      </c>
      <c r="E21" s="38"/>
      <c r="G21" t="s">
        <v>71</v>
      </c>
      <c r="H21">
        <v>95146</v>
      </c>
      <c r="I21">
        <v>8229.7998000000007</v>
      </c>
      <c r="J21">
        <f t="shared" si="6"/>
        <v>8.6496540054232449E-2</v>
      </c>
      <c r="K21" s="38"/>
      <c r="M21" t="s">
        <v>71</v>
      </c>
      <c r="N21">
        <v>194</v>
      </c>
      <c r="O21">
        <v>21.144757999999999</v>
      </c>
      <c r="P21">
        <f t="shared" si="7"/>
        <v>0.10899359793814432</v>
      </c>
      <c r="Q21" s="38"/>
      <c r="R21" s="13"/>
    </row>
    <row r="22" spans="1:18" x14ac:dyDescent="0.3">
      <c r="A22" s="12"/>
      <c r="R22" s="13"/>
    </row>
    <row r="23" spans="1:18" x14ac:dyDescent="0.3">
      <c r="A23" s="12" t="s">
        <v>71</v>
      </c>
      <c r="B23">
        <v>68093</v>
      </c>
      <c r="C23">
        <v>11921.745000000001</v>
      </c>
      <c r="D23">
        <f>C23/B23</f>
        <v>0.17508033131158857</v>
      </c>
      <c r="E23" s="38">
        <f>AVERAGE(D23:D28)</f>
        <v>0.16216784989793917</v>
      </c>
      <c r="F23">
        <v>0.16216784989793917</v>
      </c>
      <c r="G23" t="s">
        <v>71</v>
      </c>
      <c r="H23">
        <v>69396</v>
      </c>
      <c r="I23">
        <v>6111.9643999999998</v>
      </c>
      <c r="J23">
        <f>I23/H23</f>
        <v>8.8073727592368437E-2</v>
      </c>
      <c r="K23" s="38">
        <f>AVERAGE(J24,J26,J27,J28)</f>
        <v>0.10581210301635335</v>
      </c>
      <c r="L23">
        <v>0.10581210301635335</v>
      </c>
      <c r="M23" t="s">
        <v>71</v>
      </c>
      <c r="N23">
        <v>10</v>
      </c>
      <c r="O23">
        <v>0.75854832000000005</v>
      </c>
      <c r="P23">
        <f>O23/N23</f>
        <v>7.5854832000000011E-2</v>
      </c>
      <c r="Q23" s="38">
        <f>AVERAGE(P23,P25,P27,P28)</f>
        <v>6.2593194603498478E-2</v>
      </c>
      <c r="R23" s="13">
        <v>6.2593194603498478E-2</v>
      </c>
    </row>
    <row r="24" spans="1:18" x14ac:dyDescent="0.3">
      <c r="A24" s="12" t="s">
        <v>71</v>
      </c>
      <c r="B24">
        <v>117363</v>
      </c>
      <c r="C24">
        <v>13112.434999999999</v>
      </c>
      <c r="D24">
        <f t="shared" ref="D24:D28" si="8">C24/B24</f>
        <v>0.1117254586198376</v>
      </c>
      <c r="E24" s="38"/>
      <c r="G24" t="s">
        <v>71</v>
      </c>
      <c r="H24">
        <v>27570</v>
      </c>
      <c r="I24">
        <v>2817.9746</v>
      </c>
      <c r="J24">
        <f t="shared" ref="J24:J28" si="9">I24/H24</f>
        <v>0.10221162858179181</v>
      </c>
      <c r="K24" s="38"/>
      <c r="M24" t="s">
        <v>71</v>
      </c>
      <c r="N24">
        <v>1464</v>
      </c>
      <c r="O24">
        <v>154.22526999999999</v>
      </c>
      <c r="P24">
        <f t="shared" ref="P24:P27" si="10">O24/N24</f>
        <v>0.10534512978142076</v>
      </c>
      <c r="Q24" s="38"/>
      <c r="R24" s="13"/>
    </row>
    <row r="25" spans="1:18" x14ac:dyDescent="0.3">
      <c r="A25" s="12" t="s">
        <v>71</v>
      </c>
      <c r="B25">
        <v>78679</v>
      </c>
      <c r="C25">
        <v>14542.517</v>
      </c>
      <c r="D25">
        <f t="shared" si="8"/>
        <v>0.18483352609972165</v>
      </c>
      <c r="E25" s="38"/>
      <c r="G25" t="s">
        <v>71</v>
      </c>
      <c r="H25">
        <v>105105</v>
      </c>
      <c r="I25">
        <v>8366.0400000000009</v>
      </c>
      <c r="J25">
        <f t="shared" si="9"/>
        <v>7.9596974454117314E-2</v>
      </c>
      <c r="K25" s="38"/>
      <c r="M25" t="s">
        <v>71</v>
      </c>
      <c r="N25">
        <v>10238</v>
      </c>
      <c r="O25">
        <v>892.33043999999995</v>
      </c>
      <c r="P25">
        <f t="shared" si="10"/>
        <v>8.7158667708536822E-2</v>
      </c>
      <c r="Q25" s="38"/>
      <c r="R25" s="13"/>
    </row>
    <row r="26" spans="1:18" x14ac:dyDescent="0.3">
      <c r="A26" s="12" t="s">
        <v>71</v>
      </c>
      <c r="B26">
        <v>94010</v>
      </c>
      <c r="C26">
        <v>14166.289000000001</v>
      </c>
      <c r="D26">
        <f t="shared" si="8"/>
        <v>0.15068917136474844</v>
      </c>
      <c r="E26" s="38"/>
      <c r="G26" t="s">
        <v>71</v>
      </c>
      <c r="H26">
        <v>11430</v>
      </c>
      <c r="I26">
        <v>1306.6708000000001</v>
      </c>
      <c r="J26">
        <f t="shared" si="9"/>
        <v>0.11431940507436571</v>
      </c>
      <c r="K26" s="38"/>
      <c r="M26" t="s">
        <v>71</v>
      </c>
      <c r="N26">
        <v>1465</v>
      </c>
      <c r="O26">
        <v>165.77323999999999</v>
      </c>
      <c r="P26">
        <f t="shared" si="10"/>
        <v>0.11315579522184299</v>
      </c>
      <c r="Q26" s="38"/>
      <c r="R26" s="13"/>
    </row>
    <row r="27" spans="1:18" x14ac:dyDescent="0.3">
      <c r="A27" s="12" t="s">
        <v>71</v>
      </c>
      <c r="B27">
        <v>133628</v>
      </c>
      <c r="C27">
        <v>22284.103999999999</v>
      </c>
      <c r="D27">
        <f t="shared" si="8"/>
        <v>0.1667622354596342</v>
      </c>
      <c r="E27" s="38"/>
      <c r="G27" t="s">
        <v>71</v>
      </c>
      <c r="H27">
        <v>130857</v>
      </c>
      <c r="I27">
        <v>13559.779</v>
      </c>
      <c r="J27">
        <f t="shared" si="9"/>
        <v>0.10362287840925591</v>
      </c>
      <c r="K27" s="38"/>
      <c r="M27" t="s">
        <v>71</v>
      </c>
      <c r="N27">
        <v>11618</v>
      </c>
      <c r="O27">
        <v>1014.9401</v>
      </c>
      <c r="P27">
        <f t="shared" si="10"/>
        <v>8.7359278705457052E-2</v>
      </c>
      <c r="Q27" s="38"/>
      <c r="R27" s="13"/>
    </row>
    <row r="28" spans="1:18" x14ac:dyDescent="0.3">
      <c r="A28" s="12" t="s">
        <v>71</v>
      </c>
      <c r="B28">
        <v>77263</v>
      </c>
      <c r="C28">
        <v>14209.931</v>
      </c>
      <c r="D28">
        <f t="shared" si="8"/>
        <v>0.18391637653210463</v>
      </c>
      <c r="E28" s="38"/>
      <c r="G28" t="s">
        <v>71</v>
      </c>
      <c r="H28">
        <v>102000</v>
      </c>
      <c r="I28">
        <v>10515.638999999999</v>
      </c>
      <c r="J28">
        <f t="shared" si="9"/>
        <v>0.10309449999999999</v>
      </c>
      <c r="K28" s="38"/>
      <c r="M28" t="s">
        <v>71</v>
      </c>
      <c r="N28">
        <v>0</v>
      </c>
      <c r="O28">
        <v>0</v>
      </c>
      <c r="P28">
        <v>0</v>
      </c>
      <c r="Q28" s="38"/>
      <c r="R28" s="13"/>
    </row>
    <row r="29" spans="1:18" x14ac:dyDescent="0.3">
      <c r="A29" s="12"/>
      <c r="R29" s="13"/>
    </row>
    <row r="30" spans="1:18" x14ac:dyDescent="0.3">
      <c r="A30" s="12" t="s">
        <v>71</v>
      </c>
      <c r="B30">
        <v>84364</v>
      </c>
      <c r="C30">
        <v>11519.125</v>
      </c>
      <c r="D30">
        <f>C30/B30</f>
        <v>0.13654076383291452</v>
      </c>
      <c r="E30" s="38">
        <f>AVERAGE(D30:D35)</f>
        <v>0.16196359747151676</v>
      </c>
      <c r="F30">
        <v>0.16196359747151676</v>
      </c>
      <c r="G30" t="s">
        <v>71</v>
      </c>
      <c r="H30">
        <v>36517</v>
      </c>
      <c r="I30">
        <v>1927.2334000000001</v>
      </c>
      <c r="J30">
        <f>I30/H30</f>
        <v>5.2776334310047378E-2</v>
      </c>
      <c r="K30" s="38">
        <f>AVERAGE(J32,J33,J34)</f>
        <v>0.10349997925771909</v>
      </c>
      <c r="L30">
        <v>0.10349997925771909</v>
      </c>
      <c r="M30" t="s">
        <v>71</v>
      </c>
      <c r="N30">
        <v>5310</v>
      </c>
      <c r="O30">
        <v>463.35025000000002</v>
      </c>
      <c r="P30">
        <f>O30/N30</f>
        <v>8.7259934086629007E-2</v>
      </c>
      <c r="Q30" s="38">
        <f>AVERAGE(P30,P34,P33)</f>
        <v>6.9432179656907386E-2</v>
      </c>
      <c r="R30" s="13">
        <v>6.9432179656907386E-2</v>
      </c>
    </row>
    <row r="31" spans="1:18" x14ac:dyDescent="0.3">
      <c r="A31" s="12" t="s">
        <v>71</v>
      </c>
      <c r="B31">
        <v>57688</v>
      </c>
      <c r="C31">
        <v>8772.2705000000005</v>
      </c>
      <c r="D31">
        <f t="shared" ref="D31:D35" si="11">C31/B31</f>
        <v>0.15206404278186106</v>
      </c>
      <c r="E31" s="38"/>
      <c r="G31" t="s">
        <v>71</v>
      </c>
      <c r="H31">
        <v>38311</v>
      </c>
      <c r="I31">
        <v>2730.6945999999998</v>
      </c>
      <c r="J31">
        <f t="shared" ref="J31:J35" si="12">I31/H31</f>
        <v>7.1277037926444103E-2</v>
      </c>
      <c r="K31" s="38"/>
      <c r="M31" t="s">
        <v>71</v>
      </c>
      <c r="N31">
        <v>639</v>
      </c>
      <c r="O31">
        <v>69.015433999999999</v>
      </c>
      <c r="P31">
        <f t="shared" ref="P31:P35" si="13">O31/N31</f>
        <v>0.10800537402190923</v>
      </c>
      <c r="Q31" s="38"/>
      <c r="R31" s="13"/>
    </row>
    <row r="32" spans="1:18" x14ac:dyDescent="0.3">
      <c r="A32" s="12" t="s">
        <v>71</v>
      </c>
      <c r="B32">
        <v>141805</v>
      </c>
      <c r="C32">
        <v>23721.766</v>
      </c>
      <c r="D32">
        <f t="shared" si="11"/>
        <v>0.16728441169211242</v>
      </c>
      <c r="E32" s="38"/>
      <c r="G32" t="s">
        <v>71</v>
      </c>
      <c r="H32">
        <v>64164</v>
      </c>
      <c r="I32">
        <v>7568.6045000000004</v>
      </c>
      <c r="J32">
        <f t="shared" si="12"/>
        <v>0.11795718003865097</v>
      </c>
      <c r="K32" s="38"/>
      <c r="M32" t="s">
        <v>71</v>
      </c>
      <c r="N32">
        <v>144</v>
      </c>
      <c r="O32">
        <v>15.607120999999999</v>
      </c>
      <c r="P32">
        <f t="shared" si="13"/>
        <v>0.10838278472222222</v>
      </c>
      <c r="Q32" s="38"/>
      <c r="R32" s="13"/>
    </row>
    <row r="33" spans="1:18" x14ac:dyDescent="0.3">
      <c r="A33" s="12" t="s">
        <v>71</v>
      </c>
      <c r="B33">
        <v>92428</v>
      </c>
      <c r="C33">
        <v>14506.528</v>
      </c>
      <c r="D33">
        <f t="shared" si="11"/>
        <v>0.15694949582377635</v>
      </c>
      <c r="E33" s="38"/>
      <c r="G33" t="s">
        <v>71</v>
      </c>
      <c r="H33">
        <v>50585</v>
      </c>
      <c r="I33">
        <v>4869.8877000000002</v>
      </c>
      <c r="J33">
        <f t="shared" si="12"/>
        <v>9.6271378867253149E-2</v>
      </c>
      <c r="K33" s="38"/>
      <c r="M33" t="s">
        <v>71</v>
      </c>
      <c r="N33">
        <v>19369</v>
      </c>
      <c r="O33">
        <v>1172.1790000000001</v>
      </c>
      <c r="P33">
        <f t="shared" si="13"/>
        <v>6.0518302442046576E-2</v>
      </c>
      <c r="Q33" s="38"/>
      <c r="R33" s="13"/>
    </row>
    <row r="34" spans="1:18" x14ac:dyDescent="0.3">
      <c r="A34" s="12" t="s">
        <v>71</v>
      </c>
      <c r="B34">
        <v>92428</v>
      </c>
      <c r="C34">
        <v>14506.528</v>
      </c>
      <c r="D34">
        <f t="shared" si="11"/>
        <v>0.15694949582377635</v>
      </c>
      <c r="E34" s="38"/>
      <c r="G34" t="s">
        <v>71</v>
      </c>
      <c r="H34">
        <v>50585</v>
      </c>
      <c r="I34">
        <v>4869.8877000000002</v>
      </c>
      <c r="J34">
        <f t="shared" si="12"/>
        <v>9.6271378867253149E-2</v>
      </c>
      <c r="K34" s="38"/>
      <c r="M34" t="s">
        <v>71</v>
      </c>
      <c r="N34">
        <v>19369</v>
      </c>
      <c r="O34">
        <v>1172.1790000000001</v>
      </c>
      <c r="P34">
        <f t="shared" si="13"/>
        <v>6.0518302442046576E-2</v>
      </c>
      <c r="Q34" s="38"/>
      <c r="R34" s="13"/>
    </row>
    <row r="35" spans="1:18" ht="14.5" thickBot="1" x14ac:dyDescent="0.35">
      <c r="A35" s="14" t="s">
        <v>71</v>
      </c>
      <c r="B35" s="15">
        <v>83772</v>
      </c>
      <c r="C35" s="15">
        <v>16921.388999999999</v>
      </c>
      <c r="D35" s="15">
        <f t="shared" si="11"/>
        <v>0.20199337487465979</v>
      </c>
      <c r="E35" s="40"/>
      <c r="F35" s="15"/>
      <c r="G35" s="15" t="s">
        <v>71</v>
      </c>
      <c r="H35" s="15">
        <v>107561</v>
      </c>
      <c r="I35" s="15">
        <v>5454.6948000000002</v>
      </c>
      <c r="J35" s="15">
        <f t="shared" si="12"/>
        <v>5.0712570541367227E-2</v>
      </c>
      <c r="K35" s="40"/>
      <c r="L35" s="15"/>
      <c r="M35" s="15" t="s">
        <v>71</v>
      </c>
      <c r="N35" s="15">
        <v>131</v>
      </c>
      <c r="O35" s="15">
        <v>17.257428999999998</v>
      </c>
      <c r="P35" s="15">
        <f t="shared" si="13"/>
        <v>0.1317360992366412</v>
      </c>
      <c r="Q35" s="40"/>
      <c r="R35" s="16"/>
    </row>
    <row r="38" spans="1:18" x14ac:dyDescent="0.3">
      <c r="A38" t="s">
        <v>70</v>
      </c>
      <c r="B38">
        <v>11.491973</v>
      </c>
      <c r="D38" s="39">
        <f>AVERAGE(B38:B42)</f>
        <v>16.543215119999999</v>
      </c>
      <c r="E38">
        <v>16.543215119999999</v>
      </c>
      <c r="F38" t="s">
        <v>70</v>
      </c>
      <c r="G38">
        <v>15.636589000000001</v>
      </c>
      <c r="I38" s="39">
        <f>AVERAGE(G41:G42)</f>
        <v>13.3063675</v>
      </c>
      <c r="J38">
        <v>13.3063675</v>
      </c>
      <c r="K38" t="s">
        <v>70</v>
      </c>
      <c r="L38">
        <v>4.2377491000000003</v>
      </c>
      <c r="N38" s="39">
        <f>AVERAGE(L38:L42)</f>
        <v>2.66788056</v>
      </c>
      <c r="O38">
        <v>2.66788056</v>
      </c>
      <c r="Q38"/>
    </row>
    <row r="39" spans="1:18" x14ac:dyDescent="0.3">
      <c r="A39" t="s">
        <v>70</v>
      </c>
      <c r="B39">
        <v>24.101738000000001</v>
      </c>
      <c r="D39" s="39"/>
      <c r="E39"/>
      <c r="F39" t="s">
        <v>70</v>
      </c>
      <c r="G39">
        <v>16.308342</v>
      </c>
      <c r="I39" s="39"/>
      <c r="K39" t="s">
        <v>70</v>
      </c>
      <c r="L39">
        <v>4.2946076</v>
      </c>
      <c r="N39" s="39"/>
      <c r="Q39"/>
    </row>
    <row r="40" spans="1:18" x14ac:dyDescent="0.3">
      <c r="A40" t="s">
        <v>70</v>
      </c>
      <c r="B40">
        <v>9.6156196999999999</v>
      </c>
      <c r="D40" s="39"/>
      <c r="E40"/>
      <c r="F40" t="s">
        <v>70</v>
      </c>
      <c r="G40">
        <v>16.844377999999999</v>
      </c>
      <c r="I40" s="39"/>
      <c r="K40" t="s">
        <v>70</v>
      </c>
      <c r="L40">
        <v>2.6715561999999999</v>
      </c>
      <c r="N40" s="39"/>
      <c r="Q40"/>
    </row>
    <row r="41" spans="1:18" x14ac:dyDescent="0.3">
      <c r="A41" t="s">
        <v>70</v>
      </c>
      <c r="B41">
        <v>9.8102578999999999</v>
      </c>
      <c r="D41" s="39"/>
      <c r="E41"/>
      <c r="F41" t="s">
        <v>70</v>
      </c>
      <c r="G41">
        <v>13.30142</v>
      </c>
      <c r="I41" s="39"/>
      <c r="K41" t="s">
        <v>70</v>
      </c>
      <c r="L41">
        <v>2.1354899000000001</v>
      </c>
      <c r="N41" s="39"/>
      <c r="Q41"/>
    </row>
    <row r="42" spans="1:18" x14ac:dyDescent="0.3">
      <c r="A42" t="s">
        <v>70</v>
      </c>
      <c r="B42">
        <v>27.696487000000001</v>
      </c>
      <c r="D42" s="39"/>
      <c r="E42"/>
      <c r="F42" t="s">
        <v>70</v>
      </c>
      <c r="G42">
        <v>13.311315</v>
      </c>
      <c r="I42" s="39"/>
      <c r="K42" t="s">
        <v>70</v>
      </c>
      <c r="L42">
        <v>0</v>
      </c>
      <c r="N42" s="39"/>
      <c r="Q42"/>
    </row>
    <row r="44" spans="1:18" x14ac:dyDescent="0.3">
      <c r="A44" t="s">
        <v>70</v>
      </c>
      <c r="B44">
        <v>23.826611</v>
      </c>
      <c r="D44" s="39">
        <f>AVERAGE(B44:B50)</f>
        <v>23.945867</v>
      </c>
      <c r="E44">
        <v>23.945867</v>
      </c>
      <c r="F44" t="s">
        <v>70</v>
      </c>
      <c r="G44">
        <v>10.883444000000001</v>
      </c>
      <c r="I44" s="39">
        <f>AVERAGE(G44:G49)</f>
        <v>9.8589412833333316</v>
      </c>
      <c r="J44">
        <v>9.8589412833333316</v>
      </c>
      <c r="K44" t="s">
        <v>70</v>
      </c>
      <c r="L44">
        <v>0.98225689000000005</v>
      </c>
      <c r="N44" s="39">
        <f>AVERAGE(L44:L49)</f>
        <v>1.4735533966666667</v>
      </c>
      <c r="O44">
        <v>1.4735533966666667</v>
      </c>
      <c r="Q44"/>
    </row>
    <row r="45" spans="1:18" x14ac:dyDescent="0.3">
      <c r="A45" t="s">
        <v>70</v>
      </c>
      <c r="B45">
        <v>35.730502999999999</v>
      </c>
      <c r="D45" s="39"/>
      <c r="E45"/>
      <c r="F45" t="s">
        <v>70</v>
      </c>
      <c r="G45">
        <v>7.3369293000000004</v>
      </c>
      <c r="I45" s="39"/>
      <c r="K45" t="s">
        <v>70</v>
      </c>
      <c r="L45">
        <v>1.7180006999999999</v>
      </c>
      <c r="N45" s="39"/>
      <c r="Q45"/>
    </row>
    <row r="46" spans="1:18" x14ac:dyDescent="0.3">
      <c r="A46" t="s">
        <v>70</v>
      </c>
      <c r="B46">
        <v>11.109479</v>
      </c>
      <c r="D46" s="39"/>
      <c r="E46"/>
      <c r="F46" t="s">
        <v>70</v>
      </c>
      <c r="G46">
        <v>8.2321223999999997</v>
      </c>
      <c r="I46" s="39"/>
      <c r="K46" t="s">
        <v>70</v>
      </c>
      <c r="L46">
        <v>1.8953263</v>
      </c>
      <c r="N46" s="39"/>
      <c r="Q46"/>
    </row>
    <row r="47" spans="1:18" x14ac:dyDescent="0.3">
      <c r="A47" t="s">
        <v>70</v>
      </c>
      <c r="B47">
        <v>22.426041000000001</v>
      </c>
      <c r="D47" s="39"/>
      <c r="E47"/>
      <c r="F47" t="s">
        <v>70</v>
      </c>
      <c r="G47">
        <v>12.461824999999999</v>
      </c>
      <c r="I47" s="39"/>
      <c r="K47" t="s">
        <v>70</v>
      </c>
      <c r="L47">
        <v>0.97873759000000005</v>
      </c>
      <c r="N47" s="39"/>
      <c r="Q47"/>
    </row>
    <row r="48" spans="1:18" x14ac:dyDescent="0.3">
      <c r="A48" t="s">
        <v>70</v>
      </c>
      <c r="B48">
        <v>26.031911999999998</v>
      </c>
      <c r="D48" s="39"/>
      <c r="E48"/>
      <c r="F48" t="s">
        <v>70</v>
      </c>
      <c r="G48">
        <v>7.719595</v>
      </c>
      <c r="I48" s="39"/>
      <c r="K48" t="s">
        <v>70</v>
      </c>
      <c r="L48">
        <v>1.9689989999999999</v>
      </c>
      <c r="N48" s="39"/>
      <c r="Q48"/>
    </row>
    <row r="49" spans="1:17" x14ac:dyDescent="0.3">
      <c r="A49" t="s">
        <v>70</v>
      </c>
      <c r="B49">
        <v>25.801386000000001</v>
      </c>
      <c r="D49" s="39"/>
      <c r="E49"/>
      <c r="F49" t="s">
        <v>70</v>
      </c>
      <c r="G49">
        <v>12.519731999999999</v>
      </c>
      <c r="I49" s="39"/>
      <c r="K49" t="s">
        <v>70</v>
      </c>
      <c r="L49">
        <v>1.2979999</v>
      </c>
      <c r="N49" s="39"/>
      <c r="Q49"/>
    </row>
    <row r="50" spans="1:17" x14ac:dyDescent="0.3">
      <c r="A50" t="s">
        <v>70</v>
      </c>
      <c r="B50">
        <v>22.695136999999999</v>
      </c>
      <c r="D50" s="39"/>
      <c r="E50"/>
      <c r="K50"/>
      <c r="Q50"/>
    </row>
    <row r="52" spans="1:17" x14ac:dyDescent="0.3">
      <c r="A52" t="s">
        <v>70</v>
      </c>
      <c r="B52">
        <v>16.107251999999999</v>
      </c>
      <c r="D52" s="39">
        <f>AVERAGE(B52:B56)</f>
        <v>18.611813599999998</v>
      </c>
      <c r="E52">
        <v>18.611813599999998</v>
      </c>
      <c r="F52" t="s">
        <v>70</v>
      </c>
      <c r="G52">
        <v>12.892083</v>
      </c>
      <c r="I52" s="39">
        <f>AVERAGE(G52:G56)</f>
        <v>9.5273327999999999</v>
      </c>
      <c r="J52">
        <v>9.5273327999999999</v>
      </c>
      <c r="K52" t="s">
        <v>70</v>
      </c>
      <c r="L52">
        <v>2.5584712000000001</v>
      </c>
      <c r="N52" s="39">
        <f>AVERAGE(L52:L56)</f>
        <v>1.40293204</v>
      </c>
      <c r="O52">
        <v>1.40293204</v>
      </c>
      <c r="Q52"/>
    </row>
    <row r="53" spans="1:17" x14ac:dyDescent="0.3">
      <c r="A53" t="s">
        <v>70</v>
      </c>
      <c r="B53">
        <v>19.819493999999999</v>
      </c>
      <c r="D53" s="39"/>
      <c r="E53"/>
      <c r="F53" t="s">
        <v>70</v>
      </c>
      <c r="G53">
        <v>9.7958678999999993</v>
      </c>
      <c r="I53" s="39"/>
      <c r="K53" t="s">
        <v>70</v>
      </c>
      <c r="L53">
        <v>1.4917841000000001</v>
      </c>
      <c r="N53" s="39"/>
      <c r="Q53"/>
    </row>
    <row r="54" spans="1:17" x14ac:dyDescent="0.3">
      <c r="A54" t="s">
        <v>70</v>
      </c>
      <c r="B54">
        <v>17.321922000000001</v>
      </c>
      <c r="D54" s="39"/>
      <c r="E54"/>
      <c r="F54" t="s">
        <v>70</v>
      </c>
      <c r="G54">
        <v>4.7791524000000001</v>
      </c>
      <c r="I54" s="39"/>
      <c r="K54" t="s">
        <v>70</v>
      </c>
      <c r="L54">
        <v>1.5179141</v>
      </c>
      <c r="N54" s="39"/>
      <c r="Q54"/>
    </row>
    <row r="55" spans="1:17" x14ac:dyDescent="0.3">
      <c r="A55" t="s">
        <v>70</v>
      </c>
      <c r="B55">
        <v>16.087275999999999</v>
      </c>
      <c r="D55" s="39"/>
      <c r="E55"/>
      <c r="F55" t="s">
        <v>70</v>
      </c>
      <c r="G55">
        <v>11.524813</v>
      </c>
      <c r="I55" s="39"/>
      <c r="K55" t="s">
        <v>70</v>
      </c>
      <c r="L55">
        <v>1.4464908000000001</v>
      </c>
      <c r="N55" s="39"/>
      <c r="Q55"/>
    </row>
    <row r="56" spans="1:17" x14ac:dyDescent="0.3">
      <c r="A56" t="s">
        <v>70</v>
      </c>
      <c r="B56">
        <v>23.723123999999999</v>
      </c>
      <c r="D56" s="39"/>
      <c r="E56"/>
      <c r="F56" t="s">
        <v>70</v>
      </c>
      <c r="G56">
        <v>8.6447476999999999</v>
      </c>
      <c r="I56" s="39"/>
      <c r="K56" t="s">
        <v>70</v>
      </c>
      <c r="L56">
        <v>0</v>
      </c>
      <c r="N56" s="39"/>
      <c r="Q56"/>
    </row>
    <row r="58" spans="1:17" x14ac:dyDescent="0.3">
      <c r="A58" t="s">
        <v>70</v>
      </c>
      <c r="B58">
        <v>21.715382000000002</v>
      </c>
      <c r="D58" s="39">
        <f>AVERAGE(B58:B63)</f>
        <v>17.882028833333333</v>
      </c>
      <c r="E58">
        <v>17.882028833333333</v>
      </c>
      <c r="F58" t="s">
        <v>70</v>
      </c>
      <c r="G58">
        <v>7.3726950000000002</v>
      </c>
      <c r="I58" s="39">
        <f>AVERAGE(G58:G63)</f>
        <v>11.444818283333333</v>
      </c>
      <c r="J58">
        <v>11.444818283333333</v>
      </c>
      <c r="K58" t="s">
        <v>70</v>
      </c>
      <c r="L58">
        <v>0.75854832000000005</v>
      </c>
      <c r="N58" s="39">
        <f>AVERAGE(L58:L63)</f>
        <v>1.9634745033333336</v>
      </c>
      <c r="O58">
        <v>1.9634745033333336</v>
      </c>
      <c r="Q58"/>
    </row>
    <row r="59" spans="1:17" x14ac:dyDescent="0.3">
      <c r="A59" t="s">
        <v>70</v>
      </c>
      <c r="B59">
        <v>12.129911999999999</v>
      </c>
      <c r="D59" s="39"/>
      <c r="E59"/>
      <c r="F59" t="s">
        <v>70</v>
      </c>
      <c r="G59">
        <v>7.3962592999999996</v>
      </c>
      <c r="I59" s="39"/>
      <c r="K59" t="s">
        <v>70</v>
      </c>
      <c r="L59">
        <v>1.6065133</v>
      </c>
      <c r="N59" s="39"/>
      <c r="Q59"/>
    </row>
    <row r="60" spans="1:17" x14ac:dyDescent="0.3">
      <c r="A60" t="s">
        <v>70</v>
      </c>
      <c r="B60">
        <v>14.118948</v>
      </c>
      <c r="D60" s="39"/>
      <c r="E60"/>
      <c r="F60" t="s">
        <v>70</v>
      </c>
      <c r="G60">
        <v>8.2750149000000004</v>
      </c>
      <c r="I60" s="39"/>
      <c r="K60" t="s">
        <v>70</v>
      </c>
      <c r="L60">
        <v>2.8327949000000001</v>
      </c>
      <c r="N60" s="39"/>
      <c r="Q60"/>
    </row>
    <row r="61" spans="1:17" x14ac:dyDescent="0.3">
      <c r="A61" t="s">
        <v>70</v>
      </c>
      <c r="B61">
        <v>17.026789000000001</v>
      </c>
      <c r="D61" s="39"/>
      <c r="E61"/>
      <c r="F61" t="s">
        <v>70</v>
      </c>
      <c r="G61">
        <v>4.8938984999999997</v>
      </c>
      <c r="I61" s="39"/>
      <c r="K61" t="s">
        <v>70</v>
      </c>
      <c r="L61">
        <v>2.5117159</v>
      </c>
      <c r="N61" s="39"/>
      <c r="Q61"/>
    </row>
    <row r="62" spans="1:17" x14ac:dyDescent="0.3">
      <c r="A62" t="s">
        <v>70</v>
      </c>
      <c r="B62">
        <v>27.545244</v>
      </c>
      <c r="D62" s="39"/>
      <c r="E62"/>
      <c r="F62" t="s">
        <v>70</v>
      </c>
      <c r="G62">
        <v>25.730131</v>
      </c>
      <c r="I62" s="39"/>
      <c r="K62" t="s">
        <v>70</v>
      </c>
      <c r="L62">
        <v>2.8915670000000002</v>
      </c>
      <c r="N62" s="39"/>
      <c r="Q62"/>
    </row>
    <row r="63" spans="1:17" x14ac:dyDescent="0.3">
      <c r="A63" t="s">
        <v>70</v>
      </c>
      <c r="B63">
        <v>14.755898</v>
      </c>
      <c r="D63" s="39"/>
      <c r="E63"/>
      <c r="F63" t="s">
        <v>70</v>
      </c>
      <c r="G63">
        <v>15.000911</v>
      </c>
      <c r="I63" s="39"/>
      <c r="K63" t="s">
        <v>70</v>
      </c>
      <c r="L63">
        <v>1.1797076</v>
      </c>
      <c r="N63" s="39"/>
      <c r="Q63"/>
    </row>
    <row r="65" spans="1:17" x14ac:dyDescent="0.3">
      <c r="A65" t="s">
        <v>70</v>
      </c>
      <c r="B65">
        <v>10.685644999999999</v>
      </c>
      <c r="D65" s="39">
        <f>AVERAGE(B65:B70)</f>
        <v>20.615908833333336</v>
      </c>
      <c r="E65">
        <v>20.615908833333336</v>
      </c>
      <c r="F65" t="s">
        <v>70</v>
      </c>
      <c r="G65">
        <v>2.8807673</v>
      </c>
      <c r="I65" s="39">
        <f>AVERAGE(G65:G70)</f>
        <v>7.0280608666666664</v>
      </c>
      <c r="J65">
        <v>7.0280608666666664</v>
      </c>
      <c r="K65" t="s">
        <v>70</v>
      </c>
      <c r="L65">
        <v>2.0145664000000001</v>
      </c>
      <c r="N65" s="39">
        <f>AVERAGE(L65:L70)</f>
        <v>1.80936265</v>
      </c>
      <c r="O65">
        <v>1.80936265</v>
      </c>
      <c r="Q65"/>
    </row>
    <row r="66" spans="1:17" x14ac:dyDescent="0.3">
      <c r="A66" t="s">
        <v>70</v>
      </c>
      <c r="B66">
        <v>11.572915999999999</v>
      </c>
      <c r="D66" s="39"/>
      <c r="E66"/>
      <c r="F66" t="s">
        <v>70</v>
      </c>
      <c r="G66">
        <v>3.9460902</v>
      </c>
      <c r="I66" s="39"/>
      <c r="K66" t="s">
        <v>70</v>
      </c>
      <c r="L66">
        <v>1.7253859</v>
      </c>
      <c r="N66" s="39"/>
      <c r="Q66"/>
    </row>
    <row r="67" spans="1:17" x14ac:dyDescent="0.3">
      <c r="A67" t="s">
        <v>70</v>
      </c>
      <c r="B67">
        <v>37.773513999999999</v>
      </c>
      <c r="D67" s="39"/>
      <c r="E67"/>
      <c r="F67" t="s">
        <v>70</v>
      </c>
      <c r="G67">
        <v>12.207426999999999</v>
      </c>
      <c r="I67" s="39"/>
      <c r="K67" t="s">
        <v>70</v>
      </c>
      <c r="L67">
        <v>1.5607120000000001</v>
      </c>
      <c r="N67" s="39"/>
      <c r="Q67"/>
    </row>
    <row r="68" spans="1:17" x14ac:dyDescent="0.3">
      <c r="A68" t="s">
        <v>70</v>
      </c>
      <c r="B68">
        <v>10.596441</v>
      </c>
      <c r="D68" s="39"/>
      <c r="E68"/>
      <c r="F68" t="s">
        <v>70</v>
      </c>
      <c r="G68">
        <v>12.360122</v>
      </c>
      <c r="I68" s="39"/>
      <c r="K68" t="s">
        <v>70</v>
      </c>
      <c r="L68">
        <v>1.7237927</v>
      </c>
      <c r="N68" s="39"/>
      <c r="Q68"/>
    </row>
    <row r="69" spans="1:17" x14ac:dyDescent="0.3">
      <c r="A69" t="s">
        <v>70</v>
      </c>
      <c r="B69">
        <v>17.292331999999998</v>
      </c>
      <c r="D69" s="39"/>
      <c r="E69"/>
      <c r="F69" t="s">
        <v>70</v>
      </c>
      <c r="G69">
        <v>4.7466717000000003</v>
      </c>
      <c r="I69" s="39"/>
      <c r="K69" t="s">
        <v>70</v>
      </c>
      <c r="L69">
        <v>1.9142266999999999</v>
      </c>
      <c r="N69" s="39"/>
      <c r="Q69"/>
    </row>
    <row r="70" spans="1:17" x14ac:dyDescent="0.3">
      <c r="A70" t="s">
        <v>70</v>
      </c>
      <c r="B70">
        <v>35.774605000000001</v>
      </c>
      <c r="D70" s="39"/>
      <c r="E70"/>
      <c r="F70" t="s">
        <v>70</v>
      </c>
      <c r="G70">
        <v>6.0272870000000003</v>
      </c>
      <c r="I70" s="39"/>
      <c r="K70" t="s">
        <v>70</v>
      </c>
      <c r="L70">
        <v>1.9174922000000001</v>
      </c>
      <c r="N70" s="39"/>
      <c r="Q70"/>
    </row>
  </sheetData>
  <mergeCells count="33">
    <mergeCell ref="A2:D2"/>
    <mergeCell ref="G2:J2"/>
    <mergeCell ref="M2:P2"/>
    <mergeCell ref="E3:E7"/>
    <mergeCell ref="E9:E15"/>
    <mergeCell ref="E23:E28"/>
    <mergeCell ref="E30:E35"/>
    <mergeCell ref="K3:K7"/>
    <mergeCell ref="K9:K14"/>
    <mergeCell ref="K17:K21"/>
    <mergeCell ref="K23:K28"/>
    <mergeCell ref="K30:K35"/>
    <mergeCell ref="E17:E21"/>
    <mergeCell ref="Q3:Q7"/>
    <mergeCell ref="Q9:Q14"/>
    <mergeCell ref="Q17:Q21"/>
    <mergeCell ref="Q23:Q28"/>
    <mergeCell ref="Q30:Q35"/>
    <mergeCell ref="D38:D42"/>
    <mergeCell ref="D44:D50"/>
    <mergeCell ref="D52:D56"/>
    <mergeCell ref="D58:D63"/>
    <mergeCell ref="D65:D70"/>
    <mergeCell ref="I44:I49"/>
    <mergeCell ref="I52:I56"/>
    <mergeCell ref="I58:I63"/>
    <mergeCell ref="I65:I70"/>
    <mergeCell ref="N38:N42"/>
    <mergeCell ref="N44:N49"/>
    <mergeCell ref="N52:N56"/>
    <mergeCell ref="N58:N63"/>
    <mergeCell ref="N65:N70"/>
    <mergeCell ref="I38:I4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96B1-A915-4A59-ACF5-6E493F461660}">
  <dimension ref="A1:R33"/>
  <sheetViews>
    <sheetView workbookViewId="0"/>
  </sheetViews>
  <sheetFormatPr defaultRowHeight="14" x14ac:dyDescent="0.3"/>
  <sheetData>
    <row r="1" spans="1:18" ht="14.5" thickBot="1" x14ac:dyDescent="0.35">
      <c r="A1" t="s">
        <v>72</v>
      </c>
    </row>
    <row r="2" spans="1:18" x14ac:dyDescent="0.3">
      <c r="A2" s="43" t="s">
        <v>18</v>
      </c>
      <c r="B2" s="44"/>
      <c r="C2" s="44"/>
      <c r="D2" s="19"/>
      <c r="E2" s="19"/>
      <c r="F2" s="19"/>
      <c r="G2" s="44" t="s">
        <v>19</v>
      </c>
      <c r="H2" s="44"/>
      <c r="I2" s="44"/>
      <c r="J2" s="19"/>
      <c r="K2" s="19"/>
      <c r="L2" s="19"/>
      <c r="M2" s="44" t="s">
        <v>17</v>
      </c>
      <c r="N2" s="44"/>
      <c r="O2" s="44"/>
      <c r="P2" s="19"/>
      <c r="Q2" s="19"/>
      <c r="R2" s="20"/>
    </row>
    <row r="3" spans="1:18" x14ac:dyDescent="0.3">
      <c r="A3" s="21" t="s">
        <v>67</v>
      </c>
      <c r="B3" s="5" t="s">
        <v>68</v>
      </c>
      <c r="C3" s="5" t="s">
        <v>69</v>
      </c>
      <c r="D3" s="5"/>
      <c r="E3" s="5"/>
      <c r="F3" s="5"/>
      <c r="G3" s="5" t="s">
        <v>67</v>
      </c>
      <c r="H3" s="5" t="s">
        <v>68</v>
      </c>
      <c r="I3" s="5" t="s">
        <v>69</v>
      </c>
      <c r="J3" s="5"/>
      <c r="K3" s="5"/>
      <c r="L3" s="5"/>
      <c r="M3" s="5" t="s">
        <v>67</v>
      </c>
      <c r="N3" s="5" t="s">
        <v>68</v>
      </c>
      <c r="O3" s="5" t="s">
        <v>69</v>
      </c>
      <c r="P3" s="5"/>
      <c r="Q3" s="5"/>
      <c r="R3" s="22"/>
    </row>
    <row r="4" spans="1:18" x14ac:dyDescent="0.3">
      <c r="A4" s="21" t="s">
        <v>71</v>
      </c>
      <c r="B4" s="5">
        <v>559777</v>
      </c>
      <c r="C4" s="5">
        <v>107523.31</v>
      </c>
      <c r="D4" s="5">
        <f>C4/B4</f>
        <v>0.19208240067026691</v>
      </c>
      <c r="E4" s="45">
        <f>AVERAGE(D4:D10)</f>
        <v>0.17292641294029162</v>
      </c>
      <c r="F4" s="5">
        <v>0.17292641294029162</v>
      </c>
      <c r="G4" s="5" t="s">
        <v>71</v>
      </c>
      <c r="H4" s="5">
        <v>409704</v>
      </c>
      <c r="I4" s="5">
        <v>57754.991999999998</v>
      </c>
      <c r="J4" s="5">
        <f t="shared" ref="J4:J10" si="0">I4/H4</f>
        <v>0.14096760588131918</v>
      </c>
      <c r="K4" s="45">
        <f>AVERAGE(J4:J10)</f>
        <v>0.14297585178944644</v>
      </c>
      <c r="L4" s="5">
        <v>0.14297585178944644</v>
      </c>
      <c r="M4" s="5" t="s">
        <v>71</v>
      </c>
      <c r="N4" s="5">
        <v>20026</v>
      </c>
      <c r="O4" s="5">
        <v>2428.0464000000002</v>
      </c>
      <c r="P4" s="5">
        <f t="shared" ref="P4:P10" si="1">O4/N4</f>
        <v>0.1212447018875462</v>
      </c>
      <c r="Q4" s="45">
        <f>AVERAGE(P4:P10)</f>
        <v>0.11222846844685705</v>
      </c>
      <c r="R4" s="22">
        <v>0.11222846844685705</v>
      </c>
    </row>
    <row r="5" spans="1:18" x14ac:dyDescent="0.3">
      <c r="A5" s="21" t="s">
        <v>71</v>
      </c>
      <c r="B5" s="5">
        <v>738697</v>
      </c>
      <c r="C5" s="5">
        <v>99218.437999999995</v>
      </c>
      <c r="D5" s="5">
        <f>C5/B5</f>
        <v>0.13431547440966998</v>
      </c>
      <c r="E5" s="45"/>
      <c r="F5" s="5"/>
      <c r="G5" s="5" t="s">
        <v>71</v>
      </c>
      <c r="H5" s="5">
        <v>246056</v>
      </c>
      <c r="I5" s="5">
        <v>41828.355000000003</v>
      </c>
      <c r="J5" s="5">
        <f t="shared" si="0"/>
        <v>0.16999526530545894</v>
      </c>
      <c r="K5" s="45"/>
      <c r="L5" s="5"/>
      <c r="M5" s="5" t="s">
        <v>71</v>
      </c>
      <c r="N5" s="5">
        <v>9916</v>
      </c>
      <c r="O5" s="5">
        <v>1274.7239999999999</v>
      </c>
      <c r="P5" s="5">
        <f t="shared" si="1"/>
        <v>0.12855223880597014</v>
      </c>
      <c r="Q5" s="45"/>
      <c r="R5" s="22"/>
    </row>
    <row r="6" spans="1:18" x14ac:dyDescent="0.3">
      <c r="A6" s="21" t="s">
        <v>71</v>
      </c>
      <c r="B6" s="5">
        <v>149364</v>
      </c>
      <c r="C6" s="5">
        <v>30627.455000000002</v>
      </c>
      <c r="D6" s="5">
        <f>C6/B6</f>
        <v>0.20505245574569508</v>
      </c>
      <c r="E6" s="45"/>
      <c r="F6" s="5"/>
      <c r="G6" s="5" t="s">
        <v>71</v>
      </c>
      <c r="H6" s="5">
        <v>700093</v>
      </c>
      <c r="I6" s="5">
        <v>84099.273000000001</v>
      </c>
      <c r="J6" s="5">
        <f t="shared" si="0"/>
        <v>0.1201258589930195</v>
      </c>
      <c r="K6" s="45"/>
      <c r="L6" s="5"/>
      <c r="M6" s="5" t="s">
        <v>71</v>
      </c>
      <c r="N6" s="5">
        <v>44541</v>
      </c>
      <c r="O6" s="5">
        <v>4193.9594999999999</v>
      </c>
      <c r="P6" s="5">
        <f t="shared" si="1"/>
        <v>9.4159527177207519E-2</v>
      </c>
      <c r="Q6" s="45"/>
      <c r="R6" s="22"/>
    </row>
    <row r="7" spans="1:18" x14ac:dyDescent="0.3">
      <c r="A7" s="21" t="s">
        <v>71</v>
      </c>
      <c r="B7" s="5">
        <v>316591</v>
      </c>
      <c r="C7" s="5">
        <v>52374.32</v>
      </c>
      <c r="D7" s="5">
        <f>C7/B7</f>
        <v>0.16543211904318189</v>
      </c>
      <c r="E7" s="45"/>
      <c r="F7" s="5"/>
      <c r="G7" s="5" t="s">
        <v>71</v>
      </c>
      <c r="H7" s="5">
        <v>731820</v>
      </c>
      <c r="I7" s="5">
        <v>100275.77</v>
      </c>
      <c r="J7" s="5">
        <f t="shared" si="0"/>
        <v>0.13702245087589845</v>
      </c>
      <c r="K7" s="45"/>
      <c r="L7" s="5"/>
      <c r="M7" s="5" t="s">
        <v>71</v>
      </c>
      <c r="N7" s="5">
        <v>102339</v>
      </c>
      <c r="O7" s="5">
        <v>11012.416999999999</v>
      </c>
      <c r="P7" s="5">
        <f t="shared" si="1"/>
        <v>0.10760723673281936</v>
      </c>
      <c r="Q7" s="45"/>
      <c r="R7" s="22"/>
    </row>
    <row r="8" spans="1:18" x14ac:dyDescent="0.3">
      <c r="A8" s="21" t="s">
        <v>71</v>
      </c>
      <c r="B8" s="5">
        <v>278350</v>
      </c>
      <c r="C8" s="5">
        <v>43576.32</v>
      </c>
      <c r="D8" s="5">
        <f t="shared" ref="D8:D10" si="2">C8/B8</f>
        <v>0.15655225435602657</v>
      </c>
      <c r="E8" s="45"/>
      <c r="F8" s="5"/>
      <c r="G8" s="5" t="s">
        <v>71</v>
      </c>
      <c r="H8" s="5">
        <v>517856</v>
      </c>
      <c r="I8" s="5">
        <v>66591.945000000007</v>
      </c>
      <c r="J8" s="5">
        <f t="shared" si="0"/>
        <v>0.12859162585738121</v>
      </c>
      <c r="K8" s="45"/>
      <c r="L8" s="5"/>
      <c r="M8" s="5" t="s">
        <v>71</v>
      </c>
      <c r="N8" s="5">
        <v>31641</v>
      </c>
      <c r="O8" s="5">
        <v>3867.8406</v>
      </c>
      <c r="P8" s="5">
        <f t="shared" si="1"/>
        <v>0.12224141462027116</v>
      </c>
      <c r="Q8" s="45"/>
      <c r="R8" s="22"/>
    </row>
    <row r="9" spans="1:18" x14ac:dyDescent="0.3">
      <c r="A9" s="21" t="s">
        <v>71</v>
      </c>
      <c r="B9" s="5">
        <v>202319</v>
      </c>
      <c r="C9" s="5">
        <v>43322.66</v>
      </c>
      <c r="D9" s="5">
        <f t="shared" si="2"/>
        <v>0.21413045734706085</v>
      </c>
      <c r="E9" s="45"/>
      <c r="F9" s="5"/>
      <c r="G9" s="5" t="s">
        <v>71</v>
      </c>
      <c r="H9" s="5">
        <v>445580</v>
      </c>
      <c r="I9" s="5">
        <v>65561.335999999996</v>
      </c>
      <c r="J9" s="5">
        <f t="shared" si="0"/>
        <v>0.14713707078414651</v>
      </c>
      <c r="K9" s="45"/>
      <c r="L9" s="5"/>
      <c r="M9" s="5" t="s">
        <v>71</v>
      </c>
      <c r="N9" s="5">
        <v>1028335</v>
      </c>
      <c r="O9" s="5">
        <v>106859.92</v>
      </c>
      <c r="P9" s="5">
        <f t="shared" si="1"/>
        <v>0.10391547501543758</v>
      </c>
      <c r="Q9" s="45"/>
      <c r="R9" s="22"/>
    </row>
    <row r="10" spans="1:18" x14ac:dyDescent="0.3">
      <c r="A10" s="21" t="s">
        <v>71</v>
      </c>
      <c r="B10" s="5">
        <v>953246</v>
      </c>
      <c r="C10" s="5">
        <v>136237.66</v>
      </c>
      <c r="D10" s="5">
        <f t="shared" si="2"/>
        <v>0.14291972901014011</v>
      </c>
      <c r="E10" s="45"/>
      <c r="F10" s="5"/>
      <c r="G10" s="5" t="s">
        <v>71</v>
      </c>
      <c r="H10" s="5">
        <v>300499</v>
      </c>
      <c r="I10" s="5">
        <v>47175.663999999997</v>
      </c>
      <c r="J10" s="5">
        <f t="shared" si="0"/>
        <v>0.15699108482890126</v>
      </c>
      <c r="K10" s="45"/>
      <c r="L10" s="5"/>
      <c r="M10" s="5" t="s">
        <v>71</v>
      </c>
      <c r="N10" s="5">
        <v>97391</v>
      </c>
      <c r="O10" s="5">
        <v>10506.413</v>
      </c>
      <c r="P10" s="5">
        <f t="shared" si="1"/>
        <v>0.10787868488874743</v>
      </c>
      <c r="Q10" s="45"/>
      <c r="R10" s="22"/>
    </row>
    <row r="11" spans="1:18" x14ac:dyDescent="0.3">
      <c r="A11" s="2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2"/>
    </row>
    <row r="12" spans="1:18" x14ac:dyDescent="0.3">
      <c r="A12" s="21" t="s">
        <v>71</v>
      </c>
      <c r="B12" s="5">
        <v>23908</v>
      </c>
      <c r="C12" s="5">
        <v>5909.8716000000004</v>
      </c>
      <c r="D12" s="5">
        <f>C12/B12</f>
        <v>0.24719222017734652</v>
      </c>
      <c r="E12" s="45">
        <f>AVERAGE(D12:D16)</f>
        <v>0.19207902667156149</v>
      </c>
      <c r="F12" s="5">
        <v>0.19207902667156149</v>
      </c>
      <c r="G12" s="5" t="s">
        <v>71</v>
      </c>
      <c r="H12" s="5">
        <v>1291425</v>
      </c>
      <c r="I12" s="5">
        <v>149276.17000000001</v>
      </c>
      <c r="J12" s="5">
        <f>I12/H12</f>
        <v>0.11559027430938693</v>
      </c>
      <c r="K12" s="45">
        <f>AVERAGE(J12:J16)</f>
        <v>0.15103047792833726</v>
      </c>
      <c r="L12" s="5">
        <v>0.15103047792833726</v>
      </c>
      <c r="M12" s="5" t="s">
        <v>71</v>
      </c>
      <c r="N12" s="5">
        <v>661030</v>
      </c>
      <c r="O12" s="5">
        <v>90079.960999999996</v>
      </c>
      <c r="P12" s="5">
        <f>O12/N12</f>
        <v>0.13627212229399574</v>
      </c>
      <c r="Q12" s="45">
        <f>AVERAGE(P14:P16)</f>
        <v>0.11354434141399135</v>
      </c>
      <c r="R12" s="22">
        <v>0.11354434141399135</v>
      </c>
    </row>
    <row r="13" spans="1:18" x14ac:dyDescent="0.3">
      <c r="A13" s="21" t="s">
        <v>71</v>
      </c>
      <c r="B13" s="5">
        <v>39209</v>
      </c>
      <c r="C13" s="5">
        <v>8759.9208999999992</v>
      </c>
      <c r="D13" s="5">
        <f>C13/B13</f>
        <v>0.22341607539085412</v>
      </c>
      <c r="E13" s="45"/>
      <c r="F13" s="5"/>
      <c r="G13" s="5" t="s">
        <v>71</v>
      </c>
      <c r="H13" s="5">
        <v>515085</v>
      </c>
      <c r="I13" s="5">
        <v>87275.616999999998</v>
      </c>
      <c r="J13" s="5">
        <f>I13/H13</f>
        <v>0.16943925177397906</v>
      </c>
      <c r="K13" s="45"/>
      <c r="L13" s="5"/>
      <c r="M13" s="5" t="s">
        <v>71</v>
      </c>
      <c r="N13" s="5">
        <v>639579</v>
      </c>
      <c r="O13" s="5">
        <v>84921.43</v>
      </c>
      <c r="P13" s="5">
        <f>O13/N13</f>
        <v>0.13277707679582976</v>
      </c>
      <c r="Q13" s="45"/>
      <c r="R13" s="22"/>
    </row>
    <row r="14" spans="1:18" x14ac:dyDescent="0.3">
      <c r="A14" s="21" t="s">
        <v>71</v>
      </c>
      <c r="B14" s="5">
        <v>563540</v>
      </c>
      <c r="C14" s="5">
        <v>87770.141000000003</v>
      </c>
      <c r="D14" s="5">
        <f>C14/B14</f>
        <v>0.15574784576072684</v>
      </c>
      <c r="E14" s="45"/>
      <c r="F14" s="5"/>
      <c r="G14" s="5" t="s">
        <v>71</v>
      </c>
      <c r="H14" s="5">
        <v>247657</v>
      </c>
      <c r="I14" s="5">
        <v>35908.707000000002</v>
      </c>
      <c r="J14" s="5">
        <f>I14/H14</f>
        <v>0.14499370904113351</v>
      </c>
      <c r="K14" s="45"/>
      <c r="L14" s="5"/>
      <c r="M14" s="5" t="s">
        <v>71</v>
      </c>
      <c r="N14" s="5">
        <v>759947</v>
      </c>
      <c r="O14" s="5">
        <v>70830.187999999995</v>
      </c>
      <c r="P14" s="5">
        <f>O14/N14</f>
        <v>9.3204115550163363E-2</v>
      </c>
      <c r="Q14" s="45"/>
      <c r="R14" s="22"/>
    </row>
    <row r="15" spans="1:18" x14ac:dyDescent="0.3">
      <c r="A15" s="21" t="s">
        <v>71</v>
      </c>
      <c r="B15" s="5">
        <v>659427</v>
      </c>
      <c r="C15" s="5">
        <v>93233.241999999998</v>
      </c>
      <c r="D15" s="5">
        <f>C15/B15</f>
        <v>0.1413852359700164</v>
      </c>
      <c r="E15" s="45"/>
      <c r="F15" s="5"/>
      <c r="G15" s="5" t="s">
        <v>71</v>
      </c>
      <c r="H15" s="5">
        <v>118800</v>
      </c>
      <c r="I15" s="5">
        <v>17921.465</v>
      </c>
      <c r="J15" s="5">
        <f>I15/H15</f>
        <v>0.1508540824915825</v>
      </c>
      <c r="K15" s="45"/>
      <c r="L15" s="5"/>
      <c r="M15" s="5" t="s">
        <v>71</v>
      </c>
      <c r="N15" s="5">
        <v>1448709</v>
      </c>
      <c r="O15" s="5">
        <v>173117.39</v>
      </c>
      <c r="P15" s="5">
        <f>O15/N15</f>
        <v>0.11949769760524716</v>
      </c>
      <c r="Q15" s="45"/>
      <c r="R15" s="22"/>
    </row>
    <row r="16" spans="1:18" x14ac:dyDescent="0.3">
      <c r="A16" s="21" t="s">
        <v>71</v>
      </c>
      <c r="B16" s="5">
        <v>400859</v>
      </c>
      <c r="C16" s="5">
        <v>77226.991999999998</v>
      </c>
      <c r="D16" s="5">
        <f>C16/B16</f>
        <v>0.19265375605886359</v>
      </c>
      <c r="E16" s="45"/>
      <c r="F16" s="5"/>
      <c r="G16" s="5" t="s">
        <v>71</v>
      </c>
      <c r="H16" s="5">
        <v>744874</v>
      </c>
      <c r="I16" s="5">
        <v>129812.97</v>
      </c>
      <c r="J16" s="5">
        <f>I16/H16</f>
        <v>0.17427507202560433</v>
      </c>
      <c r="K16" s="45"/>
      <c r="L16" s="5"/>
      <c r="M16" s="5" t="s">
        <v>71</v>
      </c>
      <c r="N16" s="5">
        <v>308698</v>
      </c>
      <c r="O16" s="5">
        <v>39492.108999999997</v>
      </c>
      <c r="P16" s="5">
        <f>O16/N16</f>
        <v>0.12793121108656355</v>
      </c>
      <c r="Q16" s="45"/>
      <c r="R16" s="22"/>
    </row>
    <row r="17" spans="1:18" x14ac:dyDescent="0.3">
      <c r="A17" s="2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</row>
    <row r="18" spans="1:18" x14ac:dyDescent="0.3">
      <c r="A18" s="21" t="s">
        <v>71</v>
      </c>
      <c r="B18" s="5">
        <v>331551</v>
      </c>
      <c r="C18" s="5">
        <v>62583.887000000002</v>
      </c>
      <c r="D18" s="5">
        <f>C18/B18</f>
        <v>0.18876096588458488</v>
      </c>
      <c r="E18" s="45">
        <f>AVERAGE(D18:D22)</f>
        <v>0.18728034019533743</v>
      </c>
      <c r="F18" s="5">
        <v>0.18728034019533743</v>
      </c>
      <c r="G18" s="5" t="s">
        <v>71</v>
      </c>
      <c r="H18" s="5">
        <v>127997</v>
      </c>
      <c r="I18" s="5">
        <v>18624.603999999999</v>
      </c>
      <c r="J18" s="5">
        <f>I18/H18</f>
        <v>0.14550812909677571</v>
      </c>
      <c r="K18" s="45">
        <f>AVERAGE(J18:J22)</f>
        <v>0.15237481123234076</v>
      </c>
      <c r="L18" s="5">
        <v>0.15237481123234076</v>
      </c>
      <c r="M18" s="5" t="s">
        <v>71</v>
      </c>
      <c r="N18" s="5">
        <v>255307</v>
      </c>
      <c r="O18" s="5">
        <v>30522.855</v>
      </c>
      <c r="P18" s="5">
        <f>O18/N18</f>
        <v>0.11955353750582631</v>
      </c>
      <c r="Q18" s="45">
        <f>AVERAGE(P18,P20,P21,P19)</f>
        <v>0.11945858542485588</v>
      </c>
      <c r="R18" s="22">
        <v>0.11945858542485588</v>
      </c>
    </row>
    <row r="19" spans="1:18" x14ac:dyDescent="0.3">
      <c r="A19" s="21" t="s">
        <v>71</v>
      </c>
      <c r="B19" s="5">
        <v>134959</v>
      </c>
      <c r="C19" s="5">
        <v>27283.605</v>
      </c>
      <c r="D19" s="5">
        <f>C19/B19</f>
        <v>0.20216217517912846</v>
      </c>
      <c r="E19" s="45"/>
      <c r="F19" s="5"/>
      <c r="G19" s="5" t="s">
        <v>71</v>
      </c>
      <c r="H19" s="5">
        <v>49525</v>
      </c>
      <c r="I19" s="5">
        <v>8781.8876999999993</v>
      </c>
      <c r="J19" s="5">
        <f>I19/H19</f>
        <v>0.17732231600201917</v>
      </c>
      <c r="K19" s="45"/>
      <c r="L19" s="5"/>
      <c r="M19" s="5" t="s">
        <v>71</v>
      </c>
      <c r="N19" s="5">
        <v>210222</v>
      </c>
      <c r="O19" s="5">
        <v>25252.629000000001</v>
      </c>
      <c r="P19" s="5">
        <f>O19/N19</f>
        <v>0.12012362645203642</v>
      </c>
      <c r="Q19" s="45"/>
      <c r="R19" s="22"/>
    </row>
    <row r="20" spans="1:18" x14ac:dyDescent="0.3">
      <c r="A20" s="21" t="s">
        <v>71</v>
      </c>
      <c r="B20" s="5">
        <v>146352</v>
      </c>
      <c r="C20" s="5">
        <v>27833.178</v>
      </c>
      <c r="D20" s="5">
        <f>C20/B20</f>
        <v>0.19017969006231553</v>
      </c>
      <c r="E20" s="45"/>
      <c r="F20" s="5"/>
      <c r="G20" s="5" t="s">
        <v>71</v>
      </c>
      <c r="H20" s="5">
        <v>194781</v>
      </c>
      <c r="I20" s="5">
        <v>26172.998</v>
      </c>
      <c r="J20" s="5">
        <f>I20/H20</f>
        <v>0.13437141199603658</v>
      </c>
      <c r="K20" s="45"/>
      <c r="L20" s="5"/>
      <c r="M20" s="5" t="s">
        <v>71</v>
      </c>
      <c r="N20" s="5">
        <v>298936</v>
      </c>
      <c r="O20" s="5">
        <v>35648.199000000001</v>
      </c>
      <c r="P20" s="5">
        <f>O20/N20</f>
        <v>0.11925027096100838</v>
      </c>
      <c r="Q20" s="45"/>
      <c r="R20" s="22"/>
    </row>
    <row r="21" spans="1:18" x14ac:dyDescent="0.3">
      <c r="A21" s="21" t="s">
        <v>71</v>
      </c>
      <c r="B21" s="5">
        <v>253414</v>
      </c>
      <c r="C21" s="5">
        <v>46052.675999999999</v>
      </c>
      <c r="D21" s="5">
        <f>C21/B21</f>
        <v>0.18172901260388138</v>
      </c>
      <c r="E21" s="45"/>
      <c r="F21" s="5"/>
      <c r="G21" s="5" t="s">
        <v>71</v>
      </c>
      <c r="H21" s="5">
        <v>456898</v>
      </c>
      <c r="I21" s="5">
        <v>73631.616999999998</v>
      </c>
      <c r="J21" s="5">
        <f>I21/H21</f>
        <v>0.16115548109205993</v>
      </c>
      <c r="K21" s="45"/>
      <c r="L21" s="5"/>
      <c r="M21" s="5" t="s">
        <v>71</v>
      </c>
      <c r="N21" s="5">
        <v>237665</v>
      </c>
      <c r="O21" s="5">
        <v>28260.01</v>
      </c>
      <c r="P21" s="5">
        <f>O21/N21</f>
        <v>0.11890690678055245</v>
      </c>
      <c r="Q21" s="45"/>
      <c r="R21" s="22"/>
    </row>
    <row r="22" spans="1:18" x14ac:dyDescent="0.3">
      <c r="A22" s="21" t="s">
        <v>71</v>
      </c>
      <c r="B22" s="5">
        <v>387662</v>
      </c>
      <c r="C22" s="5">
        <v>67286.437999999995</v>
      </c>
      <c r="D22" s="5">
        <f>C22/B22</f>
        <v>0.17356985724677682</v>
      </c>
      <c r="E22" s="45"/>
      <c r="F22" s="5"/>
      <c r="G22" s="5" t="s">
        <v>71</v>
      </c>
      <c r="H22" s="5">
        <v>393050</v>
      </c>
      <c r="I22" s="5">
        <v>56409.245999999999</v>
      </c>
      <c r="J22" s="5">
        <f>I22/H22</f>
        <v>0.14351671797481236</v>
      </c>
      <c r="K22" s="45"/>
      <c r="L22" s="5"/>
      <c r="M22" s="5" t="s">
        <v>71</v>
      </c>
      <c r="N22" s="5">
        <v>76148</v>
      </c>
      <c r="O22" s="5">
        <v>9636.5897999999997</v>
      </c>
      <c r="P22" s="5">
        <f>O22/N22</f>
        <v>0.12655079319220466</v>
      </c>
      <c r="Q22" s="45"/>
      <c r="R22" s="22"/>
    </row>
    <row r="23" spans="1:18" x14ac:dyDescent="0.3">
      <c r="A23" s="2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</row>
    <row r="24" spans="1:18" x14ac:dyDescent="0.3">
      <c r="A24" s="21" t="s">
        <v>71</v>
      </c>
      <c r="B24" s="5">
        <v>1023876</v>
      </c>
      <c r="C24" s="5">
        <v>165270.17000000001</v>
      </c>
      <c r="D24" s="5">
        <f>C24/B24</f>
        <v>0.16141619688321635</v>
      </c>
      <c r="E24" s="45">
        <f>AVERAGE(D24:D27)</f>
        <v>0.17606444998327575</v>
      </c>
      <c r="F24" s="5">
        <v>0.17606444998327575</v>
      </c>
      <c r="G24" s="5" t="s">
        <v>71</v>
      </c>
      <c r="H24" s="5">
        <v>327591</v>
      </c>
      <c r="I24" s="5">
        <v>50017.035000000003</v>
      </c>
      <c r="J24" s="5">
        <f>I24/H24</f>
        <v>0.15268134655713986</v>
      </c>
      <c r="K24" s="45">
        <f>AVERAGE(J24:J27)</f>
        <v>0.15604264440930368</v>
      </c>
      <c r="L24" s="5">
        <v>0.15604264440930368</v>
      </c>
      <c r="M24" s="5" t="s">
        <v>71</v>
      </c>
      <c r="N24" s="5">
        <v>206441</v>
      </c>
      <c r="O24" s="5">
        <v>23737.945</v>
      </c>
      <c r="P24" s="5">
        <f>O24/N24</f>
        <v>0.11498658212273724</v>
      </c>
      <c r="Q24" s="45">
        <f>AVERAGE(P24:P27)</f>
        <v>0.11710184461010176</v>
      </c>
      <c r="R24" s="22">
        <v>0.11710184461010176</v>
      </c>
    </row>
    <row r="25" spans="1:18" x14ac:dyDescent="0.3">
      <c r="A25" s="21" t="s">
        <v>71</v>
      </c>
      <c r="B25" s="5">
        <v>1022607</v>
      </c>
      <c r="C25" s="5">
        <v>158915.35999999999</v>
      </c>
      <c r="D25" s="5">
        <f>C25/B25</f>
        <v>0.15540218285225896</v>
      </c>
      <c r="E25" s="45"/>
      <c r="F25" s="5"/>
      <c r="G25" s="5" t="s">
        <v>71</v>
      </c>
      <c r="H25" s="5">
        <v>147966</v>
      </c>
      <c r="I25" s="5">
        <v>26525.355</v>
      </c>
      <c r="J25" s="5">
        <f>I25/H25</f>
        <v>0.1792665544787316</v>
      </c>
      <c r="K25" s="45"/>
      <c r="L25" s="5"/>
      <c r="M25" s="5" t="s">
        <v>71</v>
      </c>
      <c r="N25" s="5">
        <v>1496103</v>
      </c>
      <c r="O25" s="5">
        <v>184877.69</v>
      </c>
      <c r="P25" s="5">
        <f>O25/N25</f>
        <v>0.12357283556011853</v>
      </c>
      <c r="Q25" s="45"/>
      <c r="R25" s="22"/>
    </row>
    <row r="26" spans="1:18" x14ac:dyDescent="0.3">
      <c r="A26" s="21" t="s">
        <v>71</v>
      </c>
      <c r="B26" s="5">
        <v>434832</v>
      </c>
      <c r="C26" s="5">
        <v>99645.547000000006</v>
      </c>
      <c r="D26" s="5">
        <f>C26/B26</f>
        <v>0.22915872566876405</v>
      </c>
      <c r="E26" s="45"/>
      <c r="F26" s="5"/>
      <c r="G26" s="5" t="s">
        <v>71</v>
      </c>
      <c r="H26" s="5">
        <v>800535</v>
      </c>
      <c r="I26" s="5">
        <v>119522.77</v>
      </c>
      <c r="J26" s="5">
        <f>I26/H26</f>
        <v>0.14930361570699596</v>
      </c>
      <c r="K26" s="45"/>
      <c r="L26" s="5"/>
      <c r="M26" s="5" t="s">
        <v>71</v>
      </c>
      <c r="N26" s="5">
        <v>104982</v>
      </c>
      <c r="O26" s="5">
        <v>11136.585999999999</v>
      </c>
      <c r="P26" s="5">
        <f>O26/N26</f>
        <v>0.10608090910822807</v>
      </c>
      <c r="Q26" s="45"/>
      <c r="R26" s="22"/>
    </row>
    <row r="27" spans="1:18" x14ac:dyDescent="0.3">
      <c r="A27" s="21" t="s">
        <v>71</v>
      </c>
      <c r="B27" s="5">
        <v>903231</v>
      </c>
      <c r="C27" s="5">
        <v>142964.03</v>
      </c>
      <c r="D27" s="5">
        <f>C27/B27</f>
        <v>0.15828069452886359</v>
      </c>
      <c r="E27" s="45"/>
      <c r="F27" s="5"/>
      <c r="G27" s="5" t="s">
        <v>71</v>
      </c>
      <c r="H27" s="5">
        <v>756507</v>
      </c>
      <c r="I27" s="5">
        <v>108119.27</v>
      </c>
      <c r="J27" s="5">
        <f>I27/H27</f>
        <v>0.14291906089434731</v>
      </c>
      <c r="K27" s="45"/>
      <c r="L27" s="5"/>
      <c r="M27" s="5" t="s">
        <v>71</v>
      </c>
      <c r="N27" s="5">
        <v>320101</v>
      </c>
      <c r="O27" s="5">
        <v>39617.957000000002</v>
      </c>
      <c r="P27" s="5">
        <f>O27/N27</f>
        <v>0.1237670516493232</v>
      </c>
      <c r="Q27" s="45"/>
      <c r="R27" s="22"/>
    </row>
    <row r="28" spans="1:18" x14ac:dyDescent="0.3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</row>
    <row r="29" spans="1:18" x14ac:dyDescent="0.3">
      <c r="A29" s="21" t="s">
        <v>71</v>
      </c>
      <c r="B29" s="5">
        <v>178619</v>
      </c>
      <c r="C29" s="5">
        <v>41946.663999999997</v>
      </c>
      <c r="D29" s="5">
        <f>C29/B29</f>
        <v>0.23483875735504059</v>
      </c>
      <c r="E29" s="45">
        <f>AVERAGE(D29:D33)</f>
        <v>0.1904747236107962</v>
      </c>
      <c r="F29" s="5">
        <v>0.1904747236107962</v>
      </c>
      <c r="G29" s="5" t="s">
        <v>71</v>
      </c>
      <c r="H29" s="5">
        <v>155788</v>
      </c>
      <c r="I29" s="5">
        <v>25390.210999999999</v>
      </c>
      <c r="J29" s="5">
        <f>I29/H29</f>
        <v>0.16297924743882711</v>
      </c>
      <c r="K29" s="45">
        <f>AVERAGE(J29:J33)</f>
        <v>0.15248107069519851</v>
      </c>
      <c r="L29" s="5">
        <v>0.15248107069519851</v>
      </c>
      <c r="M29" s="5" t="s">
        <v>71</v>
      </c>
      <c r="N29" s="5">
        <v>463683</v>
      </c>
      <c r="O29" s="5">
        <v>50614.116999999998</v>
      </c>
      <c r="P29" s="5">
        <f>O29/N29</f>
        <v>0.10915672345115089</v>
      </c>
      <c r="Q29" s="45">
        <f>AVERAGE(P29:P33)</f>
        <v>0.11874420450092801</v>
      </c>
      <c r="R29" s="22">
        <v>0.11874420450092801</v>
      </c>
    </row>
    <row r="30" spans="1:18" x14ac:dyDescent="0.3">
      <c r="A30" s="21" t="s">
        <v>71</v>
      </c>
      <c r="B30" s="5">
        <v>389456</v>
      </c>
      <c r="C30" s="5">
        <v>63382.913999999997</v>
      </c>
      <c r="D30" s="5">
        <f>C30/B30</f>
        <v>0.16274730393163797</v>
      </c>
      <c r="E30" s="45"/>
      <c r="F30" s="5"/>
      <c r="G30" s="5" t="s">
        <v>71</v>
      </c>
      <c r="H30" s="5">
        <v>473032</v>
      </c>
      <c r="I30" s="5">
        <v>65226.805</v>
      </c>
      <c r="J30" s="5">
        <f>I30/H30</f>
        <v>0.13789089321652659</v>
      </c>
      <c r="K30" s="45"/>
      <c r="L30" s="5"/>
      <c r="M30" s="5" t="s">
        <v>71</v>
      </c>
      <c r="N30" s="5">
        <v>402996</v>
      </c>
      <c r="O30" s="5">
        <v>46904.387000000002</v>
      </c>
      <c r="P30" s="5">
        <f>O30/N30</f>
        <v>0.11638921229987395</v>
      </c>
      <c r="Q30" s="45"/>
      <c r="R30" s="22"/>
    </row>
    <row r="31" spans="1:18" x14ac:dyDescent="0.3">
      <c r="A31" s="21" t="s">
        <v>71</v>
      </c>
      <c r="B31" s="5">
        <v>271274</v>
      </c>
      <c r="C31" s="5">
        <v>54189.788999999997</v>
      </c>
      <c r="D31" s="5">
        <f>C31/B31</f>
        <v>0.19976034931471501</v>
      </c>
      <c r="E31" s="45"/>
      <c r="F31" s="5"/>
      <c r="G31" s="5" t="s">
        <v>71</v>
      </c>
      <c r="H31" s="5">
        <v>727947</v>
      </c>
      <c r="I31" s="5">
        <v>108871.39</v>
      </c>
      <c r="J31" s="5">
        <f>I31/H31</f>
        <v>0.14955950089773018</v>
      </c>
      <c r="K31" s="45"/>
      <c r="L31" s="5"/>
      <c r="M31" s="5" t="s">
        <v>71</v>
      </c>
      <c r="N31" s="5">
        <v>1408669</v>
      </c>
      <c r="O31" s="5">
        <v>168317.98</v>
      </c>
      <c r="P31" s="5">
        <f>O31/N31</f>
        <v>0.11948724647166936</v>
      </c>
      <c r="Q31" s="45"/>
      <c r="R31" s="22"/>
    </row>
    <row r="32" spans="1:18" x14ac:dyDescent="0.3">
      <c r="A32" s="21" t="s">
        <v>71</v>
      </c>
      <c r="B32" s="5">
        <v>398750</v>
      </c>
      <c r="C32" s="5">
        <v>69747.312999999995</v>
      </c>
      <c r="D32" s="5">
        <f>C32/B32</f>
        <v>0.17491489153605014</v>
      </c>
      <c r="E32" s="45"/>
      <c r="F32" s="5"/>
      <c r="G32" s="5" t="s">
        <v>71</v>
      </c>
      <c r="H32" s="5">
        <v>160748</v>
      </c>
      <c r="I32" s="5">
        <v>23414.588</v>
      </c>
      <c r="J32" s="5">
        <f>I32/H32</f>
        <v>0.14566021350187872</v>
      </c>
      <c r="K32" s="45"/>
      <c r="L32" s="5"/>
      <c r="M32" s="5" t="s">
        <v>71</v>
      </c>
      <c r="N32" s="5">
        <v>78429</v>
      </c>
      <c r="O32" s="5">
        <v>10561.046</v>
      </c>
      <c r="P32" s="5">
        <f>O32/N32</f>
        <v>0.13465740988664907</v>
      </c>
      <c r="Q32" s="45"/>
      <c r="R32" s="22"/>
    </row>
    <row r="33" spans="1:18" ht="14.5" thickBot="1" x14ac:dyDescent="0.35">
      <c r="A33" s="23" t="s">
        <v>71</v>
      </c>
      <c r="B33" s="24">
        <v>289950</v>
      </c>
      <c r="C33" s="24">
        <v>52223.565999999999</v>
      </c>
      <c r="D33" s="24">
        <f>C33/B33</f>
        <v>0.18011231591653734</v>
      </c>
      <c r="E33" s="46"/>
      <c r="F33" s="24"/>
      <c r="G33" s="24" t="s">
        <v>71</v>
      </c>
      <c r="H33" s="24">
        <v>138698</v>
      </c>
      <c r="I33" s="24">
        <v>23067.627</v>
      </c>
      <c r="J33" s="24">
        <f>I33/H33</f>
        <v>0.16631549842102986</v>
      </c>
      <c r="K33" s="46"/>
      <c r="L33" s="24"/>
      <c r="M33" s="24" t="s">
        <v>71</v>
      </c>
      <c r="N33" s="24">
        <v>341895</v>
      </c>
      <c r="O33" s="24">
        <v>38986.434000000001</v>
      </c>
      <c r="P33" s="24">
        <f>O33/N33</f>
        <v>0.11403043039529681</v>
      </c>
      <c r="Q33" s="46"/>
      <c r="R33" s="25"/>
    </row>
  </sheetData>
  <mergeCells count="18">
    <mergeCell ref="Q4:Q10"/>
    <mergeCell ref="Q12:Q16"/>
    <mergeCell ref="Q18:Q22"/>
    <mergeCell ref="Q24:Q27"/>
    <mergeCell ref="Q29:Q33"/>
    <mergeCell ref="E24:E27"/>
    <mergeCell ref="E29:E33"/>
    <mergeCell ref="K4:K10"/>
    <mergeCell ref="K12:K16"/>
    <mergeCell ref="K18:K22"/>
    <mergeCell ref="K24:K27"/>
    <mergeCell ref="K29:K33"/>
    <mergeCell ref="E18:E22"/>
    <mergeCell ref="A2:C2"/>
    <mergeCell ref="G2:I2"/>
    <mergeCell ref="M2:O2"/>
    <mergeCell ref="E4:E10"/>
    <mergeCell ref="E12:E1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6154-6FCD-4DB1-9C76-51F2EC95012B}">
  <dimension ref="A1:R70"/>
  <sheetViews>
    <sheetView zoomScaleNormal="100" workbookViewId="0">
      <selection activeCell="L39" sqref="L39:N39"/>
    </sheetView>
  </sheetViews>
  <sheetFormatPr defaultRowHeight="14" x14ac:dyDescent="0.3"/>
  <sheetData>
    <row r="1" spans="1:18" ht="14.5" thickBot="1" x14ac:dyDescent="0.35">
      <c r="A1" t="s">
        <v>72</v>
      </c>
    </row>
    <row r="2" spans="1:18" x14ac:dyDescent="0.3">
      <c r="A2" s="17" t="s">
        <v>71</v>
      </c>
      <c r="B2" s="10">
        <v>104885</v>
      </c>
      <c r="C2" s="10">
        <v>24707.138999999999</v>
      </c>
      <c r="D2" s="10">
        <f>C2/B2</f>
        <v>0.23556408447347094</v>
      </c>
      <c r="E2" s="42">
        <f>AVERAGE(D2:D7)</f>
        <v>0.21492626609205778</v>
      </c>
      <c r="F2" s="10">
        <v>0.21492626609205778</v>
      </c>
      <c r="G2" s="10" t="s">
        <v>71</v>
      </c>
      <c r="H2" s="10">
        <v>9414</v>
      </c>
      <c r="I2" s="10">
        <v>1235.1827000000001</v>
      </c>
      <c r="J2" s="10">
        <f>I2/H2</f>
        <v>0.13120700021244955</v>
      </c>
      <c r="K2" s="42">
        <f>AVERAGE(J2:J6)</f>
        <v>0.15447133455580425</v>
      </c>
      <c r="L2" s="10">
        <v>0.15447133455580425</v>
      </c>
      <c r="M2" s="10" t="s">
        <v>71</v>
      </c>
      <c r="N2" s="10">
        <v>102313</v>
      </c>
      <c r="O2" s="10">
        <v>12456.584000000001</v>
      </c>
      <c r="P2" s="10">
        <f>O2/N2</f>
        <v>0.12174976786918575</v>
      </c>
      <c r="Q2" s="42">
        <f>AVERAGE(P2)</f>
        <v>0.12174976786918575</v>
      </c>
      <c r="R2" s="11">
        <v>0.12174976786918575</v>
      </c>
    </row>
    <row r="3" spans="1:18" x14ac:dyDescent="0.3">
      <c r="A3" s="12" t="s">
        <v>71</v>
      </c>
      <c r="B3">
        <v>154368</v>
      </c>
      <c r="C3">
        <v>28474.080000000002</v>
      </c>
      <c r="D3">
        <f t="shared" ref="D3:D7" si="0">C3/B3</f>
        <v>0.18445584577114429</v>
      </c>
      <c r="E3" s="39"/>
      <c r="G3" t="s">
        <v>71</v>
      </c>
      <c r="H3">
        <v>36982</v>
      </c>
      <c r="I3">
        <v>5322.2739000000001</v>
      </c>
      <c r="J3">
        <f>I3/H3</f>
        <v>0.14391525336650263</v>
      </c>
      <c r="K3" s="39"/>
      <c r="M3" t="s">
        <v>71</v>
      </c>
      <c r="N3">
        <v>45034</v>
      </c>
      <c r="O3">
        <v>6704.6445000000003</v>
      </c>
      <c r="P3">
        <f t="shared" ref="P3:P7" si="1">O3/N3</f>
        <v>0.14887961318115203</v>
      </c>
      <c r="Q3" s="39"/>
      <c r="R3" s="13"/>
    </row>
    <row r="4" spans="1:18" x14ac:dyDescent="0.3">
      <c r="A4" s="12" t="s">
        <v>71</v>
      </c>
      <c r="B4">
        <v>131157</v>
      </c>
      <c r="C4">
        <v>24275.759999999998</v>
      </c>
      <c r="D4">
        <f t="shared" si="0"/>
        <v>0.18508932043276377</v>
      </c>
      <c r="E4" s="39"/>
      <c r="G4" t="s">
        <v>71</v>
      </c>
      <c r="H4">
        <v>172</v>
      </c>
      <c r="I4">
        <v>28.436627999999999</v>
      </c>
      <c r="J4">
        <f t="shared" ref="J4:J7" si="2">I4/H4</f>
        <v>0.16532923255813953</v>
      </c>
      <c r="K4" s="39"/>
      <c r="M4" t="s">
        <v>71</v>
      </c>
      <c r="N4">
        <v>45100</v>
      </c>
      <c r="O4">
        <v>6163.2617</v>
      </c>
      <c r="P4">
        <f t="shared" si="1"/>
        <v>0.13665768736141906</v>
      </c>
      <c r="Q4" s="39"/>
      <c r="R4" s="13"/>
    </row>
    <row r="5" spans="1:18" x14ac:dyDescent="0.3">
      <c r="A5" s="12" t="s">
        <v>71</v>
      </c>
      <c r="B5">
        <v>83304</v>
      </c>
      <c r="C5">
        <v>16996.428</v>
      </c>
      <c r="D5">
        <f t="shared" si="0"/>
        <v>0.20402895419187553</v>
      </c>
      <c r="E5" s="39"/>
      <c r="G5" t="s">
        <v>71</v>
      </c>
      <c r="H5">
        <v>154</v>
      </c>
      <c r="I5">
        <v>25.748609999999999</v>
      </c>
      <c r="J5">
        <f t="shared" si="2"/>
        <v>0.16719876623376623</v>
      </c>
      <c r="K5" s="39"/>
      <c r="M5" t="s">
        <v>71</v>
      </c>
      <c r="N5">
        <v>32577</v>
      </c>
      <c r="O5">
        <v>4667.7475999999997</v>
      </c>
      <c r="P5">
        <f t="shared" si="1"/>
        <v>0.14328353132578198</v>
      </c>
      <c r="Q5" s="39"/>
      <c r="R5" s="13"/>
    </row>
    <row r="6" spans="1:18" x14ac:dyDescent="0.3">
      <c r="A6" s="12" t="s">
        <v>71</v>
      </c>
      <c r="B6">
        <v>92244</v>
      </c>
      <c r="C6">
        <v>22409.353999999999</v>
      </c>
      <c r="D6">
        <f t="shared" si="0"/>
        <v>0.24293562724946879</v>
      </c>
      <c r="E6" s="39"/>
      <c r="G6" t="s">
        <v>71</v>
      </c>
      <c r="H6">
        <v>490</v>
      </c>
      <c r="I6">
        <v>80.706146000000004</v>
      </c>
      <c r="J6">
        <f t="shared" si="2"/>
        <v>0.16470642040816327</v>
      </c>
      <c r="K6" s="39"/>
      <c r="M6" t="s">
        <v>71</v>
      </c>
      <c r="N6">
        <v>69376</v>
      </c>
      <c r="O6">
        <v>11457.477999999999</v>
      </c>
      <c r="P6">
        <f t="shared" si="1"/>
        <v>0.16515045548892987</v>
      </c>
      <c r="Q6" s="39"/>
      <c r="R6" s="13"/>
    </row>
    <row r="7" spans="1:18" x14ac:dyDescent="0.3">
      <c r="A7" s="12" t="s">
        <v>71</v>
      </c>
      <c r="B7">
        <v>82966</v>
      </c>
      <c r="C7">
        <v>19703.078000000001</v>
      </c>
      <c r="D7">
        <f t="shared" si="0"/>
        <v>0.23748376443362343</v>
      </c>
      <c r="E7" s="39"/>
      <c r="G7" t="s">
        <v>71</v>
      </c>
      <c r="H7">
        <v>8431</v>
      </c>
      <c r="I7">
        <v>1036.4639999999999</v>
      </c>
      <c r="J7">
        <f t="shared" si="2"/>
        <v>0.12293488316925631</v>
      </c>
      <c r="K7" s="39"/>
      <c r="M7" t="s">
        <v>71</v>
      </c>
      <c r="N7">
        <v>22233</v>
      </c>
      <c r="O7">
        <v>3135.5875999999998</v>
      </c>
      <c r="P7">
        <f t="shared" si="1"/>
        <v>0.14103304097512706</v>
      </c>
      <c r="Q7" s="39"/>
      <c r="R7" s="13"/>
    </row>
    <row r="8" spans="1:18" x14ac:dyDescent="0.3">
      <c r="A8" s="12"/>
      <c r="F8">
        <v>0.1349582763577864</v>
      </c>
      <c r="R8" s="13"/>
    </row>
    <row r="9" spans="1:18" x14ac:dyDescent="0.3">
      <c r="A9" s="12" t="s">
        <v>71</v>
      </c>
      <c r="B9">
        <v>222280</v>
      </c>
      <c r="C9">
        <v>25844.77</v>
      </c>
      <c r="D9">
        <f>C9/B9</f>
        <v>0.11627123447903545</v>
      </c>
      <c r="E9" s="39">
        <f>AVERAGE(D10,D11,D13)</f>
        <v>0.1349582763577864</v>
      </c>
      <c r="G9" t="s">
        <v>71</v>
      </c>
      <c r="H9">
        <v>21070</v>
      </c>
      <c r="I9">
        <v>1382.3243</v>
      </c>
      <c r="J9">
        <f>I9/H9</f>
        <v>6.5606279069767445E-2</v>
      </c>
      <c r="K9" s="39">
        <f>AVERAGE(J10:J13)</f>
        <v>0.14937226664919723</v>
      </c>
      <c r="L9">
        <v>0.14937226664919723</v>
      </c>
      <c r="M9" t="s">
        <v>71</v>
      </c>
      <c r="N9">
        <v>91100</v>
      </c>
      <c r="O9">
        <v>10163.629999999999</v>
      </c>
      <c r="P9">
        <f>O9/N9</f>
        <v>0.11156564215148188</v>
      </c>
      <c r="Q9" s="39">
        <f>AVERAGE(P9,P11,P12,P13)</f>
        <v>0.10369638223667467</v>
      </c>
      <c r="R9" s="13">
        <v>0.10369638223667467</v>
      </c>
    </row>
    <row r="10" spans="1:18" x14ac:dyDescent="0.3">
      <c r="A10" s="12" t="s">
        <v>71</v>
      </c>
      <c r="B10">
        <v>160718</v>
      </c>
      <c r="C10">
        <v>21370.921999999999</v>
      </c>
      <c r="D10">
        <f t="shared" ref="D10:D13" si="3">C10/B10</f>
        <v>0.1329715526574497</v>
      </c>
      <c r="E10" s="39"/>
      <c r="G10" t="s">
        <v>71</v>
      </c>
      <c r="H10">
        <v>8493</v>
      </c>
      <c r="I10">
        <v>1186.9718</v>
      </c>
      <c r="J10">
        <f t="shared" ref="J10:J13" si="4">I10/H10</f>
        <v>0.13975883668903805</v>
      </c>
      <c r="K10" s="39"/>
      <c r="M10" t="s">
        <v>71</v>
      </c>
      <c r="N10">
        <v>48446</v>
      </c>
      <c r="O10">
        <v>6797.7978999999996</v>
      </c>
      <c r="P10">
        <f t="shared" ref="P10:P13" si="5">O10/N10</f>
        <v>0.14031701069231722</v>
      </c>
      <c r="Q10" s="39"/>
      <c r="R10" s="13"/>
    </row>
    <row r="11" spans="1:18" x14ac:dyDescent="0.3">
      <c r="A11" s="12" t="s">
        <v>71</v>
      </c>
      <c r="B11">
        <v>128715</v>
      </c>
      <c r="C11">
        <v>16990.256000000001</v>
      </c>
      <c r="D11">
        <f t="shared" si="3"/>
        <v>0.13199903663131726</v>
      </c>
      <c r="E11" s="39"/>
      <c r="G11" t="s">
        <v>71</v>
      </c>
      <c r="H11">
        <v>4936</v>
      </c>
      <c r="I11">
        <v>609.46429000000001</v>
      </c>
      <c r="J11">
        <f t="shared" si="4"/>
        <v>0.12347331645056726</v>
      </c>
      <c r="K11" s="39"/>
      <c r="M11" t="s">
        <v>71</v>
      </c>
      <c r="N11">
        <v>128619</v>
      </c>
      <c r="O11">
        <v>13130.33</v>
      </c>
      <c r="P11">
        <f t="shared" si="5"/>
        <v>0.10208701669271258</v>
      </c>
      <c r="Q11" s="39"/>
      <c r="R11" s="13"/>
    </row>
    <row r="12" spans="1:18" x14ac:dyDescent="0.3">
      <c r="A12" s="12" t="s">
        <v>71</v>
      </c>
      <c r="B12">
        <v>154652</v>
      </c>
      <c r="C12">
        <v>18647.449000000001</v>
      </c>
      <c r="D12">
        <f t="shared" si="3"/>
        <v>0.12057683702764918</v>
      </c>
      <c r="E12" s="39"/>
      <c r="G12" t="s">
        <v>71</v>
      </c>
      <c r="H12">
        <v>12726</v>
      </c>
      <c r="I12">
        <v>1820.0355</v>
      </c>
      <c r="J12">
        <f t="shared" si="4"/>
        <v>0.14301709099481377</v>
      </c>
      <c r="K12" s="39"/>
      <c r="M12" t="s">
        <v>71</v>
      </c>
      <c r="N12">
        <v>129602</v>
      </c>
      <c r="O12">
        <v>11706.742</v>
      </c>
      <c r="P12">
        <f t="shared" si="5"/>
        <v>9.0328405425842195E-2</v>
      </c>
      <c r="Q12" s="39"/>
      <c r="R12" s="13"/>
    </row>
    <row r="13" spans="1:18" x14ac:dyDescent="0.3">
      <c r="A13" s="12" t="s">
        <v>71</v>
      </c>
      <c r="B13">
        <v>118473</v>
      </c>
      <c r="C13">
        <v>16574.875</v>
      </c>
      <c r="D13">
        <f t="shared" si="3"/>
        <v>0.13990423978459227</v>
      </c>
      <c r="E13" s="39"/>
      <c r="F13">
        <v>0.18463002765649747</v>
      </c>
      <c r="G13" t="s">
        <v>71</v>
      </c>
      <c r="H13">
        <v>2591</v>
      </c>
      <c r="I13">
        <v>495.50238000000002</v>
      </c>
      <c r="J13">
        <f t="shared" si="4"/>
        <v>0.19123982246236976</v>
      </c>
      <c r="K13" s="39"/>
      <c r="M13" t="s">
        <v>71</v>
      </c>
      <c r="N13">
        <v>132462</v>
      </c>
      <c r="O13">
        <v>14677.380999999999</v>
      </c>
      <c r="P13">
        <f t="shared" si="5"/>
        <v>0.11080446467666198</v>
      </c>
      <c r="Q13" s="39"/>
      <c r="R13" s="13"/>
    </row>
    <row r="14" spans="1:18" x14ac:dyDescent="0.3">
      <c r="A14" s="12"/>
      <c r="R14" s="13"/>
    </row>
    <row r="15" spans="1:18" x14ac:dyDescent="0.3">
      <c r="A15" s="12" t="s">
        <v>71</v>
      </c>
      <c r="B15">
        <v>114812</v>
      </c>
      <c r="C15">
        <v>19574.386999999999</v>
      </c>
      <c r="D15">
        <f>C15/B15</f>
        <v>0.17049077622548164</v>
      </c>
      <c r="E15" s="39">
        <f>AVERAGE(D15:D19)</f>
        <v>0.18463002765649747</v>
      </c>
      <c r="G15" t="s">
        <v>71</v>
      </c>
      <c r="H15">
        <v>36088</v>
      </c>
      <c r="I15">
        <v>3695.6648</v>
      </c>
      <c r="J15">
        <f>I15/H15</f>
        <v>0.10240702726668145</v>
      </c>
      <c r="K15" s="39">
        <f>AVERAGE(J18)</f>
        <v>0.14149644983967019</v>
      </c>
      <c r="L15">
        <v>0.14149644983967019</v>
      </c>
      <c r="M15" t="s">
        <v>71</v>
      </c>
      <c r="N15">
        <v>83088</v>
      </c>
      <c r="O15">
        <v>10836.504000000001</v>
      </c>
      <c r="P15">
        <f>O15/N15</f>
        <v>0.13042201039861354</v>
      </c>
      <c r="Q15" s="39">
        <f>AVERAGE(P16:P19)</f>
        <v>9.5635927931933248E-2</v>
      </c>
      <c r="R15" s="13">
        <v>9.5635927931933248E-2</v>
      </c>
    </row>
    <row r="16" spans="1:18" x14ac:dyDescent="0.3">
      <c r="A16" s="12" t="s">
        <v>71</v>
      </c>
      <c r="B16">
        <v>90166</v>
      </c>
      <c r="C16">
        <v>17338.213</v>
      </c>
      <c r="D16">
        <f t="shared" ref="D16:D19" si="6">C16/B16</f>
        <v>0.19229213894372602</v>
      </c>
      <c r="E16" s="39"/>
      <c r="G16" t="s">
        <v>71</v>
      </c>
      <c r="H16">
        <v>3617</v>
      </c>
      <c r="I16">
        <v>296.41336000000001</v>
      </c>
      <c r="J16">
        <f t="shared" ref="J16:J19" si="7">I16/H16</f>
        <v>8.1950058059165054E-2</v>
      </c>
      <c r="K16" s="39"/>
      <c r="M16" t="s">
        <v>71</v>
      </c>
      <c r="N16">
        <v>59984</v>
      </c>
      <c r="O16">
        <v>5594.9731000000002</v>
      </c>
      <c r="P16">
        <f t="shared" ref="P16:P19" si="8">O16/N16</f>
        <v>9.3274424846625764E-2</v>
      </c>
      <c r="Q16" s="39"/>
      <c r="R16" s="13"/>
    </row>
    <row r="17" spans="1:18" x14ac:dyDescent="0.3">
      <c r="A17" s="12" t="s">
        <v>71</v>
      </c>
      <c r="B17">
        <v>64773</v>
      </c>
      <c r="C17">
        <v>13010.215</v>
      </c>
      <c r="D17">
        <f t="shared" si="6"/>
        <v>0.2008586139286431</v>
      </c>
      <c r="E17" s="39"/>
      <c r="G17" t="s">
        <v>71</v>
      </c>
      <c r="H17">
        <v>3123</v>
      </c>
      <c r="I17">
        <v>403.57742000000002</v>
      </c>
      <c r="J17">
        <f t="shared" si="7"/>
        <v>0.12922747998719181</v>
      </c>
      <c r="K17" s="39"/>
      <c r="M17" t="s">
        <v>71</v>
      </c>
      <c r="N17">
        <v>122397</v>
      </c>
      <c r="O17">
        <v>9736.7451000000001</v>
      </c>
      <c r="P17">
        <f t="shared" si="8"/>
        <v>7.9550520846099176E-2</v>
      </c>
      <c r="Q17" s="39"/>
      <c r="R17" s="13"/>
    </row>
    <row r="18" spans="1:18" x14ac:dyDescent="0.3">
      <c r="A18" s="12" t="s">
        <v>71</v>
      </c>
      <c r="B18">
        <v>96998</v>
      </c>
      <c r="C18">
        <v>15772.359</v>
      </c>
      <c r="D18">
        <f t="shared" si="6"/>
        <v>0.16260499185550217</v>
      </c>
      <c r="E18" s="39"/>
      <c r="F18">
        <v>0.18649138661417577</v>
      </c>
      <c r="G18" t="s">
        <v>71</v>
      </c>
      <c r="H18">
        <v>4366</v>
      </c>
      <c r="I18">
        <v>617.77350000000001</v>
      </c>
      <c r="J18">
        <f t="shared" si="7"/>
        <v>0.14149644983967019</v>
      </c>
      <c r="K18" s="39"/>
      <c r="M18" t="s">
        <v>71</v>
      </c>
      <c r="N18">
        <v>92056</v>
      </c>
      <c r="O18">
        <v>9773.9375</v>
      </c>
      <c r="P18">
        <f t="shared" si="8"/>
        <v>0.10617382354219171</v>
      </c>
      <c r="Q18" s="39"/>
      <c r="R18" s="13"/>
    </row>
    <row r="19" spans="1:18" x14ac:dyDescent="0.3">
      <c r="A19" s="12" t="s">
        <v>71</v>
      </c>
      <c r="B19">
        <v>58745</v>
      </c>
      <c r="C19">
        <v>11567.102999999999</v>
      </c>
      <c r="D19">
        <f t="shared" si="6"/>
        <v>0.19690361732913439</v>
      </c>
      <c r="E19" s="39"/>
      <c r="G19" t="s">
        <v>71</v>
      </c>
      <c r="H19">
        <v>22876</v>
      </c>
      <c r="I19">
        <v>1679.0238999999999</v>
      </c>
      <c r="J19">
        <f t="shared" si="7"/>
        <v>7.3396743311767793E-2</v>
      </c>
      <c r="K19" s="39"/>
      <c r="M19" t="s">
        <v>71</v>
      </c>
      <c r="N19">
        <v>131201</v>
      </c>
      <c r="O19">
        <v>13585.2</v>
      </c>
      <c r="P19">
        <f t="shared" si="8"/>
        <v>0.10354494249281637</v>
      </c>
      <c r="Q19" s="39"/>
      <c r="R19" s="13"/>
    </row>
    <row r="20" spans="1:18" x14ac:dyDescent="0.3">
      <c r="A20" s="12"/>
      <c r="R20" s="13"/>
    </row>
    <row r="21" spans="1:18" x14ac:dyDescent="0.3">
      <c r="A21" s="12" t="s">
        <v>71</v>
      </c>
      <c r="B21">
        <v>101297</v>
      </c>
      <c r="C21">
        <v>21529.826000000001</v>
      </c>
      <c r="D21">
        <f>C21/B21</f>
        <v>0.21254159550628351</v>
      </c>
      <c r="E21" s="39">
        <f>AVERAGE(D21:D25)</f>
        <v>0.18649138661417577</v>
      </c>
      <c r="G21" t="s">
        <v>71</v>
      </c>
      <c r="H21">
        <v>10349</v>
      </c>
      <c r="I21">
        <v>1177.4452000000001</v>
      </c>
      <c r="J21">
        <f>I21/H21</f>
        <v>0.11377381389506233</v>
      </c>
      <c r="K21" s="39">
        <f>AVERAGE(J24)</f>
        <v>0.13497440659137197</v>
      </c>
      <c r="L21">
        <v>0.13497440659137197</v>
      </c>
      <c r="M21" t="s">
        <v>71</v>
      </c>
      <c r="N21">
        <v>99342</v>
      </c>
      <c r="O21">
        <v>9814.8857000000007</v>
      </c>
      <c r="P21">
        <f>O21/N21</f>
        <v>9.8798954118097082E-2</v>
      </c>
      <c r="Q21" s="39">
        <f>AVERAGE(P22:P24)</f>
        <v>7.6605685502397824E-2</v>
      </c>
      <c r="R21" s="13">
        <v>7.6605685502397824E-2</v>
      </c>
    </row>
    <row r="22" spans="1:18" x14ac:dyDescent="0.3">
      <c r="A22" s="12" t="s">
        <v>71</v>
      </c>
      <c r="B22">
        <v>89407</v>
      </c>
      <c r="C22">
        <v>17701.141</v>
      </c>
      <c r="D22">
        <f t="shared" ref="D22:D25" si="9">C22/B22</f>
        <v>0.19798383795452257</v>
      </c>
      <c r="E22" s="39"/>
      <c r="G22" t="s">
        <v>71</v>
      </c>
      <c r="H22">
        <v>4643</v>
      </c>
      <c r="I22">
        <v>490.49187999999998</v>
      </c>
      <c r="J22">
        <f t="shared" ref="J22:J25" si="10">I22/H22</f>
        <v>0.10564115442601765</v>
      </c>
      <c r="K22" s="39"/>
      <c r="M22" t="s">
        <v>71</v>
      </c>
      <c r="N22">
        <v>136588</v>
      </c>
      <c r="O22">
        <v>10191.361999999999</v>
      </c>
      <c r="P22">
        <f t="shared" ref="P22:P25" si="11">O22/N22</f>
        <v>7.4613889946408177E-2</v>
      </c>
      <c r="Q22" s="39"/>
      <c r="R22" s="13"/>
    </row>
    <row r="23" spans="1:18" x14ac:dyDescent="0.3">
      <c r="A23" s="12" t="s">
        <v>71</v>
      </c>
      <c r="B23">
        <v>140072</v>
      </c>
      <c r="C23">
        <v>26100.955000000002</v>
      </c>
      <c r="D23">
        <f t="shared" si="9"/>
        <v>0.18633956108287167</v>
      </c>
      <c r="E23" s="39"/>
      <c r="F23">
        <v>0.20695195273239525</v>
      </c>
      <c r="G23" t="s">
        <v>71</v>
      </c>
      <c r="H23">
        <v>14912</v>
      </c>
      <c r="I23">
        <v>1379.1178</v>
      </c>
      <c r="J23">
        <f t="shared" si="10"/>
        <v>9.2483758047210304E-2</v>
      </c>
      <c r="K23" s="39"/>
      <c r="M23" t="s">
        <v>71</v>
      </c>
      <c r="N23">
        <v>124568</v>
      </c>
      <c r="O23">
        <v>9822.6347999999998</v>
      </c>
      <c r="P23">
        <f t="shared" si="11"/>
        <v>7.8853596429259515E-2</v>
      </c>
      <c r="Q23" s="39"/>
      <c r="R23" s="13"/>
    </row>
    <row r="24" spans="1:18" x14ac:dyDescent="0.3">
      <c r="A24" s="12" t="s">
        <v>71</v>
      </c>
      <c r="B24">
        <v>106870</v>
      </c>
      <c r="C24">
        <v>18181.478999999999</v>
      </c>
      <c r="D24">
        <f t="shared" si="9"/>
        <v>0.17012706091513052</v>
      </c>
      <c r="E24" s="39"/>
      <c r="G24" t="s">
        <v>71</v>
      </c>
      <c r="H24">
        <v>5401</v>
      </c>
      <c r="I24">
        <v>728.99676999999997</v>
      </c>
      <c r="J24">
        <f t="shared" si="10"/>
        <v>0.13497440659137197</v>
      </c>
      <c r="K24" s="39"/>
      <c r="M24" t="s">
        <v>71</v>
      </c>
      <c r="N24">
        <v>128644</v>
      </c>
      <c r="O24">
        <v>9821.9141</v>
      </c>
      <c r="P24">
        <f t="shared" si="11"/>
        <v>7.6349570131525754E-2</v>
      </c>
      <c r="Q24" s="39"/>
      <c r="R24" s="13"/>
    </row>
    <row r="25" spans="1:18" x14ac:dyDescent="0.3">
      <c r="A25" s="12" t="s">
        <v>71</v>
      </c>
      <c r="B25">
        <v>137391</v>
      </c>
      <c r="C25">
        <v>22733.384999999998</v>
      </c>
      <c r="D25">
        <f t="shared" si="9"/>
        <v>0.16546487761207065</v>
      </c>
      <c r="E25" s="39"/>
      <c r="G25" t="s">
        <v>71</v>
      </c>
      <c r="H25">
        <v>42776</v>
      </c>
      <c r="I25">
        <v>2987.5381000000002</v>
      </c>
      <c r="J25">
        <f t="shared" si="10"/>
        <v>6.984145548905929E-2</v>
      </c>
      <c r="K25" s="39"/>
      <c r="M25" t="s">
        <v>71</v>
      </c>
      <c r="N25">
        <v>142040</v>
      </c>
      <c r="O25">
        <v>14631.602000000001</v>
      </c>
      <c r="P25">
        <f t="shared" si="11"/>
        <v>0.10301043368065334</v>
      </c>
      <c r="Q25" s="39"/>
      <c r="R25" s="13"/>
    </row>
    <row r="26" spans="1:18" x14ac:dyDescent="0.3">
      <c r="A26" s="12"/>
      <c r="R26" s="13"/>
    </row>
    <row r="27" spans="1:18" x14ac:dyDescent="0.3">
      <c r="A27" s="12" t="s">
        <v>71</v>
      </c>
      <c r="B27">
        <v>120696</v>
      </c>
      <c r="C27">
        <v>30990.476999999999</v>
      </c>
      <c r="D27">
        <f>C27/B27</f>
        <v>0.25676473951083711</v>
      </c>
      <c r="E27" s="39">
        <f>AVERAGE(D27:D31)</f>
        <v>0.20695195273239525</v>
      </c>
      <c r="G27" t="s">
        <v>71</v>
      </c>
      <c r="H27">
        <v>143</v>
      </c>
      <c r="I27">
        <v>12.994731</v>
      </c>
      <c r="J27">
        <f>I27/H27</f>
        <v>9.087224475524476E-2</v>
      </c>
      <c r="K27" s="39">
        <f>AVERAGE(J28,J30:J31)</f>
        <v>0.13113073061588598</v>
      </c>
      <c r="L27">
        <v>0.13113073061588598</v>
      </c>
      <c r="M27" t="s">
        <v>71</v>
      </c>
      <c r="N27">
        <v>119203</v>
      </c>
      <c r="O27">
        <v>9041.8916000000008</v>
      </c>
      <c r="P27">
        <f>O27/N27</f>
        <v>7.5852886252862767E-2</v>
      </c>
      <c r="Q27" s="39">
        <f>AVERAGE(P28,P30,P31,P27)</f>
        <v>6.4596986013616131E-2</v>
      </c>
      <c r="R27" s="13">
        <v>6.4596986013616131E-2</v>
      </c>
    </row>
    <row r="28" spans="1:18" x14ac:dyDescent="0.3">
      <c r="A28" s="12" t="s">
        <v>71</v>
      </c>
      <c r="B28">
        <v>71922</v>
      </c>
      <c r="C28">
        <v>17077.085999999999</v>
      </c>
      <c r="D28">
        <f t="shared" ref="D28:D31" si="12">C28/B28</f>
        <v>0.23743897555685325</v>
      </c>
      <c r="E28" s="39"/>
      <c r="G28" t="s">
        <v>71</v>
      </c>
      <c r="H28">
        <v>2844</v>
      </c>
      <c r="I28">
        <v>376.17624000000001</v>
      </c>
      <c r="J28">
        <f t="shared" ref="J28:J31" si="13">I28/H28</f>
        <v>0.13227012658227849</v>
      </c>
      <c r="K28" s="39"/>
      <c r="M28" t="s">
        <v>71</v>
      </c>
      <c r="N28">
        <v>178708</v>
      </c>
      <c r="O28">
        <v>11904.304</v>
      </c>
      <c r="P28">
        <f t="shared" ref="P28:P31" si="14">O28/N28</f>
        <v>6.6613156657788122E-2</v>
      </c>
      <c r="Q28" s="39"/>
      <c r="R28" s="13"/>
    </row>
    <row r="29" spans="1:18" x14ac:dyDescent="0.3">
      <c r="A29" s="12" t="s">
        <v>71</v>
      </c>
      <c r="B29">
        <v>125501</v>
      </c>
      <c r="C29">
        <v>18251.197</v>
      </c>
      <c r="D29">
        <f t="shared" si="12"/>
        <v>0.14542670576330069</v>
      </c>
      <c r="E29" s="39"/>
      <c r="G29" t="s">
        <v>71</v>
      </c>
      <c r="H29">
        <v>2523</v>
      </c>
      <c r="I29">
        <v>145.87387000000001</v>
      </c>
      <c r="J29">
        <f t="shared" si="13"/>
        <v>5.7817625842251294E-2</v>
      </c>
      <c r="K29" s="39"/>
      <c r="M29" t="s">
        <v>71</v>
      </c>
      <c r="N29">
        <v>88233</v>
      </c>
      <c r="O29">
        <v>7890.5595999999996</v>
      </c>
      <c r="P29">
        <f t="shared" si="14"/>
        <v>8.942866727868258E-2</v>
      </c>
      <c r="Q29" s="39"/>
      <c r="R29" s="13"/>
    </row>
    <row r="30" spans="1:18" x14ac:dyDescent="0.3">
      <c r="A30" s="12" t="s">
        <v>71</v>
      </c>
      <c r="B30">
        <v>70241</v>
      </c>
      <c r="C30">
        <v>14084.438</v>
      </c>
      <c r="D30">
        <f t="shared" si="12"/>
        <v>0.20051590951153886</v>
      </c>
      <c r="E30" s="39"/>
      <c r="G30" t="s">
        <v>71</v>
      </c>
      <c r="H30">
        <v>9023</v>
      </c>
      <c r="I30">
        <v>1095.5414000000001</v>
      </c>
      <c r="J30">
        <f t="shared" si="13"/>
        <v>0.12141653552033692</v>
      </c>
      <c r="K30" s="39"/>
      <c r="M30" t="s">
        <v>71</v>
      </c>
      <c r="N30">
        <v>150489</v>
      </c>
      <c r="O30">
        <v>8917.2157999999999</v>
      </c>
      <c r="P30">
        <f t="shared" si="14"/>
        <v>5.9254934247685874E-2</v>
      </c>
      <c r="Q30" s="39"/>
      <c r="R30" s="13"/>
    </row>
    <row r="31" spans="1:18" ht="14.5" thickBot="1" x14ac:dyDescent="0.35">
      <c r="A31" s="14" t="s">
        <v>71</v>
      </c>
      <c r="B31" s="15">
        <v>64809</v>
      </c>
      <c r="C31" s="15">
        <v>12612.701999999999</v>
      </c>
      <c r="D31" s="15">
        <f t="shared" si="12"/>
        <v>0.19461343331944636</v>
      </c>
      <c r="E31" s="47"/>
      <c r="F31" s="15"/>
      <c r="G31" s="15" t="s">
        <v>71</v>
      </c>
      <c r="H31" s="15">
        <v>1765</v>
      </c>
      <c r="I31" s="15">
        <v>246.58026000000001</v>
      </c>
      <c r="J31" s="15">
        <f t="shared" si="13"/>
        <v>0.13970552974504249</v>
      </c>
      <c r="K31" s="47"/>
      <c r="L31" s="15"/>
      <c r="M31" s="15" t="s">
        <v>71</v>
      </c>
      <c r="N31" s="15">
        <v>139893</v>
      </c>
      <c r="O31" s="15">
        <v>7927.3119999999999</v>
      </c>
      <c r="P31" s="15">
        <f t="shared" si="14"/>
        <v>5.6666966896127755E-2</v>
      </c>
      <c r="Q31" s="47"/>
      <c r="R31" s="16"/>
    </row>
    <row r="38" spans="1:16" ht="14.5" thickBot="1" x14ac:dyDescent="0.35">
      <c r="A38" t="s">
        <v>86</v>
      </c>
    </row>
    <row r="39" spans="1:16" x14ac:dyDescent="0.3">
      <c r="A39" s="41" t="s">
        <v>87</v>
      </c>
      <c r="B39" s="42"/>
      <c r="C39" s="10"/>
      <c r="D39" s="10"/>
      <c r="E39" s="10"/>
      <c r="F39" s="42" t="s">
        <v>19</v>
      </c>
      <c r="G39" s="42"/>
      <c r="H39" s="10"/>
      <c r="I39" s="10"/>
      <c r="J39" s="10"/>
      <c r="K39" s="10"/>
      <c r="L39" s="42" t="s">
        <v>17</v>
      </c>
      <c r="M39" s="42"/>
      <c r="N39" s="42"/>
      <c r="O39" s="10"/>
      <c r="P39" s="11"/>
    </row>
    <row r="40" spans="1:16" x14ac:dyDescent="0.3">
      <c r="A40" s="12" t="s">
        <v>70</v>
      </c>
      <c r="B40">
        <v>40.703690000000002</v>
      </c>
      <c r="D40" s="39">
        <f>AVERAGE(B40:B45)</f>
        <v>36.955887500000003</v>
      </c>
      <c r="E40">
        <v>36.955887500000003</v>
      </c>
      <c r="F40" t="s">
        <v>70</v>
      </c>
      <c r="G40">
        <v>18.759916</v>
      </c>
      <c r="I40" s="39">
        <f>AVERAGE(G40:G45)</f>
        <v>15.856215166666667</v>
      </c>
      <c r="J40">
        <v>15.856215166666667</v>
      </c>
      <c r="L40" t="s">
        <v>70</v>
      </c>
      <c r="M40">
        <v>3.6652307999999998</v>
      </c>
      <c r="O40" s="39">
        <f>AVERAGE(M40:M45)</f>
        <v>4.2378674666666667</v>
      </c>
      <c r="P40" s="13">
        <v>4.2378674666666667</v>
      </c>
    </row>
    <row r="41" spans="1:16" x14ac:dyDescent="0.3">
      <c r="A41" s="12" t="s">
        <v>70</v>
      </c>
      <c r="B41">
        <v>39.166545999999997</v>
      </c>
      <c r="D41" s="39"/>
      <c r="F41" t="s">
        <v>70</v>
      </c>
      <c r="G41">
        <v>20.821877000000001</v>
      </c>
      <c r="I41" s="39"/>
      <c r="L41" t="s">
        <v>70</v>
      </c>
      <c r="M41">
        <v>9.3046751000000008</v>
      </c>
      <c r="O41" s="39"/>
      <c r="P41" s="13"/>
    </row>
    <row r="42" spans="1:16" x14ac:dyDescent="0.3">
      <c r="A42" s="12" t="s">
        <v>70</v>
      </c>
      <c r="B42">
        <v>33.483806999999999</v>
      </c>
      <c r="D42" s="39"/>
      <c r="F42" t="s">
        <v>70</v>
      </c>
      <c r="G42">
        <v>12.014155000000001</v>
      </c>
      <c r="I42" s="39"/>
      <c r="L42" t="s">
        <v>70</v>
      </c>
      <c r="M42">
        <v>2.8436626999999999</v>
      </c>
      <c r="O42" s="39"/>
      <c r="P42" s="13"/>
    </row>
    <row r="43" spans="1:16" x14ac:dyDescent="0.3">
      <c r="A43" s="12" t="s">
        <v>70</v>
      </c>
      <c r="B43">
        <v>36.551456000000002</v>
      </c>
      <c r="D43" s="39"/>
      <c r="F43" t="s">
        <v>70</v>
      </c>
      <c r="G43">
        <v>11.302052</v>
      </c>
      <c r="I43" s="39"/>
      <c r="L43" t="s">
        <v>70</v>
      </c>
      <c r="M43">
        <v>2.5748609999999998</v>
      </c>
      <c r="O43" s="39"/>
      <c r="P43" s="13"/>
    </row>
    <row r="44" spans="1:16" x14ac:dyDescent="0.3">
      <c r="A44" s="12" t="s">
        <v>70</v>
      </c>
      <c r="B44">
        <v>33.347251999999997</v>
      </c>
      <c r="D44" s="39"/>
      <c r="F44" t="s">
        <v>70</v>
      </c>
      <c r="G44">
        <v>17.986619999999998</v>
      </c>
      <c r="I44" s="39"/>
      <c r="L44" t="s">
        <v>70</v>
      </c>
      <c r="M44">
        <v>3.2282459999999999</v>
      </c>
      <c r="O44" s="39"/>
      <c r="P44" s="13"/>
    </row>
    <row r="45" spans="1:16" x14ac:dyDescent="0.3">
      <c r="A45" s="12" t="s">
        <v>70</v>
      </c>
      <c r="B45">
        <v>38.482574</v>
      </c>
      <c r="D45" s="39"/>
      <c r="F45" t="s">
        <v>70</v>
      </c>
      <c r="G45">
        <v>14.252670999999999</v>
      </c>
      <c r="I45" s="39"/>
      <c r="L45" t="s">
        <v>70</v>
      </c>
      <c r="M45">
        <v>3.8105291999999999</v>
      </c>
      <c r="O45" s="39"/>
      <c r="P45" s="13"/>
    </row>
    <row r="46" spans="1:16" x14ac:dyDescent="0.3">
      <c r="A46" s="12"/>
      <c r="P46" s="13"/>
    </row>
    <row r="47" spans="1:16" x14ac:dyDescent="0.3">
      <c r="A47" s="12" t="s">
        <v>70</v>
      </c>
      <c r="B47">
        <v>34.413806999999998</v>
      </c>
      <c r="D47" s="39">
        <f>AVERAGE(B47:B51)</f>
        <v>37.760792199999997</v>
      </c>
      <c r="E47">
        <v>37.760792199999997</v>
      </c>
      <c r="F47" t="s">
        <v>70</v>
      </c>
      <c r="G47">
        <v>15.708856000000001</v>
      </c>
      <c r="I47" s="39">
        <f>AVERAGE(G47:G51)</f>
        <v>16.395790000000002</v>
      </c>
      <c r="J47">
        <v>16.395790000000002</v>
      </c>
      <c r="L47" t="s">
        <v>70</v>
      </c>
      <c r="M47">
        <v>2.916296</v>
      </c>
      <c r="O47" s="39">
        <f>AVERAGE(M47:M51)</f>
        <v>4.0036506200000002</v>
      </c>
      <c r="P47" s="13">
        <v>4.0036506200000002</v>
      </c>
    </row>
    <row r="48" spans="1:16" x14ac:dyDescent="0.3">
      <c r="A48" s="12" t="s">
        <v>70</v>
      </c>
      <c r="B48">
        <v>37.231571000000002</v>
      </c>
      <c r="D48" s="39"/>
      <c r="F48" t="s">
        <v>70</v>
      </c>
      <c r="G48">
        <v>15.039375</v>
      </c>
      <c r="I48" s="39"/>
      <c r="L48" t="s">
        <v>70</v>
      </c>
      <c r="M48">
        <v>4.6915883999999997</v>
      </c>
      <c r="O48" s="39"/>
      <c r="P48" s="13"/>
    </row>
    <row r="49" spans="1:16" x14ac:dyDescent="0.3">
      <c r="A49" s="12" t="s">
        <v>70</v>
      </c>
      <c r="B49">
        <v>39.789828999999997</v>
      </c>
      <c r="D49" s="39"/>
      <c r="F49" t="s">
        <v>70</v>
      </c>
      <c r="G49">
        <v>11.378102</v>
      </c>
      <c r="I49" s="39"/>
      <c r="L49" t="s">
        <v>70</v>
      </c>
      <c r="M49">
        <v>2.6157267000000002</v>
      </c>
      <c r="O49" s="39"/>
      <c r="P49" s="13"/>
    </row>
    <row r="50" spans="1:16" x14ac:dyDescent="0.3">
      <c r="A50" s="12" t="s">
        <v>70</v>
      </c>
      <c r="B50">
        <v>45.370925999999997</v>
      </c>
      <c r="D50" s="39"/>
      <c r="F50" t="s">
        <v>70</v>
      </c>
      <c r="G50">
        <v>16.102810000000002</v>
      </c>
      <c r="I50" s="39"/>
      <c r="L50" t="s">
        <v>70</v>
      </c>
      <c r="M50">
        <v>4.7895675000000004</v>
      </c>
      <c r="O50" s="39"/>
      <c r="P50" s="13"/>
    </row>
    <row r="51" spans="1:16" x14ac:dyDescent="0.3">
      <c r="A51" s="12" t="s">
        <v>70</v>
      </c>
      <c r="B51">
        <v>31.997827999999998</v>
      </c>
      <c r="D51" s="39"/>
      <c r="F51" t="s">
        <v>70</v>
      </c>
      <c r="G51">
        <v>23.749807000000001</v>
      </c>
      <c r="I51" s="39"/>
      <c r="L51" t="s">
        <v>70</v>
      </c>
      <c r="M51">
        <v>5.0050745000000001</v>
      </c>
      <c r="O51" s="39"/>
      <c r="P51" s="13"/>
    </row>
    <row r="52" spans="1:16" x14ac:dyDescent="0.3">
      <c r="A52" s="12"/>
      <c r="P52" s="13"/>
    </row>
    <row r="53" spans="1:16" x14ac:dyDescent="0.3">
      <c r="A53" s="12" t="s">
        <v>70</v>
      </c>
      <c r="B53">
        <v>38.915283000000002</v>
      </c>
      <c r="D53" s="39">
        <f>AVERAGE(B53:B57)</f>
        <v>37.556192199999998</v>
      </c>
      <c r="E53">
        <v>37.556192199999998</v>
      </c>
      <c r="F53" t="s">
        <v>70</v>
      </c>
      <c r="G53">
        <v>24.188624999999998</v>
      </c>
      <c r="I53" s="39">
        <f>AVERAGE(G53:G57)</f>
        <v>15.9493236</v>
      </c>
      <c r="J53">
        <v>15.9493236</v>
      </c>
      <c r="L53" t="s">
        <v>70</v>
      </c>
      <c r="M53">
        <v>4.1338533999999996</v>
      </c>
      <c r="O53" s="39">
        <f>AVERAGE(M53:M57)</f>
        <v>3.0072786599999999</v>
      </c>
      <c r="P53" s="13">
        <v>3.0072786599999999</v>
      </c>
    </row>
    <row r="54" spans="1:16" x14ac:dyDescent="0.3">
      <c r="A54" s="12" t="s">
        <v>70</v>
      </c>
      <c r="B54">
        <v>39.675545</v>
      </c>
      <c r="D54" s="39"/>
      <c r="F54" t="s">
        <v>70</v>
      </c>
      <c r="G54">
        <v>9.9026069999999997</v>
      </c>
      <c r="I54" s="39"/>
      <c r="L54" t="s">
        <v>70</v>
      </c>
      <c r="M54">
        <v>1.5850981</v>
      </c>
      <c r="O54" s="39"/>
      <c r="P54" s="13"/>
    </row>
    <row r="55" spans="1:16" x14ac:dyDescent="0.3">
      <c r="A55" s="12" t="s">
        <v>70</v>
      </c>
      <c r="B55">
        <v>38.720874999999999</v>
      </c>
      <c r="D55" s="39"/>
      <c r="F55" t="s">
        <v>70</v>
      </c>
      <c r="G55">
        <v>11.74517</v>
      </c>
      <c r="I55" s="39"/>
      <c r="L55" t="s">
        <v>70</v>
      </c>
      <c r="M55">
        <v>2.8026209</v>
      </c>
      <c r="O55" s="39"/>
      <c r="P55" s="13"/>
    </row>
    <row r="56" spans="1:16" x14ac:dyDescent="0.3">
      <c r="A56" s="12" t="s">
        <v>70</v>
      </c>
      <c r="B56">
        <v>35.523330999999999</v>
      </c>
      <c r="D56" s="39"/>
      <c r="F56" t="s">
        <v>70</v>
      </c>
      <c r="G56">
        <v>11.963203999999999</v>
      </c>
      <c r="I56" s="39"/>
      <c r="L56" t="s">
        <v>70</v>
      </c>
      <c r="M56">
        <v>4.3813725000000003</v>
      </c>
      <c r="O56" s="39"/>
      <c r="P56" s="13"/>
    </row>
    <row r="57" spans="1:16" x14ac:dyDescent="0.3">
      <c r="A57" s="12" t="s">
        <v>70</v>
      </c>
      <c r="B57">
        <v>34.945926999999998</v>
      </c>
      <c r="D57" s="39"/>
      <c r="F57" t="s">
        <v>70</v>
      </c>
      <c r="G57">
        <v>21.947012000000001</v>
      </c>
      <c r="I57" s="39"/>
      <c r="L57" t="s">
        <v>70</v>
      </c>
      <c r="M57">
        <v>2.1334483999999998</v>
      </c>
      <c r="O57" s="39"/>
      <c r="P57" s="13"/>
    </row>
    <row r="58" spans="1:16" x14ac:dyDescent="0.3">
      <c r="A58" s="12"/>
      <c r="P58" s="13"/>
    </row>
    <row r="59" spans="1:16" x14ac:dyDescent="0.3">
      <c r="A59" s="12" t="s">
        <v>70</v>
      </c>
      <c r="B59">
        <v>45.808140000000002</v>
      </c>
      <c r="D59" s="39">
        <f>AVERAGE(B59:B63)</f>
        <v>36.285243799999996</v>
      </c>
      <c r="E59">
        <v>36.285243799999996</v>
      </c>
      <c r="F59" t="s">
        <v>70</v>
      </c>
      <c r="G59">
        <v>11.346689</v>
      </c>
      <c r="I59" s="39">
        <f>AVERAGE(G59:G63)</f>
        <v>15.510595200000001</v>
      </c>
      <c r="J59">
        <v>15.510595200000001</v>
      </c>
      <c r="L59" t="s">
        <v>70</v>
      </c>
      <c r="M59">
        <v>3.4630741999999999</v>
      </c>
      <c r="O59" s="39">
        <f>AVERAGE(M59:M63)</f>
        <v>3.5892196200000002</v>
      </c>
      <c r="P59" s="13">
        <v>3.5892196200000002</v>
      </c>
    </row>
    <row r="60" spans="1:16" x14ac:dyDescent="0.3">
      <c r="A60" s="12" t="s">
        <v>70</v>
      </c>
      <c r="B60">
        <v>38.314158999999997</v>
      </c>
      <c r="D60" s="39"/>
      <c r="F60" t="s">
        <v>70</v>
      </c>
      <c r="G60">
        <v>17.754985999999999</v>
      </c>
      <c r="I60" s="39"/>
      <c r="L60" t="s">
        <v>70</v>
      </c>
      <c r="M60">
        <v>2.7098998999999999</v>
      </c>
      <c r="O60" s="39"/>
      <c r="P60" s="13"/>
    </row>
    <row r="61" spans="1:16" x14ac:dyDescent="0.3">
      <c r="A61" s="12" t="s">
        <v>70</v>
      </c>
      <c r="B61">
        <v>29.130528999999999</v>
      </c>
      <c r="D61" s="39"/>
      <c r="F61" t="s">
        <v>70</v>
      </c>
      <c r="G61">
        <v>13.623626</v>
      </c>
      <c r="I61" s="39"/>
      <c r="L61" t="s">
        <v>70</v>
      </c>
      <c r="M61">
        <v>3.1131327</v>
      </c>
      <c r="O61" s="39"/>
      <c r="P61" s="13"/>
    </row>
    <row r="62" spans="1:16" x14ac:dyDescent="0.3">
      <c r="A62" s="12" t="s">
        <v>70</v>
      </c>
      <c r="B62">
        <v>36.730258999999997</v>
      </c>
      <c r="D62" s="39"/>
      <c r="F62" t="s">
        <v>70</v>
      </c>
      <c r="G62">
        <v>15.370758</v>
      </c>
      <c r="I62" s="39"/>
      <c r="L62" t="s">
        <v>70</v>
      </c>
      <c r="M62">
        <v>4.5562300999999996</v>
      </c>
      <c r="O62" s="39"/>
      <c r="P62" s="13"/>
    </row>
    <row r="63" spans="1:16" x14ac:dyDescent="0.3">
      <c r="A63" s="12" t="s">
        <v>70</v>
      </c>
      <c r="B63">
        <v>31.443131999999999</v>
      </c>
      <c r="D63" s="39"/>
      <c r="F63" t="s">
        <v>70</v>
      </c>
      <c r="G63">
        <v>19.456917000000001</v>
      </c>
      <c r="I63" s="39"/>
      <c r="L63" t="s">
        <v>70</v>
      </c>
      <c r="M63">
        <v>4.1037612000000001</v>
      </c>
      <c r="O63" s="39"/>
      <c r="P63" s="13"/>
    </row>
    <row r="64" spans="1:16" x14ac:dyDescent="0.3">
      <c r="A64" s="12"/>
      <c r="P64" s="13"/>
    </row>
    <row r="65" spans="1:16" x14ac:dyDescent="0.3">
      <c r="A65" s="12" t="s">
        <v>70</v>
      </c>
      <c r="B65">
        <v>39.987712999999999</v>
      </c>
      <c r="D65" s="39">
        <f>AVERAGE(B65:B69)</f>
        <v>38.778048599999998</v>
      </c>
      <c r="E65">
        <v>38.778048599999998</v>
      </c>
      <c r="F65" t="s">
        <v>70</v>
      </c>
      <c r="G65">
        <v>9.9800129000000002</v>
      </c>
      <c r="I65" s="39">
        <f>AVERAGE(G65:G69)</f>
        <v>13.606545160000001</v>
      </c>
      <c r="J65">
        <v>13.606545160000001</v>
      </c>
      <c r="L65" t="s">
        <v>70</v>
      </c>
      <c r="M65">
        <v>1.1813391</v>
      </c>
      <c r="O65" s="39">
        <f>AVERAGE(M65:M69)</f>
        <v>2.9352531399999999</v>
      </c>
      <c r="P65" s="13">
        <v>2.9352531399999999</v>
      </c>
    </row>
    <row r="66" spans="1:16" x14ac:dyDescent="0.3">
      <c r="A66" s="12" t="s">
        <v>70</v>
      </c>
      <c r="B66">
        <v>39.622008999999998</v>
      </c>
      <c r="D66" s="39"/>
      <c r="F66" t="s">
        <v>70</v>
      </c>
      <c r="G66">
        <v>21.882912000000001</v>
      </c>
      <c r="I66" s="39"/>
      <c r="L66" t="s">
        <v>70</v>
      </c>
      <c r="M66">
        <v>4.2747297</v>
      </c>
      <c r="O66" s="39"/>
      <c r="P66" s="13"/>
    </row>
    <row r="67" spans="1:16" x14ac:dyDescent="0.3">
      <c r="A67" s="12" t="s">
        <v>70</v>
      </c>
      <c r="B67">
        <v>34.050739</v>
      </c>
      <c r="D67" s="39"/>
      <c r="F67" t="s">
        <v>70</v>
      </c>
      <c r="G67">
        <v>9.4497719</v>
      </c>
      <c r="I67" s="39"/>
      <c r="L67" t="s">
        <v>70</v>
      </c>
      <c r="M67">
        <v>1.1577291000000001</v>
      </c>
      <c r="O67" s="39"/>
      <c r="P67" s="13"/>
    </row>
    <row r="68" spans="1:16" x14ac:dyDescent="0.3">
      <c r="A68" s="12" t="s">
        <v>70</v>
      </c>
      <c r="B68">
        <v>39.674472999999999</v>
      </c>
      <c r="D68" s="39"/>
      <c r="F68" t="s">
        <v>70</v>
      </c>
      <c r="G68">
        <v>12.738879000000001</v>
      </c>
      <c r="I68" s="39"/>
      <c r="L68" t="s">
        <v>70</v>
      </c>
      <c r="M68">
        <v>4.3821653999999999</v>
      </c>
      <c r="O68" s="39"/>
      <c r="P68" s="13"/>
    </row>
    <row r="69" spans="1:16" x14ac:dyDescent="0.3">
      <c r="A69" s="12" t="s">
        <v>70</v>
      </c>
      <c r="B69">
        <v>40.555309000000001</v>
      </c>
      <c r="D69" s="39"/>
      <c r="F69" t="s">
        <v>70</v>
      </c>
      <c r="G69">
        <v>13.98115</v>
      </c>
      <c r="I69" s="39"/>
      <c r="L69" t="s">
        <v>70</v>
      </c>
      <c r="M69">
        <v>3.6803024</v>
      </c>
      <c r="O69" s="39"/>
      <c r="P69" s="13"/>
    </row>
    <row r="70" spans="1:16" ht="14.5" thickBot="1" x14ac:dyDescent="0.3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</row>
  </sheetData>
  <mergeCells count="33">
    <mergeCell ref="K2:K7"/>
    <mergeCell ref="K9:K13"/>
    <mergeCell ref="E2:E7"/>
    <mergeCell ref="E9:E13"/>
    <mergeCell ref="E15:E19"/>
    <mergeCell ref="Q2:Q7"/>
    <mergeCell ref="Q9:Q13"/>
    <mergeCell ref="Q15:Q19"/>
    <mergeCell ref="Q21:Q25"/>
    <mergeCell ref="Q27:Q31"/>
    <mergeCell ref="A39:B39"/>
    <mergeCell ref="F39:G39"/>
    <mergeCell ref="I65:I69"/>
    <mergeCell ref="O40:O45"/>
    <mergeCell ref="O47:O51"/>
    <mergeCell ref="O53:O57"/>
    <mergeCell ref="O59:O63"/>
    <mergeCell ref="O65:O69"/>
    <mergeCell ref="I47:I51"/>
    <mergeCell ref="I53:I57"/>
    <mergeCell ref="I59:I63"/>
    <mergeCell ref="D65:D69"/>
    <mergeCell ref="D40:D45"/>
    <mergeCell ref="I40:I45"/>
    <mergeCell ref="L39:N39"/>
    <mergeCell ref="D47:D51"/>
    <mergeCell ref="D53:D57"/>
    <mergeCell ref="D59:D63"/>
    <mergeCell ref="K15:K19"/>
    <mergeCell ref="K21:K25"/>
    <mergeCell ref="K27:K31"/>
    <mergeCell ref="E21:E25"/>
    <mergeCell ref="E27:E3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CFF8-DF94-4502-B43D-6E439CA6356B}">
  <dimension ref="A1:R32"/>
  <sheetViews>
    <sheetView workbookViewId="0">
      <selection activeCell="G2" sqref="G2:I2"/>
    </sheetView>
  </sheetViews>
  <sheetFormatPr defaultRowHeight="14" x14ac:dyDescent="0.3"/>
  <sheetData>
    <row r="1" spans="1:18" ht="14.5" thickBot="1" x14ac:dyDescent="0.35">
      <c r="A1" t="s">
        <v>72</v>
      </c>
    </row>
    <row r="2" spans="1:18" x14ac:dyDescent="0.3">
      <c r="A2" s="43" t="s">
        <v>18</v>
      </c>
      <c r="B2" s="44"/>
      <c r="C2" s="44"/>
      <c r="D2" s="19"/>
      <c r="E2" s="19"/>
      <c r="F2" s="19"/>
      <c r="G2" s="44" t="s">
        <v>19</v>
      </c>
      <c r="H2" s="44"/>
      <c r="I2" s="44"/>
      <c r="J2" s="19"/>
      <c r="K2" s="19"/>
      <c r="L2" s="19"/>
      <c r="M2" s="44" t="s">
        <v>17</v>
      </c>
      <c r="N2" s="44"/>
      <c r="O2" s="44"/>
      <c r="P2" s="19"/>
      <c r="Q2" s="19"/>
      <c r="R2" s="20"/>
    </row>
    <row r="3" spans="1:18" x14ac:dyDescent="0.3">
      <c r="A3" s="21" t="s">
        <v>67</v>
      </c>
      <c r="B3" s="5" t="s">
        <v>68</v>
      </c>
      <c r="C3" s="5" t="s">
        <v>69</v>
      </c>
      <c r="D3" s="5"/>
      <c r="E3" s="5"/>
      <c r="F3" s="5"/>
      <c r="G3" s="5" t="s">
        <v>67</v>
      </c>
      <c r="H3" s="5" t="s">
        <v>68</v>
      </c>
      <c r="I3" s="5" t="s">
        <v>69</v>
      </c>
      <c r="J3" s="5"/>
      <c r="K3" s="5"/>
      <c r="L3" s="5"/>
      <c r="M3" s="5" t="s">
        <v>67</v>
      </c>
      <c r="N3" s="5" t="s">
        <v>68</v>
      </c>
      <c r="O3" s="5" t="s">
        <v>69</v>
      </c>
      <c r="P3" s="5"/>
      <c r="Q3" s="5"/>
      <c r="R3" s="22"/>
    </row>
    <row r="4" spans="1:18" x14ac:dyDescent="0.3">
      <c r="A4" s="21" t="s">
        <v>71</v>
      </c>
      <c r="B4" s="5">
        <v>1584</v>
      </c>
      <c r="C4" s="5">
        <v>884.53734999999995</v>
      </c>
      <c r="D4" s="5">
        <f>C4/B4</f>
        <v>0.55842004419191915</v>
      </c>
      <c r="E4" s="45">
        <f>AVERAGE(D4:D8)</f>
        <v>0.50058721637773151</v>
      </c>
      <c r="F4" s="5">
        <v>0.50058721637773151</v>
      </c>
      <c r="G4" s="5" t="s">
        <v>71</v>
      </c>
      <c r="H4" s="5">
        <v>13136</v>
      </c>
      <c r="I4" s="5">
        <v>4548.2763999999997</v>
      </c>
      <c r="J4" s="5">
        <f>I4/H4</f>
        <v>0.34624515834348352</v>
      </c>
      <c r="K4" s="45">
        <f>AVERAGE(J4:J8)</f>
        <v>0.30157159935099093</v>
      </c>
      <c r="L4" s="5">
        <v>0.30157159935099093</v>
      </c>
      <c r="M4" s="5" t="s">
        <v>71</v>
      </c>
      <c r="N4" s="5">
        <v>26964</v>
      </c>
      <c r="O4" s="5">
        <v>5474.7061000000003</v>
      </c>
      <c r="P4" s="5">
        <f>O4/N4</f>
        <v>0.20303760940513277</v>
      </c>
      <c r="Q4" s="45">
        <f>AVERAGE(P4:P8)</f>
        <v>0.20030884581113431</v>
      </c>
      <c r="R4" s="22">
        <v>0.20030884581113431</v>
      </c>
    </row>
    <row r="5" spans="1:18" x14ac:dyDescent="0.3">
      <c r="A5" s="21" t="s">
        <v>71</v>
      </c>
      <c r="B5" s="5">
        <v>17901</v>
      </c>
      <c r="C5" s="5">
        <v>7361.8622999999998</v>
      </c>
      <c r="D5" s="5">
        <f>C5/B5</f>
        <v>0.41125424836601304</v>
      </c>
      <c r="E5" s="45"/>
      <c r="F5" s="5"/>
      <c r="G5" s="5" t="s">
        <v>71</v>
      </c>
      <c r="H5" s="5">
        <v>15773</v>
      </c>
      <c r="I5" s="5">
        <v>5206.0239000000001</v>
      </c>
      <c r="J5" s="5">
        <f>I5/H5</f>
        <v>0.33005920877448808</v>
      </c>
      <c r="K5" s="45"/>
      <c r="L5" s="5"/>
      <c r="M5" s="5" t="s">
        <v>71</v>
      </c>
      <c r="N5" s="5">
        <v>230449</v>
      </c>
      <c r="O5" s="5">
        <v>39488.663999999997</v>
      </c>
      <c r="P5" s="5">
        <f>O5/N5</f>
        <v>0.17135532807692808</v>
      </c>
      <c r="Q5" s="45"/>
      <c r="R5" s="22"/>
    </row>
    <row r="6" spans="1:18" x14ac:dyDescent="0.3">
      <c r="A6" s="21" t="s">
        <v>71</v>
      </c>
      <c r="B6" s="5">
        <v>3131</v>
      </c>
      <c r="C6" s="5">
        <v>1466.0165</v>
      </c>
      <c r="D6" s="5">
        <f>C6/B6</f>
        <v>0.46822628553177897</v>
      </c>
      <c r="E6" s="45"/>
      <c r="F6" s="5"/>
      <c r="G6" s="5" t="s">
        <v>71</v>
      </c>
      <c r="H6" s="5">
        <v>4142</v>
      </c>
      <c r="I6" s="5">
        <v>1034.1461999999999</v>
      </c>
      <c r="J6" s="5">
        <f>I6/H6</f>
        <v>0.24967315306615159</v>
      </c>
      <c r="K6" s="45"/>
      <c r="L6" s="5"/>
      <c r="M6" s="5" t="s">
        <v>71</v>
      </c>
      <c r="N6" s="5">
        <v>11897</v>
      </c>
      <c r="O6" s="5">
        <v>2927.1367</v>
      </c>
      <c r="P6" s="5">
        <f>O6/N6</f>
        <v>0.24603990081533159</v>
      </c>
      <c r="Q6" s="45"/>
      <c r="R6" s="22"/>
    </row>
    <row r="7" spans="1:18" x14ac:dyDescent="0.3">
      <c r="A7" s="21" t="s">
        <v>71</v>
      </c>
      <c r="B7" s="5">
        <v>2197</v>
      </c>
      <c r="C7" s="5">
        <v>1070.7244000000001</v>
      </c>
      <c r="D7" s="5">
        <f>C7/B7</f>
        <v>0.48735748748293128</v>
      </c>
      <c r="E7" s="45"/>
      <c r="F7" s="5"/>
      <c r="G7" s="5" t="s">
        <v>71</v>
      </c>
      <c r="H7" s="5">
        <v>3054</v>
      </c>
      <c r="I7" s="5">
        <v>721.89728000000002</v>
      </c>
      <c r="J7" s="5">
        <f>I7/H7</f>
        <v>0.23637762933857237</v>
      </c>
      <c r="K7" s="45"/>
      <c r="L7" s="5"/>
      <c r="M7" s="5" t="s">
        <v>71</v>
      </c>
      <c r="N7" s="5">
        <v>29100</v>
      </c>
      <c r="O7" s="5">
        <v>5660.7007000000003</v>
      </c>
      <c r="P7" s="5">
        <f>O7/N7</f>
        <v>0.19452579725085911</v>
      </c>
      <c r="Q7" s="45"/>
      <c r="R7" s="22"/>
    </row>
    <row r="8" spans="1:18" x14ac:dyDescent="0.3">
      <c r="A8" s="21" t="s">
        <v>71</v>
      </c>
      <c r="B8" s="5">
        <v>2329</v>
      </c>
      <c r="C8" s="5">
        <v>1345.4121</v>
      </c>
      <c r="D8" s="5">
        <f>C8/B8</f>
        <v>0.57767801631601545</v>
      </c>
      <c r="E8" s="45"/>
      <c r="F8" s="5"/>
      <c r="G8" s="5" t="s">
        <v>71</v>
      </c>
      <c r="H8" s="5">
        <v>6919</v>
      </c>
      <c r="I8" s="5">
        <v>2390.5342000000001</v>
      </c>
      <c r="J8" s="5">
        <f>I8/H8</f>
        <v>0.34550284723225899</v>
      </c>
      <c r="K8" s="45"/>
      <c r="L8" s="5"/>
      <c r="M8" s="5" t="s">
        <v>71</v>
      </c>
      <c r="N8" s="5">
        <v>138743</v>
      </c>
      <c r="O8" s="5">
        <v>25887.445</v>
      </c>
      <c r="P8" s="5">
        <f>O8/N8</f>
        <v>0.18658559350742018</v>
      </c>
      <c r="Q8" s="45"/>
      <c r="R8" s="22"/>
    </row>
    <row r="9" spans="1:18" x14ac:dyDescent="0.3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2"/>
    </row>
    <row r="10" spans="1:18" x14ac:dyDescent="0.3">
      <c r="A10" s="21" t="s">
        <v>71</v>
      </c>
      <c r="B10" s="5">
        <v>2197</v>
      </c>
      <c r="C10" s="5">
        <v>965.38306</v>
      </c>
      <c r="D10" s="5">
        <f>C10/B10</f>
        <v>0.43940967683204368</v>
      </c>
      <c r="E10" s="45">
        <f>AVERAGE(D10:D14)</f>
        <v>0.44054016791192885</v>
      </c>
      <c r="F10" s="5">
        <v>0.44054016791192885</v>
      </c>
      <c r="G10" s="5" t="s">
        <v>71</v>
      </c>
      <c r="H10" s="5">
        <v>7895</v>
      </c>
      <c r="I10" s="5">
        <v>2232.9618999999998</v>
      </c>
      <c r="J10" s="5">
        <f>I10/H10</f>
        <v>0.28283241291956934</v>
      </c>
      <c r="K10" s="45">
        <f>AVERAGE(J10:J14)</f>
        <v>0.28975087885721479</v>
      </c>
      <c r="L10" s="5">
        <v>0.28975087885721479</v>
      </c>
      <c r="M10" s="5" t="s">
        <v>71</v>
      </c>
      <c r="N10" s="5">
        <v>35625</v>
      </c>
      <c r="O10" s="5">
        <v>3530.8416000000002</v>
      </c>
      <c r="P10" s="5">
        <f>O10/N10</f>
        <v>9.9111343157894743E-2</v>
      </c>
      <c r="Q10" s="45">
        <f>AVERAGE(P10:P14)</f>
        <v>0.18497707943476599</v>
      </c>
      <c r="R10" s="22">
        <v>0.18497707943476599</v>
      </c>
    </row>
    <row r="11" spans="1:18" x14ac:dyDescent="0.3">
      <c r="A11" s="21" t="s">
        <v>71</v>
      </c>
      <c r="B11" s="5">
        <v>3430</v>
      </c>
      <c r="C11" s="5">
        <v>1403.9866999999999</v>
      </c>
      <c r="D11" s="5">
        <f>C11/B11</f>
        <v>0.40932556851311952</v>
      </c>
      <c r="E11" s="45"/>
      <c r="F11" s="5"/>
      <c r="G11" s="5" t="s">
        <v>71</v>
      </c>
      <c r="H11" s="5">
        <v>9578</v>
      </c>
      <c r="I11" s="5">
        <v>2430.9731000000002</v>
      </c>
      <c r="J11" s="5">
        <f>I11/H11</f>
        <v>0.2538080079348507</v>
      </c>
      <c r="K11" s="45"/>
      <c r="L11" s="5"/>
      <c r="M11" s="5" t="s">
        <v>71</v>
      </c>
      <c r="N11" s="5">
        <v>12448</v>
      </c>
      <c r="O11" s="5">
        <v>2768.5889000000002</v>
      </c>
      <c r="P11" s="5">
        <f>O11/N11</f>
        <v>0.22241234736503857</v>
      </c>
      <c r="Q11" s="45"/>
      <c r="R11" s="22"/>
    </row>
    <row r="12" spans="1:18" x14ac:dyDescent="0.3">
      <c r="A12" s="21" t="s">
        <v>71</v>
      </c>
      <c r="B12" s="5">
        <v>7578</v>
      </c>
      <c r="C12" s="5">
        <v>3081.6965</v>
      </c>
      <c r="D12" s="5">
        <f>C12/B12</f>
        <v>0.40666356558458694</v>
      </c>
      <c r="E12" s="45"/>
      <c r="F12" s="5"/>
      <c r="G12" s="5" t="s">
        <v>71</v>
      </c>
      <c r="H12" s="5">
        <v>3388</v>
      </c>
      <c r="I12" s="5">
        <v>1291.6965</v>
      </c>
      <c r="J12" s="5">
        <f>I12/H12</f>
        <v>0.38125634592680047</v>
      </c>
      <c r="K12" s="45"/>
      <c r="L12" s="5"/>
      <c r="M12" s="5" t="s">
        <v>71</v>
      </c>
      <c r="N12" s="5">
        <v>5009</v>
      </c>
      <c r="O12" s="5">
        <v>1054.3311000000001</v>
      </c>
      <c r="P12" s="5">
        <f>O12/N12</f>
        <v>0.21048734278299064</v>
      </c>
      <c r="Q12" s="45"/>
      <c r="R12" s="22"/>
    </row>
    <row r="13" spans="1:18" x14ac:dyDescent="0.3">
      <c r="A13" s="21" t="s">
        <v>71</v>
      </c>
      <c r="B13" s="5">
        <v>4698</v>
      </c>
      <c r="C13" s="5">
        <v>2451.8292999999999</v>
      </c>
      <c r="D13" s="5">
        <f>C13/B13</f>
        <v>0.5218878884631758</v>
      </c>
      <c r="E13" s="45"/>
      <c r="F13" s="5"/>
      <c r="G13" s="5" t="s">
        <v>71</v>
      </c>
      <c r="H13" s="5">
        <v>13382</v>
      </c>
      <c r="I13" s="5">
        <v>3829.3887</v>
      </c>
      <c r="J13" s="5">
        <f>I13/H13</f>
        <v>0.28615966970557466</v>
      </c>
      <c r="K13" s="45"/>
      <c r="L13" s="5"/>
      <c r="M13" s="5" t="s">
        <v>71</v>
      </c>
      <c r="N13" s="5">
        <v>9846</v>
      </c>
      <c r="O13" s="5">
        <v>1940.7253000000001</v>
      </c>
      <c r="P13" s="5">
        <f>O13/N13</f>
        <v>0.1971079930936421</v>
      </c>
      <c r="Q13" s="45"/>
      <c r="R13" s="22"/>
    </row>
    <row r="14" spans="1:18" x14ac:dyDescent="0.3">
      <c r="A14" s="21" t="s">
        <v>71</v>
      </c>
      <c r="B14" s="5">
        <v>6478</v>
      </c>
      <c r="C14" s="5">
        <v>2755.8328000000001</v>
      </c>
      <c r="D14" s="5">
        <f>C14/B14</f>
        <v>0.42541414016671814</v>
      </c>
      <c r="E14" s="45"/>
      <c r="F14" s="5"/>
      <c r="G14" s="5" t="s">
        <v>71</v>
      </c>
      <c r="H14" s="5">
        <v>28009</v>
      </c>
      <c r="I14" s="5">
        <v>6853.7451000000001</v>
      </c>
      <c r="J14" s="5">
        <f>I14/H14</f>
        <v>0.2446979577992788</v>
      </c>
      <c r="K14" s="45"/>
      <c r="L14" s="5"/>
      <c r="M14" s="5" t="s">
        <v>71</v>
      </c>
      <c r="N14" s="5">
        <v>4585</v>
      </c>
      <c r="O14" s="5">
        <v>897.58880999999997</v>
      </c>
      <c r="P14" s="5">
        <f>O14/N14</f>
        <v>0.1957663707742639</v>
      </c>
      <c r="Q14" s="45"/>
      <c r="R14" s="22"/>
    </row>
    <row r="15" spans="1:18" x14ac:dyDescent="0.3">
      <c r="A15" s="2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</row>
    <row r="16" spans="1:18" x14ac:dyDescent="0.3">
      <c r="A16" s="21" t="s">
        <v>71</v>
      </c>
      <c r="B16" s="5">
        <v>6532</v>
      </c>
      <c r="C16" s="5">
        <v>3643.9960999999998</v>
      </c>
      <c r="D16" s="5">
        <f>C16/B16</f>
        <v>0.55786835578689531</v>
      </c>
      <c r="E16" s="45">
        <f>AVERAGE(D16:D20)</f>
        <v>0.50544813441516678</v>
      </c>
      <c r="F16" s="5">
        <v>0.50544813441516678</v>
      </c>
      <c r="G16" s="5" t="s">
        <v>71</v>
      </c>
      <c r="H16" s="5">
        <v>29182</v>
      </c>
      <c r="I16" s="5">
        <v>7071.7880999999998</v>
      </c>
      <c r="J16" s="5">
        <f>I16/H16</f>
        <v>0.24233390788842435</v>
      </c>
      <c r="K16" s="45">
        <f>AVERAGE(J16:J20)</f>
        <v>0.28936196615634552</v>
      </c>
      <c r="L16" s="5">
        <v>0.28936196615634552</v>
      </c>
      <c r="M16" s="5" t="s">
        <v>71</v>
      </c>
      <c r="N16" s="5">
        <v>57204</v>
      </c>
      <c r="O16" s="5">
        <v>11873.063</v>
      </c>
      <c r="P16" s="5">
        <f>O16/N16</f>
        <v>0.20755651702678135</v>
      </c>
      <c r="Q16" s="45">
        <f>AVERAGE(P16:P20)</f>
        <v>0.18863400728189622</v>
      </c>
      <c r="R16" s="22">
        <v>0.18863400728189622</v>
      </c>
    </row>
    <row r="17" spans="1:18" x14ac:dyDescent="0.3">
      <c r="A17" s="21" t="s">
        <v>71</v>
      </c>
      <c r="B17" s="5">
        <v>15059</v>
      </c>
      <c r="C17" s="5">
        <v>6853.1045000000004</v>
      </c>
      <c r="D17" s="5">
        <f>C17/B17</f>
        <v>0.45508363769174581</v>
      </c>
      <c r="E17" s="45"/>
      <c r="F17" s="5"/>
      <c r="G17" s="5" t="s">
        <v>71</v>
      </c>
      <c r="H17" s="5">
        <v>11046</v>
      </c>
      <c r="I17" s="5">
        <v>3630.6406000000002</v>
      </c>
      <c r="J17" s="5">
        <f>I17/H17</f>
        <v>0.32868374072062284</v>
      </c>
      <c r="K17" s="45"/>
      <c r="L17" s="5"/>
      <c r="M17" s="5" t="s">
        <v>71</v>
      </c>
      <c r="N17" s="5">
        <v>52305</v>
      </c>
      <c r="O17" s="5">
        <v>11808.593999999999</v>
      </c>
      <c r="P17" s="5">
        <f>O17/N17</f>
        <v>0.2257641525666762</v>
      </c>
      <c r="Q17" s="45"/>
      <c r="R17" s="22"/>
    </row>
    <row r="18" spans="1:18" x14ac:dyDescent="0.3">
      <c r="A18" s="21" t="s">
        <v>71</v>
      </c>
      <c r="B18" s="5">
        <v>7950</v>
      </c>
      <c r="C18" s="5">
        <v>4188.9579999999996</v>
      </c>
      <c r="D18" s="5">
        <f>C18/B18</f>
        <v>0.52691295597484267</v>
      </c>
      <c r="E18" s="45"/>
      <c r="F18" s="5"/>
      <c r="G18" s="5" t="s">
        <v>71</v>
      </c>
      <c r="H18" s="5">
        <v>5750</v>
      </c>
      <c r="I18" s="5">
        <v>1432.1991</v>
      </c>
      <c r="J18" s="5">
        <f>I18/H18</f>
        <v>0.2490781043478261</v>
      </c>
      <c r="K18" s="45"/>
      <c r="L18" s="5"/>
      <c r="M18" s="5" t="s">
        <v>71</v>
      </c>
      <c r="N18" s="5">
        <v>26689</v>
      </c>
      <c r="O18" s="5">
        <v>4182.5820000000003</v>
      </c>
      <c r="P18" s="5">
        <f>O18/N18</f>
        <v>0.15671557570534678</v>
      </c>
      <c r="Q18" s="45"/>
      <c r="R18" s="22"/>
    </row>
    <row r="19" spans="1:18" x14ac:dyDescent="0.3">
      <c r="A19" s="21" t="s">
        <v>71</v>
      </c>
      <c r="B19" s="5">
        <v>3313</v>
      </c>
      <c r="C19" s="5">
        <v>1717.8795</v>
      </c>
      <c r="D19" s="5">
        <f>C19/B19</f>
        <v>0.51852686386960456</v>
      </c>
      <c r="E19" s="45"/>
      <c r="F19" s="5"/>
      <c r="G19" s="5" t="s">
        <v>71</v>
      </c>
      <c r="H19" s="5">
        <v>9626</v>
      </c>
      <c r="I19" s="5">
        <v>3137.7222000000002</v>
      </c>
      <c r="J19" s="5">
        <f>I19/H19</f>
        <v>0.32596324537710369</v>
      </c>
      <c r="K19" s="45"/>
      <c r="L19" s="5"/>
      <c r="M19" s="5" t="s">
        <v>71</v>
      </c>
      <c r="N19" s="5">
        <v>459033</v>
      </c>
      <c r="O19" s="5">
        <v>68150.366999999998</v>
      </c>
      <c r="P19" s="5">
        <f>O19/N19</f>
        <v>0.1484650711386763</v>
      </c>
      <c r="Q19" s="45"/>
      <c r="R19" s="22"/>
    </row>
    <row r="20" spans="1:18" x14ac:dyDescent="0.3">
      <c r="A20" s="21" t="s">
        <v>71</v>
      </c>
      <c r="B20" s="5">
        <v>10471</v>
      </c>
      <c r="C20" s="5">
        <v>4909.3163999999997</v>
      </c>
      <c r="D20" s="5">
        <f>C20/B20</f>
        <v>0.46884885875274562</v>
      </c>
      <c r="E20" s="45"/>
      <c r="F20" s="5"/>
      <c r="G20" s="5" t="s">
        <v>71</v>
      </c>
      <c r="H20" s="5">
        <v>5646</v>
      </c>
      <c r="I20" s="5">
        <v>1698.0391999999999</v>
      </c>
      <c r="J20" s="5">
        <f>I20/H20</f>
        <v>0.30075083244775058</v>
      </c>
      <c r="K20" s="45"/>
      <c r="L20" s="5"/>
      <c r="M20" s="5" t="s">
        <v>71</v>
      </c>
      <c r="N20" s="5">
        <v>31429</v>
      </c>
      <c r="O20" s="5">
        <v>6432.5331999999999</v>
      </c>
      <c r="P20" s="5">
        <f>O20/N20</f>
        <v>0.20466871997200037</v>
      </c>
      <c r="Q20" s="45"/>
      <c r="R20" s="22"/>
    </row>
    <row r="21" spans="1:18" x14ac:dyDescent="0.3">
      <c r="A21" s="2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</row>
    <row r="22" spans="1:18" x14ac:dyDescent="0.3">
      <c r="A22" s="21" t="s">
        <v>71</v>
      </c>
      <c r="B22" s="5">
        <v>4426</v>
      </c>
      <c r="C22" s="5">
        <v>2949.3481000000002</v>
      </c>
      <c r="D22" s="5">
        <f>C22/B22</f>
        <v>0.66636875282422059</v>
      </c>
      <c r="E22" s="45">
        <f>AVERAGE(D22:D26)</f>
        <v>0.52356651310499913</v>
      </c>
      <c r="F22" s="5">
        <v>0.52356651310499913</v>
      </c>
      <c r="G22" s="5" t="s">
        <v>71</v>
      </c>
      <c r="H22" s="5">
        <v>9276</v>
      </c>
      <c r="I22" s="5">
        <v>3488.5918000000001</v>
      </c>
      <c r="J22" s="5">
        <f>I22/H22</f>
        <v>0.37608794739111689</v>
      </c>
      <c r="K22" s="45">
        <f>AVERAGE(J22:J26)</f>
        <v>0.31742734653497934</v>
      </c>
      <c r="L22" s="5">
        <v>0.31742734653497934</v>
      </c>
      <c r="M22" s="5" t="s">
        <v>71</v>
      </c>
      <c r="N22" s="5">
        <v>55835</v>
      </c>
      <c r="O22" s="5">
        <v>10705.258</v>
      </c>
      <c r="P22" s="5">
        <f>O22/N22</f>
        <v>0.19173024088833168</v>
      </c>
      <c r="Q22" s="45">
        <f>AVERAGE(P22:P26)</f>
        <v>0.1986681610426228</v>
      </c>
      <c r="R22" s="22">
        <v>0.1986681610426228</v>
      </c>
    </row>
    <row r="23" spans="1:18" x14ac:dyDescent="0.3">
      <c r="A23" s="21" t="s">
        <v>71</v>
      </c>
      <c r="B23" s="5">
        <v>4146</v>
      </c>
      <c r="C23" s="5">
        <v>1443.4194</v>
      </c>
      <c r="D23" s="5">
        <f>C23/B23</f>
        <v>0.34814746743849495</v>
      </c>
      <c r="E23" s="45"/>
      <c r="F23" s="5"/>
      <c r="G23" s="5" t="s">
        <v>71</v>
      </c>
      <c r="H23" s="5">
        <v>13659</v>
      </c>
      <c r="I23" s="5">
        <v>4093.4348</v>
      </c>
      <c r="J23" s="5">
        <f>I23/H23</f>
        <v>0.29968773702320817</v>
      </c>
      <c r="K23" s="45"/>
      <c r="L23" s="5"/>
      <c r="M23" s="5" t="s">
        <v>71</v>
      </c>
      <c r="N23" s="5">
        <v>277438</v>
      </c>
      <c r="O23" s="5">
        <v>48499.25</v>
      </c>
      <c r="P23" s="5">
        <f>O23/N23</f>
        <v>0.17481112897295972</v>
      </c>
      <c r="Q23" s="45"/>
      <c r="R23" s="22"/>
    </row>
    <row r="24" spans="1:18" x14ac:dyDescent="0.3">
      <c r="A24" s="21" t="s">
        <v>71</v>
      </c>
      <c r="B24" s="5">
        <v>1283</v>
      </c>
      <c r="C24" s="5">
        <v>745.27746999999999</v>
      </c>
      <c r="D24" s="5">
        <f>C24/B24</f>
        <v>0.58088657053780202</v>
      </c>
      <c r="E24" s="45"/>
      <c r="F24" s="5"/>
      <c r="G24" s="5" t="s">
        <v>71</v>
      </c>
      <c r="H24" s="5">
        <v>7503</v>
      </c>
      <c r="I24" s="5">
        <v>2660.7944000000002</v>
      </c>
      <c r="J24" s="5">
        <f>I24/H24</f>
        <v>0.35463073437291753</v>
      </c>
      <c r="K24" s="45"/>
      <c r="L24" s="5"/>
      <c r="M24" s="5" t="s">
        <v>71</v>
      </c>
      <c r="N24" s="5">
        <v>257357</v>
      </c>
      <c r="O24" s="5">
        <v>42582.43</v>
      </c>
      <c r="P24" s="5">
        <f>O24/N24</f>
        <v>0.16546054702222981</v>
      </c>
      <c r="Q24" s="45"/>
      <c r="R24" s="22"/>
    </row>
    <row r="25" spans="1:18" x14ac:dyDescent="0.3">
      <c r="A25" s="21" t="s">
        <v>71</v>
      </c>
      <c r="B25" s="5">
        <v>4443</v>
      </c>
      <c r="C25" s="5">
        <v>2477.1563000000001</v>
      </c>
      <c r="D25" s="5">
        <f>C25/B25</f>
        <v>0.55754136844474456</v>
      </c>
      <c r="E25" s="45"/>
      <c r="F25" s="5"/>
      <c r="G25" s="5" t="s">
        <v>71</v>
      </c>
      <c r="H25" s="5">
        <v>32486</v>
      </c>
      <c r="I25" s="5">
        <v>8717.5449000000008</v>
      </c>
      <c r="J25" s="5">
        <f>I25/H25</f>
        <v>0.26834774672166473</v>
      </c>
      <c r="K25" s="45"/>
      <c r="L25" s="5"/>
      <c r="M25" s="5" t="s">
        <v>71</v>
      </c>
      <c r="N25" s="5">
        <v>53737</v>
      </c>
      <c r="O25" s="5">
        <v>11762.329</v>
      </c>
      <c r="P25" s="5">
        <f>O25/N25</f>
        <v>0.21888696801086774</v>
      </c>
      <c r="Q25" s="45"/>
      <c r="R25" s="22"/>
    </row>
    <row r="26" spans="1:18" x14ac:dyDescent="0.3">
      <c r="A26" s="21" t="s">
        <v>71</v>
      </c>
      <c r="B26" s="5">
        <v>2102</v>
      </c>
      <c r="C26" s="5">
        <v>977.19542999999999</v>
      </c>
      <c r="D26" s="5">
        <f>C26/B26</f>
        <v>0.4648884062797336</v>
      </c>
      <c r="E26" s="45"/>
      <c r="F26" s="5"/>
      <c r="G26" s="5" t="s">
        <v>71</v>
      </c>
      <c r="H26" s="5">
        <v>32978</v>
      </c>
      <c r="I26" s="5">
        <v>9510.2803000000004</v>
      </c>
      <c r="J26" s="5">
        <f>I26/H26</f>
        <v>0.28838256716598948</v>
      </c>
      <c r="K26" s="45"/>
      <c r="L26" s="5"/>
      <c r="M26" s="5" t="s">
        <v>71</v>
      </c>
      <c r="N26" s="5">
        <v>2510</v>
      </c>
      <c r="O26" s="5">
        <v>608.55431999999996</v>
      </c>
      <c r="P26" s="5">
        <f>O26/N26</f>
        <v>0.24245192031872509</v>
      </c>
      <c r="Q26" s="45"/>
      <c r="R26" s="22"/>
    </row>
    <row r="27" spans="1:18" x14ac:dyDescent="0.3">
      <c r="A27" s="2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</row>
    <row r="28" spans="1:18" x14ac:dyDescent="0.3">
      <c r="A28" s="21" t="s">
        <v>71</v>
      </c>
      <c r="B28" s="5">
        <v>2623</v>
      </c>
      <c r="C28" s="5">
        <v>1354.0735999999999</v>
      </c>
      <c r="D28" s="5">
        <f>C28/B28</f>
        <v>0.51623088067098744</v>
      </c>
      <c r="E28" s="45">
        <f>AVERAGE(D28:D32)</f>
        <v>0.55258079088310752</v>
      </c>
      <c r="F28" s="5">
        <v>0.55258079088310752</v>
      </c>
      <c r="G28" s="5" t="s">
        <v>71</v>
      </c>
      <c r="H28" s="5">
        <v>5920</v>
      </c>
      <c r="I28" s="5">
        <v>1709.4033999999999</v>
      </c>
      <c r="J28" s="5">
        <f>I28/H28</f>
        <v>0.28875057432432433</v>
      </c>
      <c r="K28" s="45">
        <f>AVERAGE(J28:J32)</f>
        <v>0.27723157878577831</v>
      </c>
      <c r="L28" s="5">
        <v>0.27723157878577831</v>
      </c>
      <c r="M28" s="5" t="s">
        <v>71</v>
      </c>
      <c r="N28" s="5">
        <v>9398</v>
      </c>
      <c r="O28" s="5">
        <v>2161.3755000000001</v>
      </c>
      <c r="P28" s="5">
        <f>O28/N28</f>
        <v>0.22998249627580336</v>
      </c>
      <c r="Q28" s="45">
        <f>AVERAGE(P28:P32)</f>
        <v>0.19947370323433553</v>
      </c>
      <c r="R28" s="22">
        <v>0.19947370323433553</v>
      </c>
    </row>
    <row r="29" spans="1:18" x14ac:dyDescent="0.3">
      <c r="A29" s="21" t="s">
        <v>71</v>
      </c>
      <c r="B29" s="5">
        <v>7371</v>
      </c>
      <c r="C29" s="5">
        <v>2857.4236000000001</v>
      </c>
      <c r="D29" s="5">
        <f>C29/B29</f>
        <v>0.38765752272418941</v>
      </c>
      <c r="E29" s="45"/>
      <c r="F29" s="5"/>
      <c r="G29" s="5" t="s">
        <v>71</v>
      </c>
      <c r="H29" s="5">
        <v>7829</v>
      </c>
      <c r="I29" s="5">
        <v>2338.6785</v>
      </c>
      <c r="J29" s="5">
        <f>I29/H29</f>
        <v>0.29871995146251118</v>
      </c>
      <c r="K29" s="45"/>
      <c r="L29" s="5"/>
      <c r="M29" s="5" t="s">
        <v>71</v>
      </c>
      <c r="N29" s="5">
        <v>18618</v>
      </c>
      <c r="O29" s="5">
        <v>3544.2534000000001</v>
      </c>
      <c r="P29" s="5">
        <f>O29/N29</f>
        <v>0.19036703190460844</v>
      </c>
      <c r="Q29" s="45"/>
      <c r="R29" s="22"/>
    </row>
    <row r="30" spans="1:18" x14ac:dyDescent="0.3">
      <c r="A30" s="21" t="s">
        <v>71</v>
      </c>
      <c r="B30" s="5">
        <v>11363</v>
      </c>
      <c r="C30" s="5">
        <v>4874.1260000000002</v>
      </c>
      <c r="D30" s="5">
        <f>C30/B30</f>
        <v>0.42894710903810618</v>
      </c>
      <c r="E30" s="45"/>
      <c r="F30" s="5"/>
      <c r="G30" s="5" t="s">
        <v>71</v>
      </c>
      <c r="H30" s="5">
        <v>36420</v>
      </c>
      <c r="I30" s="5">
        <v>8674.3202999999994</v>
      </c>
      <c r="J30" s="5">
        <f>I30/H30</f>
        <v>0.23817463756177923</v>
      </c>
      <c r="K30" s="45"/>
      <c r="L30" s="5"/>
      <c r="M30" s="5" t="s">
        <v>71</v>
      </c>
      <c r="N30" s="5">
        <v>47214</v>
      </c>
      <c r="O30" s="5">
        <v>9473.4979999999996</v>
      </c>
      <c r="P30" s="5">
        <f>O30/N30</f>
        <v>0.20065018850340999</v>
      </c>
      <c r="Q30" s="45"/>
      <c r="R30" s="22"/>
    </row>
    <row r="31" spans="1:18" x14ac:dyDescent="0.3">
      <c r="A31" s="21" t="s">
        <v>71</v>
      </c>
      <c r="B31" s="5">
        <v>4214</v>
      </c>
      <c r="C31" s="5">
        <v>2917.7302</v>
      </c>
      <c r="D31" s="5">
        <f>C31/B31</f>
        <v>0.69238970099667774</v>
      </c>
      <c r="E31" s="45"/>
      <c r="F31" s="5"/>
      <c r="G31" s="5" t="s">
        <v>71</v>
      </c>
      <c r="H31" s="5">
        <v>4927</v>
      </c>
      <c r="I31" s="5">
        <v>1160.7723000000001</v>
      </c>
      <c r="J31" s="5">
        <f>I31/H31</f>
        <v>0.23559413436168056</v>
      </c>
      <c r="K31" s="45"/>
      <c r="L31" s="5"/>
      <c r="M31" s="5" t="s">
        <v>71</v>
      </c>
      <c r="N31" s="5">
        <v>55212</v>
      </c>
      <c r="O31" s="5">
        <v>11692.901</v>
      </c>
      <c r="P31" s="5">
        <f>O31/N31</f>
        <v>0.21178187712816054</v>
      </c>
      <c r="Q31" s="45"/>
      <c r="R31" s="22"/>
    </row>
    <row r="32" spans="1:18" ht="14.5" thickBot="1" x14ac:dyDescent="0.35">
      <c r="A32" s="23" t="s">
        <v>71</v>
      </c>
      <c r="B32" s="24">
        <v>6656</v>
      </c>
      <c r="C32" s="24">
        <v>4909.9897000000001</v>
      </c>
      <c r="D32" s="24">
        <f>C32/B32</f>
        <v>0.73767874098557695</v>
      </c>
      <c r="E32" s="46"/>
      <c r="F32" s="24"/>
      <c r="G32" s="24" t="s">
        <v>71</v>
      </c>
      <c r="H32" s="24">
        <v>3861</v>
      </c>
      <c r="I32" s="24">
        <v>1254.5107</v>
      </c>
      <c r="J32" s="24">
        <f>I32/H32</f>
        <v>0.32491859621859626</v>
      </c>
      <c r="K32" s="46"/>
      <c r="L32" s="24"/>
      <c r="M32" s="24" t="s">
        <v>71</v>
      </c>
      <c r="N32" s="24">
        <v>190906</v>
      </c>
      <c r="O32" s="24">
        <v>31420.631000000001</v>
      </c>
      <c r="P32" s="24">
        <f>O32/N32</f>
        <v>0.16458692235969535</v>
      </c>
      <c r="Q32" s="46"/>
      <c r="R32" s="25"/>
    </row>
  </sheetData>
  <mergeCells count="18">
    <mergeCell ref="A2:C2"/>
    <mergeCell ref="G2:I2"/>
    <mergeCell ref="M2:O2"/>
    <mergeCell ref="E4:E8"/>
    <mergeCell ref="E10:E14"/>
    <mergeCell ref="E22:E26"/>
    <mergeCell ref="E28:E32"/>
    <mergeCell ref="K4:K8"/>
    <mergeCell ref="K10:K14"/>
    <mergeCell ref="K16:K20"/>
    <mergeCell ref="K22:K26"/>
    <mergeCell ref="K28:K32"/>
    <mergeCell ref="E16:E20"/>
    <mergeCell ref="Q4:Q8"/>
    <mergeCell ref="Q10:Q14"/>
    <mergeCell ref="Q16:Q20"/>
    <mergeCell ref="Q22:Q26"/>
    <mergeCell ref="Q28:Q3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6270-DFB0-4824-BA03-9C6EEA27A2BE}">
  <dimension ref="B2:K119"/>
  <sheetViews>
    <sheetView zoomScale="85" zoomScaleNormal="85" workbookViewId="0">
      <selection activeCell="E13" sqref="E13"/>
    </sheetView>
  </sheetViews>
  <sheetFormatPr defaultRowHeight="14" x14ac:dyDescent="0.3"/>
  <cols>
    <col min="1" max="1" width="8.6640625" style="1"/>
    <col min="2" max="2" width="17.4140625" style="1" bestFit="1" customWidth="1"/>
    <col min="3" max="3" width="14.08203125" style="1" bestFit="1" customWidth="1"/>
    <col min="4" max="5" width="8.6640625" style="1"/>
    <col min="6" max="6" width="17" style="1" bestFit="1" customWidth="1"/>
    <col min="7" max="7" width="12.33203125" style="1" bestFit="1" customWidth="1"/>
    <col min="8" max="9" width="8.6640625" style="1"/>
    <col min="10" max="10" width="14.08203125" style="1" bestFit="1" customWidth="1"/>
    <col min="11" max="11" width="12.33203125" style="1" bestFit="1" customWidth="1"/>
    <col min="12" max="16384" width="8.6640625" style="1"/>
  </cols>
  <sheetData>
    <row r="2" spans="2:11" ht="16.5" x14ac:dyDescent="0.3">
      <c r="B2" s="35" t="s">
        <v>75</v>
      </c>
      <c r="C2" s="35" t="s">
        <v>74</v>
      </c>
      <c r="F2" s="35" t="s">
        <v>75</v>
      </c>
      <c r="G2" s="35" t="s">
        <v>76</v>
      </c>
      <c r="J2" s="35" t="s">
        <v>74</v>
      </c>
      <c r="K2" s="35" t="s">
        <v>76</v>
      </c>
    </row>
    <row r="3" spans="2:11" x14ac:dyDescent="0.3">
      <c r="B3" s="36">
        <v>10.5</v>
      </c>
      <c r="C3" s="36">
        <v>7.3413398291928306E-2</v>
      </c>
      <c r="F3" s="36">
        <v>10.5</v>
      </c>
      <c r="G3" s="36">
        <v>7.2935581350308393E-2</v>
      </c>
      <c r="J3" s="36">
        <v>7.3413398291928306E-2</v>
      </c>
      <c r="K3" s="36">
        <v>7.2935581350308393E-2</v>
      </c>
    </row>
    <row r="4" spans="2:11" x14ac:dyDescent="0.3">
      <c r="B4" s="36">
        <v>12.125</v>
      </c>
      <c r="C4" s="36">
        <v>8.0778442812136655E-2</v>
      </c>
      <c r="F4" s="36">
        <v>12.125</v>
      </c>
      <c r="G4" s="36">
        <v>5.9992360238262488E-2</v>
      </c>
      <c r="J4" s="36">
        <v>8.0778442812136655E-2</v>
      </c>
      <c r="K4" s="36">
        <v>5.9992360238262488E-2</v>
      </c>
    </row>
    <row r="5" spans="2:11" x14ac:dyDescent="0.3">
      <c r="B5" s="36">
        <v>7.75</v>
      </c>
      <c r="C5" s="36">
        <v>7.1332074342331464E-2</v>
      </c>
      <c r="F5" s="36">
        <v>7.75</v>
      </c>
      <c r="G5" s="36">
        <v>8.1310486407222674E-2</v>
      </c>
      <c r="J5" s="36">
        <v>7.1332074342331464E-2</v>
      </c>
      <c r="K5" s="36">
        <v>8.1310486407222674E-2</v>
      </c>
    </row>
    <row r="6" spans="2:11" x14ac:dyDescent="0.3">
      <c r="B6" s="36">
        <v>11.5</v>
      </c>
      <c r="C6" s="36">
        <v>7.3360954437572706E-2</v>
      </c>
      <c r="F6" s="36">
        <v>11.5</v>
      </c>
      <c r="G6" s="36">
        <v>8.0729037789161934E-2</v>
      </c>
      <c r="J6" s="36">
        <v>7.3360954437572706E-2</v>
      </c>
      <c r="K6" s="36">
        <v>8.0729037789161934E-2</v>
      </c>
    </row>
    <row r="7" spans="2:11" x14ac:dyDescent="0.3">
      <c r="B7" s="36">
        <v>8.6</v>
      </c>
      <c r="C7" s="36">
        <v>7.2230404139072363E-2</v>
      </c>
      <c r="F7" s="36">
        <v>8.6</v>
      </c>
      <c r="G7" s="36">
        <v>6.9860378566609746E-2</v>
      </c>
      <c r="J7" s="36">
        <v>7.2230404139072363E-2</v>
      </c>
      <c r="K7" s="36">
        <v>6.9860378566609746E-2</v>
      </c>
    </row>
    <row r="8" spans="2:11" x14ac:dyDescent="0.3">
      <c r="B8" s="36">
        <v>35</v>
      </c>
      <c r="C8" s="36">
        <v>0.15392365295108537</v>
      </c>
      <c r="F8" s="36">
        <v>35</v>
      </c>
      <c r="G8" s="36">
        <v>0.12803070448073481</v>
      </c>
      <c r="J8" s="36">
        <v>0.15392365295108537</v>
      </c>
      <c r="K8" s="36">
        <v>0.12803070448073481</v>
      </c>
    </row>
    <row r="9" spans="2:11" x14ac:dyDescent="0.3">
      <c r="B9" s="36">
        <v>52</v>
      </c>
      <c r="C9" s="36">
        <v>0.17076703218275674</v>
      </c>
      <c r="F9" s="36">
        <v>52</v>
      </c>
      <c r="G9" s="36">
        <v>0.13512741587486793</v>
      </c>
      <c r="J9" s="36">
        <v>0.17076703218275674</v>
      </c>
      <c r="K9" s="36">
        <v>0.13512741587486793</v>
      </c>
    </row>
    <row r="10" spans="2:11" x14ac:dyDescent="0.3">
      <c r="B10" s="36">
        <v>49.67</v>
      </c>
      <c r="C10" s="36">
        <v>0.17722948893967785</v>
      </c>
      <c r="F10" s="36">
        <v>49.67</v>
      </c>
      <c r="G10" s="36">
        <v>0.13791878995173104</v>
      </c>
      <c r="J10" s="36">
        <v>0.17722948893967785</v>
      </c>
      <c r="K10" s="36">
        <v>0.13791878995173104</v>
      </c>
    </row>
    <row r="11" spans="2:11" x14ac:dyDescent="0.3">
      <c r="B11" s="36">
        <v>45.5</v>
      </c>
      <c r="C11" s="36">
        <v>0.1692316077940427</v>
      </c>
      <c r="F11" s="36">
        <v>45.5</v>
      </c>
      <c r="G11" s="36">
        <v>0.11443961682928105</v>
      </c>
      <c r="J11" s="36">
        <v>0.1692316077940427</v>
      </c>
      <c r="K11" s="36">
        <v>0.11443961682928105</v>
      </c>
    </row>
    <row r="12" spans="2:11" x14ac:dyDescent="0.3">
      <c r="B12" s="36">
        <v>51.17</v>
      </c>
      <c r="C12" s="36">
        <v>0.17125440558585908</v>
      </c>
      <c r="F12" s="36">
        <v>51.17</v>
      </c>
      <c r="G12" s="36">
        <v>0.11376267967091187</v>
      </c>
      <c r="J12" s="36">
        <v>0.17125440558585908</v>
      </c>
      <c r="K12" s="36">
        <v>0.11376267967091187</v>
      </c>
    </row>
    <row r="13" spans="2:11" x14ac:dyDescent="0.3">
      <c r="B13" s="36">
        <v>81.286000000000001</v>
      </c>
      <c r="C13" s="36">
        <v>0.26427910549522216</v>
      </c>
      <c r="F13" s="36">
        <v>81.286000000000001</v>
      </c>
      <c r="G13" s="36">
        <v>0.20418701864039882</v>
      </c>
      <c r="J13" s="36">
        <v>0.26427910549522216</v>
      </c>
      <c r="K13" s="36">
        <v>0.20418701864039882</v>
      </c>
    </row>
    <row r="14" spans="2:11" x14ac:dyDescent="0.3">
      <c r="B14" s="36">
        <v>84.25</v>
      </c>
      <c r="C14" s="36">
        <v>0.23726501905897188</v>
      </c>
      <c r="F14" s="36">
        <v>84.25</v>
      </c>
      <c r="G14" s="36">
        <v>0.18912579047473779</v>
      </c>
      <c r="J14" s="36">
        <v>0.23726501905897188</v>
      </c>
      <c r="K14" s="36">
        <v>0.18912579047473779</v>
      </c>
    </row>
    <row r="15" spans="2:11" x14ac:dyDescent="0.3">
      <c r="B15" s="36">
        <v>84.25</v>
      </c>
      <c r="C15" s="36">
        <v>0.25408359580549555</v>
      </c>
      <c r="F15" s="36">
        <v>84.25</v>
      </c>
      <c r="G15" s="36">
        <v>0.21963317715775363</v>
      </c>
      <c r="J15" s="36">
        <v>0.25408359580549555</v>
      </c>
      <c r="K15" s="36">
        <v>0.21963317715775363</v>
      </c>
    </row>
    <row r="16" spans="2:11" x14ac:dyDescent="0.3">
      <c r="B16" s="36">
        <v>82.3</v>
      </c>
      <c r="C16" s="36">
        <v>0.2582032723433979</v>
      </c>
      <c r="F16" s="36">
        <v>82.3</v>
      </c>
      <c r="G16" s="36">
        <v>0.1944860993839817</v>
      </c>
      <c r="J16" s="36">
        <v>0.2582032723433979</v>
      </c>
      <c r="K16" s="36">
        <v>0.1944860993839817</v>
      </c>
    </row>
    <row r="17" spans="2:11" x14ac:dyDescent="0.3">
      <c r="B17" s="36">
        <v>103</v>
      </c>
      <c r="C17" s="36">
        <v>0.25952476611015995</v>
      </c>
      <c r="F17" s="36">
        <v>103</v>
      </c>
      <c r="G17" s="36">
        <v>0.20726600724768024</v>
      </c>
      <c r="J17" s="36">
        <v>0.25952476611015995</v>
      </c>
      <c r="K17" s="36">
        <v>0.20726600724768024</v>
      </c>
    </row>
    <row r="19" spans="2:11" x14ac:dyDescent="0.3">
      <c r="B19" s="35" t="s">
        <v>77</v>
      </c>
      <c r="C19" s="35" t="s">
        <v>74</v>
      </c>
      <c r="F19" s="35" t="s">
        <v>77</v>
      </c>
      <c r="G19" s="35" t="s">
        <v>76</v>
      </c>
    </row>
    <row r="20" spans="2:11" x14ac:dyDescent="0.3">
      <c r="B20" s="36">
        <v>2.33</v>
      </c>
      <c r="C20" s="36">
        <v>7.3413398291928306E-2</v>
      </c>
      <c r="F20" s="36">
        <v>2.33</v>
      </c>
      <c r="G20" s="36">
        <v>7.2935581350308393E-2</v>
      </c>
    </row>
    <row r="21" spans="2:11" x14ac:dyDescent="0.3">
      <c r="B21" s="36">
        <v>2.14</v>
      </c>
      <c r="C21" s="36">
        <v>8.0778442812136655E-2</v>
      </c>
      <c r="F21" s="36">
        <v>2.14</v>
      </c>
      <c r="G21" s="36">
        <v>5.9992360238262488E-2</v>
      </c>
    </row>
    <row r="22" spans="2:11" x14ac:dyDescent="0.3">
      <c r="B22" s="36">
        <v>1.57</v>
      </c>
      <c r="C22" s="36">
        <v>7.1332074342331464E-2</v>
      </c>
      <c r="F22" s="36">
        <v>1.57</v>
      </c>
      <c r="G22" s="36">
        <v>8.1310486407222674E-2</v>
      </c>
    </row>
    <row r="23" spans="2:11" x14ac:dyDescent="0.3">
      <c r="B23" s="36">
        <v>1.67</v>
      </c>
      <c r="C23" s="36">
        <v>7.3360954437572706E-2</v>
      </c>
      <c r="F23" s="36">
        <v>1.67</v>
      </c>
      <c r="G23" s="36">
        <v>8.0729037789161934E-2</v>
      </c>
    </row>
    <row r="24" spans="2:11" x14ac:dyDescent="0.3">
      <c r="B24" s="36">
        <v>2</v>
      </c>
      <c r="C24" s="36">
        <v>7.2230404139072363E-2</v>
      </c>
      <c r="F24" s="36">
        <v>2</v>
      </c>
      <c r="G24" s="36">
        <v>6.9860378566609746E-2</v>
      </c>
    </row>
    <row r="25" spans="2:11" x14ac:dyDescent="0.3">
      <c r="B25" s="36">
        <v>6.5</v>
      </c>
      <c r="C25" s="36">
        <v>0.15392365295108537</v>
      </c>
      <c r="F25" s="36">
        <v>6.5</v>
      </c>
      <c r="G25" s="36">
        <v>0.12803070448073481</v>
      </c>
    </row>
    <row r="26" spans="2:11" x14ac:dyDescent="0.3">
      <c r="B26" s="36">
        <v>7.5</v>
      </c>
      <c r="C26" s="36">
        <v>0.17076703218275674</v>
      </c>
      <c r="F26" s="36">
        <v>7.5</v>
      </c>
      <c r="G26" s="36">
        <v>0.13512741587486793</v>
      </c>
    </row>
    <row r="27" spans="2:11" x14ac:dyDescent="0.3">
      <c r="B27" s="36">
        <v>9.1999999999999993</v>
      </c>
      <c r="C27" s="36">
        <v>0.17722948893967785</v>
      </c>
      <c r="F27" s="36">
        <v>9.1999999999999993</v>
      </c>
      <c r="G27" s="36">
        <v>0.13791878995173104</v>
      </c>
    </row>
    <row r="28" spans="2:11" x14ac:dyDescent="0.3">
      <c r="B28" s="36">
        <v>7.1</v>
      </c>
      <c r="C28" s="36">
        <v>0.1692316077940427</v>
      </c>
      <c r="F28" s="36">
        <v>7.1</v>
      </c>
      <c r="G28" s="36">
        <v>0.11443961682928105</v>
      </c>
    </row>
    <row r="29" spans="2:11" x14ac:dyDescent="0.3">
      <c r="B29" s="36">
        <v>8.1</v>
      </c>
      <c r="C29" s="36">
        <v>0.17125440558585908</v>
      </c>
      <c r="F29" s="36">
        <v>8.1</v>
      </c>
      <c r="G29" s="36">
        <v>0.11376267967091187</v>
      </c>
    </row>
    <row r="30" spans="2:11" x14ac:dyDescent="0.3">
      <c r="B30" s="36">
        <v>11.83</v>
      </c>
      <c r="C30" s="36">
        <v>0.26427910549522216</v>
      </c>
      <c r="F30" s="36">
        <v>11.83</v>
      </c>
      <c r="G30" s="36">
        <v>0.20418701864039882</v>
      </c>
    </row>
    <row r="31" spans="2:11" x14ac:dyDescent="0.3">
      <c r="B31" s="36">
        <v>13.86</v>
      </c>
      <c r="C31" s="36">
        <v>0.23726501905897188</v>
      </c>
      <c r="F31" s="36">
        <v>13.86</v>
      </c>
      <c r="G31" s="36">
        <v>0.18912579047473779</v>
      </c>
    </row>
    <row r="32" spans="2:11" x14ac:dyDescent="0.3">
      <c r="B32" s="36">
        <v>12.29</v>
      </c>
      <c r="C32" s="36">
        <v>0.25408359580549555</v>
      </c>
      <c r="F32" s="36">
        <v>12.29</v>
      </c>
      <c r="G32" s="36">
        <v>0.21963317715775363</v>
      </c>
    </row>
    <row r="33" spans="2:7" x14ac:dyDescent="0.3">
      <c r="B33" s="36">
        <v>13.14</v>
      </c>
      <c r="C33" s="36">
        <v>0.2582032723433979</v>
      </c>
      <c r="F33" s="36">
        <v>13.14</v>
      </c>
      <c r="G33" s="36">
        <v>0.1944860993839817</v>
      </c>
    </row>
    <row r="34" spans="2:7" x14ac:dyDescent="0.3">
      <c r="B34" s="36">
        <v>13.8</v>
      </c>
      <c r="C34" s="36">
        <v>0.25952476611015995</v>
      </c>
      <c r="F34" s="36">
        <v>13.8</v>
      </c>
      <c r="G34" s="36">
        <v>0.20726600724768024</v>
      </c>
    </row>
    <row r="36" spans="2:7" x14ac:dyDescent="0.3">
      <c r="B36" s="35" t="s">
        <v>78</v>
      </c>
      <c r="C36" s="35" t="s">
        <v>74</v>
      </c>
      <c r="F36" s="35" t="s">
        <v>78</v>
      </c>
      <c r="G36" s="35" t="s">
        <v>76</v>
      </c>
    </row>
    <row r="37" spans="2:7" x14ac:dyDescent="0.3">
      <c r="B37" s="36">
        <v>4.13</v>
      </c>
      <c r="C37" s="36">
        <v>7.3413398291928306E-2</v>
      </c>
      <c r="F37" s="36">
        <v>4.13</v>
      </c>
      <c r="G37" s="36">
        <v>7.2935581350308393E-2</v>
      </c>
    </row>
    <row r="38" spans="2:7" x14ac:dyDescent="0.3">
      <c r="B38" s="36">
        <v>2.57</v>
      </c>
      <c r="C38" s="36">
        <v>8.0778442812136655E-2</v>
      </c>
      <c r="F38" s="36">
        <v>2.57</v>
      </c>
      <c r="G38" s="36">
        <v>5.9992360238262488E-2</v>
      </c>
    </row>
    <row r="39" spans="2:7" x14ac:dyDescent="0.3">
      <c r="B39" s="36">
        <v>2.67</v>
      </c>
      <c r="C39" s="36">
        <v>7.1332074342331464E-2</v>
      </c>
      <c r="F39" s="36">
        <v>2.67</v>
      </c>
      <c r="G39" s="36">
        <v>8.1310486407222674E-2</v>
      </c>
    </row>
    <row r="40" spans="2:7" x14ac:dyDescent="0.3">
      <c r="B40" s="36">
        <v>4</v>
      </c>
      <c r="C40" s="36">
        <v>7.3360954437572706E-2</v>
      </c>
      <c r="F40" s="36">
        <v>4</v>
      </c>
      <c r="G40" s="36">
        <v>8.0729037789161934E-2</v>
      </c>
    </row>
    <row r="41" spans="2:7" x14ac:dyDescent="0.3">
      <c r="B41" s="36">
        <v>3.2</v>
      </c>
      <c r="C41" s="36">
        <v>7.2230404139072363E-2</v>
      </c>
      <c r="F41" s="36">
        <v>3.2</v>
      </c>
      <c r="G41" s="36">
        <v>6.9860378566609746E-2</v>
      </c>
    </row>
    <row r="42" spans="2:7" x14ac:dyDescent="0.3">
      <c r="B42" s="36">
        <v>34.125</v>
      </c>
      <c r="C42" s="36">
        <v>0.15392365295108537</v>
      </c>
      <c r="F42" s="36">
        <v>34.125</v>
      </c>
      <c r="G42" s="36">
        <v>0.12803070448073481</v>
      </c>
    </row>
    <row r="43" spans="2:7" x14ac:dyDescent="0.3">
      <c r="B43" s="36">
        <v>39.75</v>
      </c>
      <c r="C43" s="36">
        <v>0.17076703218275674</v>
      </c>
      <c r="F43" s="36">
        <v>39.75</v>
      </c>
      <c r="G43" s="36">
        <v>0.13512741587486793</v>
      </c>
    </row>
    <row r="44" spans="2:7" x14ac:dyDescent="0.3">
      <c r="B44" s="36">
        <v>30.33</v>
      </c>
      <c r="C44" s="36">
        <v>0.17722948893967785</v>
      </c>
      <c r="F44" s="36">
        <v>30.33</v>
      </c>
      <c r="G44" s="36">
        <v>0.13791878995173104</v>
      </c>
    </row>
    <row r="45" spans="2:7" x14ac:dyDescent="0.3">
      <c r="B45" s="36">
        <v>26.86</v>
      </c>
      <c r="C45" s="36">
        <v>0.1692316077940427</v>
      </c>
      <c r="F45" s="36">
        <v>26.86</v>
      </c>
      <c r="G45" s="36">
        <v>0.11443961682928105</v>
      </c>
    </row>
    <row r="46" spans="2:7" x14ac:dyDescent="0.3">
      <c r="B46" s="36">
        <v>35.75</v>
      </c>
      <c r="C46" s="36">
        <v>0.17125440558585908</v>
      </c>
      <c r="F46" s="36">
        <v>35.75</v>
      </c>
      <c r="G46" s="36">
        <v>0.11376267967091187</v>
      </c>
    </row>
    <row r="47" spans="2:7" x14ac:dyDescent="0.3">
      <c r="B47" s="36">
        <v>47.7</v>
      </c>
      <c r="C47" s="36">
        <v>0.26427910549522216</v>
      </c>
      <c r="F47" s="36">
        <v>47.7</v>
      </c>
      <c r="G47" s="36">
        <v>0.20418701864039882</v>
      </c>
    </row>
    <row r="48" spans="2:7" x14ac:dyDescent="0.3">
      <c r="B48" s="36">
        <v>54.8</v>
      </c>
      <c r="C48" s="36">
        <v>0.23726501905897188</v>
      </c>
      <c r="F48" s="36">
        <v>54.8</v>
      </c>
      <c r="G48" s="36">
        <v>0.18912579047473779</v>
      </c>
    </row>
    <row r="49" spans="2:7" x14ac:dyDescent="0.3">
      <c r="B49" s="36">
        <v>60.8</v>
      </c>
      <c r="C49" s="36">
        <v>0.25408359580549555</v>
      </c>
      <c r="F49" s="36">
        <v>60.8</v>
      </c>
      <c r="G49" s="36">
        <v>0.21963317715775363</v>
      </c>
    </row>
    <row r="50" spans="2:7" x14ac:dyDescent="0.3">
      <c r="B50" s="36">
        <v>71.7</v>
      </c>
      <c r="C50" s="36">
        <v>0.2582032723433979</v>
      </c>
      <c r="F50" s="36">
        <v>71.7</v>
      </c>
      <c r="G50" s="36">
        <v>0.1944860993839817</v>
      </c>
    </row>
    <row r="51" spans="2:7" x14ac:dyDescent="0.3">
      <c r="B51" s="36">
        <v>66.900000000000006</v>
      </c>
      <c r="C51" s="36">
        <v>0.25952476611015995</v>
      </c>
      <c r="F51" s="36">
        <v>66.900000000000006</v>
      </c>
      <c r="G51" s="36">
        <v>0.20726600724768024</v>
      </c>
    </row>
    <row r="53" spans="2:7" x14ac:dyDescent="0.3">
      <c r="B53" s="35" t="s">
        <v>79</v>
      </c>
      <c r="C53" s="35" t="s">
        <v>74</v>
      </c>
      <c r="F53" s="35" t="s">
        <v>79</v>
      </c>
      <c r="G53" s="35" t="s">
        <v>76</v>
      </c>
    </row>
    <row r="54" spans="2:7" x14ac:dyDescent="0.3">
      <c r="B54" s="36">
        <v>6.7790310719687025E-2</v>
      </c>
      <c r="C54" s="36">
        <v>7.3413398291928306E-2</v>
      </c>
      <c r="F54" s="36">
        <v>6.7790310719687025E-2</v>
      </c>
      <c r="G54" s="36">
        <v>7.2935581350308393E-2</v>
      </c>
    </row>
    <row r="55" spans="2:7" x14ac:dyDescent="0.3">
      <c r="B55" s="36">
        <v>6.7527578818609477E-2</v>
      </c>
      <c r="C55" s="36">
        <v>8.0778442812136655E-2</v>
      </c>
      <c r="F55" s="36">
        <v>6.7527578818609477E-2</v>
      </c>
      <c r="G55" s="36">
        <v>5.9992360238262488E-2</v>
      </c>
    </row>
    <row r="56" spans="2:7" x14ac:dyDescent="0.3">
      <c r="B56" s="36">
        <v>5.7648613489069252E-2</v>
      </c>
      <c r="C56" s="36">
        <v>7.1332074342331464E-2</v>
      </c>
      <c r="F56" s="36">
        <v>5.7648613489069252E-2</v>
      </c>
      <c r="G56" s="36">
        <v>8.1310486407222674E-2</v>
      </c>
    </row>
    <row r="57" spans="2:7" x14ac:dyDescent="0.3">
      <c r="B57" s="36">
        <v>6.2593194603498478E-2</v>
      </c>
      <c r="C57" s="36">
        <v>7.3360954437572706E-2</v>
      </c>
      <c r="F57" s="36">
        <v>6.2593194603498478E-2</v>
      </c>
      <c r="G57" s="36">
        <v>8.0729037789161934E-2</v>
      </c>
    </row>
    <row r="58" spans="2:7" x14ac:dyDescent="0.3">
      <c r="B58" s="36">
        <v>6.9432179656907386E-2</v>
      </c>
      <c r="C58" s="36">
        <v>7.2230404139072363E-2</v>
      </c>
      <c r="F58" s="36">
        <v>6.9432179656907386E-2</v>
      </c>
      <c r="G58" s="36">
        <v>6.9860378566609746E-2</v>
      </c>
    </row>
    <row r="59" spans="2:7" x14ac:dyDescent="0.3">
      <c r="B59" s="36">
        <v>0.12435768899464407</v>
      </c>
      <c r="C59" s="36">
        <v>0.15392365295108537</v>
      </c>
      <c r="F59" s="36">
        <v>0.12435768899464407</v>
      </c>
      <c r="G59" s="36">
        <v>0.12803070448073481</v>
      </c>
    </row>
    <row r="60" spans="2:7" x14ac:dyDescent="0.3">
      <c r="B60" s="36">
        <v>9.4328660802545095E-2</v>
      </c>
      <c r="C60" s="36">
        <v>0.17076703218275674</v>
      </c>
      <c r="F60" s="36">
        <v>9.4328660802545095E-2</v>
      </c>
      <c r="G60" s="36">
        <v>0.13512741587486793</v>
      </c>
    </row>
    <row r="61" spans="2:7" x14ac:dyDescent="0.3">
      <c r="B61" s="36">
        <v>8.5458367320562445E-2</v>
      </c>
      <c r="C61" s="36">
        <v>0.17722948893967785</v>
      </c>
      <c r="F61" s="36">
        <v>8.5458367320562445E-2</v>
      </c>
      <c r="G61" s="36">
        <v>0.13791878995173104</v>
      </c>
    </row>
    <row r="62" spans="2:7" x14ac:dyDescent="0.3">
      <c r="B62" s="36">
        <v>0.10581210301635335</v>
      </c>
      <c r="C62" s="36">
        <v>0.1692316077940427</v>
      </c>
      <c r="F62" s="36">
        <v>0.10581210301635335</v>
      </c>
      <c r="G62" s="36">
        <v>0.11443961682928105</v>
      </c>
    </row>
    <row r="63" spans="2:7" x14ac:dyDescent="0.3">
      <c r="B63" s="36">
        <v>0.10349997925771909</v>
      </c>
      <c r="C63" s="36">
        <v>0.17125440558585908</v>
      </c>
      <c r="F63" s="36">
        <v>0.10349997925771909</v>
      </c>
      <c r="G63" s="36">
        <v>0.11376267967091187</v>
      </c>
    </row>
    <row r="64" spans="2:7" x14ac:dyDescent="0.3">
      <c r="B64" s="36">
        <v>0.135517722307127</v>
      </c>
      <c r="C64" s="36">
        <v>0.26427910549522216</v>
      </c>
      <c r="F64" s="36">
        <v>0.135517722307127</v>
      </c>
      <c r="G64" s="36">
        <v>0.20418701864039882</v>
      </c>
    </row>
    <row r="65" spans="2:7" x14ac:dyDescent="0.3">
      <c r="B65" s="36">
        <v>0.15998238521848168</v>
      </c>
      <c r="C65" s="36">
        <v>0.23726501905897188</v>
      </c>
      <c r="F65" s="36">
        <v>0.15998238521848168</v>
      </c>
      <c r="G65" s="36">
        <v>0.18912579047473779</v>
      </c>
    </row>
    <row r="66" spans="2:7" x14ac:dyDescent="0.3">
      <c r="B66" s="36">
        <v>0.17752592764544489</v>
      </c>
      <c r="C66" s="36">
        <v>0.25408359580549555</v>
      </c>
      <c r="F66" s="36">
        <v>0.17752592764544489</v>
      </c>
      <c r="G66" s="36">
        <v>0.21963317715775363</v>
      </c>
    </row>
    <row r="67" spans="2:7" x14ac:dyDescent="0.3">
      <c r="B67" s="36">
        <v>0.16216784989793917</v>
      </c>
      <c r="C67" s="36">
        <v>0.2582032723433979</v>
      </c>
      <c r="F67" s="36">
        <v>0.16216784989793917</v>
      </c>
      <c r="G67" s="36">
        <v>0.1944860993839817</v>
      </c>
    </row>
    <row r="68" spans="2:7" x14ac:dyDescent="0.3">
      <c r="B68" s="36">
        <v>0.16196359747151676</v>
      </c>
      <c r="C68" s="36">
        <v>0.25952476611015995</v>
      </c>
      <c r="F68" s="36">
        <v>0.16196359747151676</v>
      </c>
      <c r="G68" s="36">
        <v>0.20726600724768024</v>
      </c>
    </row>
    <row r="70" spans="2:7" x14ac:dyDescent="0.3">
      <c r="B70" s="35" t="s">
        <v>80</v>
      </c>
      <c r="C70" s="35" t="s">
        <v>74</v>
      </c>
      <c r="F70" s="35" t="s">
        <v>80</v>
      </c>
      <c r="G70" s="35" t="s">
        <v>76</v>
      </c>
    </row>
    <row r="71" spans="2:7" x14ac:dyDescent="0.3">
      <c r="B71" s="36">
        <v>0.11222846844685705</v>
      </c>
      <c r="C71" s="36">
        <v>7.3413398291928306E-2</v>
      </c>
      <c r="F71" s="36">
        <v>0.11222846844685705</v>
      </c>
      <c r="G71" s="36">
        <v>7.2935581350308393E-2</v>
      </c>
    </row>
    <row r="72" spans="2:7" x14ac:dyDescent="0.3">
      <c r="B72" s="36">
        <v>0.11354434141399135</v>
      </c>
      <c r="C72" s="36">
        <v>8.0778442812136655E-2</v>
      </c>
      <c r="F72" s="36">
        <v>0.11354434141399135</v>
      </c>
      <c r="G72" s="36">
        <v>5.9992360238262488E-2</v>
      </c>
    </row>
    <row r="73" spans="2:7" x14ac:dyDescent="0.3">
      <c r="B73" s="36">
        <v>0.11945858542485588</v>
      </c>
      <c r="C73" s="36">
        <v>7.1332074342331464E-2</v>
      </c>
      <c r="F73" s="36">
        <v>0.11945858542485588</v>
      </c>
      <c r="G73" s="36">
        <v>8.1310486407222674E-2</v>
      </c>
    </row>
    <row r="74" spans="2:7" x14ac:dyDescent="0.3">
      <c r="B74" s="36">
        <v>0.11710184461010176</v>
      </c>
      <c r="C74" s="36">
        <v>7.3360954437572706E-2</v>
      </c>
      <c r="F74" s="36">
        <v>0.11710184461010176</v>
      </c>
      <c r="G74" s="36">
        <v>8.0729037789161934E-2</v>
      </c>
    </row>
    <row r="75" spans="2:7" x14ac:dyDescent="0.3">
      <c r="B75" s="36">
        <v>0.11874420450092801</v>
      </c>
      <c r="C75" s="36">
        <v>7.2230404139072363E-2</v>
      </c>
      <c r="F75" s="36">
        <v>0.11874420450092801</v>
      </c>
      <c r="G75" s="36">
        <v>6.9860378566609746E-2</v>
      </c>
    </row>
    <row r="76" spans="2:7" x14ac:dyDescent="0.3">
      <c r="B76" s="36">
        <v>0.14297585178944644</v>
      </c>
      <c r="C76" s="36">
        <v>0.15392365295108537</v>
      </c>
      <c r="F76" s="36">
        <v>0.14297585178944644</v>
      </c>
      <c r="G76" s="36">
        <v>0.12803070448073481</v>
      </c>
    </row>
    <row r="77" spans="2:7" x14ac:dyDescent="0.3">
      <c r="B77" s="36">
        <v>0.15103047792833726</v>
      </c>
      <c r="C77" s="36">
        <v>0.17076703218275674</v>
      </c>
      <c r="F77" s="36">
        <v>0.15103047792833726</v>
      </c>
      <c r="G77" s="36">
        <v>0.13512741587486793</v>
      </c>
    </row>
    <row r="78" spans="2:7" x14ac:dyDescent="0.3">
      <c r="B78" s="36">
        <v>0.15237481123234076</v>
      </c>
      <c r="C78" s="36">
        <v>0.17722948893967785</v>
      </c>
      <c r="F78" s="36">
        <v>0.15237481123234076</v>
      </c>
      <c r="G78" s="36">
        <v>0.13791878995173104</v>
      </c>
    </row>
    <row r="79" spans="2:7" x14ac:dyDescent="0.3">
      <c r="B79" s="36">
        <v>0.15604264440930368</v>
      </c>
      <c r="C79" s="36">
        <v>0.1692316077940427</v>
      </c>
      <c r="F79" s="36">
        <v>0.15604264440930368</v>
      </c>
      <c r="G79" s="36">
        <v>0.11443961682928105</v>
      </c>
    </row>
    <row r="80" spans="2:7" x14ac:dyDescent="0.3">
      <c r="B80" s="36">
        <v>0.15248107069519851</v>
      </c>
      <c r="C80" s="36">
        <v>0.17125440558585908</v>
      </c>
      <c r="F80" s="36">
        <v>0.15248107069519851</v>
      </c>
      <c r="G80" s="36">
        <v>0.11376267967091187</v>
      </c>
    </row>
    <row r="81" spans="2:7" x14ac:dyDescent="0.3">
      <c r="B81" s="36">
        <v>0.17292641294029162</v>
      </c>
      <c r="C81" s="36">
        <v>0.26427910549522216</v>
      </c>
      <c r="F81" s="36">
        <v>0.17292641294029162</v>
      </c>
      <c r="G81" s="36">
        <v>0.20418701864039882</v>
      </c>
    </row>
    <row r="82" spans="2:7" x14ac:dyDescent="0.3">
      <c r="B82" s="36">
        <v>0.19207902667156149</v>
      </c>
      <c r="C82" s="36">
        <v>0.23726501905897188</v>
      </c>
      <c r="F82" s="36">
        <v>0.19207902667156149</v>
      </c>
      <c r="G82" s="36">
        <v>0.18912579047473779</v>
      </c>
    </row>
    <row r="83" spans="2:7" x14ac:dyDescent="0.3">
      <c r="B83" s="36">
        <v>0.18728034019533743</v>
      </c>
      <c r="C83" s="36">
        <v>0.25408359580549555</v>
      </c>
      <c r="F83" s="36">
        <v>0.18728034019533743</v>
      </c>
      <c r="G83" s="36">
        <v>0.21963317715775363</v>
      </c>
    </row>
    <row r="84" spans="2:7" x14ac:dyDescent="0.3">
      <c r="B84" s="36">
        <v>0.17606444998327575</v>
      </c>
      <c r="C84" s="36">
        <v>0.2582032723433979</v>
      </c>
      <c r="F84" s="36">
        <v>0.17606444998327575</v>
      </c>
      <c r="G84" s="36">
        <v>0.1944860993839817</v>
      </c>
    </row>
    <row r="85" spans="2:7" x14ac:dyDescent="0.3">
      <c r="B85" s="36">
        <v>0.1904747236107962</v>
      </c>
      <c r="C85" s="36">
        <v>0.25952476611015995</v>
      </c>
      <c r="F85" s="36">
        <v>0.1904747236107962</v>
      </c>
      <c r="G85" s="36">
        <v>0.20726600724768024</v>
      </c>
    </row>
    <row r="87" spans="2:7" x14ac:dyDescent="0.3">
      <c r="B87" s="35" t="s">
        <v>81</v>
      </c>
      <c r="C87" s="35" t="s">
        <v>74</v>
      </c>
      <c r="F87" s="35" t="s">
        <v>81</v>
      </c>
      <c r="G87" s="35" t="s">
        <v>76</v>
      </c>
    </row>
    <row r="88" spans="2:7" x14ac:dyDescent="0.3">
      <c r="B88" s="36">
        <v>0.12174976786918575</v>
      </c>
      <c r="C88" s="36">
        <v>7.3413398291928306E-2</v>
      </c>
      <c r="F88" s="36">
        <v>0.12174976786918575</v>
      </c>
      <c r="G88" s="36">
        <v>7.2935581350308393E-2</v>
      </c>
    </row>
    <row r="89" spans="2:7" x14ac:dyDescent="0.3">
      <c r="B89" s="36">
        <v>0.10369638223667467</v>
      </c>
      <c r="C89" s="36">
        <v>8.0778442812136655E-2</v>
      </c>
      <c r="F89" s="36">
        <v>0.10369638223667467</v>
      </c>
      <c r="G89" s="36">
        <v>5.9992360238262488E-2</v>
      </c>
    </row>
    <row r="90" spans="2:7" x14ac:dyDescent="0.3">
      <c r="B90" s="36">
        <v>9.5635927931933248E-2</v>
      </c>
      <c r="C90" s="36">
        <v>7.1332074342331464E-2</v>
      </c>
      <c r="F90" s="36">
        <v>9.5635927931933248E-2</v>
      </c>
      <c r="G90" s="36">
        <v>8.1310486407222674E-2</v>
      </c>
    </row>
    <row r="91" spans="2:7" x14ac:dyDescent="0.3">
      <c r="B91" s="36">
        <v>7.6605685502397824E-2</v>
      </c>
      <c r="C91" s="36">
        <v>7.3360954437572706E-2</v>
      </c>
      <c r="F91" s="36">
        <v>7.6605685502397824E-2</v>
      </c>
      <c r="G91" s="36">
        <v>8.0729037789161934E-2</v>
      </c>
    </row>
    <row r="92" spans="2:7" x14ac:dyDescent="0.3">
      <c r="B92" s="36">
        <v>6.4596986013616131E-2</v>
      </c>
      <c r="C92" s="36">
        <v>7.2230404139072363E-2</v>
      </c>
      <c r="F92" s="36">
        <v>6.4596986013616131E-2</v>
      </c>
      <c r="G92" s="36">
        <v>6.9860378566609746E-2</v>
      </c>
    </row>
    <row r="93" spans="2:7" x14ac:dyDescent="0.3">
      <c r="B93" s="36">
        <v>0.15447133455580425</v>
      </c>
      <c r="C93" s="36">
        <v>0.15392365295108537</v>
      </c>
      <c r="F93" s="36">
        <v>0.15447133455580425</v>
      </c>
      <c r="G93" s="36">
        <v>0.12803070448073481</v>
      </c>
    </row>
    <row r="94" spans="2:7" x14ac:dyDescent="0.3">
      <c r="B94" s="36">
        <v>0.14937226664919723</v>
      </c>
      <c r="C94" s="36">
        <v>0.17076703218275674</v>
      </c>
      <c r="F94" s="36">
        <v>0.14937226664919723</v>
      </c>
      <c r="G94" s="36">
        <v>0.13512741587486793</v>
      </c>
    </row>
    <row r="95" spans="2:7" x14ac:dyDescent="0.3">
      <c r="B95" s="36">
        <v>0.14149644983967019</v>
      </c>
      <c r="C95" s="36">
        <v>0.17722948893967785</v>
      </c>
      <c r="F95" s="36">
        <v>0.14149644983967019</v>
      </c>
      <c r="G95" s="36">
        <v>0.13791878995173104</v>
      </c>
    </row>
    <row r="96" spans="2:7" x14ac:dyDescent="0.3">
      <c r="B96" s="36">
        <v>0.13497440659137197</v>
      </c>
      <c r="C96" s="36">
        <v>0.1692316077940427</v>
      </c>
      <c r="F96" s="36">
        <v>0.13497440659137197</v>
      </c>
      <c r="G96" s="36">
        <v>0.11443961682928105</v>
      </c>
    </row>
    <row r="97" spans="2:7" x14ac:dyDescent="0.3">
      <c r="B97" s="36">
        <v>0.13113073061588598</v>
      </c>
      <c r="C97" s="36">
        <v>0.17125440558585908</v>
      </c>
      <c r="F97" s="36">
        <v>0.13113073061588598</v>
      </c>
      <c r="G97" s="36">
        <v>0.11376267967091187</v>
      </c>
    </row>
    <row r="98" spans="2:7" x14ac:dyDescent="0.3">
      <c r="B98" s="36">
        <v>0.21492626609205778</v>
      </c>
      <c r="C98" s="36">
        <v>0.26427910549522216</v>
      </c>
      <c r="F98" s="36">
        <v>0.21492626609205778</v>
      </c>
      <c r="G98" s="36">
        <v>0.20418701864039882</v>
      </c>
    </row>
    <row r="99" spans="2:7" x14ac:dyDescent="0.3">
      <c r="B99" s="36">
        <v>0.1349582763577864</v>
      </c>
      <c r="C99" s="36">
        <v>0.23726501905897188</v>
      </c>
      <c r="F99" s="36">
        <v>0.1349582763577864</v>
      </c>
      <c r="G99" s="36">
        <v>0.18912579047473779</v>
      </c>
    </row>
    <row r="100" spans="2:7" x14ac:dyDescent="0.3">
      <c r="B100" s="36">
        <v>0.18463002765649747</v>
      </c>
      <c r="C100" s="36">
        <v>0.25408359580549555</v>
      </c>
      <c r="F100" s="36">
        <v>0.18463002765649747</v>
      </c>
      <c r="G100" s="36">
        <v>0.21963317715775363</v>
      </c>
    </row>
    <row r="101" spans="2:7" x14ac:dyDescent="0.3">
      <c r="B101" s="36">
        <v>0.18649138661417577</v>
      </c>
      <c r="C101" s="36">
        <v>0.2582032723433979</v>
      </c>
      <c r="F101" s="36">
        <v>0.18649138661417577</v>
      </c>
      <c r="G101" s="36">
        <v>0.1944860993839817</v>
      </c>
    </row>
    <row r="102" spans="2:7" x14ac:dyDescent="0.3">
      <c r="B102" s="36">
        <v>0.20695195273239525</v>
      </c>
      <c r="C102" s="36">
        <v>0.25952476611015995</v>
      </c>
      <c r="F102" s="36">
        <v>0.20695195273239525</v>
      </c>
      <c r="G102" s="36">
        <v>0.20726600724768024</v>
      </c>
    </row>
    <row r="104" spans="2:7" x14ac:dyDescent="0.3">
      <c r="B104" s="35" t="s">
        <v>82</v>
      </c>
      <c r="C104" s="35" t="s">
        <v>74</v>
      </c>
      <c r="F104" s="35" t="s">
        <v>82</v>
      </c>
      <c r="G104" s="35" t="s">
        <v>76</v>
      </c>
    </row>
    <row r="105" spans="2:7" x14ac:dyDescent="0.3">
      <c r="B105" s="36">
        <v>0.20030884581113431</v>
      </c>
      <c r="C105" s="36">
        <v>7.3413398291928306E-2</v>
      </c>
      <c r="F105" s="36">
        <v>0.20030884581113431</v>
      </c>
      <c r="G105" s="36">
        <v>7.2935581350308393E-2</v>
      </c>
    </row>
    <row r="106" spans="2:7" x14ac:dyDescent="0.3">
      <c r="B106" s="36">
        <v>0.18497707943476599</v>
      </c>
      <c r="C106" s="36">
        <v>8.0778442812136655E-2</v>
      </c>
      <c r="F106" s="36">
        <v>0.18497707943476599</v>
      </c>
      <c r="G106" s="36">
        <v>5.9992360238262488E-2</v>
      </c>
    </row>
    <row r="107" spans="2:7" x14ac:dyDescent="0.3">
      <c r="B107" s="36">
        <v>0.18863400728189622</v>
      </c>
      <c r="C107" s="36">
        <v>7.1332074342331464E-2</v>
      </c>
      <c r="F107" s="36">
        <v>0.18863400728189622</v>
      </c>
      <c r="G107" s="36">
        <v>8.1310486407222674E-2</v>
      </c>
    </row>
    <row r="108" spans="2:7" x14ac:dyDescent="0.3">
      <c r="B108" s="36">
        <v>0.1986681610426228</v>
      </c>
      <c r="C108" s="36">
        <v>7.3360954437572706E-2</v>
      </c>
      <c r="F108" s="36">
        <v>0.1986681610426228</v>
      </c>
      <c r="G108" s="36">
        <v>8.0729037789161934E-2</v>
      </c>
    </row>
    <row r="109" spans="2:7" x14ac:dyDescent="0.3">
      <c r="B109" s="36">
        <v>0.19947370323433553</v>
      </c>
      <c r="C109" s="36">
        <v>7.2230404139072363E-2</v>
      </c>
      <c r="F109" s="36">
        <v>0.19947370323433553</v>
      </c>
      <c r="G109" s="36">
        <v>6.9860378566609746E-2</v>
      </c>
    </row>
    <row r="110" spans="2:7" x14ac:dyDescent="0.3">
      <c r="B110" s="36">
        <v>0.30157159935099093</v>
      </c>
      <c r="C110" s="36">
        <v>0.15392365295108537</v>
      </c>
      <c r="F110" s="36">
        <v>0.30157159935099093</v>
      </c>
      <c r="G110" s="36">
        <v>0.12803070448073481</v>
      </c>
    </row>
    <row r="111" spans="2:7" x14ac:dyDescent="0.3">
      <c r="B111" s="36">
        <v>0.28975087885721479</v>
      </c>
      <c r="C111" s="36">
        <v>0.17076703218275674</v>
      </c>
      <c r="F111" s="36">
        <v>0.28975087885721479</v>
      </c>
      <c r="G111" s="36">
        <v>0.13512741587486793</v>
      </c>
    </row>
    <row r="112" spans="2:7" x14ac:dyDescent="0.3">
      <c r="B112" s="36">
        <v>0.28936196615634552</v>
      </c>
      <c r="C112" s="36">
        <v>0.17722948893967785</v>
      </c>
      <c r="F112" s="36">
        <v>0.28936196615634552</v>
      </c>
      <c r="G112" s="36">
        <v>0.13791878995173104</v>
      </c>
    </row>
    <row r="113" spans="2:7" x14ac:dyDescent="0.3">
      <c r="B113" s="36">
        <v>0.31742734653497934</v>
      </c>
      <c r="C113" s="36">
        <v>0.1692316077940427</v>
      </c>
      <c r="F113" s="36">
        <v>0.31742734653497934</v>
      </c>
      <c r="G113" s="36">
        <v>0.11443961682928105</v>
      </c>
    </row>
    <row r="114" spans="2:7" x14ac:dyDescent="0.3">
      <c r="B114" s="36">
        <v>0.27723157878577831</v>
      </c>
      <c r="C114" s="36">
        <v>0.17125440558585908</v>
      </c>
      <c r="F114" s="36">
        <v>0.27723157878577831</v>
      </c>
      <c r="G114" s="36">
        <v>0.11376267967091187</v>
      </c>
    </row>
    <row r="115" spans="2:7" x14ac:dyDescent="0.3">
      <c r="B115" s="36">
        <v>0.50058721637773151</v>
      </c>
      <c r="C115" s="36">
        <v>0.26427910549522216</v>
      </c>
      <c r="F115" s="36">
        <v>0.50058721637773151</v>
      </c>
      <c r="G115" s="36">
        <v>0.20418701864039882</v>
      </c>
    </row>
    <row r="116" spans="2:7" x14ac:dyDescent="0.3">
      <c r="B116" s="36">
        <v>0.44054016791192885</v>
      </c>
      <c r="C116" s="36">
        <v>0.23726501905897188</v>
      </c>
      <c r="F116" s="36">
        <v>0.44054016791192885</v>
      </c>
      <c r="G116" s="36">
        <v>0.18912579047473779</v>
      </c>
    </row>
    <row r="117" spans="2:7" x14ac:dyDescent="0.3">
      <c r="B117" s="36">
        <v>0.50544813441516678</v>
      </c>
      <c r="C117" s="36">
        <v>0.25408359580549555</v>
      </c>
      <c r="F117" s="36">
        <v>0.50544813441516678</v>
      </c>
      <c r="G117" s="36">
        <v>0.21963317715775363</v>
      </c>
    </row>
    <row r="118" spans="2:7" x14ac:dyDescent="0.3">
      <c r="B118" s="36">
        <v>0.52356651310499913</v>
      </c>
      <c r="C118" s="36">
        <v>0.2582032723433979</v>
      </c>
      <c r="F118" s="36">
        <v>0.52356651310499913</v>
      </c>
      <c r="G118" s="36">
        <v>0.1944860993839817</v>
      </c>
    </row>
    <row r="119" spans="2:7" x14ac:dyDescent="0.3">
      <c r="B119" s="36">
        <v>0.55258079088310752</v>
      </c>
      <c r="C119" s="36">
        <v>0.25952476611015995</v>
      </c>
      <c r="F119" s="36">
        <v>0.55258079088310752</v>
      </c>
      <c r="G119" s="36">
        <v>0.20726600724768024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F4 80</vt:lpstr>
      <vt:lpstr>TREM</vt:lpstr>
      <vt:lpstr>Masson</vt:lpstr>
      <vt:lpstr>HE</vt:lpstr>
      <vt:lpstr>KIM-1</vt:lpstr>
      <vt:lpstr>aSMA</vt:lpstr>
      <vt:lpstr>Mcp-1</vt:lpstr>
      <vt:lpstr>β-cantien</vt:lpstr>
      <vt:lpstr>correlation analyses</vt:lpstr>
      <vt:lpstr>HMGN1</vt:lpstr>
      <vt:lpstr>TLR４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2015-06-05T18:19:34Z</dcterms:created>
  <dcterms:modified xsi:type="dcterms:W3CDTF">2022-12-17T03:49:45Z</dcterms:modified>
</cp:coreProperties>
</file>