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tabRatio="510"/>
  </bookViews>
  <sheets>
    <sheet name="8HGO" sheetId="3" r:id="rId1"/>
  </sheets>
  <calcPr calcId="144525"/>
</workbook>
</file>

<file path=xl/sharedStrings.xml><?xml version="1.0" encoding="utf-8"?>
<sst xmlns="http://schemas.openxmlformats.org/spreadsheetml/2006/main" count="79" uniqueCount="41">
  <si>
    <t>18S</t>
  </si>
  <si>
    <t>Sample name</t>
  </si>
  <si>
    <t xml:space="preserve"> Ct average</t>
  </si>
  <si>
    <t>Ct standard deviation</t>
  </si>
  <si>
    <t>8HGO</t>
  </si>
  <si>
    <t>R4</t>
  </si>
  <si>
    <t>R2</t>
  </si>
  <si>
    <t>R3</t>
  </si>
  <si>
    <t>S4</t>
  </si>
  <si>
    <t>S2</t>
  </si>
  <si>
    <t>S3</t>
  </si>
  <si>
    <t>L3</t>
  </si>
  <si>
    <t>f4</t>
  </si>
  <si>
    <t>f2</t>
  </si>
  <si>
    <t>f3</t>
  </si>
  <si>
    <t>L1</t>
  </si>
  <si>
    <t>L2-2</t>
  </si>
  <si>
    <t>(Vandesempele,2001)</t>
  </si>
  <si>
    <t>Endogenous reference genes</t>
  </si>
  <si>
    <t>Gene of interest</t>
  </si>
  <si>
    <t>Relative to the expression of the reference sample</t>
  </si>
  <si>
    <t>Note: The reference sample can be filled with the Cq value of any one sample, and the final result is expressed as the relative expression relative to the reference sample. The expression of the reference sample itself is 1.</t>
  </si>
  <si>
    <t>Amplification efficiency</t>
  </si>
  <si>
    <t>Cq average</t>
  </si>
  <si>
    <t>Cq SD</t>
  </si>
  <si>
    <t>RQ</t>
  </si>
  <si>
    <t>RQ CV</t>
  </si>
  <si>
    <t>Expression</t>
  </si>
  <si>
    <t>Expression SD</t>
  </si>
  <si>
    <t>Root</t>
  </si>
  <si>
    <t>Stem</t>
  </si>
  <si>
    <t>Leaf</t>
  </si>
  <si>
    <t>Flower</t>
  </si>
  <si>
    <t xml:space="preserve">SD </t>
  </si>
  <si>
    <t>standard deviation</t>
  </si>
  <si>
    <t>Relative quantity</t>
  </si>
  <si>
    <t>SD/RQ</t>
  </si>
  <si>
    <t>CT value</t>
  </si>
  <si>
    <t>The number of cycles at the time the fluorescence signal is detected</t>
  </si>
  <si>
    <t>Cq value</t>
  </si>
  <si>
    <t>The average of 3 complex well CT values</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</si>
</sst>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1"/>
      <color rgb="FFFF0000"/>
      <name val="宋体"/>
      <charset val="134"/>
      <scheme val="minor"/>
    </font>
    <font>
      <sz val="12"/>
      <name val="Times New Roman"/>
      <charset val="134"/>
    </font>
    <font>
      <sz val="11"/>
      <color theme="1"/>
      <name val="Times New Roman"/>
      <charset val="134"/>
    </font>
    <font>
      <sz val="11"/>
      <color rgb="FFFF0000"/>
      <name val="Times New Roman"/>
      <charset val="134"/>
    </font>
    <font>
      <sz val="11"/>
      <name val="Times New Roman"/>
      <charset val="134"/>
    </font>
    <font>
      <sz val="11"/>
      <color theme="1"/>
      <name val="宋体"/>
      <charset val="134"/>
      <scheme val="minor"/>
    </font>
    <font>
      <sz val="1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8"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7" borderId="2"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0" fillId="9" borderId="0" applyNumberFormat="0" applyBorder="0" applyAlignment="0" applyProtection="0">
      <alignment vertical="center"/>
    </xf>
    <xf numFmtId="0" fontId="14" fillId="0" borderId="4" applyNumberFormat="0" applyFill="0" applyAlignment="0" applyProtection="0">
      <alignment vertical="center"/>
    </xf>
    <xf numFmtId="0" fontId="10" fillId="10" borderId="0" applyNumberFormat="0" applyBorder="0" applyAlignment="0" applyProtection="0">
      <alignment vertical="center"/>
    </xf>
    <xf numFmtId="0" fontId="19" fillId="11" borderId="5" applyNumberFormat="0" applyAlignment="0" applyProtection="0">
      <alignment vertical="center"/>
    </xf>
    <xf numFmtId="0" fontId="20" fillId="11" borderId="1" applyNumberFormat="0" applyAlignment="0" applyProtection="0">
      <alignment vertical="center"/>
    </xf>
    <xf numFmtId="0" fontId="21" fillId="12" borderId="6" applyNumberFormat="0" applyAlignment="0" applyProtection="0">
      <alignment vertical="center"/>
    </xf>
    <xf numFmtId="0" fontId="6"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10"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0" fillId="27" borderId="0" applyNumberFormat="0" applyBorder="0" applyAlignment="0" applyProtection="0">
      <alignment vertical="center"/>
    </xf>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pplyProtection="1">
      <alignment vertical="center"/>
      <protection locked="0"/>
    </xf>
    <xf numFmtId="0" fontId="0" fillId="0" borderId="0" xfId="0" applyAlignment="1">
      <alignment horizontal="center" vertical="center"/>
    </xf>
    <xf numFmtId="0" fontId="2" fillId="0" borderId="0" xfId="0" applyFont="1">
      <alignment vertical="center"/>
    </xf>
    <xf numFmtId="0" fontId="3"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1" fillId="0" borderId="0" xfId="0" applyFont="1" applyFill="1" applyBorder="1" applyAlignment="1" applyProtection="1">
      <alignment horizontal="lef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r>
              <a:rPr sz="1200" b="0" i="0" u="none" strike="noStrike" baseline="0">
                <a:solidFill>
                  <a:srgbClr val="000000"/>
                </a:solidFill>
                <a:latin typeface="Times New Roman" panose="02020603050405020304" charset="0"/>
                <a:ea typeface="宋体" panose="02010600030101010101" pitchFamily="7" charset="-122"/>
                <a:cs typeface="Times New Roman" panose="02020603050405020304" charset="0"/>
              </a:rPr>
              <a:t>Histogram of the 8</a:t>
            </a:r>
            <a:r>
              <a:rPr lang="en-US" altLang="zh-CN" sz="1200" b="0" i="0" u="none" strike="noStrike" baseline="0">
                <a:solidFill>
                  <a:srgbClr val="000000"/>
                </a:solidFill>
                <a:latin typeface="Times New Roman" panose="02020603050405020304" charset="0"/>
                <a:ea typeface="宋体" panose="02010600030101010101" pitchFamily="7" charset="-122"/>
                <a:cs typeface="Times New Roman" panose="02020603050405020304" charset="0"/>
              </a:rPr>
              <a:t>-</a:t>
            </a:r>
            <a:r>
              <a:rPr sz="1200" b="0" i="0" u="none" strike="noStrike" baseline="0">
                <a:solidFill>
                  <a:srgbClr val="000000"/>
                </a:solidFill>
                <a:latin typeface="Times New Roman" panose="02020603050405020304" charset="0"/>
                <a:ea typeface="宋体" panose="02010600030101010101" pitchFamily="7" charset="-122"/>
                <a:cs typeface="Times New Roman" panose="02020603050405020304" charset="0"/>
              </a:rPr>
              <a:t>HGO gene</a:t>
            </a:r>
            <a:endParaRPr sz="1200" b="0" i="0" u="none" strike="noStrike" baseline="0">
              <a:solidFill>
                <a:srgbClr val="000000"/>
              </a:solidFill>
              <a:latin typeface="Times New Roman" panose="02020603050405020304" charset="0"/>
              <a:ea typeface="宋体" panose="02010600030101010101" pitchFamily="7" charset="-122"/>
              <a:cs typeface="Times New Roman" panose="02020603050405020304" charset="0"/>
            </a:endParaRPr>
          </a:p>
        </c:rich>
      </c:tx>
      <c:layout>
        <c:manualLayout>
          <c:xMode val="edge"/>
          <c:yMode val="edge"/>
          <c:x val="0.316323956099407"/>
          <c:y val="0.00628403854210306"/>
        </c:manualLayout>
      </c:layout>
      <c:overlay val="0"/>
      <c:spPr>
        <a:noFill/>
        <a:ln w="3175">
          <a:noFill/>
        </a:ln>
      </c:spPr>
    </c:title>
    <c:autoTitleDeleted val="0"/>
    <c:plotArea>
      <c:layout>
        <c:manualLayout>
          <c:layoutTarget val="inner"/>
          <c:xMode val="edge"/>
          <c:yMode val="edge"/>
          <c:x val="0.108554869598085"/>
          <c:y val="0.152260059888896"/>
          <c:w val="0.852782906770125"/>
          <c:h val="0.685777287761852"/>
        </c:manualLayout>
      </c:layout>
      <c:barChart>
        <c:barDir val="col"/>
        <c:grouping val="stacked"/>
        <c:varyColors val="0"/>
        <c:ser>
          <c:idx val="0"/>
          <c:order val="0"/>
          <c:spPr>
            <a:solidFill>
              <a:srgbClr val="5B9BD5">
                <a:alpha val="100000"/>
              </a:srgbClr>
            </a:solidFill>
            <a:ln w="3175">
              <a:noFill/>
            </a:ln>
          </c:spPr>
          <c:invertIfNegative val="0"/>
          <c:dLbls>
            <c:delete val="1"/>
          </c:dLbls>
          <c:cat>
            <c:strRef>
              <c:f>'8HGO'!$A$19:$A$30</c:f>
              <c:strCache>
                <c:ptCount val="12"/>
                <c:pt idx="0">
                  <c:v>R4</c:v>
                </c:pt>
                <c:pt idx="1">
                  <c:v>R2</c:v>
                </c:pt>
                <c:pt idx="2">
                  <c:v>R3</c:v>
                </c:pt>
                <c:pt idx="3">
                  <c:v>S4</c:v>
                </c:pt>
                <c:pt idx="4">
                  <c:v>S2</c:v>
                </c:pt>
                <c:pt idx="5">
                  <c:v>S3</c:v>
                </c:pt>
                <c:pt idx="6">
                  <c:v>L3</c:v>
                </c:pt>
                <c:pt idx="7">
                  <c:v>f4</c:v>
                </c:pt>
                <c:pt idx="8">
                  <c:v>f2</c:v>
                </c:pt>
                <c:pt idx="9">
                  <c:v>f3</c:v>
                </c:pt>
                <c:pt idx="10">
                  <c:v>L1</c:v>
                </c:pt>
                <c:pt idx="11">
                  <c:v>L2-2</c:v>
                </c:pt>
              </c:strCache>
            </c:strRef>
          </c:cat>
          <c:val>
            <c:numRef>
              <c:f>'8HGO'!$J$19:$J$30</c:f>
              <c:numCache>
                <c:formatCode>General</c:formatCode>
                <c:ptCount val="12"/>
                <c:pt idx="0">
                  <c:v>1</c:v>
                </c:pt>
                <c:pt idx="1">
                  <c:v>3.29436406907029</c:v>
                </c:pt>
                <c:pt idx="2">
                  <c:v>2.71320865489535</c:v>
                </c:pt>
                <c:pt idx="3">
                  <c:v>5.8563427837825</c:v>
                </c:pt>
                <c:pt idx="4">
                  <c:v>5.61777950295199</c:v>
                </c:pt>
                <c:pt idx="5">
                  <c:v>7.62110398435151</c:v>
                </c:pt>
                <c:pt idx="6">
                  <c:v>13.1774562762812</c:v>
                </c:pt>
                <c:pt idx="7">
                  <c:v>16.1112888009075</c:v>
                </c:pt>
                <c:pt idx="8">
                  <c:v>12.906268147554</c:v>
                </c:pt>
                <c:pt idx="9">
                  <c:v>9.84915530675934</c:v>
                </c:pt>
                <c:pt idx="10">
                  <c:v>17.8765942091555</c:v>
                </c:pt>
                <c:pt idx="11">
                  <c:v>12.640660989814</c:v>
                </c:pt>
              </c:numCache>
            </c:numRef>
          </c:val>
        </c:ser>
        <c:dLbls>
          <c:showLegendKey val="0"/>
          <c:showVal val="0"/>
          <c:showCatName val="0"/>
          <c:showSerName val="0"/>
          <c:showPercent val="0"/>
          <c:showBubbleSize val="0"/>
        </c:dLbls>
        <c:gapWidth val="150"/>
        <c:overlap val="100"/>
        <c:axId val="57105487"/>
        <c:axId val="492748804"/>
      </c:barChart>
      <c:catAx>
        <c:axId val="57105487"/>
        <c:scaling>
          <c:orientation val="minMax"/>
        </c:scaling>
        <c:delete val="0"/>
        <c:axPos val="b"/>
        <c:majorTickMark val="none"/>
        <c:minorTickMark val="none"/>
        <c:tickLblPos val="nextTo"/>
        <c:txPr>
          <a:bodyPr rot="3000000" spcFirstLastPara="0" vertOverflow="ellipsis" vert="horz" wrap="square" anchor="ctr" anchorCtr="1"/>
          <a:lstStyle/>
          <a:p>
            <a:pPr>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492748804"/>
        <c:crosses val="autoZero"/>
        <c:auto val="1"/>
        <c:lblAlgn val="ctr"/>
        <c:lblOffset val="100"/>
        <c:tickLblSkip val="1"/>
        <c:noMultiLvlLbl val="0"/>
      </c:catAx>
      <c:valAx>
        <c:axId val="492748804"/>
        <c:scaling>
          <c:orientation val="minMax"/>
        </c:scaling>
        <c:delete val="0"/>
        <c:axPos val="l"/>
        <c:title>
          <c:tx>
            <c:rich>
              <a:bodyPr rot="-540000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rPr sz="1000" b="0" i="0" u="none" strike="noStrike" baseline="0">
                    <a:solidFill>
                      <a:srgbClr val="333333"/>
                    </a:solidFill>
                    <a:latin typeface="宋体" panose="02010600030101010101" pitchFamily="7" charset="-122"/>
                    <a:ea typeface="宋体" panose="02010600030101010101" pitchFamily="7" charset="-122"/>
                    <a:cs typeface="宋体" panose="02010600030101010101" pitchFamily="7" charset="-122"/>
                  </a:rPr>
                  <a:t>2^-△△Ct</a:t>
                </a:r>
                <a:endParaRPr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0150106182793823"/>
              <c:y val="0.433965317820311"/>
            </c:manualLayout>
          </c:layout>
          <c:overlay val="0"/>
        </c:title>
        <c:numFmt formatCode="General" sourceLinked="1"/>
        <c:majorTickMark val="none"/>
        <c:minorTickMark val="none"/>
        <c:tickLblPos val="nextTo"/>
        <c:spPr>
          <a:ln w="3175" cap="flat" cmpd="sng" algn="ctr">
            <a:noFill/>
            <a:prstDash val="solid"/>
            <a:round/>
          </a:ln>
        </c:spPr>
        <c:txPr>
          <a:bodyPr rot="0" spcFirstLastPara="0" vertOverflow="ellipsis" vert="horz" wrap="square" anchor="ctr" anchorCtr="1"/>
          <a:lstStyle/>
          <a:p>
            <a:pPr>
              <a:defRPr lang="zh-CN" sz="9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57105487"/>
        <c:crosses val="autoZero"/>
        <c:crossBetween val="between"/>
      </c:valAx>
      <c:spPr>
        <a:noFill/>
        <a:ln w="3175">
          <a:noFill/>
        </a:ln>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rot="0" wrap="square" anchor="ctr" anchorCtr="1"/>
    <a:lstStyle/>
    <a:p>
      <a:pPr>
        <a:defRPr lang="zh-CN" sz="10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en-US" altLang="zh-CN" sz="1200" b="0" i="0" u="none" strike="noStrike" baseline="0">
                <a:solidFill>
                  <a:srgbClr val="000000"/>
                </a:solidFill>
                <a:latin typeface="Times New Roman" panose="02020603050405020304" charset="0"/>
                <a:ea typeface="宋体" panose="02010600030101010101" pitchFamily="7" charset="-122"/>
                <a:cs typeface="Times New Roman" panose="02020603050405020304" charset="0"/>
              </a:rPr>
              <a:t>Histogram of 8-HGO gene groupings</a:t>
            </a:r>
            <a:r>
              <a:rPr lang="en-US" alt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
</a:t>
            </a:r>
            <a:endParaRPr lang="en-US" alt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335681932561651"/>
          <c:y val="0.025130890052356"/>
        </c:manualLayout>
      </c:layout>
      <c:overlay val="0"/>
      <c:spPr>
        <a:noFill/>
        <a:ln>
          <a:noFill/>
        </a:ln>
        <a:effectLst/>
      </c:spPr>
    </c:title>
    <c:autoTitleDeleted val="0"/>
    <c:plotArea>
      <c:layout>
        <c:manualLayout>
          <c:layoutTarget val="inner"/>
          <c:xMode val="edge"/>
          <c:yMode val="edge"/>
          <c:x val="0.120382968002016"/>
          <c:y val="0.17287646403482"/>
          <c:w val="0.807180650037793"/>
          <c:h val="0.615964718853363"/>
        </c:manualLayout>
      </c:layout>
      <c:barChart>
        <c:barDir val="col"/>
        <c:grouping val="clustered"/>
        <c:varyColors val="0"/>
        <c:ser>
          <c:idx val="0"/>
          <c:order val="0"/>
          <c:spPr>
            <a:solidFill>
              <a:schemeClr val="accent1"/>
            </a:solidFill>
            <a:ln>
              <a:noFill/>
            </a:ln>
            <a:effectLst/>
          </c:spPr>
          <c:invertIfNegative val="0"/>
          <c:dLbls>
            <c:delete val="1"/>
          </c:dLbls>
          <c:cat>
            <c:strRef>
              <c:f>'8HGO'!$A$32:$A$35</c:f>
              <c:strCache>
                <c:ptCount val="4"/>
                <c:pt idx="0">
                  <c:v>Root</c:v>
                </c:pt>
                <c:pt idx="1">
                  <c:v>Stem</c:v>
                </c:pt>
                <c:pt idx="2">
                  <c:v>Leaf</c:v>
                </c:pt>
                <c:pt idx="3">
                  <c:v>Flower</c:v>
                </c:pt>
              </c:strCache>
            </c:strRef>
          </c:cat>
          <c:val>
            <c:numRef>
              <c:f>'8HGO'!$B$32:$B$35</c:f>
              <c:numCache>
                <c:formatCode>General</c:formatCode>
                <c:ptCount val="4"/>
                <c:pt idx="0">
                  <c:v>2.33585757465521</c:v>
                </c:pt>
                <c:pt idx="1">
                  <c:v>6.36507542369533</c:v>
                </c:pt>
                <c:pt idx="2">
                  <c:v>14.5649038250836</c:v>
                </c:pt>
                <c:pt idx="3">
                  <c:v>12.9555707517403</c:v>
                </c:pt>
              </c:numCache>
            </c:numRef>
          </c:val>
        </c:ser>
        <c:dLbls>
          <c:showLegendKey val="0"/>
          <c:showVal val="0"/>
          <c:showCatName val="0"/>
          <c:showSerName val="0"/>
          <c:showPercent val="0"/>
          <c:showBubbleSize val="0"/>
        </c:dLbls>
        <c:gapWidth val="219"/>
        <c:overlap val="-27"/>
        <c:axId val="822013072"/>
        <c:axId val="51639799"/>
      </c:barChart>
      <c:catAx>
        <c:axId val="822013072"/>
        <c:scaling>
          <c:orientation val="minMax"/>
        </c:scaling>
        <c:delete val="0"/>
        <c:axPos val="b"/>
        <c:majorTickMark val="out"/>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639799"/>
        <c:crosses val="autoZero"/>
        <c:auto val="1"/>
        <c:lblAlgn val="ctr"/>
        <c:lblOffset val="100"/>
        <c:noMultiLvlLbl val="0"/>
      </c:catAx>
      <c:valAx>
        <c:axId val="51639799"/>
        <c:scaling>
          <c:orientation val="minMax"/>
        </c:scaling>
        <c:delete val="0"/>
        <c:axPos val="l"/>
        <c:title>
          <c:tx>
            <c:rich>
              <a:bodyPr rot="-5400000" spcFirstLastPara="0" vertOverflow="ellipsis" vert="horz" wrap="square" anchor="ctr" anchorCtr="1"/>
              <a:lstStyle/>
              <a:p>
                <a:pPr defTabSz="914400">
                  <a:defRPr lang="zh-CN" sz="1000" b="0" i="0" u="none" strike="noStrike" kern="1200" baseline="0">
                    <a:solidFill>
                      <a:schemeClr val="tx1">
                        <a:lumMod val="65000"/>
                        <a:lumOff val="35000"/>
                      </a:schemeClr>
                    </a:solidFill>
                    <a:latin typeface="+mn-lt"/>
                    <a:ea typeface="+mn-ea"/>
                    <a:cs typeface="+mn-cs"/>
                  </a:defRPr>
                </a:pPr>
                <a:r>
                  <a:t>2^-△△Ct</a:t>
                </a:r>
                <a:endParaRPr sz="1000" b="0" i="0" u="none" strike="noStrike" baseline="0">
                  <a:solidFill>
                    <a:srgbClr val="595959">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019514773964882"/>
              <c:y val="0.381731545096227"/>
            </c:manualLayout>
          </c:layout>
          <c:overlay val="0"/>
          <c:spPr>
            <a:noFill/>
            <a:ln>
              <a:noFill/>
            </a:ln>
            <a:effectLst/>
          </c:spPr>
        </c:title>
        <c:numFmt formatCode="General"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822013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wrap="square"/>
    <a:lstStyle/>
    <a:p>
      <a:pPr>
        <a:defRPr lang="zh-CN"/>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369570</xdr:colOff>
      <xdr:row>32</xdr:row>
      <xdr:rowOff>53975</xdr:rowOff>
    </xdr:from>
    <xdr:to>
      <xdr:col>10</xdr:col>
      <xdr:colOff>894715</xdr:colOff>
      <xdr:row>48</xdr:row>
      <xdr:rowOff>43815</xdr:rowOff>
    </xdr:to>
    <xdr:graphicFrame>
      <xdr:nvGraphicFramePr>
        <xdr:cNvPr id="760833" name="图表 4"/>
        <xdr:cNvGraphicFramePr/>
      </xdr:nvGraphicFramePr>
      <xdr:xfrm>
        <a:off x="5008245" y="6219825"/>
        <a:ext cx="5037455" cy="306959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117475</xdr:colOff>
      <xdr:row>30</xdr:row>
      <xdr:rowOff>41275</xdr:rowOff>
    </xdr:from>
    <xdr:to>
      <xdr:col>18</xdr:col>
      <xdr:colOff>167005</xdr:colOff>
      <xdr:row>46</xdr:row>
      <xdr:rowOff>25400</xdr:rowOff>
    </xdr:to>
    <xdr:graphicFrame>
      <xdr:nvGraphicFramePr>
        <xdr:cNvPr id="760834" name="图表 1"/>
        <xdr:cNvGraphicFramePr/>
      </xdr:nvGraphicFramePr>
      <xdr:xfrm>
        <a:off x="10230485" y="5819775"/>
        <a:ext cx="5040630" cy="30702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41"/>
  <sheetViews>
    <sheetView tabSelected="1" workbookViewId="0">
      <selection activeCell="D16" sqref="D16"/>
    </sheetView>
  </sheetViews>
  <sheetFormatPr defaultColWidth="9" defaultRowHeight="15"/>
  <cols>
    <col min="2" max="2" width="12.8" style="2"/>
    <col min="3" max="3" width="12.625"/>
    <col min="4" max="4" width="14.75" customWidth="1"/>
    <col min="5" max="5" width="11.7"/>
    <col min="6" max="6" width="12.6666666666667"/>
    <col min="7" max="7" width="11.2" customWidth="1"/>
    <col min="8" max="8" width="10.1" customWidth="1"/>
    <col min="9" max="11" width="12.625"/>
    <col min="12" max="12" width="11.5"/>
  </cols>
  <sheetData>
    <row r="1" ht="15.5" spans="1:17">
      <c r="A1" s="3" t="s">
        <v>0</v>
      </c>
      <c r="B1" s="4" t="s">
        <v>1</v>
      </c>
      <c r="C1" s="4" t="s">
        <v>2</v>
      </c>
      <c r="D1" s="4" t="s">
        <v>3</v>
      </c>
      <c r="E1" s="3" t="s">
        <v>4</v>
      </c>
      <c r="F1" s="4" t="s">
        <v>1</v>
      </c>
      <c r="G1" s="4" t="s">
        <v>2</v>
      </c>
      <c r="H1" s="4" t="s">
        <v>3</v>
      </c>
      <c r="I1" s="3"/>
      <c r="Q1" s="1"/>
    </row>
    <row r="2" s="1" customFormat="1" ht="15.5" spans="1:27">
      <c r="A2" s="5"/>
      <c r="B2" s="4" t="s">
        <v>5</v>
      </c>
      <c r="C2" s="4">
        <v>10.51</v>
      </c>
      <c r="D2" s="4">
        <v>0.22</v>
      </c>
      <c r="E2" s="3"/>
      <c r="F2" s="4" t="s">
        <v>5</v>
      </c>
      <c r="G2" s="4">
        <v>24.64</v>
      </c>
      <c r="H2" s="4">
        <v>0.18</v>
      </c>
      <c r="I2" s="5"/>
      <c r="N2" s="10"/>
      <c r="O2" s="10"/>
      <c r="Q2" s="10"/>
      <c r="R2" s="10"/>
      <c r="S2" s="10"/>
      <c r="T2" s="10"/>
      <c r="U2" s="10"/>
      <c r="W2" s="10"/>
      <c r="X2" s="10"/>
      <c r="Y2" s="10"/>
      <c r="AA2" s="11"/>
    </row>
    <row r="3" ht="15.5" spans="1:41">
      <c r="A3" s="3"/>
      <c r="B3" s="4" t="s">
        <v>6</v>
      </c>
      <c r="C3" s="4">
        <v>11.45</v>
      </c>
      <c r="D3" s="4">
        <v>0.05</v>
      </c>
      <c r="E3" s="3"/>
      <c r="F3" s="4" t="s">
        <v>6</v>
      </c>
      <c r="G3" s="4">
        <v>23.86</v>
      </c>
      <c r="H3" s="4">
        <v>0.48</v>
      </c>
      <c r="I3" s="3"/>
      <c r="N3" s="10"/>
      <c r="O3" s="10"/>
      <c r="Q3" s="10"/>
      <c r="R3" s="10"/>
      <c r="S3" s="10"/>
      <c r="T3" s="10"/>
      <c r="U3" s="10"/>
      <c r="W3" s="10"/>
      <c r="X3" s="10"/>
      <c r="Y3" s="10"/>
      <c r="AA3" s="10"/>
      <c r="AB3" s="10"/>
      <c r="AC3" s="10"/>
      <c r="AD3" s="10"/>
      <c r="AE3" s="10"/>
      <c r="AG3" s="10"/>
      <c r="AH3" s="10"/>
      <c r="AI3" s="10"/>
      <c r="AJ3" s="10"/>
      <c r="AK3" s="10"/>
      <c r="AM3" s="10"/>
      <c r="AN3" s="10"/>
      <c r="AO3" s="10"/>
    </row>
    <row r="4" ht="15.5" spans="1:41">
      <c r="A4" s="3"/>
      <c r="B4" s="4" t="s">
        <v>7</v>
      </c>
      <c r="C4" s="4">
        <v>10.19</v>
      </c>
      <c r="D4" s="4">
        <v>0.12</v>
      </c>
      <c r="E4" s="3"/>
      <c r="F4" s="4" t="s">
        <v>7</v>
      </c>
      <c r="G4" s="4">
        <v>22.88</v>
      </c>
      <c r="H4" s="4">
        <v>0.43</v>
      </c>
      <c r="I4" s="3"/>
      <c r="N4" s="10"/>
      <c r="O4" s="10"/>
      <c r="Q4" s="10"/>
      <c r="R4" s="10"/>
      <c r="S4" s="10"/>
      <c r="T4" s="10"/>
      <c r="U4" s="10"/>
      <c r="W4" s="10"/>
      <c r="X4" s="10"/>
      <c r="Y4" s="10"/>
      <c r="AA4" s="10"/>
      <c r="AB4" s="10"/>
      <c r="AC4" s="10"/>
      <c r="AD4" s="10"/>
      <c r="AE4" s="10"/>
      <c r="AG4" s="10"/>
      <c r="AH4" s="10"/>
      <c r="AI4" s="10"/>
      <c r="AJ4" s="10"/>
      <c r="AK4" s="10"/>
      <c r="AM4" s="10"/>
      <c r="AN4" s="10"/>
      <c r="AO4" s="10"/>
    </row>
    <row r="5" ht="15.5" spans="1:41">
      <c r="A5" s="3"/>
      <c r="B5" s="4" t="s">
        <v>8</v>
      </c>
      <c r="C5" s="4">
        <v>10.54</v>
      </c>
      <c r="D5" s="4">
        <v>0.15</v>
      </c>
      <c r="E5" s="3"/>
      <c r="F5" s="4" t="s">
        <v>8</v>
      </c>
      <c r="G5" s="4">
        <v>22.12</v>
      </c>
      <c r="H5" s="4">
        <v>0.09</v>
      </c>
      <c r="I5" s="3"/>
      <c r="N5" s="10"/>
      <c r="O5" s="10"/>
      <c r="Q5" s="10"/>
      <c r="R5" s="10"/>
      <c r="S5" s="10"/>
      <c r="T5" s="10"/>
      <c r="U5" s="10"/>
      <c r="W5" s="10"/>
      <c r="X5" s="10"/>
      <c r="Y5" s="10"/>
      <c r="AA5" s="10"/>
      <c r="AB5" s="10"/>
      <c r="AC5" s="10"/>
      <c r="AD5" s="10"/>
      <c r="AE5" s="10"/>
      <c r="AG5" s="10"/>
      <c r="AH5" s="10"/>
      <c r="AI5" s="10"/>
      <c r="AJ5" s="10"/>
      <c r="AK5" s="10"/>
      <c r="AM5" s="10"/>
      <c r="AN5" s="10"/>
      <c r="AO5" s="10"/>
    </row>
    <row r="6" ht="15.5" spans="1:41">
      <c r="A6" s="3"/>
      <c r="B6" s="4" t="s">
        <v>9</v>
      </c>
      <c r="C6" s="4">
        <v>10.48</v>
      </c>
      <c r="D6" s="4">
        <v>0.1</v>
      </c>
      <c r="E6" s="3"/>
      <c r="F6" s="4" t="s">
        <v>9</v>
      </c>
      <c r="G6" s="4">
        <v>22.12</v>
      </c>
      <c r="H6" s="4">
        <v>0.28</v>
      </c>
      <c r="I6" s="3"/>
      <c r="N6" s="10"/>
      <c r="O6" s="10"/>
      <c r="Q6" s="10"/>
      <c r="R6" s="10"/>
      <c r="S6" s="10"/>
      <c r="T6" s="10"/>
      <c r="U6" s="10"/>
      <c r="W6" s="10"/>
      <c r="X6" s="10"/>
      <c r="Y6" s="10"/>
      <c r="AA6" s="10"/>
      <c r="AB6" s="10"/>
      <c r="AC6" s="10"/>
      <c r="AD6" s="10"/>
      <c r="AE6" s="10"/>
      <c r="AG6" s="10"/>
      <c r="AH6" s="10"/>
      <c r="AI6" s="10"/>
      <c r="AJ6" s="10"/>
      <c r="AK6" s="10"/>
      <c r="AM6" s="10"/>
      <c r="AN6" s="10"/>
      <c r="AO6" s="10"/>
    </row>
    <row r="7" ht="15.5" spans="1:41">
      <c r="A7" s="3"/>
      <c r="B7" s="4" t="s">
        <v>10</v>
      </c>
      <c r="C7" s="4">
        <v>10.23</v>
      </c>
      <c r="D7" s="4">
        <v>0.11</v>
      </c>
      <c r="E7" s="3"/>
      <c r="F7" s="4" t="s">
        <v>10</v>
      </c>
      <c r="G7" s="4">
        <v>21.43</v>
      </c>
      <c r="H7" s="4">
        <v>0.17</v>
      </c>
      <c r="I7" s="3"/>
      <c r="N7" s="10"/>
      <c r="O7" s="10"/>
      <c r="Q7" s="10"/>
      <c r="R7" s="10"/>
      <c r="S7" s="10"/>
      <c r="T7" s="10"/>
      <c r="U7" s="10"/>
      <c r="W7" s="10"/>
      <c r="X7" s="10"/>
      <c r="Y7" s="10"/>
      <c r="AA7" s="10"/>
      <c r="AB7" s="10"/>
      <c r="AC7" s="10"/>
      <c r="AD7" s="10"/>
      <c r="AE7" s="10"/>
      <c r="AG7" s="10"/>
      <c r="AH7" s="10"/>
      <c r="AI7" s="10"/>
      <c r="AJ7" s="10"/>
      <c r="AK7" s="10"/>
      <c r="AM7" s="10"/>
      <c r="AN7" s="10"/>
      <c r="AO7" s="10"/>
    </row>
    <row r="8" ht="15.5" spans="1:41">
      <c r="A8" s="3"/>
      <c r="B8" s="4" t="s">
        <v>11</v>
      </c>
      <c r="C8" s="4">
        <v>10.62</v>
      </c>
      <c r="D8" s="4">
        <v>0.11</v>
      </c>
      <c r="E8" s="3"/>
      <c r="F8" s="4" t="s">
        <v>11</v>
      </c>
      <c r="G8" s="4">
        <v>21.03</v>
      </c>
      <c r="H8" s="4">
        <v>0.21</v>
      </c>
      <c r="I8" s="3"/>
      <c r="N8" s="10"/>
      <c r="O8" s="10"/>
      <c r="Q8" s="10"/>
      <c r="R8" s="10"/>
      <c r="S8" s="10"/>
      <c r="T8" s="10"/>
      <c r="U8" s="10"/>
      <c r="W8" s="10"/>
      <c r="X8" s="10"/>
      <c r="Y8" s="10"/>
      <c r="AA8" s="10"/>
      <c r="AB8" s="10"/>
      <c r="AC8" s="10"/>
      <c r="AD8" s="10"/>
      <c r="AE8" s="10"/>
      <c r="AG8" s="10"/>
      <c r="AH8" s="10"/>
      <c r="AI8" s="10"/>
      <c r="AJ8" s="10"/>
      <c r="AK8" s="10"/>
      <c r="AM8" s="10"/>
      <c r="AN8" s="10"/>
      <c r="AO8" s="10"/>
    </row>
    <row r="9" ht="15.5" spans="1:41">
      <c r="A9" s="3"/>
      <c r="B9" s="4" t="s">
        <v>12</v>
      </c>
      <c r="C9" s="4">
        <v>10.27</v>
      </c>
      <c r="D9" s="4">
        <v>0.08</v>
      </c>
      <c r="E9" s="3"/>
      <c r="F9" s="4" t="s">
        <v>12</v>
      </c>
      <c r="G9" s="4">
        <v>20.39</v>
      </c>
      <c r="H9" s="4">
        <v>0.27</v>
      </c>
      <c r="I9" s="3"/>
      <c r="N9" s="10"/>
      <c r="O9" s="10"/>
      <c r="Q9" s="10"/>
      <c r="R9" s="10"/>
      <c r="S9" s="10"/>
      <c r="T9" s="10"/>
      <c r="U9" s="10"/>
      <c r="AA9" s="10"/>
      <c r="AB9" s="10"/>
      <c r="AC9" s="10"/>
      <c r="AD9" s="10"/>
      <c r="AE9" s="10"/>
      <c r="AG9" s="10"/>
      <c r="AH9" s="10"/>
      <c r="AI9" s="10"/>
      <c r="AJ9" s="10"/>
      <c r="AK9" s="10"/>
      <c r="AM9" s="10"/>
      <c r="AN9" s="10"/>
      <c r="AO9" s="10"/>
    </row>
    <row r="10" ht="15.5" spans="1:41">
      <c r="A10" s="3"/>
      <c r="B10" s="4" t="s">
        <v>13</v>
      </c>
      <c r="C10" s="4">
        <v>10.21</v>
      </c>
      <c r="D10" s="4">
        <v>0.1</v>
      </c>
      <c r="E10" s="3"/>
      <c r="F10" s="4" t="s">
        <v>13</v>
      </c>
      <c r="G10" s="4">
        <v>20.65</v>
      </c>
      <c r="H10" s="4">
        <v>0.2</v>
      </c>
      <c r="I10" s="3"/>
      <c r="N10" s="10"/>
      <c r="O10" s="10"/>
      <c r="Q10" s="10"/>
      <c r="R10" s="10"/>
      <c r="S10" s="10"/>
      <c r="T10" s="10"/>
      <c r="U10" s="10"/>
      <c r="AA10" s="10"/>
      <c r="AB10" s="10"/>
      <c r="AC10" s="10"/>
      <c r="AD10" s="10"/>
      <c r="AE10" s="10"/>
      <c r="AG10" s="10"/>
      <c r="AH10" s="10"/>
      <c r="AI10" s="10"/>
      <c r="AJ10" s="10"/>
      <c r="AK10" s="10"/>
      <c r="AM10" s="10"/>
      <c r="AN10" s="10"/>
      <c r="AO10" s="10"/>
    </row>
    <row r="11" spans="1:37">
      <c r="A11" s="4"/>
      <c r="B11" s="4" t="s">
        <v>14</v>
      </c>
      <c r="C11" s="4">
        <v>9.51</v>
      </c>
      <c r="D11" s="4">
        <v>0.07</v>
      </c>
      <c r="E11" s="4"/>
      <c r="F11" s="4" t="s">
        <v>14</v>
      </c>
      <c r="G11" s="4">
        <v>20.34</v>
      </c>
      <c r="H11" s="4">
        <v>0.18</v>
      </c>
      <c r="I11" s="4"/>
      <c r="K11" s="10"/>
      <c r="L11" s="10"/>
      <c r="M11" s="10"/>
      <c r="N11" s="10"/>
      <c r="O11" s="10"/>
      <c r="Q11" s="10"/>
      <c r="R11" s="10"/>
      <c r="S11" s="10"/>
      <c r="T11" s="10"/>
      <c r="U11" s="10"/>
      <c r="AA11" s="10"/>
      <c r="AB11" s="10"/>
      <c r="AC11" s="10"/>
      <c r="AD11" s="10"/>
      <c r="AE11" s="10"/>
      <c r="AG11" s="10"/>
      <c r="AH11" s="10"/>
      <c r="AI11" s="10"/>
      <c r="AJ11" s="10"/>
      <c r="AK11" s="10"/>
    </row>
    <row r="12" spans="1:37">
      <c r="A12" s="4"/>
      <c r="B12" s="4" t="s">
        <v>15</v>
      </c>
      <c r="C12" s="4">
        <v>10.23</v>
      </c>
      <c r="D12" s="4">
        <v>0.07</v>
      </c>
      <c r="E12" s="4"/>
      <c r="F12" s="4" t="s">
        <v>15</v>
      </c>
      <c r="G12" s="4">
        <v>20.2</v>
      </c>
      <c r="H12" s="4">
        <v>0.04</v>
      </c>
      <c r="I12" s="4"/>
      <c r="K12" s="10"/>
      <c r="L12" s="10"/>
      <c r="M12" s="10"/>
      <c r="N12" s="10"/>
      <c r="O12" s="10"/>
      <c r="Q12" s="10"/>
      <c r="R12" s="10"/>
      <c r="S12" s="10"/>
      <c r="T12" s="10"/>
      <c r="U12" s="10"/>
      <c r="AA12" s="10"/>
      <c r="AB12" s="10"/>
      <c r="AC12" s="10"/>
      <c r="AD12" s="10"/>
      <c r="AE12" s="10"/>
      <c r="AG12" s="10"/>
      <c r="AH12" s="10"/>
      <c r="AI12" s="10"/>
      <c r="AJ12" s="10"/>
      <c r="AK12" s="10"/>
    </row>
    <row r="13" spans="1:37">
      <c r="A13" s="4"/>
      <c r="B13" s="4" t="s">
        <v>16</v>
      </c>
      <c r="C13" s="4">
        <v>9.65</v>
      </c>
      <c r="D13" s="4">
        <v>0.18</v>
      </c>
      <c r="E13" s="4"/>
      <c r="F13" s="4" t="s">
        <v>16</v>
      </c>
      <c r="G13" s="4">
        <v>20.12</v>
      </c>
      <c r="H13" s="4">
        <v>0.06</v>
      </c>
      <c r="I13" s="4"/>
      <c r="K13" s="10"/>
      <c r="L13" s="10"/>
      <c r="M13" s="10"/>
      <c r="N13" s="10"/>
      <c r="O13" s="10"/>
      <c r="Q13" s="10"/>
      <c r="R13" s="10"/>
      <c r="S13" s="10"/>
      <c r="T13" s="10"/>
      <c r="U13" s="10"/>
      <c r="AA13" s="10"/>
      <c r="AB13" s="10"/>
      <c r="AC13" s="10"/>
      <c r="AD13" s="10"/>
      <c r="AE13" s="10"/>
      <c r="AG13" s="10"/>
      <c r="AH13" s="10"/>
      <c r="AI13" s="10"/>
      <c r="AJ13" s="10"/>
      <c r="AK13" s="10"/>
    </row>
    <row r="15" spans="1:12">
      <c r="A15" s="4" t="s">
        <v>17</v>
      </c>
      <c r="B15" s="4" t="s">
        <v>18</v>
      </c>
      <c r="C15" s="4"/>
      <c r="D15" s="4" t="s">
        <v>19</v>
      </c>
      <c r="E15" s="4"/>
      <c r="F15" s="4" t="s">
        <v>18</v>
      </c>
      <c r="G15" s="4"/>
      <c r="H15" s="4" t="s">
        <v>19</v>
      </c>
      <c r="I15" s="4"/>
      <c r="J15" s="4" t="s">
        <v>20</v>
      </c>
      <c r="K15" s="4"/>
      <c r="L15" s="4" t="s">
        <v>21</v>
      </c>
    </row>
    <row r="16" spans="1:11">
      <c r="A16" s="4"/>
      <c r="B16" s="6" t="s">
        <v>0</v>
      </c>
      <c r="C16" s="7"/>
      <c r="D16" s="6" t="s">
        <v>4</v>
      </c>
      <c r="E16" s="4"/>
      <c r="F16" s="4"/>
      <c r="G16" s="4"/>
      <c r="H16" s="4"/>
      <c r="I16" s="4"/>
      <c r="J16" s="4"/>
      <c r="K16" s="4"/>
    </row>
    <row r="17" spans="1:11">
      <c r="A17" s="4" t="s">
        <v>22</v>
      </c>
      <c r="B17" s="4">
        <v>1</v>
      </c>
      <c r="C17" s="4"/>
      <c r="D17" s="4">
        <v>1</v>
      </c>
      <c r="E17" s="4"/>
      <c r="F17" s="4"/>
      <c r="G17" s="4"/>
      <c r="H17" s="4"/>
      <c r="I17" s="4"/>
      <c r="J17" s="4"/>
      <c r="K17" s="4"/>
    </row>
    <row r="18" spans="1:11">
      <c r="A18" s="4" t="s">
        <v>1</v>
      </c>
      <c r="B18" s="6" t="s">
        <v>23</v>
      </c>
      <c r="C18" s="6" t="s">
        <v>24</v>
      </c>
      <c r="D18" s="6" t="s">
        <v>23</v>
      </c>
      <c r="E18" s="6" t="s">
        <v>24</v>
      </c>
      <c r="F18" s="6" t="s">
        <v>25</v>
      </c>
      <c r="G18" s="4" t="s">
        <v>26</v>
      </c>
      <c r="H18" s="4" t="s">
        <v>25</v>
      </c>
      <c r="I18" s="4" t="s">
        <v>26</v>
      </c>
      <c r="J18" s="4" t="s">
        <v>27</v>
      </c>
      <c r="K18" s="4" t="s">
        <v>28</v>
      </c>
    </row>
    <row r="19" spans="1:11">
      <c r="A19" s="4" t="s">
        <v>5</v>
      </c>
      <c r="B19" s="4">
        <v>10.51</v>
      </c>
      <c r="C19" s="4">
        <v>0.22</v>
      </c>
      <c r="D19" s="4">
        <v>24.64</v>
      </c>
      <c r="E19" s="4">
        <v>0.18</v>
      </c>
      <c r="F19" s="6">
        <f t="shared" ref="F19:F30" si="0">(1+$B$17)^($B$19-B19)</f>
        <v>1</v>
      </c>
      <c r="G19" s="4">
        <f t="shared" ref="G19:G30" si="1">LN(1+$B$17)*C19</f>
        <v>0.152492379723188</v>
      </c>
      <c r="H19" s="4">
        <f t="shared" ref="H19:H30" si="2">(1+$D$17)^($D$19-D19)</f>
        <v>1</v>
      </c>
      <c r="I19" s="4">
        <f t="shared" ref="I19:I30" si="3">LN(1+$D$17)*E19</f>
        <v>0.12476649250079</v>
      </c>
      <c r="J19" s="4">
        <f t="shared" ref="J19:J30" si="4">H19/F19</f>
        <v>1</v>
      </c>
      <c r="K19" s="4">
        <f t="shared" ref="K19:K30" si="5">J19*SQRT(I19^2+G19^2)</f>
        <v>0.197029448368996</v>
      </c>
    </row>
    <row r="20" spans="1:12">
      <c r="A20" s="4" t="s">
        <v>6</v>
      </c>
      <c r="B20" s="4">
        <v>11.45</v>
      </c>
      <c r="C20" s="4">
        <v>0.05</v>
      </c>
      <c r="D20" s="4">
        <v>23.86</v>
      </c>
      <c r="E20" s="4">
        <v>0.48</v>
      </c>
      <c r="F20" s="6">
        <f t="shared" si="0"/>
        <v>0.521232880420561</v>
      </c>
      <c r="G20" s="4">
        <f t="shared" si="1"/>
        <v>0.0346573590279973</v>
      </c>
      <c r="H20" s="4">
        <f t="shared" si="2"/>
        <v>1.71713087287551</v>
      </c>
      <c r="I20" s="4">
        <f t="shared" si="3"/>
        <v>0.332710646668774</v>
      </c>
      <c r="J20" s="4">
        <f t="shared" si="4"/>
        <v>3.29436406907029</v>
      </c>
      <c r="K20" s="4">
        <f t="shared" si="5"/>
        <v>1.10200051596181</v>
      </c>
      <c r="L20" s="10"/>
    </row>
    <row r="21" spans="1:12">
      <c r="A21" s="4" t="s">
        <v>7</v>
      </c>
      <c r="B21" s="4">
        <v>10.19</v>
      </c>
      <c r="C21" s="4">
        <v>0.12</v>
      </c>
      <c r="D21" s="4">
        <v>22.88</v>
      </c>
      <c r="E21" s="4">
        <v>0.43</v>
      </c>
      <c r="F21" s="6">
        <f t="shared" si="0"/>
        <v>1.24833054890161</v>
      </c>
      <c r="G21" s="4">
        <f t="shared" si="1"/>
        <v>0.0831776616671934</v>
      </c>
      <c r="H21" s="4">
        <f t="shared" si="2"/>
        <v>3.38698124945011</v>
      </c>
      <c r="I21" s="4">
        <f t="shared" si="3"/>
        <v>0.298053287640776</v>
      </c>
      <c r="J21" s="4">
        <f t="shared" si="4"/>
        <v>2.71320865489535</v>
      </c>
      <c r="K21" s="4">
        <f t="shared" si="5"/>
        <v>0.839580424600417</v>
      </c>
      <c r="L21" s="10"/>
    </row>
    <row r="22" spans="1:12">
      <c r="A22" s="4" t="s">
        <v>8</v>
      </c>
      <c r="B22" s="4">
        <v>10.54</v>
      </c>
      <c r="C22" s="4">
        <v>0.15</v>
      </c>
      <c r="D22" s="4">
        <v>22.12</v>
      </c>
      <c r="E22" s="4">
        <v>0.09</v>
      </c>
      <c r="F22" s="6">
        <f t="shared" si="0"/>
        <v>0.979420297586927</v>
      </c>
      <c r="G22" s="4">
        <f t="shared" si="1"/>
        <v>0.103972077083992</v>
      </c>
      <c r="H22" s="4">
        <f t="shared" si="2"/>
        <v>5.73582099206331</v>
      </c>
      <c r="I22" s="4">
        <f t="shared" si="3"/>
        <v>0.0623832462503951</v>
      </c>
      <c r="J22" s="4">
        <f t="shared" si="4"/>
        <v>5.8563427837825</v>
      </c>
      <c r="K22" s="4">
        <f t="shared" si="5"/>
        <v>0.710088800837329</v>
      </c>
      <c r="L22" s="10"/>
    </row>
    <row r="23" spans="1:12">
      <c r="A23" s="4" t="s">
        <v>9</v>
      </c>
      <c r="B23" s="4">
        <v>10.48</v>
      </c>
      <c r="C23" s="4">
        <v>0.1</v>
      </c>
      <c r="D23" s="4">
        <v>22.12</v>
      </c>
      <c r="E23" s="4">
        <v>0.28</v>
      </c>
      <c r="F23" s="6">
        <f t="shared" si="0"/>
        <v>1.02101212570719</v>
      </c>
      <c r="G23" s="4">
        <f t="shared" si="1"/>
        <v>0.0693147180559945</v>
      </c>
      <c r="H23" s="4">
        <f t="shared" si="2"/>
        <v>5.73582099206331</v>
      </c>
      <c r="I23" s="4">
        <f t="shared" si="3"/>
        <v>0.194081210556785</v>
      </c>
      <c r="J23" s="4">
        <f t="shared" si="4"/>
        <v>5.61777950295199</v>
      </c>
      <c r="K23" s="4">
        <f t="shared" si="5"/>
        <v>1.15775398031036</v>
      </c>
      <c r="L23" s="10"/>
    </row>
    <row r="24" spans="1:12">
      <c r="A24" s="4" t="s">
        <v>10</v>
      </c>
      <c r="B24" s="4">
        <v>10.23</v>
      </c>
      <c r="C24" s="4">
        <v>0.11</v>
      </c>
      <c r="D24" s="4">
        <v>21.43</v>
      </c>
      <c r="E24" s="4">
        <v>0.17</v>
      </c>
      <c r="F24" s="6">
        <f t="shared" si="0"/>
        <v>1.21419488439505</v>
      </c>
      <c r="G24" s="4">
        <f t="shared" si="1"/>
        <v>0.076246189861594</v>
      </c>
      <c r="H24" s="4">
        <f t="shared" si="2"/>
        <v>9.2535054712423</v>
      </c>
      <c r="I24" s="4">
        <f t="shared" si="3"/>
        <v>0.117835020695191</v>
      </c>
      <c r="J24" s="4">
        <f t="shared" si="4"/>
        <v>7.62110398435151</v>
      </c>
      <c r="K24" s="4">
        <f t="shared" si="5"/>
        <v>1.06963419086073</v>
      </c>
      <c r="L24" s="10"/>
    </row>
    <row r="25" spans="1:12">
      <c r="A25" s="4" t="s">
        <v>11</v>
      </c>
      <c r="B25" s="4">
        <v>10.62</v>
      </c>
      <c r="C25" s="4">
        <v>0.11</v>
      </c>
      <c r="D25" s="4">
        <v>21.03</v>
      </c>
      <c r="E25" s="4">
        <v>0.21</v>
      </c>
      <c r="F25" s="6">
        <f t="shared" si="0"/>
        <v>0.926588061890371</v>
      </c>
      <c r="G25" s="4">
        <f t="shared" si="1"/>
        <v>0.076246189861594</v>
      </c>
      <c r="H25" s="4">
        <f t="shared" si="2"/>
        <v>12.2100736716845</v>
      </c>
      <c r="I25" s="4">
        <f t="shared" si="3"/>
        <v>0.145560907917588</v>
      </c>
      <c r="J25" s="4">
        <f t="shared" si="4"/>
        <v>13.1774562762812</v>
      </c>
      <c r="K25" s="4">
        <f t="shared" si="5"/>
        <v>2.16533553302906</v>
      </c>
      <c r="L25" s="10"/>
    </row>
    <row r="26" spans="1:12">
      <c r="A26" s="4" t="s">
        <v>12</v>
      </c>
      <c r="B26" s="4">
        <v>10.27</v>
      </c>
      <c r="C26" s="4">
        <v>0.08</v>
      </c>
      <c r="D26" s="4">
        <v>20.39</v>
      </c>
      <c r="E26" s="4">
        <v>0.27</v>
      </c>
      <c r="F26" s="6">
        <f t="shared" si="0"/>
        <v>1.18099266142953</v>
      </c>
      <c r="G26" s="4">
        <f t="shared" si="1"/>
        <v>0.0554517744447956</v>
      </c>
      <c r="H26" s="4">
        <f t="shared" si="2"/>
        <v>19.0273138400435</v>
      </c>
      <c r="I26" s="4">
        <f t="shared" si="3"/>
        <v>0.187149738751185</v>
      </c>
      <c r="J26" s="4">
        <f t="shared" si="4"/>
        <v>16.1112888009075</v>
      </c>
      <c r="K26" s="4">
        <f t="shared" si="5"/>
        <v>3.14479497828527</v>
      </c>
      <c r="L26" s="10"/>
    </row>
    <row r="27" spans="1:12">
      <c r="A27" s="4" t="s">
        <v>13</v>
      </c>
      <c r="B27" s="4">
        <v>10.21</v>
      </c>
      <c r="C27" s="4">
        <v>0.1</v>
      </c>
      <c r="D27" s="4">
        <v>20.65</v>
      </c>
      <c r="E27" s="4">
        <v>0.2</v>
      </c>
      <c r="F27" s="6">
        <f t="shared" si="0"/>
        <v>1.23114441334492</v>
      </c>
      <c r="G27" s="4">
        <f t="shared" si="1"/>
        <v>0.0693147180559945</v>
      </c>
      <c r="H27" s="4">
        <f t="shared" si="2"/>
        <v>15.8894799269926</v>
      </c>
      <c r="I27" s="4">
        <f t="shared" si="3"/>
        <v>0.138629436111989</v>
      </c>
      <c r="J27" s="4">
        <f t="shared" si="4"/>
        <v>12.906268147554</v>
      </c>
      <c r="K27" s="4">
        <f t="shared" si="5"/>
        <v>2.00037375161341</v>
      </c>
      <c r="L27" s="10"/>
    </row>
    <row r="28" spans="1:12">
      <c r="A28" s="4" t="s">
        <v>14</v>
      </c>
      <c r="B28" s="4">
        <v>9.51</v>
      </c>
      <c r="C28" s="4">
        <v>0.07</v>
      </c>
      <c r="D28" s="4">
        <v>20.34</v>
      </c>
      <c r="E28" s="4">
        <v>0.18</v>
      </c>
      <c r="F28" s="6">
        <f t="shared" si="0"/>
        <v>2</v>
      </c>
      <c r="G28" s="4">
        <f t="shared" si="1"/>
        <v>0.0485203026391962</v>
      </c>
      <c r="H28" s="4">
        <f t="shared" si="2"/>
        <v>19.6983106135187</v>
      </c>
      <c r="I28" s="4">
        <f t="shared" si="3"/>
        <v>0.12476649250079</v>
      </c>
      <c r="J28" s="4">
        <f t="shared" si="4"/>
        <v>9.84915530675934</v>
      </c>
      <c r="K28" s="4">
        <f t="shared" si="5"/>
        <v>1.31849613981839</v>
      </c>
      <c r="L28" s="10"/>
    </row>
    <row r="29" spans="1:12">
      <c r="A29" s="4" t="s">
        <v>15</v>
      </c>
      <c r="B29" s="4">
        <v>10.23</v>
      </c>
      <c r="C29" s="4">
        <v>0.07</v>
      </c>
      <c r="D29" s="4">
        <v>20.2</v>
      </c>
      <c r="E29" s="4">
        <v>0.04</v>
      </c>
      <c r="F29" s="6">
        <f t="shared" si="0"/>
        <v>1.21419488439505</v>
      </c>
      <c r="G29" s="4">
        <f t="shared" si="1"/>
        <v>0.0485203026391962</v>
      </c>
      <c r="H29" s="4">
        <f t="shared" si="2"/>
        <v>21.7056692391628</v>
      </c>
      <c r="I29" s="4">
        <f t="shared" si="3"/>
        <v>0.0277258872223978</v>
      </c>
      <c r="J29" s="4">
        <f t="shared" si="4"/>
        <v>17.8765942091555</v>
      </c>
      <c r="K29" s="4">
        <f t="shared" si="5"/>
        <v>0.999003296546618</v>
      </c>
      <c r="L29" s="10"/>
    </row>
    <row r="30" spans="1:12">
      <c r="A30" s="4" t="s">
        <v>16</v>
      </c>
      <c r="B30" s="4">
        <v>9.65</v>
      </c>
      <c r="C30" s="4">
        <v>0.18</v>
      </c>
      <c r="D30" s="4">
        <v>20.12</v>
      </c>
      <c r="E30" s="4">
        <v>0.06</v>
      </c>
      <c r="F30" s="6">
        <f t="shared" si="0"/>
        <v>1.81503831063432</v>
      </c>
      <c r="G30" s="4">
        <f t="shared" si="1"/>
        <v>0.12476649250079</v>
      </c>
      <c r="H30" s="4">
        <f t="shared" si="2"/>
        <v>22.9432839682532</v>
      </c>
      <c r="I30" s="4">
        <f t="shared" si="3"/>
        <v>0.0415888308335967</v>
      </c>
      <c r="J30" s="4">
        <f t="shared" si="4"/>
        <v>12.640660989814</v>
      </c>
      <c r="K30" s="4">
        <f t="shared" si="5"/>
        <v>1.66244197387218</v>
      </c>
      <c r="L30" s="10"/>
    </row>
    <row r="31" spans="1:12">
      <c r="A31" s="8"/>
      <c r="B31" s="8"/>
      <c r="C31" s="8"/>
      <c r="D31" s="8"/>
      <c r="E31" s="8"/>
      <c r="F31" s="9"/>
      <c r="G31" s="10"/>
      <c r="H31" s="10"/>
      <c r="I31" s="10"/>
      <c r="J31" s="10"/>
      <c r="K31" s="10"/>
      <c r="L31" s="10"/>
    </row>
    <row r="32" ht="15.5" spans="1:12">
      <c r="A32" s="4" t="s">
        <v>29</v>
      </c>
      <c r="B32" s="3">
        <f>AVERAGE(J19:J21)</f>
        <v>2.33585757465521</v>
      </c>
      <c r="D32" s="8"/>
      <c r="E32" s="8"/>
      <c r="F32" s="9"/>
      <c r="G32" s="10"/>
      <c r="H32" s="10"/>
      <c r="I32" s="10"/>
      <c r="J32" s="10"/>
      <c r="K32" s="10"/>
      <c r="L32" s="10"/>
    </row>
    <row r="33" ht="15.5" spans="1:12">
      <c r="A33" s="3" t="s">
        <v>30</v>
      </c>
      <c r="B33" s="3">
        <f>AVERAGE(J22:J24)</f>
        <v>6.36507542369533</v>
      </c>
      <c r="D33" s="8"/>
      <c r="E33" s="8"/>
      <c r="F33" s="9"/>
      <c r="G33" s="10"/>
      <c r="H33" s="10"/>
      <c r="I33" s="10"/>
      <c r="J33" s="10"/>
      <c r="K33" s="10"/>
      <c r="L33" s="10"/>
    </row>
    <row r="34" ht="15.5" spans="1:12">
      <c r="A34" s="4" t="s">
        <v>31</v>
      </c>
      <c r="B34" s="3">
        <f>AVERAGE(J29:J30,J25)</f>
        <v>14.5649038250836</v>
      </c>
      <c r="D34" s="8"/>
      <c r="E34" s="8"/>
      <c r="F34" s="9"/>
      <c r="G34" s="10"/>
      <c r="H34" s="10"/>
      <c r="I34" s="10"/>
      <c r="J34" s="10"/>
      <c r="K34" s="10"/>
      <c r="L34" s="10"/>
    </row>
    <row r="35" ht="15.5" spans="1:12">
      <c r="A35" s="3" t="s">
        <v>32</v>
      </c>
      <c r="B35" s="3">
        <f>AVERAGE(J26:J28)</f>
        <v>12.9555707517403</v>
      </c>
      <c r="D35" s="8"/>
      <c r="E35" s="8"/>
      <c r="F35" s="9"/>
      <c r="G35" s="10"/>
      <c r="H35" s="10"/>
      <c r="I35" s="10"/>
      <c r="J35" s="10"/>
      <c r="K35" s="10"/>
      <c r="L35" s="10"/>
    </row>
    <row r="37" spans="1:3">
      <c r="A37" s="4" t="s">
        <v>33</v>
      </c>
      <c r="B37" s="4" t="s">
        <v>34</v>
      </c>
      <c r="C37" s="4"/>
    </row>
    <row r="38" spans="1:3">
      <c r="A38" s="4" t="s">
        <v>25</v>
      </c>
      <c r="B38" s="4" t="s">
        <v>35</v>
      </c>
      <c r="C38" s="4"/>
    </row>
    <row r="39" spans="1:3">
      <c r="A39" s="4" t="s">
        <v>26</v>
      </c>
      <c r="B39" s="4" t="s">
        <v>36</v>
      </c>
      <c r="C39" s="4"/>
    </row>
    <row r="40" ht="15.5" spans="1:3">
      <c r="A40" s="4" t="s">
        <v>37</v>
      </c>
      <c r="B40" s="4" t="s">
        <v>38</v>
      </c>
      <c r="C40" s="3"/>
    </row>
    <row r="41" ht="15.5" spans="1:3">
      <c r="A41" s="4" t="s">
        <v>39</v>
      </c>
      <c r="B41" s="4" t="s">
        <v>40</v>
      </c>
      <c r="C41" s="3"/>
    </row>
  </sheetData>
  <pageMargins left="0.75" right="0.75" top="1" bottom="1" header="0.511805555555556" footer="0.511805555555556"/>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8HGO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妳好麽！</cp:lastModifiedBy>
  <dcterms:created xsi:type="dcterms:W3CDTF">2020-08-07T02:42:00Z</dcterms:created>
  <dcterms:modified xsi:type="dcterms:W3CDTF">2022-07-01T14:30:07Z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2052-11.1.0.11797</vt:lpwstr>
  </property>
  <property fmtid="{D5CDD505-2E9C-101B-9397-08002B2CF9AE}" pid="3" name="ICV">
    <vt:lpwstr>2C7A7969A9994E89BE9007660AF369C8</vt:lpwstr>
  </property>
</Properties>
</file>